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wa/sc/rcm/BRCP/2018/Draft Report/"/>
    </mc:Choice>
  </mc:AlternateContent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660" yWindow="1752" windowWidth="20112" windowHeight="12276" tabRatio="880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52511"/>
</workbook>
</file>

<file path=xl/calcChain.xml><?xml version="1.0" encoding="utf-8"?>
<calcChain xmlns="http://schemas.openxmlformats.org/spreadsheetml/2006/main">
  <c r="F5" i="2" l="1"/>
  <c r="E11" i="1" l="1"/>
  <c r="E15" i="1"/>
  <c r="C7" i="2" l="1"/>
  <c r="D21" i="7" l="1"/>
  <c r="P5" i="5"/>
  <c r="P56" i="5" s="1"/>
  <c r="P60" i="5" l="1"/>
  <c r="E5" i="7"/>
  <c r="C5" i="7" s="1"/>
  <c r="D5" i="7" s="1"/>
  <c r="F30" i="7" l="1"/>
  <c r="F34" i="7" l="1"/>
  <c r="F18" i="7"/>
  <c r="F19" i="7"/>
  <c r="F20" i="7"/>
  <c r="F21" i="7"/>
  <c r="F22" i="7"/>
  <c r="F23" i="7"/>
  <c r="F24" i="7"/>
  <c r="F25" i="7"/>
  <c r="F26" i="7"/>
  <c r="F27" i="7"/>
  <c r="F28" i="7"/>
  <c r="F29" i="7"/>
  <c r="F31" i="7"/>
  <c r="F32" i="7"/>
  <c r="F33" i="7"/>
  <c r="F35" i="7"/>
  <c r="F36" i="7"/>
  <c r="F17" i="7"/>
  <c r="G19" i="7"/>
  <c r="P59" i="5"/>
  <c r="P57" i="5"/>
  <c r="P58" i="5" l="1"/>
  <c r="P63" i="5"/>
  <c r="E5" i="2" l="1"/>
  <c r="G34" i="7" l="1"/>
  <c r="G17" i="7"/>
  <c r="G18" i="7" l="1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5" i="7"/>
  <c r="G36" i="7"/>
  <c r="O56" i="5" l="1"/>
  <c r="O59" i="5" l="1"/>
  <c r="O60" i="5" l="1"/>
  <c r="O58" i="5"/>
  <c r="O57" i="5"/>
  <c r="O63" i="5"/>
  <c r="E8" i="1" l="1"/>
  <c r="F8" i="1" s="1"/>
  <c r="E7" i="1"/>
  <c r="F7" i="1" s="1"/>
  <c r="E9" i="1"/>
  <c r="F9" i="1" s="1"/>
  <c r="E10" i="1"/>
  <c r="F10" i="1" s="1"/>
  <c r="F11" i="1"/>
  <c r="E12" i="1"/>
  <c r="F12" i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F61" i="5"/>
  <c r="G61" i="5"/>
  <c r="H61" i="5"/>
  <c r="I61" i="5"/>
  <c r="J61" i="5"/>
  <c r="K61" i="5"/>
  <c r="L61" i="5"/>
  <c r="E61" i="5"/>
  <c r="D61" i="5"/>
  <c r="F63" i="5"/>
  <c r="G63" i="5"/>
  <c r="H63" i="5"/>
  <c r="I63" i="5"/>
  <c r="J63" i="5"/>
  <c r="K63" i="5"/>
  <c r="L63" i="5"/>
  <c r="M63" i="5"/>
  <c r="N63" i="5"/>
  <c r="E63" i="5"/>
  <c r="D63" i="5"/>
  <c r="K56" i="5"/>
  <c r="K57" i="5"/>
  <c r="K58" i="5"/>
  <c r="K59" i="5"/>
  <c r="K60" i="5"/>
  <c r="L56" i="5"/>
  <c r="L57" i="5"/>
  <c r="L58" i="5"/>
  <c r="L59" i="5"/>
  <c r="L60" i="5"/>
  <c r="M60" i="5"/>
  <c r="M59" i="5"/>
  <c r="M58" i="5"/>
  <c r="M57" i="5"/>
  <c r="M56" i="5"/>
  <c r="E6" i="7"/>
  <c r="E7" i="7"/>
  <c r="E8" i="7"/>
  <c r="E9" i="7"/>
  <c r="E10" i="7"/>
  <c r="E11" i="7"/>
  <c r="E12" i="7"/>
  <c r="N60" i="5"/>
  <c r="N59" i="5"/>
  <c r="N57" i="5"/>
  <c r="N58" i="5"/>
  <c r="N56" i="5"/>
  <c r="D6" i="1"/>
  <c r="C6" i="1"/>
  <c r="D3" i="2"/>
  <c r="E3" i="2"/>
  <c r="F3" i="2"/>
  <c r="G3" i="2"/>
  <c r="H3" i="2" s="1"/>
  <c r="I3" i="2" s="1"/>
  <c r="J3" i="2" s="1"/>
  <c r="K3" i="2" s="1"/>
  <c r="L3" i="2" s="1"/>
  <c r="M3" i="2" s="1"/>
  <c r="L5" i="2"/>
  <c r="M5" i="2"/>
  <c r="C5" i="2"/>
  <c r="K5" i="2"/>
  <c r="J5" i="2"/>
  <c r="I5" i="2"/>
  <c r="H5" i="2"/>
  <c r="G5" i="2"/>
  <c r="D5" i="2"/>
  <c r="C11" i="7" l="1"/>
  <c r="D11" i="7" s="1"/>
  <c r="C7" i="7"/>
  <c r="D7" i="7" s="1"/>
  <c r="C12" i="7"/>
  <c r="D12" i="7" s="1"/>
  <c r="C10" i="7"/>
  <c r="D10" i="7" s="1"/>
  <c r="C9" i="7"/>
  <c r="D9" i="7" s="1"/>
  <c r="C8" i="7"/>
  <c r="D8" i="7" s="1"/>
  <c r="C6" i="7"/>
  <c r="F28" i="1"/>
  <c r="D6" i="7" l="1"/>
  <c r="C13" i="7"/>
  <c r="E13" i="7" s="1"/>
  <c r="D13" i="7" l="1"/>
</calcChain>
</file>

<file path=xl/comments1.xml><?xml version="1.0" encoding="utf-8"?>
<comments xmlns="http://schemas.openxmlformats.org/spreadsheetml/2006/main">
  <authors>
    <author>Greg Ruthven</author>
    <author>Prem Malhi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  <author>Prem Malhi</author>
    <author>Luke Dowling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http://www.rba.gov.au/publications/smp/2017/aug/tables.html#table-6.1
Where the RBA gives forecasts as a range, CPI is taken as the mid-point of that range.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C4" authorId="2" shapeId="0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Average of CPI inflation forecast range (1.75% to 2.75%)</t>
        </r>
      </text>
    </comment>
    <comment ref="D4" authorId="2" shapeId="0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Average of CPI inflation forecast range (2% to 3%)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RBA's forecast for inflation: 2-3% for year ended December 2019(Yr 2) = 2.5%
Mid-point of RBA target (2-3%) = 2.5%.
Calculated as: average of 2.5% (mid-point of December 2019 forecast) and 2.5% (mid point of target) = 2.5%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<sst xmlns="http://schemas.openxmlformats.org/spreadsheetml/2006/main" count="156" uniqueCount="82">
  <si>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</si>
  <si>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</si>
  <si>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</si>
  <si>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</si>
  <si>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</si>
  <si>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</si>
  <si>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</si>
  <si>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</si>
  <si>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</si>
  <si>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</si>
  <si>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</si>
  <si>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</si>
  <si>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</si>
  <si>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</si>
  <si>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</si>
  <si>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</si>
  <si>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</si>
  <si>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</si>
  <si>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</si>
  <si>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</si>
  <si>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</si>
  <si>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</si>
  <si>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</si>
  <si>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</si>
  <si>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</si>
  <si>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</si>
  <si>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</si>
  <si>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</si>
  <si>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</si>
  <si>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</si>
  <si>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</si>
  <si>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</si>
  <si>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</si>
  <si>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</si>
  <si>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</si>
  <si>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</si>
  <si>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</si>
  <si>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</si>
  <si>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</si>
  <si>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</si>
  <si>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</si>
  <si>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</si>
  <si>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</si>
  <si>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</si>
  <si>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</si>
  <si>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</si>
  <si>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</si>
  <si>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</si>
  <si>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</si>
  <si>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</si>
  <si>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</si>
  <si>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</si>
  <si>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</si>
  <si>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</si>
  <si>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</si>
  <si>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</si>
  <si>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</si>
  <si>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</si>
  <si>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</si>
  <si>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</si>
  <si>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</si>
  <si>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</si>
  <si>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</si>
  <si>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</si>
  <si>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</si>
  <si>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</si>
  <si>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</si>
  <si>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TB136</t>
  </si>
  <si>
    <t>Treasury Bond 136</t>
  </si>
  <si>
    <t>2019-20</t>
  </si>
  <si>
    <t>2017 BRCP - final</t>
  </si>
  <si>
    <t>2017 BRCP</t>
  </si>
  <si>
    <t>BRCP ($)</t>
  </si>
  <si>
    <t>BRCP</t>
  </si>
  <si>
    <t>RBA Statement on Monetary Policy-August 2017</t>
  </si>
  <si>
    <t>TB148</t>
  </si>
  <si>
    <t>Treasury Bond 148</t>
  </si>
  <si>
    <t>Difference between 
2018 BRCP - final 
and 
2018 BRCP - draft</t>
  </si>
  <si>
    <t>Difference between 
2017 BRCP  
and 
2018 BRCP - Draft</t>
  </si>
  <si>
    <t>2018 BRCP - draft</t>
  </si>
  <si>
    <t>2020-21</t>
  </si>
  <si>
    <t>2018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</si>
</sst>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dd\-mmm\-yyyy"/>
    <numFmt numFmtId="169" formatCode="[$-C09]mmmm\ yyyy;@"/>
    <numFmt numFmtId="170" formatCode="_-&quot;$&quot;* #,##0_-;\-&quot;$&quot;* #,##0_-;_-&quot;$&quot;* &quot;-&quot;??_-;_-@_-"/>
    <numFmt numFmtId="171" formatCode="mmm\-yyyy"/>
    <numFmt numFmtId="172" formatCode="_-* #,##0.0_-;\-* #,##0.0_-;_-* &quot;-&quot;??_-;_-@_-"/>
    <numFmt numFmtId="173" formatCode="_-* #,##0_-;\-* #,##0_-;_-* &quot;-&quot;??_-;_-@_-"/>
    <numFmt numFmtId="174" formatCode="0.0%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8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169" fontId="10" fillId="2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10" fontId="11" fillId="4" borderId="5" xfId="6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1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5" fontId="10" fillId="2" borderId="11" xfId="0" applyNumberFormat="1" applyFont="1" applyFill="1" applyBorder="1" applyAlignment="1" applyProtection="1">
      <alignment horizontal="center"/>
    </xf>
    <xf numFmtId="165" fontId="14" fillId="2" borderId="12" xfId="0" applyNumberFormat="1" applyFont="1" applyFill="1" applyBorder="1" applyAlignment="1">
      <alignment horizontal="center"/>
    </xf>
    <xf numFmtId="15" fontId="10" fillId="2" borderId="13" xfId="0" applyNumberFormat="1" applyFont="1" applyFill="1" applyBorder="1" applyAlignment="1" applyProtection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0" fontId="11" fillId="4" borderId="5" xfId="6" applyNumberFormat="1" applyFont="1" applyFill="1" applyBorder="1" applyAlignment="1">
      <alignment horizontal="center"/>
    </xf>
    <xf numFmtId="0" fontId="2" fillId="0" borderId="0" xfId="7" applyFont="1"/>
    <xf numFmtId="0" fontId="14" fillId="0" borderId="0" xfId="7" applyFont="1" applyBorder="1"/>
    <xf numFmtId="0" fontId="13" fillId="0" borderId="0" xfId="7" applyFont="1" applyFill="1" applyBorder="1"/>
    <xf numFmtId="170" fontId="10" fillId="2" borderId="8" xfId="8" applyNumberFormat="1" applyFont="1" applyFill="1" applyBorder="1"/>
    <xf numFmtId="170" fontId="10" fillId="2" borderId="9" xfId="8" applyNumberFormat="1" applyFont="1" applyFill="1" applyBorder="1"/>
    <xf numFmtId="170" fontId="10" fillId="2" borderId="10" xfId="8" applyNumberFormat="1" applyFont="1" applyFill="1" applyBorder="1"/>
    <xf numFmtId="170" fontId="10" fillId="2" borderId="11" xfId="8" applyNumberFormat="1" applyFont="1" applyFill="1" applyBorder="1"/>
    <xf numFmtId="170" fontId="10" fillId="2" borderId="0" xfId="8" applyNumberFormat="1" applyFont="1" applyFill="1" applyBorder="1"/>
    <xf numFmtId="170" fontId="10" fillId="2" borderId="12" xfId="8" applyNumberFormat="1" applyFont="1" applyFill="1" applyBorder="1"/>
    <xf numFmtId="0" fontId="14" fillId="2" borderId="11" xfId="7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70" fontId="14" fillId="2" borderId="13" xfId="7" applyNumberFormat="1" applyFont="1" applyFill="1" applyBorder="1"/>
    <xf numFmtId="170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174" fontId="12" fillId="0" borderId="0" xfId="6" applyNumberFormat="1" applyFont="1"/>
    <xf numFmtId="0" fontId="13" fillId="2" borderId="8" xfId="7" applyFont="1" applyFill="1" applyBorder="1" applyAlignment="1">
      <alignment horizontal="center"/>
    </xf>
    <xf numFmtId="0" fontId="13" fillId="2" borderId="9" xfId="7" applyFont="1" applyFill="1" applyBorder="1" applyAlignment="1">
      <alignment horizontal="center"/>
    </xf>
    <xf numFmtId="0" fontId="13" fillId="2" borderId="10" xfId="7" applyFont="1" applyFill="1" applyBorder="1" applyAlignment="1">
      <alignment horizontal="center"/>
    </xf>
    <xf numFmtId="0" fontId="11" fillId="0" borderId="0" xfId="0" applyFont="1" applyBorder="1"/>
    <xf numFmtId="0" fontId="15" fillId="0" borderId="33" xfId="7" applyFont="1" applyBorder="1"/>
    <xf numFmtId="0" fontId="15" fillId="0" borderId="34" xfId="7" applyFont="1" applyBorder="1"/>
    <xf numFmtId="0" fontId="15" fillId="0" borderId="35" xfId="7" applyFont="1" applyBorder="1"/>
    <xf numFmtId="0" fontId="15" fillId="0" borderId="36" xfId="7" applyFont="1" applyBorder="1"/>
    <xf numFmtId="0" fontId="11" fillId="2" borderId="25" xfId="0" applyFont="1" applyFill="1" applyBorder="1"/>
    <xf numFmtId="173" fontId="10" fillId="2" borderId="19" xfId="1" applyNumberFormat="1" applyFont="1" applyFill="1" applyBorder="1"/>
    <xf numFmtId="173" fontId="10" fillId="2" borderId="20" xfId="1" applyNumberFormat="1" applyFont="1" applyFill="1" applyBorder="1"/>
    <xf numFmtId="173" fontId="10" fillId="2" borderId="21" xfId="1" applyNumberFormat="1" applyFont="1" applyFill="1" applyBorder="1"/>
    <xf numFmtId="0" fontId="11" fillId="2" borderId="30" xfId="0" applyFont="1" applyFill="1" applyBorder="1"/>
    <xf numFmtId="0" fontId="11" fillId="2" borderId="29" xfId="0" applyFont="1" applyFill="1" applyBorder="1"/>
    <xf numFmtId="173" fontId="10" fillId="2" borderId="27" xfId="1" applyNumberFormat="1" applyFont="1" applyFill="1" applyBorder="1"/>
    <xf numFmtId="9" fontId="10" fillId="2" borderId="18" xfId="6" applyFont="1" applyFill="1" applyBorder="1"/>
    <xf numFmtId="0" fontId="13" fillId="3" borderId="1" xfId="7" applyFont="1" applyFill="1" applyBorder="1"/>
    <xf numFmtId="171" fontId="14" fillId="3" borderId="1" xfId="7" applyNumberFormat="1" applyFont="1" applyFill="1" applyBorder="1" applyAlignment="1">
      <alignment horizontal="right"/>
    </xf>
    <xf numFmtId="171" fontId="13" fillId="2" borderId="1" xfId="7" applyNumberFormat="1" applyFont="1" applyFill="1" applyBorder="1" applyAlignment="1">
      <alignment horizontal="center"/>
    </xf>
    <xf numFmtId="170" fontId="14" fillId="2" borderId="15" xfId="7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3" fontId="10" fillId="0" borderId="0" xfId="1" applyNumberFormat="1" applyFont="1" applyAlignment="1">
      <alignment horizontal="center" vertical="center"/>
    </xf>
    <xf numFmtId="43" fontId="0" fillId="0" borderId="0" xfId="0" applyNumberFormat="1"/>
    <xf numFmtId="174" fontId="10" fillId="2" borderId="1" xfId="6" applyNumberFormat="1" applyFont="1" applyFill="1" applyBorder="1" applyAlignment="1">
      <alignment horizontal="center" vertical="center"/>
    </xf>
    <xf numFmtId="174" fontId="10" fillId="2" borderId="1" xfId="6" applyNumberFormat="1" applyFont="1" applyFill="1" applyBorder="1"/>
    <xf numFmtId="174" fontId="10" fillId="2" borderId="22" xfId="6" applyNumberFormat="1" applyFont="1" applyFill="1" applyBorder="1"/>
    <xf numFmtId="166" fontId="10" fillId="0" borderId="0" xfId="0" applyNumberFormat="1" applyFont="1"/>
    <xf numFmtId="10" fontId="1" fillId="0" borderId="1" xfId="6" applyNumberFormat="1" applyFont="1" applyBorder="1"/>
    <xf numFmtId="10" fontId="1" fillId="0" borderId="1" xfId="6" applyNumberFormat="1" applyFont="1" applyBorder="1" applyAlignment="1">
      <alignment horizontal="right"/>
    </xf>
    <xf numFmtId="10" fontId="2" fillId="5" borderId="19" xfId="0" applyNumberFormat="1" applyFont="1" applyFill="1" applyBorder="1" applyAlignment="1" applyProtection="1">
      <alignment vertical="center"/>
      <protection locked="0"/>
    </xf>
    <xf numFmtId="10" fontId="2" fillId="5" borderId="1" xfId="0" applyNumberFormat="1" applyFont="1" applyFill="1" applyBorder="1" applyAlignment="1" applyProtection="1">
      <alignment vertical="center"/>
      <protection locked="0"/>
    </xf>
    <xf numFmtId="10" fontId="2" fillId="5" borderId="20" xfId="0" applyNumberFormat="1" applyFont="1" applyFill="1" applyBorder="1" applyAlignment="1" applyProtection="1">
      <alignment vertical="center"/>
      <protection locked="0"/>
    </xf>
    <xf numFmtId="10" fontId="2" fillId="5" borderId="21" xfId="0" applyNumberFormat="1" applyFont="1" applyFill="1" applyBorder="1" applyAlignment="1" applyProtection="1">
      <alignment vertical="center"/>
      <protection locked="0"/>
    </xf>
    <xf numFmtId="0" fontId="11" fillId="2" borderId="24" xfId="0" applyFont="1" applyFill="1" applyBorder="1"/>
    <xf numFmtId="0" fontId="11" fillId="2" borderId="26" xfId="0" applyFont="1" applyFill="1" applyBorder="1"/>
    <xf numFmtId="173" fontId="11" fillId="2" borderId="28" xfId="1" applyNumberFormat="1" applyFont="1" applyFill="1" applyBorder="1"/>
    <xf numFmtId="173" fontId="11" fillId="2" borderId="23" xfId="1" applyNumberFormat="1" applyFont="1" applyFill="1" applyBorder="1"/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  <xf numFmtId="10" fontId="1" fillId="3" borderId="1" xfId="6" applyNumberFormat="1" applyFont="1" applyFill="1" applyBorder="1" applyAlignment="1">
      <alignment horizontal="right"/>
    </xf>
    <xf numFmtId="10" fontId="2" fillId="5" borderId="22" xfId="0" applyNumberFormat="1" applyFont="1" applyFill="1" applyBorder="1" applyAlignment="1" applyProtection="1">
      <alignment vertical="center"/>
      <protection locked="0"/>
    </xf>
    <xf numFmtId="10" fontId="2" fillId="5" borderId="23" xfId="0" applyNumberFormat="1" applyFont="1" applyFill="1" applyBorder="1" applyAlignment="1" applyProtection="1">
      <alignment vertical="center"/>
      <protection locked="0"/>
    </xf>
    <xf numFmtId="10" fontId="2" fillId="5" borderId="27" xfId="0" applyNumberFormat="1" applyFont="1" applyFill="1" applyBorder="1" applyAlignment="1" applyProtection="1">
      <alignment vertical="center"/>
      <protection locked="0"/>
    </xf>
    <xf numFmtId="10" fontId="2" fillId="5" borderId="18" xfId="0" applyNumberFormat="1" applyFont="1" applyFill="1" applyBorder="1" applyAlignment="1" applyProtection="1">
      <alignment vertical="center"/>
      <protection locked="0"/>
    </xf>
    <xf numFmtId="10" fontId="2" fillId="5" borderId="28" xfId="0" applyNumberFormat="1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168" fontId="14" fillId="3" borderId="11" xfId="0" applyNumberFormat="1" applyFont="1" applyFill="1" applyBorder="1" applyAlignment="1" applyProtection="1">
      <alignment horizontal="right"/>
      <protection locked="0"/>
    </xf>
    <xf numFmtId="166" fontId="14" fillId="3" borderId="0" xfId="5" applyNumberFormat="1" applyFont="1" applyFill="1" applyBorder="1" applyAlignment="1" applyProtection="1">
      <alignment horizontal="right"/>
      <protection locked="0"/>
    </xf>
    <xf numFmtId="168" fontId="14" fillId="3" borderId="13" xfId="0" applyNumberFormat="1" applyFont="1" applyFill="1" applyBorder="1" applyAlignment="1" applyProtection="1">
      <alignment horizontal="right"/>
      <protection locked="0"/>
    </xf>
    <xf numFmtId="166" fontId="14" fillId="3" borderId="14" xfId="5" applyNumberFormat="1" applyFont="1" applyFill="1" applyBorder="1" applyAlignment="1" applyProtection="1">
      <alignment horizontal="right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164" fontId="14" fillId="3" borderId="5" xfId="0" applyNumberFormat="1" applyFont="1" applyFill="1" applyBorder="1" applyAlignment="1" applyProtection="1">
      <alignment horizontal="center"/>
      <protection locked="0"/>
    </xf>
    <xf numFmtId="164" fontId="14" fillId="3" borderId="7" xfId="0" applyNumberFormat="1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9" fontId="10" fillId="3" borderId="1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/>
    <xf numFmtId="0" fontId="0" fillId="0" borderId="7" xfId="0" applyBorder="1" applyAlignment="1"/>
    <xf numFmtId="43" fontId="14" fillId="3" borderId="27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Protection="1">
      <protection locked="0"/>
    </xf>
    <xf numFmtId="43" fontId="14" fillId="3" borderId="28" xfId="1" applyFont="1" applyFill="1" applyBorder="1" applyProtection="1">
      <protection locked="0"/>
    </xf>
    <xf numFmtId="10" fontId="14" fillId="3" borderId="19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Protection="1">
      <protection locked="0"/>
    </xf>
    <xf numFmtId="10" fontId="14" fillId="3" borderId="20" xfId="6" applyNumberFormat="1" applyFont="1" applyFill="1" applyBorder="1" applyProtection="1">
      <protection locked="0"/>
    </xf>
    <xf numFmtId="172" fontId="14" fillId="3" borderId="1" xfId="1" applyNumberFormat="1" applyFont="1" applyFill="1" applyBorder="1" applyProtection="1">
      <protection locked="0"/>
    </xf>
    <xf numFmtId="172" fontId="14" fillId="3" borderId="20" xfId="1" applyNumberFormat="1" applyFont="1" applyFill="1" applyBorder="1" applyProtection="1">
      <protection locked="0"/>
    </xf>
    <xf numFmtId="43" fontId="14" fillId="3" borderId="1" xfId="1" applyFont="1" applyFill="1" applyBorder="1" applyProtection="1">
      <protection locked="0"/>
    </xf>
    <xf numFmtId="43" fontId="14" fillId="3" borderId="20" xfId="1" applyFont="1" applyFill="1" applyBorder="1" applyProtection="1">
      <protection locked="0"/>
    </xf>
    <xf numFmtId="43" fontId="14" fillId="3" borderId="32" xfId="1" applyFont="1" applyFill="1" applyBorder="1" applyProtection="1">
      <protection locked="0"/>
    </xf>
    <xf numFmtId="10" fontId="14" fillId="3" borderId="37" xfId="6" applyNumberFormat="1" applyFont="1" applyFill="1" applyBorder="1" applyAlignment="1" applyProtection="1">
      <alignment horizontal="center" vertical="center"/>
      <protection locked="0"/>
    </xf>
    <xf numFmtId="10" fontId="14" fillId="3" borderId="31" xfId="6" applyNumberFormat="1" applyFont="1" applyFill="1" applyBorder="1" applyAlignment="1" applyProtection="1">
      <alignment horizontal="center" vertical="center"/>
      <protection locked="0"/>
    </xf>
    <xf numFmtId="43" fontId="14" fillId="3" borderId="31" xfId="1" applyFont="1" applyFill="1" applyBorder="1" applyProtection="1">
      <protection locked="0"/>
    </xf>
    <xf numFmtId="170" fontId="14" fillId="3" borderId="19" xfId="10" applyNumberFormat="1" applyFont="1" applyFill="1" applyBorder="1" applyProtection="1">
      <protection locked="0"/>
    </xf>
    <xf numFmtId="170" fontId="14" fillId="3" borderId="1" xfId="10" applyNumberFormat="1" applyFont="1" applyFill="1" applyBorder="1" applyProtection="1">
      <protection locked="0"/>
    </xf>
    <xf numFmtId="170" fontId="14" fillId="3" borderId="20" xfId="10" applyNumberFormat="1" applyFont="1" applyFill="1" applyBorder="1" applyProtection="1">
      <protection locked="0"/>
    </xf>
    <xf numFmtId="170" fontId="14" fillId="3" borderId="21" xfId="10" applyNumberFormat="1" applyFont="1" applyFill="1" applyBorder="1" applyProtection="1">
      <protection locked="0"/>
    </xf>
    <xf numFmtId="170" fontId="14" fillId="3" borderId="22" xfId="10" applyNumberFormat="1" applyFont="1" applyFill="1" applyBorder="1" applyProtection="1">
      <protection locked="0"/>
    </xf>
    <xf numFmtId="170" fontId="14" fillId="3" borderId="23" xfId="10" applyNumberFormat="1" applyFont="1" applyFill="1" applyBorder="1" applyProtection="1">
      <protection locked="0"/>
    </xf>
    <xf numFmtId="0" fontId="13" fillId="2" borderId="8" xfId="7" applyFont="1" applyFill="1" applyBorder="1"/>
    <xf numFmtId="0" fontId="13" fillId="2" borderId="11" xfId="7" applyFont="1" applyFill="1" applyBorder="1"/>
    <xf numFmtId="0" fontId="13" fillId="2" borderId="13" xfId="7" applyFont="1" applyFill="1" applyBorder="1"/>
    <xf numFmtId="173" fontId="10" fillId="3" borderId="0" xfId="1" applyNumberFormat="1" applyFont="1" applyFill="1" applyAlignment="1" applyProtection="1">
      <alignment horizontal="center" vertical="center"/>
      <protection locked="0"/>
    </xf>
    <xf numFmtId="15" fontId="15" fillId="3" borderId="39" xfId="4" applyNumberFormat="1" applyFont="1" applyFill="1" applyBorder="1" applyProtection="1">
      <protection locked="0"/>
    </xf>
    <xf numFmtId="15" fontId="15" fillId="3" borderId="38" xfId="4" applyNumberFormat="1" applyFont="1" applyFill="1" applyBorder="1" applyProtection="1">
      <protection locked="0"/>
    </xf>
    <xf numFmtId="15" fontId="15" fillId="3" borderId="29" xfId="4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73" fontId="10" fillId="3" borderId="1" xfId="1" applyNumberFormat="1" applyFont="1" applyFill="1" applyBorder="1" applyProtection="1">
      <protection locked="0"/>
    </xf>
    <xf numFmtId="10" fontId="10" fillId="3" borderId="1" xfId="6" applyNumberFormat="1" applyFont="1" applyFill="1" applyBorder="1" applyProtection="1">
      <protection locked="0"/>
    </xf>
    <xf numFmtId="43" fontId="10" fillId="3" borderId="1" xfId="1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</cellXfs>
  <cellStyles count="11">
    <cellStyle name="Comma" xfId="1" builtinId="3"/>
    <cellStyle name="Currency" xfId="10" builtinId="4"/>
    <cellStyle name="Currency 2" xfId="8"/>
    <cellStyle name="Hyperlink" xfId="2" builtinId="8"/>
    <cellStyle name="Hyperlink 2" xfId="3"/>
    <cellStyle name="Normal" xfId="0" builtinId="0"/>
    <cellStyle name="Normal 2" xfId="4"/>
    <cellStyle name="Normal 3" xfId="5"/>
    <cellStyle name="Normal 4" xfId="7"/>
    <cellStyle name="Percent" xfId="6" builtinId="5"/>
    <cellStyle name="Percent 2" xfId="9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0.12762004283806783"/>
          <c:y val="6.678428104083213E-2"/>
          <c:w val="0.85530583997140053"/>
          <c:h val="0.83561263944632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1E4164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breakdown'!$D$56:$P$56</c:f>
              <c:numCache>
                <c:formatCode>_-"$"* #,##0_-;\-"$"* #,##0_-;_-"$"* "-"??_-;_-@_-</c:formatCode>
                <c:ptCount val="13"/>
                <c:pt idx="0">
                  <c:v>79110</c:v>
                </c:pt>
                <c:pt idx="1">
                  <c:v>107404</c:v>
                </c:pt>
                <c:pt idx="2">
                  <c:v>135701</c:v>
                </c:pt>
                <c:pt idx="3">
                  <c:v>134091</c:v>
                </c:pt>
                <c:pt idx="4">
                  <c:v>149306</c:v>
                </c:pt>
                <c:pt idx="5">
                  <c:v>158709.62279171101</c:v>
                </c:pt>
                <c:pt idx="6">
                  <c:v>113971.119830457</c:v>
                </c:pt>
                <c:pt idx="7">
                  <c:v>104178.11203866579</c:v>
                </c:pt>
                <c:pt idx="8">
                  <c:v>119941.75194115908</c:v>
                </c:pt>
                <c:pt idx="9">
                  <c:v>108648.71644633486</c:v>
                </c:pt>
                <c:pt idx="10">
                  <c:v>103897.67020924413</c:v>
                </c:pt>
                <c:pt idx="11">
                  <c:v>95744.972024981151</c:v>
                </c:pt>
                <c:pt idx="12">
                  <c:v>100034.74574202782</c:v>
                </c:pt>
              </c:numCache>
            </c:numRef>
          </c:val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C41230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breakdown'!$D$57:$P$57</c:f>
              <c:numCache>
                <c:formatCode>_-"$"* #,##0_-;\-"$"* #,##0_-;_-"$"* "-"??_-;_-@_-</c:formatCode>
                <c:ptCount val="13"/>
                <c:pt idx="0">
                  <c:v>16558</c:v>
                </c:pt>
                <c:pt idx="1">
                  <c:v>18017</c:v>
                </c:pt>
                <c:pt idx="2">
                  <c:v>20672</c:v>
                </c:pt>
                <c:pt idx="3">
                  <c:v>13151</c:v>
                </c:pt>
                <c:pt idx="4">
                  <c:v>58493</c:v>
                </c:pt>
                <c:pt idx="5">
                  <c:v>51620.522079153197</c:v>
                </c:pt>
                <c:pt idx="6">
                  <c:v>12329.342763937215</c:v>
                </c:pt>
                <c:pt idx="7">
                  <c:v>12164.144792355832</c:v>
                </c:pt>
                <c:pt idx="8">
                  <c:v>16127.010707971525</c:v>
                </c:pt>
                <c:pt idx="9">
                  <c:v>16860.303568328425</c:v>
                </c:pt>
                <c:pt idx="10">
                  <c:v>16623.829054161251</c:v>
                </c:pt>
                <c:pt idx="11">
                  <c:v>17691.164106295295</c:v>
                </c:pt>
                <c:pt idx="12">
                  <c:v>17627.691716727182</c:v>
                </c:pt>
              </c:numCache>
            </c:numRef>
          </c:val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F37421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breakdown'!$D$58:$P$58</c:f>
              <c:numCache>
                <c:formatCode>_-"$"* #,##0_-;\-"$"* #,##0_-;_-"$"* "-"??_-;_-@_-</c:formatCode>
                <c:ptCount val="13"/>
                <c:pt idx="0">
                  <c:v>23900</c:v>
                </c:pt>
                <c:pt idx="1">
                  <c:v>13363.361699999999</c:v>
                </c:pt>
                <c:pt idx="2">
                  <c:v>14392.090099999999</c:v>
                </c:pt>
                <c:pt idx="3">
                  <c:v>13431</c:v>
                </c:pt>
                <c:pt idx="4">
                  <c:v>27335</c:v>
                </c:pt>
                <c:pt idx="5">
                  <c:v>26648.639999999999</c:v>
                </c:pt>
                <c:pt idx="6">
                  <c:v>33384.488896452836</c:v>
                </c:pt>
                <c:pt idx="7">
                  <c:v>34238.67</c:v>
                </c:pt>
                <c:pt idx="8">
                  <c:v>33238.008880602021</c:v>
                </c:pt>
                <c:pt idx="9">
                  <c:v>32307.016765742781</c:v>
                </c:pt>
                <c:pt idx="10">
                  <c:v>32581.684018372114</c:v>
                </c:pt>
                <c:pt idx="11">
                  <c:v>30143.200000000001</c:v>
                </c:pt>
                <c:pt idx="12">
                  <c:v>30520.43</c:v>
                </c:pt>
              </c:numCache>
            </c:numRef>
          </c:val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C222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breakdown'!$D$59:$P$59</c:f>
              <c:numCache>
                <c:formatCode>_-"$"* #,##0_-;\-"$"* #,##0_-;_-"$"* "-"??_-;_-@_-</c:formatCode>
                <c:ptCount val="13"/>
                <c:pt idx="0">
                  <c:v>2907</c:v>
                </c:pt>
                <c:pt idx="1">
                  <c:v>3456</c:v>
                </c:pt>
                <c:pt idx="2">
                  <c:v>2631</c:v>
                </c:pt>
                <c:pt idx="3">
                  <c:v>3151</c:v>
                </c:pt>
                <c:pt idx="4">
                  <c:v>2615</c:v>
                </c:pt>
                <c:pt idx="5">
                  <c:v>2824.58583257696</c:v>
                </c:pt>
                <c:pt idx="6">
                  <c:v>2239.0742348717968</c:v>
                </c:pt>
                <c:pt idx="7">
                  <c:v>4680.099245710715</c:v>
                </c:pt>
                <c:pt idx="8">
                  <c:v>5441.5405867291374</c:v>
                </c:pt>
                <c:pt idx="9">
                  <c:v>5060.9758061740849</c:v>
                </c:pt>
                <c:pt idx="10">
                  <c:v>4886.0544711751863</c:v>
                </c:pt>
                <c:pt idx="11">
                  <c:v>4620.0946319206996</c:v>
                </c:pt>
                <c:pt idx="12">
                  <c:v>4670.6393676187408</c:v>
                </c:pt>
              </c:numCache>
            </c:numRef>
          </c:val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A9C399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breakdown'!$D$60:$P$60</c:f>
              <c:numCache>
                <c:formatCode>_-"$"* #,##0_-;\-"$"* #,##0_-;_-"$"*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293</c:v>
                </c:pt>
                <c:pt idx="4">
                  <c:v>769</c:v>
                </c:pt>
                <c:pt idx="5">
                  <c:v>817.61457655866002</c:v>
                </c:pt>
                <c:pt idx="6">
                  <c:v>1972.5490729899482</c:v>
                </c:pt>
                <c:pt idx="7">
                  <c:v>1783.4454270270619</c:v>
                </c:pt>
                <c:pt idx="8">
                  <c:v>2064.3924461815727</c:v>
                </c:pt>
                <c:pt idx="9">
                  <c:v>1912.3663671186482</c:v>
                </c:pt>
                <c:pt idx="10">
                  <c:v>1830.7323536877852</c:v>
                </c:pt>
                <c:pt idx="11">
                  <c:v>1650.4091694627905</c:v>
                </c:pt>
                <c:pt idx="12">
                  <c:v>1604.4208618693074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220408"/>
        <c:axId val="23636215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rgbClr val="948671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breakdown'!$D$55:$O$55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97835</c:v>
                </c:pt>
                <c:pt idx="1">
                  <c:v>108459</c:v>
                </c:pt>
                <c:pt idx="2">
                  <c:v>144235</c:v>
                </c:pt>
                <c:pt idx="3">
                  <c:v>131805</c:v>
                </c:pt>
                <c:pt idx="4">
                  <c:v>186001</c:v>
                </c:pt>
                <c:pt idx="5">
                  <c:v>178477</c:v>
                </c:pt>
                <c:pt idx="6">
                  <c:v>122428</c:v>
                </c:pt>
                <c:pt idx="7">
                  <c:v>120199</c:v>
                </c:pt>
                <c:pt idx="8">
                  <c:v>121888.94</c:v>
                </c:pt>
                <c:pt idx="9">
                  <c:v>111752.53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0408"/>
        <c:axId val="236362152"/>
      </c:lineChart>
      <c:catAx>
        <c:axId val="23322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6362152"/>
        <c:crosses val="autoZero"/>
        <c:auto val="1"/>
        <c:lblAlgn val="ctr"/>
        <c:lblOffset val="100"/>
        <c:noMultiLvlLbl val="0"/>
      </c:catAx>
      <c:valAx>
        <c:axId val="23636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1.844090473953465E-2"/>
              <c:y val="0.26374407633895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220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136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yields'!$C$33:$C$306</c:f>
              <c:numCache>
                <c:formatCode>mmm\-yyyy</c:formatCode>
                <c:ptCount val="274"/>
                <c:pt idx="0">
                  <c:v>42614</c:v>
                </c:pt>
                <c:pt idx="1">
                  <c:v>42615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42639</c:v>
                </c:pt>
                <c:pt idx="18">
                  <c:v>42640</c:v>
                </c:pt>
                <c:pt idx="19">
                  <c:v>42641</c:v>
                </c:pt>
                <c:pt idx="20">
                  <c:v>42642</c:v>
                </c:pt>
                <c:pt idx="21">
                  <c:v>42643</c:v>
                </c:pt>
                <c:pt idx="22">
                  <c:v>42646</c:v>
                </c:pt>
                <c:pt idx="23">
                  <c:v>42647</c:v>
                </c:pt>
                <c:pt idx="24">
                  <c:v>42648</c:v>
                </c:pt>
                <c:pt idx="25">
                  <c:v>42649</c:v>
                </c:pt>
                <c:pt idx="26">
                  <c:v>42650</c:v>
                </c:pt>
                <c:pt idx="27">
                  <c:v>42653</c:v>
                </c:pt>
                <c:pt idx="28">
                  <c:v>42654</c:v>
                </c:pt>
                <c:pt idx="29">
                  <c:v>42655</c:v>
                </c:pt>
                <c:pt idx="30">
                  <c:v>42656</c:v>
                </c:pt>
                <c:pt idx="31">
                  <c:v>42657</c:v>
                </c:pt>
                <c:pt idx="32">
                  <c:v>42660</c:v>
                </c:pt>
                <c:pt idx="33">
                  <c:v>42661</c:v>
                </c:pt>
                <c:pt idx="34">
                  <c:v>42662</c:v>
                </c:pt>
                <c:pt idx="35">
                  <c:v>42663</c:v>
                </c:pt>
                <c:pt idx="36">
                  <c:v>42664</c:v>
                </c:pt>
                <c:pt idx="37">
                  <c:v>42667</c:v>
                </c:pt>
                <c:pt idx="38">
                  <c:v>42668</c:v>
                </c:pt>
                <c:pt idx="39">
                  <c:v>42669</c:v>
                </c:pt>
                <c:pt idx="40">
                  <c:v>42670</c:v>
                </c:pt>
                <c:pt idx="41">
                  <c:v>42671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42681</c:v>
                </c:pt>
                <c:pt idx="48">
                  <c:v>42682</c:v>
                </c:pt>
                <c:pt idx="49">
                  <c:v>42683</c:v>
                </c:pt>
                <c:pt idx="50">
                  <c:v>42684</c:v>
                </c:pt>
                <c:pt idx="51">
                  <c:v>42685</c:v>
                </c:pt>
                <c:pt idx="52">
                  <c:v>42688</c:v>
                </c:pt>
                <c:pt idx="53">
                  <c:v>42689</c:v>
                </c:pt>
                <c:pt idx="54">
                  <c:v>42690</c:v>
                </c:pt>
                <c:pt idx="55">
                  <c:v>42691</c:v>
                </c:pt>
                <c:pt idx="56">
                  <c:v>42692</c:v>
                </c:pt>
                <c:pt idx="57">
                  <c:v>42695</c:v>
                </c:pt>
                <c:pt idx="58">
                  <c:v>42696</c:v>
                </c:pt>
                <c:pt idx="59">
                  <c:v>42697</c:v>
                </c:pt>
                <c:pt idx="60">
                  <c:v>42698</c:v>
                </c:pt>
                <c:pt idx="61">
                  <c:v>42699</c:v>
                </c:pt>
                <c:pt idx="62">
                  <c:v>42702</c:v>
                </c:pt>
                <c:pt idx="63">
                  <c:v>42703</c:v>
                </c:pt>
                <c:pt idx="64">
                  <c:v>42704</c:v>
                </c:pt>
                <c:pt idx="65">
                  <c:v>42705</c:v>
                </c:pt>
                <c:pt idx="66">
                  <c:v>42706</c:v>
                </c:pt>
                <c:pt idx="67">
                  <c:v>42709</c:v>
                </c:pt>
                <c:pt idx="68">
                  <c:v>42710</c:v>
                </c:pt>
                <c:pt idx="69">
                  <c:v>42711</c:v>
                </c:pt>
                <c:pt idx="70">
                  <c:v>42712</c:v>
                </c:pt>
                <c:pt idx="71">
                  <c:v>42713</c:v>
                </c:pt>
                <c:pt idx="72">
                  <c:v>42716</c:v>
                </c:pt>
                <c:pt idx="73">
                  <c:v>42717</c:v>
                </c:pt>
                <c:pt idx="74">
                  <c:v>42718</c:v>
                </c:pt>
                <c:pt idx="75">
                  <c:v>42719</c:v>
                </c:pt>
                <c:pt idx="76">
                  <c:v>42720</c:v>
                </c:pt>
                <c:pt idx="77">
                  <c:v>42723</c:v>
                </c:pt>
                <c:pt idx="78">
                  <c:v>42724</c:v>
                </c:pt>
                <c:pt idx="79">
                  <c:v>42725</c:v>
                </c:pt>
                <c:pt idx="80">
                  <c:v>42726</c:v>
                </c:pt>
                <c:pt idx="81">
                  <c:v>42727</c:v>
                </c:pt>
                <c:pt idx="82">
                  <c:v>42732</c:v>
                </c:pt>
                <c:pt idx="83">
                  <c:v>42733</c:v>
                </c:pt>
                <c:pt idx="84">
                  <c:v>42734</c:v>
                </c:pt>
                <c:pt idx="85">
                  <c:v>42738</c:v>
                </c:pt>
                <c:pt idx="86">
                  <c:v>42739</c:v>
                </c:pt>
                <c:pt idx="87">
                  <c:v>42740</c:v>
                </c:pt>
                <c:pt idx="88">
                  <c:v>42741</c:v>
                </c:pt>
                <c:pt idx="89">
                  <c:v>42744</c:v>
                </c:pt>
                <c:pt idx="90">
                  <c:v>42745</c:v>
                </c:pt>
                <c:pt idx="91">
                  <c:v>42746</c:v>
                </c:pt>
                <c:pt idx="92">
                  <c:v>42747</c:v>
                </c:pt>
                <c:pt idx="93">
                  <c:v>42748</c:v>
                </c:pt>
                <c:pt idx="94">
                  <c:v>42751</c:v>
                </c:pt>
                <c:pt idx="95">
                  <c:v>42752</c:v>
                </c:pt>
                <c:pt idx="96">
                  <c:v>42753</c:v>
                </c:pt>
                <c:pt idx="97">
                  <c:v>42754</c:v>
                </c:pt>
                <c:pt idx="98">
                  <c:v>42755</c:v>
                </c:pt>
                <c:pt idx="99">
                  <c:v>42758</c:v>
                </c:pt>
                <c:pt idx="100">
                  <c:v>42759</c:v>
                </c:pt>
                <c:pt idx="101">
                  <c:v>42760</c:v>
                </c:pt>
                <c:pt idx="102">
                  <c:v>42762</c:v>
                </c:pt>
                <c:pt idx="103">
                  <c:v>42765</c:v>
                </c:pt>
                <c:pt idx="104">
                  <c:v>42766</c:v>
                </c:pt>
                <c:pt idx="105">
                  <c:v>42767</c:v>
                </c:pt>
                <c:pt idx="106">
                  <c:v>42768</c:v>
                </c:pt>
                <c:pt idx="107">
                  <c:v>42769</c:v>
                </c:pt>
                <c:pt idx="108">
                  <c:v>42772</c:v>
                </c:pt>
                <c:pt idx="109">
                  <c:v>42773</c:v>
                </c:pt>
                <c:pt idx="110">
                  <c:v>42774</c:v>
                </c:pt>
                <c:pt idx="111">
                  <c:v>42775</c:v>
                </c:pt>
                <c:pt idx="112">
                  <c:v>42776</c:v>
                </c:pt>
                <c:pt idx="113">
                  <c:v>42779</c:v>
                </c:pt>
                <c:pt idx="114">
                  <c:v>42780</c:v>
                </c:pt>
                <c:pt idx="115">
                  <c:v>42781</c:v>
                </c:pt>
                <c:pt idx="116">
                  <c:v>42782</c:v>
                </c:pt>
                <c:pt idx="117">
                  <c:v>42783</c:v>
                </c:pt>
                <c:pt idx="118">
                  <c:v>42786</c:v>
                </c:pt>
                <c:pt idx="119">
                  <c:v>42787</c:v>
                </c:pt>
                <c:pt idx="120">
                  <c:v>42788</c:v>
                </c:pt>
                <c:pt idx="121">
                  <c:v>42789</c:v>
                </c:pt>
                <c:pt idx="122">
                  <c:v>42790</c:v>
                </c:pt>
                <c:pt idx="123">
                  <c:v>42793</c:v>
                </c:pt>
                <c:pt idx="124">
                  <c:v>42794</c:v>
                </c:pt>
                <c:pt idx="125">
                  <c:v>42795</c:v>
                </c:pt>
                <c:pt idx="126">
                  <c:v>42796</c:v>
                </c:pt>
                <c:pt idx="127">
                  <c:v>42797</c:v>
                </c:pt>
                <c:pt idx="128">
                  <c:v>42800</c:v>
                </c:pt>
                <c:pt idx="129">
                  <c:v>42801</c:v>
                </c:pt>
                <c:pt idx="130">
                  <c:v>42802</c:v>
                </c:pt>
                <c:pt idx="131">
                  <c:v>42803</c:v>
                </c:pt>
                <c:pt idx="132">
                  <c:v>42804</c:v>
                </c:pt>
                <c:pt idx="133">
                  <c:v>42807</c:v>
                </c:pt>
                <c:pt idx="134">
                  <c:v>42808</c:v>
                </c:pt>
                <c:pt idx="135">
                  <c:v>42809</c:v>
                </c:pt>
                <c:pt idx="136">
                  <c:v>42810</c:v>
                </c:pt>
                <c:pt idx="137">
                  <c:v>42811</c:v>
                </c:pt>
                <c:pt idx="138">
                  <c:v>42814</c:v>
                </c:pt>
                <c:pt idx="139">
                  <c:v>42815</c:v>
                </c:pt>
                <c:pt idx="140">
                  <c:v>42816</c:v>
                </c:pt>
                <c:pt idx="141">
                  <c:v>42817</c:v>
                </c:pt>
                <c:pt idx="142">
                  <c:v>42818</c:v>
                </c:pt>
                <c:pt idx="143">
                  <c:v>42821</c:v>
                </c:pt>
                <c:pt idx="144">
                  <c:v>42822</c:v>
                </c:pt>
                <c:pt idx="145">
                  <c:v>42823</c:v>
                </c:pt>
                <c:pt idx="146">
                  <c:v>42824</c:v>
                </c:pt>
                <c:pt idx="147">
                  <c:v>42825</c:v>
                </c:pt>
                <c:pt idx="148">
                  <c:v>42828</c:v>
                </c:pt>
                <c:pt idx="149">
                  <c:v>42829</c:v>
                </c:pt>
                <c:pt idx="150">
                  <c:v>42830</c:v>
                </c:pt>
                <c:pt idx="151">
                  <c:v>42831</c:v>
                </c:pt>
                <c:pt idx="152">
                  <c:v>42832</c:v>
                </c:pt>
                <c:pt idx="153">
                  <c:v>42835</c:v>
                </c:pt>
                <c:pt idx="154">
                  <c:v>42836</c:v>
                </c:pt>
                <c:pt idx="155">
                  <c:v>42837</c:v>
                </c:pt>
                <c:pt idx="156">
                  <c:v>42838</c:v>
                </c:pt>
                <c:pt idx="157">
                  <c:v>42843</c:v>
                </c:pt>
                <c:pt idx="158">
                  <c:v>42844</c:v>
                </c:pt>
                <c:pt idx="159">
                  <c:v>42845</c:v>
                </c:pt>
                <c:pt idx="160">
                  <c:v>42846</c:v>
                </c:pt>
                <c:pt idx="161">
                  <c:v>42849</c:v>
                </c:pt>
                <c:pt idx="162">
                  <c:v>42851</c:v>
                </c:pt>
                <c:pt idx="163">
                  <c:v>42852</c:v>
                </c:pt>
                <c:pt idx="164">
                  <c:v>42853</c:v>
                </c:pt>
                <c:pt idx="165">
                  <c:v>42856</c:v>
                </c:pt>
                <c:pt idx="166">
                  <c:v>42857</c:v>
                </c:pt>
                <c:pt idx="167">
                  <c:v>42858</c:v>
                </c:pt>
                <c:pt idx="168">
                  <c:v>42859</c:v>
                </c:pt>
                <c:pt idx="169">
                  <c:v>42860</c:v>
                </c:pt>
                <c:pt idx="170">
                  <c:v>42863</c:v>
                </c:pt>
                <c:pt idx="171">
                  <c:v>42864</c:v>
                </c:pt>
                <c:pt idx="172">
                  <c:v>42865</c:v>
                </c:pt>
                <c:pt idx="173">
                  <c:v>42866</c:v>
                </c:pt>
                <c:pt idx="174">
                  <c:v>42867</c:v>
                </c:pt>
                <c:pt idx="175">
                  <c:v>42870</c:v>
                </c:pt>
                <c:pt idx="176">
                  <c:v>42871</c:v>
                </c:pt>
                <c:pt idx="177">
                  <c:v>42872</c:v>
                </c:pt>
                <c:pt idx="178">
                  <c:v>42873</c:v>
                </c:pt>
                <c:pt idx="179">
                  <c:v>42874</c:v>
                </c:pt>
                <c:pt idx="180">
                  <c:v>42877</c:v>
                </c:pt>
                <c:pt idx="181">
                  <c:v>42878</c:v>
                </c:pt>
                <c:pt idx="182">
                  <c:v>42879</c:v>
                </c:pt>
                <c:pt idx="183">
                  <c:v>42880</c:v>
                </c:pt>
                <c:pt idx="184">
                  <c:v>42881</c:v>
                </c:pt>
                <c:pt idx="185">
                  <c:v>42884</c:v>
                </c:pt>
                <c:pt idx="186">
                  <c:v>42885</c:v>
                </c:pt>
                <c:pt idx="187">
                  <c:v>42886</c:v>
                </c:pt>
                <c:pt idx="188">
                  <c:v>42887</c:v>
                </c:pt>
                <c:pt idx="189">
                  <c:v>42888</c:v>
                </c:pt>
                <c:pt idx="190">
                  <c:v>42891</c:v>
                </c:pt>
                <c:pt idx="191">
                  <c:v>42892</c:v>
                </c:pt>
                <c:pt idx="192">
                  <c:v>42893</c:v>
                </c:pt>
                <c:pt idx="193">
                  <c:v>42894</c:v>
                </c:pt>
                <c:pt idx="194">
                  <c:v>42895</c:v>
                </c:pt>
                <c:pt idx="195">
                  <c:v>42899</c:v>
                </c:pt>
                <c:pt idx="196">
                  <c:v>42900</c:v>
                </c:pt>
                <c:pt idx="197">
                  <c:v>42901</c:v>
                </c:pt>
                <c:pt idx="198">
                  <c:v>42902</c:v>
                </c:pt>
                <c:pt idx="199">
                  <c:v>42905</c:v>
                </c:pt>
                <c:pt idx="200">
                  <c:v>42906</c:v>
                </c:pt>
                <c:pt idx="201">
                  <c:v>42907</c:v>
                </c:pt>
                <c:pt idx="202">
                  <c:v>42908</c:v>
                </c:pt>
                <c:pt idx="203">
                  <c:v>42909</c:v>
                </c:pt>
                <c:pt idx="204">
                  <c:v>42912</c:v>
                </c:pt>
                <c:pt idx="205">
                  <c:v>42913</c:v>
                </c:pt>
                <c:pt idx="206">
                  <c:v>42914</c:v>
                </c:pt>
                <c:pt idx="207">
                  <c:v>42915</c:v>
                </c:pt>
                <c:pt idx="208">
                  <c:v>42916</c:v>
                </c:pt>
                <c:pt idx="209">
                  <c:v>42919</c:v>
                </c:pt>
                <c:pt idx="210">
                  <c:v>42920</c:v>
                </c:pt>
                <c:pt idx="211">
                  <c:v>42921</c:v>
                </c:pt>
                <c:pt idx="212">
                  <c:v>42922</c:v>
                </c:pt>
                <c:pt idx="213">
                  <c:v>42923</c:v>
                </c:pt>
                <c:pt idx="214">
                  <c:v>42926</c:v>
                </c:pt>
                <c:pt idx="215">
                  <c:v>42927</c:v>
                </c:pt>
                <c:pt idx="216">
                  <c:v>42928</c:v>
                </c:pt>
                <c:pt idx="217">
                  <c:v>42929</c:v>
                </c:pt>
                <c:pt idx="218">
                  <c:v>42930</c:v>
                </c:pt>
                <c:pt idx="219">
                  <c:v>42933</c:v>
                </c:pt>
                <c:pt idx="220">
                  <c:v>42934</c:v>
                </c:pt>
                <c:pt idx="221">
                  <c:v>42935</c:v>
                </c:pt>
                <c:pt idx="222">
                  <c:v>42936</c:v>
                </c:pt>
                <c:pt idx="223">
                  <c:v>42937</c:v>
                </c:pt>
                <c:pt idx="224">
                  <c:v>42940</c:v>
                </c:pt>
                <c:pt idx="225">
                  <c:v>42941</c:v>
                </c:pt>
                <c:pt idx="226">
                  <c:v>42942</c:v>
                </c:pt>
                <c:pt idx="227">
                  <c:v>42943</c:v>
                </c:pt>
                <c:pt idx="228">
                  <c:v>42944</c:v>
                </c:pt>
                <c:pt idx="229">
                  <c:v>42947</c:v>
                </c:pt>
                <c:pt idx="230">
                  <c:v>42948</c:v>
                </c:pt>
                <c:pt idx="231">
                  <c:v>42949</c:v>
                </c:pt>
                <c:pt idx="232">
                  <c:v>42950</c:v>
                </c:pt>
                <c:pt idx="233">
                  <c:v>42951</c:v>
                </c:pt>
                <c:pt idx="234">
                  <c:v>42954</c:v>
                </c:pt>
                <c:pt idx="235">
                  <c:v>42955</c:v>
                </c:pt>
                <c:pt idx="236">
                  <c:v>42956</c:v>
                </c:pt>
                <c:pt idx="237">
                  <c:v>42957</c:v>
                </c:pt>
                <c:pt idx="238">
                  <c:v>42958</c:v>
                </c:pt>
                <c:pt idx="239">
                  <c:v>42961</c:v>
                </c:pt>
                <c:pt idx="240">
                  <c:v>42962</c:v>
                </c:pt>
                <c:pt idx="241">
                  <c:v>42963</c:v>
                </c:pt>
                <c:pt idx="242">
                  <c:v>42964</c:v>
                </c:pt>
                <c:pt idx="243">
                  <c:v>42965</c:v>
                </c:pt>
                <c:pt idx="244">
                  <c:v>42968</c:v>
                </c:pt>
                <c:pt idx="245">
                  <c:v>42969</c:v>
                </c:pt>
                <c:pt idx="246">
                  <c:v>42970</c:v>
                </c:pt>
                <c:pt idx="247">
                  <c:v>42971</c:v>
                </c:pt>
                <c:pt idx="248">
                  <c:v>42972</c:v>
                </c:pt>
                <c:pt idx="249">
                  <c:v>42975</c:v>
                </c:pt>
                <c:pt idx="250">
                  <c:v>42976</c:v>
                </c:pt>
                <c:pt idx="251">
                  <c:v>42977</c:v>
                </c:pt>
                <c:pt idx="252">
                  <c:v>42978</c:v>
                </c:pt>
                <c:pt idx="253">
                  <c:v>42979</c:v>
                </c:pt>
                <c:pt idx="254">
                  <c:v>42982</c:v>
                </c:pt>
                <c:pt idx="255">
                  <c:v>42983</c:v>
                </c:pt>
                <c:pt idx="256">
                  <c:v>42984</c:v>
                </c:pt>
                <c:pt idx="257">
                  <c:v>42985</c:v>
                </c:pt>
                <c:pt idx="258">
                  <c:v>42986</c:v>
                </c:pt>
                <c:pt idx="259">
                  <c:v>42989</c:v>
                </c:pt>
                <c:pt idx="260">
                  <c:v>42990</c:v>
                </c:pt>
                <c:pt idx="261">
                  <c:v>42991</c:v>
                </c:pt>
                <c:pt idx="262">
                  <c:v>42992</c:v>
                </c:pt>
                <c:pt idx="263">
                  <c:v>42993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43003</c:v>
                </c:pt>
                <c:pt idx="270">
                  <c:v>43004</c:v>
                </c:pt>
                <c:pt idx="271">
                  <c:v>43005</c:v>
                </c:pt>
                <c:pt idx="272">
                  <c:v>43006</c:v>
                </c:pt>
                <c:pt idx="273">
                  <c:v>43007</c:v>
                </c:pt>
              </c:numCache>
            </c:numRef>
          </c:cat>
          <c:val>
            <c:numRef>
              <c:f>'Graph - historical bond yields'!$D$33:$D$306</c:f>
              <c:numCache>
                <c:formatCode>0.00%</c:formatCode>
                <c:ptCount val="274"/>
                <c:pt idx="0">
                  <c:v>1.89E-2</c:v>
                </c:pt>
                <c:pt idx="1">
                  <c:v>1.9E-2</c:v>
                </c:pt>
                <c:pt idx="2">
                  <c:v>1.9400000000000001E-2</c:v>
                </c:pt>
                <c:pt idx="3">
                  <c:v>1.95E-2</c:v>
                </c:pt>
                <c:pt idx="4">
                  <c:v>1.8749999999999999E-2</c:v>
                </c:pt>
                <c:pt idx="5">
                  <c:v>1.9050000000000001E-2</c:v>
                </c:pt>
                <c:pt idx="6">
                  <c:v>2.0150000000000001E-2</c:v>
                </c:pt>
                <c:pt idx="7">
                  <c:v>2.1000000000000001E-2</c:v>
                </c:pt>
                <c:pt idx="8">
                  <c:v>2.1049999999999999E-2</c:v>
                </c:pt>
                <c:pt idx="9">
                  <c:v>2.1349999999999997E-2</c:v>
                </c:pt>
                <c:pt idx="10">
                  <c:v>2.145E-2</c:v>
                </c:pt>
                <c:pt idx="11">
                  <c:v>2.1499999999999998E-2</c:v>
                </c:pt>
                <c:pt idx="12">
                  <c:v>2.1600000000000001E-2</c:v>
                </c:pt>
                <c:pt idx="13">
                  <c:v>2.1600000000000001E-2</c:v>
                </c:pt>
                <c:pt idx="14">
                  <c:v>2.1749999999999999E-2</c:v>
                </c:pt>
                <c:pt idx="15">
                  <c:v>2.0799999999999999E-2</c:v>
                </c:pt>
                <c:pt idx="16">
                  <c:v>2.0400000000000001E-2</c:v>
                </c:pt>
                <c:pt idx="17">
                  <c:v>2.0150000000000001E-2</c:v>
                </c:pt>
                <c:pt idx="18">
                  <c:v>2.0099999999999996E-2</c:v>
                </c:pt>
                <c:pt idx="19">
                  <c:v>1.9900000000000001E-2</c:v>
                </c:pt>
                <c:pt idx="20">
                  <c:v>2.0150000000000001E-2</c:v>
                </c:pt>
                <c:pt idx="21">
                  <c:v>1.95E-2</c:v>
                </c:pt>
                <c:pt idx="22">
                  <c:v>2.0299999999999999E-2</c:v>
                </c:pt>
                <c:pt idx="23">
                  <c:v>2.0649999999999998E-2</c:v>
                </c:pt>
                <c:pt idx="24">
                  <c:v>2.1250000000000002E-2</c:v>
                </c:pt>
                <c:pt idx="25">
                  <c:v>2.1600000000000001E-2</c:v>
                </c:pt>
                <c:pt idx="26">
                  <c:v>2.1700000000000001E-2</c:v>
                </c:pt>
                <c:pt idx="27">
                  <c:v>2.1850000000000001E-2</c:v>
                </c:pt>
                <c:pt idx="28">
                  <c:v>2.2450000000000001E-2</c:v>
                </c:pt>
                <c:pt idx="29">
                  <c:v>2.3050000000000001E-2</c:v>
                </c:pt>
                <c:pt idx="30">
                  <c:v>2.2450000000000001E-2</c:v>
                </c:pt>
                <c:pt idx="31">
                  <c:v>2.2599999999999999E-2</c:v>
                </c:pt>
                <c:pt idx="32">
                  <c:v>2.3050000000000001E-2</c:v>
                </c:pt>
                <c:pt idx="33">
                  <c:v>2.3300000000000001E-2</c:v>
                </c:pt>
                <c:pt idx="34">
                  <c:v>2.2949999999999998E-2</c:v>
                </c:pt>
                <c:pt idx="35">
                  <c:v>2.2850000000000002E-2</c:v>
                </c:pt>
                <c:pt idx="36">
                  <c:v>2.2850000000000002E-2</c:v>
                </c:pt>
                <c:pt idx="37">
                  <c:v>2.2400000000000003E-2</c:v>
                </c:pt>
                <c:pt idx="38">
                  <c:v>2.2749999999999999E-2</c:v>
                </c:pt>
                <c:pt idx="39">
                  <c:v>2.265E-2</c:v>
                </c:pt>
                <c:pt idx="40">
                  <c:v>2.3300000000000001E-2</c:v>
                </c:pt>
                <c:pt idx="41">
                  <c:v>2.375E-2</c:v>
                </c:pt>
                <c:pt idx="42">
                  <c:v>2.3450000000000002E-2</c:v>
                </c:pt>
                <c:pt idx="43">
                  <c:v>2.3849999999999996E-2</c:v>
                </c:pt>
                <c:pt idx="44">
                  <c:v>2.3450000000000002E-2</c:v>
                </c:pt>
                <c:pt idx="45">
                  <c:v>2.3E-2</c:v>
                </c:pt>
                <c:pt idx="46">
                  <c:v>2.3250000000000003E-2</c:v>
                </c:pt>
                <c:pt idx="47">
                  <c:v>2.35E-2</c:v>
                </c:pt>
                <c:pt idx="48">
                  <c:v>2.3550000000000001E-2</c:v>
                </c:pt>
                <c:pt idx="49">
                  <c:v>2.2200000000000001E-2</c:v>
                </c:pt>
                <c:pt idx="50">
                  <c:v>2.495E-2</c:v>
                </c:pt>
                <c:pt idx="51">
                  <c:v>2.5649999999999999E-2</c:v>
                </c:pt>
                <c:pt idx="52">
                  <c:v>2.6549999999999997E-2</c:v>
                </c:pt>
                <c:pt idx="53">
                  <c:v>2.6549999999999997E-2</c:v>
                </c:pt>
                <c:pt idx="54">
                  <c:v>2.6450000000000001E-2</c:v>
                </c:pt>
                <c:pt idx="55">
                  <c:v>2.5649999999999999E-2</c:v>
                </c:pt>
                <c:pt idx="56">
                  <c:v>2.7200000000000002E-2</c:v>
                </c:pt>
                <c:pt idx="57">
                  <c:v>2.6849999999999999E-2</c:v>
                </c:pt>
                <c:pt idx="58">
                  <c:v>2.6699999999999998E-2</c:v>
                </c:pt>
                <c:pt idx="59">
                  <c:v>2.7050000000000001E-2</c:v>
                </c:pt>
                <c:pt idx="60">
                  <c:v>2.7549999999999998E-2</c:v>
                </c:pt>
                <c:pt idx="61">
                  <c:v>2.76E-2</c:v>
                </c:pt>
                <c:pt idx="62">
                  <c:v>2.6949999999999998E-2</c:v>
                </c:pt>
                <c:pt idx="63">
                  <c:v>2.7000000000000003E-2</c:v>
                </c:pt>
                <c:pt idx="64">
                  <c:v>2.725E-2</c:v>
                </c:pt>
                <c:pt idx="65">
                  <c:v>2.7799999999999998E-2</c:v>
                </c:pt>
                <c:pt idx="66">
                  <c:v>2.8650000000000002E-2</c:v>
                </c:pt>
                <c:pt idx="67">
                  <c:v>2.7949999999999999E-2</c:v>
                </c:pt>
                <c:pt idx="68">
                  <c:v>2.8199999999999999E-2</c:v>
                </c:pt>
                <c:pt idx="69">
                  <c:v>2.7949999999999999E-2</c:v>
                </c:pt>
                <c:pt idx="70">
                  <c:v>2.7300000000000001E-2</c:v>
                </c:pt>
                <c:pt idx="71">
                  <c:v>2.8149999999999998E-2</c:v>
                </c:pt>
                <c:pt idx="72">
                  <c:v>2.8549999999999999E-2</c:v>
                </c:pt>
                <c:pt idx="73">
                  <c:v>2.8199999999999999E-2</c:v>
                </c:pt>
                <c:pt idx="74">
                  <c:v>2.7900000000000001E-2</c:v>
                </c:pt>
                <c:pt idx="75">
                  <c:v>2.87E-2</c:v>
                </c:pt>
                <c:pt idx="76">
                  <c:v>2.8300000000000002E-2</c:v>
                </c:pt>
                <c:pt idx="77">
                  <c:v>2.86E-2</c:v>
                </c:pt>
                <c:pt idx="78">
                  <c:v>2.8450000000000003E-2</c:v>
                </c:pt>
                <c:pt idx="79">
                  <c:v>2.8199999999999999E-2</c:v>
                </c:pt>
                <c:pt idx="80">
                  <c:v>2.8300000000000002E-2</c:v>
                </c:pt>
                <c:pt idx="81">
                  <c:v>2.87E-2</c:v>
                </c:pt>
                <c:pt idx="82">
                  <c:v>2.8500000000000001E-2</c:v>
                </c:pt>
                <c:pt idx="83">
                  <c:v>2.775E-2</c:v>
                </c:pt>
                <c:pt idx="84">
                  <c:v>2.76E-2</c:v>
                </c:pt>
                <c:pt idx="85">
                  <c:v>2.7450000000000002E-2</c:v>
                </c:pt>
                <c:pt idx="86">
                  <c:v>2.7900000000000001E-2</c:v>
                </c:pt>
                <c:pt idx="87">
                  <c:v>2.7400000000000001E-2</c:v>
                </c:pt>
                <c:pt idx="88">
                  <c:v>2.6800000000000001E-2</c:v>
                </c:pt>
                <c:pt idx="89">
                  <c:v>2.7650000000000001E-2</c:v>
                </c:pt>
                <c:pt idx="90">
                  <c:v>2.7149999999999997E-2</c:v>
                </c:pt>
                <c:pt idx="91">
                  <c:v>2.7300000000000001E-2</c:v>
                </c:pt>
                <c:pt idx="92">
                  <c:v>2.665E-2</c:v>
                </c:pt>
                <c:pt idx="93">
                  <c:v>2.69E-2</c:v>
                </c:pt>
                <c:pt idx="94">
                  <c:v>2.6949999999999998E-2</c:v>
                </c:pt>
                <c:pt idx="95">
                  <c:v>2.6949999999999998E-2</c:v>
                </c:pt>
                <c:pt idx="96">
                  <c:v>2.6800000000000001E-2</c:v>
                </c:pt>
                <c:pt idx="97">
                  <c:v>2.76E-2</c:v>
                </c:pt>
                <c:pt idx="98">
                  <c:v>2.785E-2</c:v>
                </c:pt>
                <c:pt idx="99">
                  <c:v>2.7549999999999998E-2</c:v>
                </c:pt>
                <c:pt idx="100">
                  <c:v>2.6949999999999998E-2</c:v>
                </c:pt>
                <c:pt idx="101">
                  <c:v>2.7300000000000001E-2</c:v>
                </c:pt>
                <c:pt idx="102">
                  <c:v>2.7800000000000002E-2</c:v>
                </c:pt>
                <c:pt idx="103">
                  <c:v>2.725E-2</c:v>
                </c:pt>
                <c:pt idx="104">
                  <c:v>2.7149999999999997E-2</c:v>
                </c:pt>
                <c:pt idx="105">
                  <c:v>2.7349999999999999E-2</c:v>
                </c:pt>
                <c:pt idx="106">
                  <c:v>2.7699999999999999E-2</c:v>
                </c:pt>
                <c:pt idx="107">
                  <c:v>2.7949999999999999E-2</c:v>
                </c:pt>
                <c:pt idx="108">
                  <c:v>2.7650000000000001E-2</c:v>
                </c:pt>
                <c:pt idx="109">
                  <c:v>2.6949999999999998E-2</c:v>
                </c:pt>
                <c:pt idx="110">
                  <c:v>2.6949999999999998E-2</c:v>
                </c:pt>
                <c:pt idx="111">
                  <c:v>2.64E-2</c:v>
                </c:pt>
                <c:pt idx="112">
                  <c:v>2.6949999999999998E-2</c:v>
                </c:pt>
                <c:pt idx="113">
                  <c:v>2.7050000000000001E-2</c:v>
                </c:pt>
                <c:pt idx="114">
                  <c:v>2.7349999999999999E-2</c:v>
                </c:pt>
                <c:pt idx="115">
                  <c:v>2.785E-2</c:v>
                </c:pt>
                <c:pt idx="116">
                  <c:v>2.7949999999999999E-2</c:v>
                </c:pt>
                <c:pt idx="117">
                  <c:v>2.8050000000000002E-2</c:v>
                </c:pt>
                <c:pt idx="118">
                  <c:v>2.7900000000000001E-2</c:v>
                </c:pt>
                <c:pt idx="119">
                  <c:v>2.7999999999999997E-2</c:v>
                </c:pt>
                <c:pt idx="120">
                  <c:v>2.835E-2</c:v>
                </c:pt>
                <c:pt idx="121">
                  <c:v>2.785E-2</c:v>
                </c:pt>
                <c:pt idx="122">
                  <c:v>2.7300000000000001E-2</c:v>
                </c:pt>
                <c:pt idx="123">
                  <c:v>2.7099999999999999E-2</c:v>
                </c:pt>
                <c:pt idx="124">
                  <c:v>2.7200000000000002E-2</c:v>
                </c:pt>
                <c:pt idx="125">
                  <c:v>2.7999999999999997E-2</c:v>
                </c:pt>
                <c:pt idx="126">
                  <c:v>2.785E-2</c:v>
                </c:pt>
                <c:pt idx="127">
                  <c:v>2.8050000000000002E-2</c:v>
                </c:pt>
                <c:pt idx="128">
                  <c:v>2.8050000000000002E-2</c:v>
                </c:pt>
                <c:pt idx="129">
                  <c:v>2.8199999999999999E-2</c:v>
                </c:pt>
                <c:pt idx="130">
                  <c:v>2.8650000000000002E-2</c:v>
                </c:pt>
                <c:pt idx="131">
                  <c:v>2.9300000000000003E-2</c:v>
                </c:pt>
                <c:pt idx="132">
                  <c:v>2.98E-2</c:v>
                </c:pt>
                <c:pt idx="133">
                  <c:v>2.9350000000000001E-2</c:v>
                </c:pt>
                <c:pt idx="134">
                  <c:v>2.92E-2</c:v>
                </c:pt>
                <c:pt idx="135">
                  <c:v>2.92E-2</c:v>
                </c:pt>
                <c:pt idx="136">
                  <c:v>2.8149999999999998E-2</c:v>
                </c:pt>
                <c:pt idx="137">
                  <c:v>2.86E-2</c:v>
                </c:pt>
                <c:pt idx="138">
                  <c:v>2.8199999999999999E-2</c:v>
                </c:pt>
                <c:pt idx="139">
                  <c:v>2.8050000000000002E-2</c:v>
                </c:pt>
                <c:pt idx="140">
                  <c:v>2.7549999999999998E-2</c:v>
                </c:pt>
                <c:pt idx="141">
                  <c:v>2.76E-2</c:v>
                </c:pt>
                <c:pt idx="142">
                  <c:v>2.7549999999999998E-2</c:v>
                </c:pt>
                <c:pt idx="143">
                  <c:v>2.7099999999999999E-2</c:v>
                </c:pt>
                <c:pt idx="144">
                  <c:v>2.7000000000000003E-2</c:v>
                </c:pt>
                <c:pt idx="145">
                  <c:v>2.725E-2</c:v>
                </c:pt>
                <c:pt idx="146">
                  <c:v>2.69E-2</c:v>
                </c:pt>
                <c:pt idx="147">
                  <c:v>2.6949999999999998E-2</c:v>
                </c:pt>
                <c:pt idx="148">
                  <c:v>2.6749999999999999E-2</c:v>
                </c:pt>
                <c:pt idx="149">
                  <c:v>2.605E-2</c:v>
                </c:pt>
                <c:pt idx="150">
                  <c:v>2.605E-2</c:v>
                </c:pt>
                <c:pt idx="151">
                  <c:v>2.58E-2</c:v>
                </c:pt>
                <c:pt idx="152">
                  <c:v>2.5499999999999998E-2</c:v>
                </c:pt>
                <c:pt idx="153">
                  <c:v>2.5750000000000002E-2</c:v>
                </c:pt>
                <c:pt idx="154">
                  <c:v>2.53E-2</c:v>
                </c:pt>
                <c:pt idx="155">
                  <c:v>2.5049999999999999E-2</c:v>
                </c:pt>
                <c:pt idx="156">
                  <c:v>2.4750000000000001E-2</c:v>
                </c:pt>
                <c:pt idx="157">
                  <c:v>2.4900000000000002E-2</c:v>
                </c:pt>
                <c:pt idx="158">
                  <c:v>2.4550000000000002E-2</c:v>
                </c:pt>
                <c:pt idx="159">
                  <c:v>2.5049999999999999E-2</c:v>
                </c:pt>
                <c:pt idx="160">
                  <c:v>2.5399999999999999E-2</c:v>
                </c:pt>
                <c:pt idx="161">
                  <c:v>2.5950000000000001E-2</c:v>
                </c:pt>
                <c:pt idx="162">
                  <c:v>2.63E-2</c:v>
                </c:pt>
                <c:pt idx="163">
                  <c:v>2.6099999999999998E-2</c:v>
                </c:pt>
                <c:pt idx="164">
                  <c:v>2.5750000000000002E-2</c:v>
                </c:pt>
                <c:pt idx="165">
                  <c:v>2.5750000000000002E-2</c:v>
                </c:pt>
                <c:pt idx="166">
                  <c:v>2.605E-2</c:v>
                </c:pt>
                <c:pt idx="167">
                  <c:v>2.5899999999999999E-2</c:v>
                </c:pt>
                <c:pt idx="168">
                  <c:v>2.6450000000000001E-2</c:v>
                </c:pt>
                <c:pt idx="169">
                  <c:v>2.6499999999999999E-2</c:v>
                </c:pt>
                <c:pt idx="170">
                  <c:v>2.6749999999999999E-2</c:v>
                </c:pt>
                <c:pt idx="171">
                  <c:v>2.6849999999999999E-2</c:v>
                </c:pt>
                <c:pt idx="172">
                  <c:v>2.6549999999999997E-2</c:v>
                </c:pt>
                <c:pt idx="173">
                  <c:v>2.6499999999999999E-2</c:v>
                </c:pt>
                <c:pt idx="174">
                  <c:v>2.63E-2</c:v>
                </c:pt>
                <c:pt idx="175">
                  <c:v>2.5849999999999998E-2</c:v>
                </c:pt>
                <c:pt idx="176">
                  <c:v>2.58E-2</c:v>
                </c:pt>
                <c:pt idx="177">
                  <c:v>2.5249999999999998E-2</c:v>
                </c:pt>
                <c:pt idx="178">
                  <c:v>2.5000000000000001E-2</c:v>
                </c:pt>
                <c:pt idx="179">
                  <c:v>2.4750000000000001E-2</c:v>
                </c:pt>
                <c:pt idx="180">
                  <c:v>2.4900000000000002E-2</c:v>
                </c:pt>
                <c:pt idx="181">
                  <c:v>2.445E-2</c:v>
                </c:pt>
                <c:pt idx="182">
                  <c:v>2.4849999999999997E-2</c:v>
                </c:pt>
                <c:pt idx="183">
                  <c:v>2.4399999999999998E-2</c:v>
                </c:pt>
                <c:pt idx="184">
                  <c:v>2.41E-2</c:v>
                </c:pt>
                <c:pt idx="185">
                  <c:v>2.4150000000000001E-2</c:v>
                </c:pt>
                <c:pt idx="186">
                  <c:v>2.3900000000000001E-2</c:v>
                </c:pt>
                <c:pt idx="187">
                  <c:v>2.3849999999999996E-2</c:v>
                </c:pt>
                <c:pt idx="188">
                  <c:v>2.3949999999999999E-2</c:v>
                </c:pt>
                <c:pt idx="189">
                  <c:v>2.41E-2</c:v>
                </c:pt>
                <c:pt idx="190">
                  <c:v>2.3900000000000001E-2</c:v>
                </c:pt>
                <c:pt idx="191">
                  <c:v>2.3700000000000002E-2</c:v>
                </c:pt>
                <c:pt idx="192">
                  <c:v>2.3849999999999996E-2</c:v>
                </c:pt>
                <c:pt idx="193">
                  <c:v>2.4049999999999998E-2</c:v>
                </c:pt>
                <c:pt idx="194">
                  <c:v>2.4E-2</c:v>
                </c:pt>
                <c:pt idx="195">
                  <c:v>2.4E-2</c:v>
                </c:pt>
                <c:pt idx="196">
                  <c:v>2.4E-2</c:v>
                </c:pt>
                <c:pt idx="197">
                  <c:v>2.3599999999999999E-2</c:v>
                </c:pt>
                <c:pt idx="198">
                  <c:v>2.4049999999999998E-2</c:v>
                </c:pt>
                <c:pt idx="199">
                  <c:v>2.4049999999999998E-2</c:v>
                </c:pt>
                <c:pt idx="200">
                  <c:v>2.4150000000000001E-2</c:v>
                </c:pt>
                <c:pt idx="201">
                  <c:v>2.3900000000000001E-2</c:v>
                </c:pt>
                <c:pt idx="202">
                  <c:v>2.375E-2</c:v>
                </c:pt>
                <c:pt idx="203">
                  <c:v>2.3700000000000002E-2</c:v>
                </c:pt>
                <c:pt idx="204">
                  <c:v>2.375E-2</c:v>
                </c:pt>
                <c:pt idx="205">
                  <c:v>2.3550000000000001E-2</c:v>
                </c:pt>
                <c:pt idx="206">
                  <c:v>2.4550000000000002E-2</c:v>
                </c:pt>
                <c:pt idx="207">
                  <c:v>2.5049999999999999E-2</c:v>
                </c:pt>
                <c:pt idx="208">
                  <c:v>2.5950000000000001E-2</c:v>
                </c:pt>
                <c:pt idx="209">
                  <c:v>2.605E-2</c:v>
                </c:pt>
                <c:pt idx="210">
                  <c:v>2.5600000000000001E-2</c:v>
                </c:pt>
                <c:pt idx="211">
                  <c:v>2.5699999999999997E-2</c:v>
                </c:pt>
                <c:pt idx="212">
                  <c:v>2.58E-2</c:v>
                </c:pt>
                <c:pt idx="213">
                  <c:v>2.6699999999999998E-2</c:v>
                </c:pt>
                <c:pt idx="214">
                  <c:v>2.6800000000000001E-2</c:v>
                </c:pt>
                <c:pt idx="215">
                  <c:v>2.6949999999999998E-2</c:v>
                </c:pt>
                <c:pt idx="216">
                  <c:v>2.665E-2</c:v>
                </c:pt>
                <c:pt idx="217">
                  <c:v>2.63E-2</c:v>
                </c:pt>
                <c:pt idx="218">
                  <c:v>2.6600000000000002E-2</c:v>
                </c:pt>
                <c:pt idx="219">
                  <c:v>2.6749999999999999E-2</c:v>
                </c:pt>
                <c:pt idx="220">
                  <c:v>2.69E-2</c:v>
                </c:pt>
                <c:pt idx="221">
                  <c:v>2.6699999999999998E-2</c:v>
                </c:pt>
                <c:pt idx="222">
                  <c:v>2.6849999999999999E-2</c:v>
                </c:pt>
                <c:pt idx="223">
                  <c:v>2.6450000000000001E-2</c:v>
                </c:pt>
                <c:pt idx="224">
                  <c:v>2.6249999999999999E-2</c:v>
                </c:pt>
                <c:pt idx="225">
                  <c:v>2.64E-2</c:v>
                </c:pt>
                <c:pt idx="226">
                  <c:v>2.6749999999999999E-2</c:v>
                </c:pt>
                <c:pt idx="227">
                  <c:v>2.6349999999999998E-2</c:v>
                </c:pt>
                <c:pt idx="228">
                  <c:v>2.63E-2</c:v>
                </c:pt>
                <c:pt idx="229">
                  <c:v>2.6249999999999999E-2</c:v>
                </c:pt>
                <c:pt idx="230">
                  <c:v>2.6600000000000002E-2</c:v>
                </c:pt>
                <c:pt idx="231">
                  <c:v>2.6499999999999999E-2</c:v>
                </c:pt>
                <c:pt idx="232">
                  <c:v>2.6099999999999998E-2</c:v>
                </c:pt>
                <c:pt idx="233">
                  <c:v>2.5649999999999999E-2</c:v>
                </c:pt>
                <c:pt idx="234">
                  <c:v>2.5849999999999998E-2</c:v>
                </c:pt>
                <c:pt idx="235">
                  <c:v>2.5750000000000002E-2</c:v>
                </c:pt>
                <c:pt idx="236">
                  <c:v>2.5899999999999999E-2</c:v>
                </c:pt>
                <c:pt idx="237">
                  <c:v>2.605E-2</c:v>
                </c:pt>
                <c:pt idx="238">
                  <c:v>2.5350000000000001E-2</c:v>
                </c:pt>
                <c:pt idx="239">
                  <c:v>2.5649999999999999E-2</c:v>
                </c:pt>
                <c:pt idx="240">
                  <c:v>2.5950000000000001E-2</c:v>
                </c:pt>
                <c:pt idx="241">
                  <c:v>2.6099999999999998E-2</c:v>
                </c:pt>
                <c:pt idx="242">
                  <c:v>2.5899999999999999E-2</c:v>
                </c:pt>
                <c:pt idx="243">
                  <c:v>2.5649999999999999E-2</c:v>
                </c:pt>
                <c:pt idx="244">
                  <c:v>2.5849999999999998E-2</c:v>
                </c:pt>
                <c:pt idx="245">
                  <c:v>2.5899999999999999E-2</c:v>
                </c:pt>
                <c:pt idx="246">
                  <c:v>2.6200000000000001E-2</c:v>
                </c:pt>
                <c:pt idx="247">
                  <c:v>2.58E-2</c:v>
                </c:pt>
                <c:pt idx="248">
                  <c:v>2.5899999999999999E-2</c:v>
                </c:pt>
                <c:pt idx="249">
                  <c:v>2.6150000000000003E-2</c:v>
                </c:pt>
                <c:pt idx="250">
                  <c:v>2.5750000000000002E-2</c:v>
                </c:pt>
                <c:pt idx="251">
                  <c:v>2.63E-2</c:v>
                </c:pt>
                <c:pt idx="252">
                  <c:v>2.6600000000000002E-2</c:v>
                </c:pt>
                <c:pt idx="253">
                  <c:v>2.605E-2</c:v>
                </c:pt>
                <c:pt idx="254">
                  <c:v>2.5750000000000002E-2</c:v>
                </c:pt>
                <c:pt idx="255">
                  <c:v>2.6249999999999999E-2</c:v>
                </c:pt>
                <c:pt idx="256">
                  <c:v>2.5499999999999998E-2</c:v>
                </c:pt>
                <c:pt idx="257">
                  <c:v>2.5899999999999999E-2</c:v>
                </c:pt>
                <c:pt idx="258">
                  <c:v>2.53E-2</c:v>
                </c:pt>
                <c:pt idx="259">
                  <c:v>2.5550000000000003E-2</c:v>
                </c:pt>
                <c:pt idx="260">
                  <c:v>2.5899999999999999E-2</c:v>
                </c:pt>
                <c:pt idx="261">
                  <c:v>2.6200000000000001E-2</c:v>
                </c:pt>
                <c:pt idx="262">
                  <c:v>2.6800000000000001E-2</c:v>
                </c:pt>
                <c:pt idx="263">
                  <c:v>2.69E-2</c:v>
                </c:pt>
                <c:pt idx="264">
                  <c:v>2.75E-2</c:v>
                </c:pt>
                <c:pt idx="265">
                  <c:v>2.76E-2</c:v>
                </c:pt>
                <c:pt idx="266">
                  <c:v>2.775E-2</c:v>
                </c:pt>
                <c:pt idx="267">
                  <c:v>2.775E-2</c:v>
                </c:pt>
                <c:pt idx="268">
                  <c:v>2.7400000000000001E-2</c:v>
                </c:pt>
                <c:pt idx="269">
                  <c:v>2.75E-2</c:v>
                </c:pt>
                <c:pt idx="270">
                  <c:v>2.7200000000000002E-2</c:v>
                </c:pt>
                <c:pt idx="271">
                  <c:v>2.7349999999999999E-2</c:v>
                </c:pt>
                <c:pt idx="272">
                  <c:v>2.8050000000000002E-2</c:v>
                </c:pt>
                <c:pt idx="273">
                  <c:v>2.785E-2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148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yields'!$C$33:$C$306</c:f>
              <c:numCache>
                <c:formatCode>mmm\-yyyy</c:formatCode>
                <c:ptCount val="274"/>
                <c:pt idx="0">
                  <c:v>42614</c:v>
                </c:pt>
                <c:pt idx="1">
                  <c:v>42615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42639</c:v>
                </c:pt>
                <c:pt idx="18">
                  <c:v>42640</c:v>
                </c:pt>
                <c:pt idx="19">
                  <c:v>42641</c:v>
                </c:pt>
                <c:pt idx="20">
                  <c:v>42642</c:v>
                </c:pt>
                <c:pt idx="21">
                  <c:v>42643</c:v>
                </c:pt>
                <c:pt idx="22">
                  <c:v>42646</c:v>
                </c:pt>
                <c:pt idx="23">
                  <c:v>42647</c:v>
                </c:pt>
                <c:pt idx="24">
                  <c:v>42648</c:v>
                </c:pt>
                <c:pt idx="25">
                  <c:v>42649</c:v>
                </c:pt>
                <c:pt idx="26">
                  <c:v>42650</c:v>
                </c:pt>
                <c:pt idx="27">
                  <c:v>42653</c:v>
                </c:pt>
                <c:pt idx="28">
                  <c:v>42654</c:v>
                </c:pt>
                <c:pt idx="29">
                  <c:v>42655</c:v>
                </c:pt>
                <c:pt idx="30">
                  <c:v>42656</c:v>
                </c:pt>
                <c:pt idx="31">
                  <c:v>42657</c:v>
                </c:pt>
                <c:pt idx="32">
                  <c:v>42660</c:v>
                </c:pt>
                <c:pt idx="33">
                  <c:v>42661</c:v>
                </c:pt>
                <c:pt idx="34">
                  <c:v>42662</c:v>
                </c:pt>
                <c:pt idx="35">
                  <c:v>42663</c:v>
                </c:pt>
                <c:pt idx="36">
                  <c:v>42664</c:v>
                </c:pt>
                <c:pt idx="37">
                  <c:v>42667</c:v>
                </c:pt>
                <c:pt idx="38">
                  <c:v>42668</c:v>
                </c:pt>
                <c:pt idx="39">
                  <c:v>42669</c:v>
                </c:pt>
                <c:pt idx="40">
                  <c:v>42670</c:v>
                </c:pt>
                <c:pt idx="41">
                  <c:v>42671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42681</c:v>
                </c:pt>
                <c:pt idx="48">
                  <c:v>42682</c:v>
                </c:pt>
                <c:pt idx="49">
                  <c:v>42683</c:v>
                </c:pt>
                <c:pt idx="50">
                  <c:v>42684</c:v>
                </c:pt>
                <c:pt idx="51">
                  <c:v>42685</c:v>
                </c:pt>
                <c:pt idx="52">
                  <c:v>42688</c:v>
                </c:pt>
                <c:pt idx="53">
                  <c:v>42689</c:v>
                </c:pt>
                <c:pt idx="54">
                  <c:v>42690</c:v>
                </c:pt>
                <c:pt idx="55">
                  <c:v>42691</c:v>
                </c:pt>
                <c:pt idx="56">
                  <c:v>42692</c:v>
                </c:pt>
                <c:pt idx="57">
                  <c:v>42695</c:v>
                </c:pt>
                <c:pt idx="58">
                  <c:v>42696</c:v>
                </c:pt>
                <c:pt idx="59">
                  <c:v>42697</c:v>
                </c:pt>
                <c:pt idx="60">
                  <c:v>42698</c:v>
                </c:pt>
                <c:pt idx="61">
                  <c:v>42699</c:v>
                </c:pt>
                <c:pt idx="62">
                  <c:v>42702</c:v>
                </c:pt>
                <c:pt idx="63">
                  <c:v>42703</c:v>
                </c:pt>
                <c:pt idx="64">
                  <c:v>42704</c:v>
                </c:pt>
                <c:pt idx="65">
                  <c:v>42705</c:v>
                </c:pt>
                <c:pt idx="66">
                  <c:v>42706</c:v>
                </c:pt>
                <c:pt idx="67">
                  <c:v>42709</c:v>
                </c:pt>
                <c:pt idx="68">
                  <c:v>42710</c:v>
                </c:pt>
                <c:pt idx="69">
                  <c:v>42711</c:v>
                </c:pt>
                <c:pt idx="70">
                  <c:v>42712</c:v>
                </c:pt>
                <c:pt idx="71">
                  <c:v>42713</c:v>
                </c:pt>
                <c:pt idx="72">
                  <c:v>42716</c:v>
                </c:pt>
                <c:pt idx="73">
                  <c:v>42717</c:v>
                </c:pt>
                <c:pt idx="74">
                  <c:v>42718</c:v>
                </c:pt>
                <c:pt idx="75">
                  <c:v>42719</c:v>
                </c:pt>
                <c:pt idx="76">
                  <c:v>42720</c:v>
                </c:pt>
                <c:pt idx="77">
                  <c:v>42723</c:v>
                </c:pt>
                <c:pt idx="78">
                  <c:v>42724</c:v>
                </c:pt>
                <c:pt idx="79">
                  <c:v>42725</c:v>
                </c:pt>
                <c:pt idx="80">
                  <c:v>42726</c:v>
                </c:pt>
                <c:pt idx="81">
                  <c:v>42727</c:v>
                </c:pt>
                <c:pt idx="82">
                  <c:v>42732</c:v>
                </c:pt>
                <c:pt idx="83">
                  <c:v>42733</c:v>
                </c:pt>
                <c:pt idx="84">
                  <c:v>42734</c:v>
                </c:pt>
                <c:pt idx="85">
                  <c:v>42738</c:v>
                </c:pt>
                <c:pt idx="86">
                  <c:v>42739</c:v>
                </c:pt>
                <c:pt idx="87">
                  <c:v>42740</c:v>
                </c:pt>
                <c:pt idx="88">
                  <c:v>42741</c:v>
                </c:pt>
                <c:pt idx="89">
                  <c:v>42744</c:v>
                </c:pt>
                <c:pt idx="90">
                  <c:v>42745</c:v>
                </c:pt>
                <c:pt idx="91">
                  <c:v>42746</c:v>
                </c:pt>
                <c:pt idx="92">
                  <c:v>42747</c:v>
                </c:pt>
                <c:pt idx="93">
                  <c:v>42748</c:v>
                </c:pt>
                <c:pt idx="94">
                  <c:v>42751</c:v>
                </c:pt>
                <c:pt idx="95">
                  <c:v>42752</c:v>
                </c:pt>
                <c:pt idx="96">
                  <c:v>42753</c:v>
                </c:pt>
                <c:pt idx="97">
                  <c:v>42754</c:v>
                </c:pt>
                <c:pt idx="98">
                  <c:v>42755</c:v>
                </c:pt>
                <c:pt idx="99">
                  <c:v>42758</c:v>
                </c:pt>
                <c:pt idx="100">
                  <c:v>42759</c:v>
                </c:pt>
                <c:pt idx="101">
                  <c:v>42760</c:v>
                </c:pt>
                <c:pt idx="102">
                  <c:v>42762</c:v>
                </c:pt>
                <c:pt idx="103">
                  <c:v>42765</c:v>
                </c:pt>
                <c:pt idx="104">
                  <c:v>42766</c:v>
                </c:pt>
                <c:pt idx="105">
                  <c:v>42767</c:v>
                </c:pt>
                <c:pt idx="106">
                  <c:v>42768</c:v>
                </c:pt>
                <c:pt idx="107">
                  <c:v>42769</c:v>
                </c:pt>
                <c:pt idx="108">
                  <c:v>42772</c:v>
                </c:pt>
                <c:pt idx="109">
                  <c:v>42773</c:v>
                </c:pt>
                <c:pt idx="110">
                  <c:v>42774</c:v>
                </c:pt>
                <c:pt idx="111">
                  <c:v>42775</c:v>
                </c:pt>
                <c:pt idx="112">
                  <c:v>42776</c:v>
                </c:pt>
                <c:pt idx="113">
                  <c:v>42779</c:v>
                </c:pt>
                <c:pt idx="114">
                  <c:v>42780</c:v>
                </c:pt>
                <c:pt idx="115">
                  <c:v>42781</c:v>
                </c:pt>
                <c:pt idx="116">
                  <c:v>42782</c:v>
                </c:pt>
                <c:pt idx="117">
                  <c:v>42783</c:v>
                </c:pt>
                <c:pt idx="118">
                  <c:v>42786</c:v>
                </c:pt>
                <c:pt idx="119">
                  <c:v>42787</c:v>
                </c:pt>
                <c:pt idx="120">
                  <c:v>42788</c:v>
                </c:pt>
                <c:pt idx="121">
                  <c:v>42789</c:v>
                </c:pt>
                <c:pt idx="122">
                  <c:v>42790</c:v>
                </c:pt>
                <c:pt idx="123">
                  <c:v>42793</c:v>
                </c:pt>
                <c:pt idx="124">
                  <c:v>42794</c:v>
                </c:pt>
                <c:pt idx="125">
                  <c:v>42795</c:v>
                </c:pt>
                <c:pt idx="126">
                  <c:v>42796</c:v>
                </c:pt>
                <c:pt idx="127">
                  <c:v>42797</c:v>
                </c:pt>
                <c:pt idx="128">
                  <c:v>42800</c:v>
                </c:pt>
                <c:pt idx="129">
                  <c:v>42801</c:v>
                </c:pt>
                <c:pt idx="130">
                  <c:v>42802</c:v>
                </c:pt>
                <c:pt idx="131">
                  <c:v>42803</c:v>
                </c:pt>
                <c:pt idx="132">
                  <c:v>42804</c:v>
                </c:pt>
                <c:pt idx="133">
                  <c:v>42807</c:v>
                </c:pt>
                <c:pt idx="134">
                  <c:v>42808</c:v>
                </c:pt>
                <c:pt idx="135">
                  <c:v>42809</c:v>
                </c:pt>
                <c:pt idx="136">
                  <c:v>42810</c:v>
                </c:pt>
                <c:pt idx="137">
                  <c:v>42811</c:v>
                </c:pt>
                <c:pt idx="138">
                  <c:v>42814</c:v>
                </c:pt>
                <c:pt idx="139">
                  <c:v>42815</c:v>
                </c:pt>
                <c:pt idx="140">
                  <c:v>42816</c:v>
                </c:pt>
                <c:pt idx="141">
                  <c:v>42817</c:v>
                </c:pt>
                <c:pt idx="142">
                  <c:v>42818</c:v>
                </c:pt>
                <c:pt idx="143">
                  <c:v>42821</c:v>
                </c:pt>
                <c:pt idx="144">
                  <c:v>42822</c:v>
                </c:pt>
                <c:pt idx="145">
                  <c:v>42823</c:v>
                </c:pt>
                <c:pt idx="146">
                  <c:v>42824</c:v>
                </c:pt>
                <c:pt idx="147">
                  <c:v>42825</c:v>
                </c:pt>
                <c:pt idx="148">
                  <c:v>42828</c:v>
                </c:pt>
                <c:pt idx="149">
                  <c:v>42829</c:v>
                </c:pt>
                <c:pt idx="150">
                  <c:v>42830</c:v>
                </c:pt>
                <c:pt idx="151">
                  <c:v>42831</c:v>
                </c:pt>
                <c:pt idx="152">
                  <c:v>42832</c:v>
                </c:pt>
                <c:pt idx="153">
                  <c:v>42835</c:v>
                </c:pt>
                <c:pt idx="154">
                  <c:v>42836</c:v>
                </c:pt>
                <c:pt idx="155">
                  <c:v>42837</c:v>
                </c:pt>
                <c:pt idx="156">
                  <c:v>42838</c:v>
                </c:pt>
                <c:pt idx="157">
                  <c:v>42843</c:v>
                </c:pt>
                <c:pt idx="158">
                  <c:v>42844</c:v>
                </c:pt>
                <c:pt idx="159">
                  <c:v>42845</c:v>
                </c:pt>
                <c:pt idx="160">
                  <c:v>42846</c:v>
                </c:pt>
                <c:pt idx="161">
                  <c:v>42849</c:v>
                </c:pt>
                <c:pt idx="162">
                  <c:v>42851</c:v>
                </c:pt>
                <c:pt idx="163">
                  <c:v>42852</c:v>
                </c:pt>
                <c:pt idx="164">
                  <c:v>42853</c:v>
                </c:pt>
                <c:pt idx="165">
                  <c:v>42856</c:v>
                </c:pt>
                <c:pt idx="166">
                  <c:v>42857</c:v>
                </c:pt>
                <c:pt idx="167">
                  <c:v>42858</c:v>
                </c:pt>
                <c:pt idx="168">
                  <c:v>42859</c:v>
                </c:pt>
                <c:pt idx="169">
                  <c:v>42860</c:v>
                </c:pt>
                <c:pt idx="170">
                  <c:v>42863</c:v>
                </c:pt>
                <c:pt idx="171">
                  <c:v>42864</c:v>
                </c:pt>
                <c:pt idx="172">
                  <c:v>42865</c:v>
                </c:pt>
                <c:pt idx="173">
                  <c:v>42866</c:v>
                </c:pt>
                <c:pt idx="174">
                  <c:v>42867</c:v>
                </c:pt>
                <c:pt idx="175">
                  <c:v>42870</c:v>
                </c:pt>
                <c:pt idx="176">
                  <c:v>42871</c:v>
                </c:pt>
                <c:pt idx="177">
                  <c:v>42872</c:v>
                </c:pt>
                <c:pt idx="178">
                  <c:v>42873</c:v>
                </c:pt>
                <c:pt idx="179">
                  <c:v>42874</c:v>
                </c:pt>
                <c:pt idx="180">
                  <c:v>42877</c:v>
                </c:pt>
                <c:pt idx="181">
                  <c:v>42878</c:v>
                </c:pt>
                <c:pt idx="182">
                  <c:v>42879</c:v>
                </c:pt>
                <c:pt idx="183">
                  <c:v>42880</c:v>
                </c:pt>
                <c:pt idx="184">
                  <c:v>42881</c:v>
                </c:pt>
                <c:pt idx="185">
                  <c:v>42884</c:v>
                </c:pt>
                <c:pt idx="186">
                  <c:v>42885</c:v>
                </c:pt>
                <c:pt idx="187">
                  <c:v>42886</c:v>
                </c:pt>
                <c:pt idx="188">
                  <c:v>42887</c:v>
                </c:pt>
                <c:pt idx="189">
                  <c:v>42888</c:v>
                </c:pt>
                <c:pt idx="190">
                  <c:v>42891</c:v>
                </c:pt>
                <c:pt idx="191">
                  <c:v>42892</c:v>
                </c:pt>
                <c:pt idx="192">
                  <c:v>42893</c:v>
                </c:pt>
                <c:pt idx="193">
                  <c:v>42894</c:v>
                </c:pt>
                <c:pt idx="194">
                  <c:v>42895</c:v>
                </c:pt>
                <c:pt idx="195">
                  <c:v>42899</c:v>
                </c:pt>
                <c:pt idx="196">
                  <c:v>42900</c:v>
                </c:pt>
                <c:pt idx="197">
                  <c:v>42901</c:v>
                </c:pt>
                <c:pt idx="198">
                  <c:v>42902</c:v>
                </c:pt>
                <c:pt idx="199">
                  <c:v>42905</c:v>
                </c:pt>
                <c:pt idx="200">
                  <c:v>42906</c:v>
                </c:pt>
                <c:pt idx="201">
                  <c:v>42907</c:v>
                </c:pt>
                <c:pt idx="202">
                  <c:v>42908</c:v>
                </c:pt>
                <c:pt idx="203">
                  <c:v>42909</c:v>
                </c:pt>
                <c:pt idx="204">
                  <c:v>42912</c:v>
                </c:pt>
                <c:pt idx="205">
                  <c:v>42913</c:v>
                </c:pt>
                <c:pt idx="206">
                  <c:v>42914</c:v>
                </c:pt>
                <c:pt idx="207">
                  <c:v>42915</c:v>
                </c:pt>
                <c:pt idx="208">
                  <c:v>42916</c:v>
                </c:pt>
                <c:pt idx="209">
                  <c:v>42919</c:v>
                </c:pt>
                <c:pt idx="210">
                  <c:v>42920</c:v>
                </c:pt>
                <c:pt idx="211">
                  <c:v>42921</c:v>
                </c:pt>
                <c:pt idx="212">
                  <c:v>42922</c:v>
                </c:pt>
                <c:pt idx="213">
                  <c:v>42923</c:v>
                </c:pt>
                <c:pt idx="214">
                  <c:v>42926</c:v>
                </c:pt>
                <c:pt idx="215">
                  <c:v>42927</c:v>
                </c:pt>
                <c:pt idx="216">
                  <c:v>42928</c:v>
                </c:pt>
                <c:pt idx="217">
                  <c:v>42929</c:v>
                </c:pt>
                <c:pt idx="218">
                  <c:v>42930</c:v>
                </c:pt>
                <c:pt idx="219">
                  <c:v>42933</c:v>
                </c:pt>
                <c:pt idx="220">
                  <c:v>42934</c:v>
                </c:pt>
                <c:pt idx="221">
                  <c:v>42935</c:v>
                </c:pt>
                <c:pt idx="222">
                  <c:v>42936</c:v>
                </c:pt>
                <c:pt idx="223">
                  <c:v>42937</c:v>
                </c:pt>
                <c:pt idx="224">
                  <c:v>42940</c:v>
                </c:pt>
                <c:pt idx="225">
                  <c:v>42941</c:v>
                </c:pt>
                <c:pt idx="226">
                  <c:v>42942</c:v>
                </c:pt>
                <c:pt idx="227">
                  <c:v>42943</c:v>
                </c:pt>
                <c:pt idx="228">
                  <c:v>42944</c:v>
                </c:pt>
                <c:pt idx="229">
                  <c:v>42947</c:v>
                </c:pt>
                <c:pt idx="230">
                  <c:v>42948</c:v>
                </c:pt>
                <c:pt idx="231">
                  <c:v>42949</c:v>
                </c:pt>
                <c:pt idx="232">
                  <c:v>42950</c:v>
                </c:pt>
                <c:pt idx="233">
                  <c:v>42951</c:v>
                </c:pt>
                <c:pt idx="234">
                  <c:v>42954</c:v>
                </c:pt>
                <c:pt idx="235">
                  <c:v>42955</c:v>
                </c:pt>
                <c:pt idx="236">
                  <c:v>42956</c:v>
                </c:pt>
                <c:pt idx="237">
                  <c:v>42957</c:v>
                </c:pt>
                <c:pt idx="238">
                  <c:v>42958</c:v>
                </c:pt>
                <c:pt idx="239">
                  <c:v>42961</c:v>
                </c:pt>
                <c:pt idx="240">
                  <c:v>42962</c:v>
                </c:pt>
                <c:pt idx="241">
                  <c:v>42963</c:v>
                </c:pt>
                <c:pt idx="242">
                  <c:v>42964</c:v>
                </c:pt>
                <c:pt idx="243">
                  <c:v>42965</c:v>
                </c:pt>
                <c:pt idx="244">
                  <c:v>42968</c:v>
                </c:pt>
                <c:pt idx="245">
                  <c:v>42969</c:v>
                </c:pt>
                <c:pt idx="246">
                  <c:v>42970</c:v>
                </c:pt>
                <c:pt idx="247">
                  <c:v>42971</c:v>
                </c:pt>
                <c:pt idx="248">
                  <c:v>42972</c:v>
                </c:pt>
                <c:pt idx="249">
                  <c:v>42975</c:v>
                </c:pt>
                <c:pt idx="250">
                  <c:v>42976</c:v>
                </c:pt>
                <c:pt idx="251">
                  <c:v>42977</c:v>
                </c:pt>
                <c:pt idx="252">
                  <c:v>42978</c:v>
                </c:pt>
                <c:pt idx="253">
                  <c:v>42979</c:v>
                </c:pt>
                <c:pt idx="254">
                  <c:v>42982</c:v>
                </c:pt>
                <c:pt idx="255">
                  <c:v>42983</c:v>
                </c:pt>
                <c:pt idx="256">
                  <c:v>42984</c:v>
                </c:pt>
                <c:pt idx="257">
                  <c:v>42985</c:v>
                </c:pt>
                <c:pt idx="258">
                  <c:v>42986</c:v>
                </c:pt>
                <c:pt idx="259">
                  <c:v>42989</c:v>
                </c:pt>
                <c:pt idx="260">
                  <c:v>42990</c:v>
                </c:pt>
                <c:pt idx="261">
                  <c:v>42991</c:v>
                </c:pt>
                <c:pt idx="262">
                  <c:v>42992</c:v>
                </c:pt>
                <c:pt idx="263">
                  <c:v>42993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43003</c:v>
                </c:pt>
                <c:pt idx="270">
                  <c:v>43004</c:v>
                </c:pt>
                <c:pt idx="271">
                  <c:v>43005</c:v>
                </c:pt>
                <c:pt idx="272">
                  <c:v>43006</c:v>
                </c:pt>
                <c:pt idx="273">
                  <c:v>43007</c:v>
                </c:pt>
              </c:numCache>
            </c:numRef>
          </c:cat>
          <c:val>
            <c:numRef>
              <c:f>'Graph - historical bond yields'!$E$33:$E$306</c:f>
              <c:numCache>
                <c:formatCode>0.00%</c:formatCode>
                <c:ptCount val="274"/>
                <c:pt idx="0">
                  <c:v>1.9400000000000001E-2</c:v>
                </c:pt>
                <c:pt idx="1">
                  <c:v>1.95E-2</c:v>
                </c:pt>
                <c:pt idx="2">
                  <c:v>1.9900000000000001E-2</c:v>
                </c:pt>
                <c:pt idx="3">
                  <c:v>0.02</c:v>
                </c:pt>
                <c:pt idx="4">
                  <c:v>1.925E-2</c:v>
                </c:pt>
                <c:pt idx="5">
                  <c:v>1.9599999999999999E-2</c:v>
                </c:pt>
                <c:pt idx="6">
                  <c:v>2.0649999999999998E-2</c:v>
                </c:pt>
                <c:pt idx="7">
                  <c:v>2.1499999999999998E-2</c:v>
                </c:pt>
                <c:pt idx="8">
                  <c:v>2.1649999999999999E-2</c:v>
                </c:pt>
                <c:pt idx="9">
                  <c:v>2.1949999999999997E-2</c:v>
                </c:pt>
                <c:pt idx="10">
                  <c:v>2.205E-2</c:v>
                </c:pt>
                <c:pt idx="11">
                  <c:v>2.205E-2</c:v>
                </c:pt>
                <c:pt idx="12">
                  <c:v>2.215E-2</c:v>
                </c:pt>
                <c:pt idx="13">
                  <c:v>2.215E-2</c:v>
                </c:pt>
                <c:pt idx="14">
                  <c:v>2.2349999999999998E-2</c:v>
                </c:pt>
                <c:pt idx="15">
                  <c:v>2.1349999999999997E-2</c:v>
                </c:pt>
                <c:pt idx="16">
                  <c:v>2.0950000000000003E-2</c:v>
                </c:pt>
                <c:pt idx="17">
                  <c:v>2.07E-2</c:v>
                </c:pt>
                <c:pt idx="18">
                  <c:v>2.0649999999999998E-2</c:v>
                </c:pt>
                <c:pt idx="19">
                  <c:v>2.0400000000000001E-2</c:v>
                </c:pt>
                <c:pt idx="20">
                  <c:v>2.07E-2</c:v>
                </c:pt>
                <c:pt idx="21">
                  <c:v>2.0099999999999996E-2</c:v>
                </c:pt>
                <c:pt idx="22">
                  <c:v>2.085E-2</c:v>
                </c:pt>
                <c:pt idx="23">
                  <c:v>2.12E-2</c:v>
                </c:pt>
                <c:pt idx="24">
                  <c:v>2.18E-2</c:v>
                </c:pt>
                <c:pt idx="25">
                  <c:v>2.2200000000000001E-2</c:v>
                </c:pt>
                <c:pt idx="26">
                  <c:v>2.23E-2</c:v>
                </c:pt>
                <c:pt idx="27">
                  <c:v>2.2450000000000001E-2</c:v>
                </c:pt>
                <c:pt idx="28">
                  <c:v>2.3050000000000001E-2</c:v>
                </c:pt>
                <c:pt idx="29">
                  <c:v>2.3599999999999999E-2</c:v>
                </c:pt>
                <c:pt idx="30">
                  <c:v>2.3E-2</c:v>
                </c:pt>
                <c:pt idx="31">
                  <c:v>2.3199999999999998E-2</c:v>
                </c:pt>
                <c:pt idx="32">
                  <c:v>2.3650000000000001E-2</c:v>
                </c:pt>
                <c:pt idx="33">
                  <c:v>2.3900000000000001E-2</c:v>
                </c:pt>
                <c:pt idx="34">
                  <c:v>2.3550000000000001E-2</c:v>
                </c:pt>
                <c:pt idx="35">
                  <c:v>2.35E-2</c:v>
                </c:pt>
                <c:pt idx="36">
                  <c:v>2.3450000000000002E-2</c:v>
                </c:pt>
                <c:pt idx="37">
                  <c:v>2.2949999999999998E-2</c:v>
                </c:pt>
                <c:pt idx="38">
                  <c:v>2.3300000000000001E-2</c:v>
                </c:pt>
                <c:pt idx="39">
                  <c:v>2.3199999999999998E-2</c:v>
                </c:pt>
                <c:pt idx="40">
                  <c:v>2.3900000000000001E-2</c:v>
                </c:pt>
                <c:pt idx="41">
                  <c:v>2.4399999999999998E-2</c:v>
                </c:pt>
                <c:pt idx="42">
                  <c:v>2.4049999999999998E-2</c:v>
                </c:pt>
                <c:pt idx="43">
                  <c:v>2.445E-2</c:v>
                </c:pt>
                <c:pt idx="44">
                  <c:v>2.4049999999999998E-2</c:v>
                </c:pt>
                <c:pt idx="45">
                  <c:v>2.3599999999999999E-2</c:v>
                </c:pt>
                <c:pt idx="46">
                  <c:v>2.3900000000000001E-2</c:v>
                </c:pt>
                <c:pt idx="47">
                  <c:v>2.41E-2</c:v>
                </c:pt>
                <c:pt idx="48">
                  <c:v>2.4150000000000001E-2</c:v>
                </c:pt>
                <c:pt idx="49">
                  <c:v>2.2799999999999997E-2</c:v>
                </c:pt>
                <c:pt idx="50">
                  <c:v>2.5600000000000001E-2</c:v>
                </c:pt>
                <c:pt idx="51">
                  <c:v>2.6249999999999999E-2</c:v>
                </c:pt>
                <c:pt idx="52">
                  <c:v>2.7200000000000002E-2</c:v>
                </c:pt>
                <c:pt idx="53">
                  <c:v>2.7200000000000002E-2</c:v>
                </c:pt>
                <c:pt idx="54">
                  <c:v>2.7050000000000001E-2</c:v>
                </c:pt>
                <c:pt idx="55">
                  <c:v>2.63E-2</c:v>
                </c:pt>
                <c:pt idx="56">
                  <c:v>2.7799999999999998E-2</c:v>
                </c:pt>
                <c:pt idx="57">
                  <c:v>2.7450000000000002E-2</c:v>
                </c:pt>
                <c:pt idx="58">
                  <c:v>2.7349999999999999E-2</c:v>
                </c:pt>
                <c:pt idx="59">
                  <c:v>2.7699999999999999E-2</c:v>
                </c:pt>
                <c:pt idx="60">
                  <c:v>2.8199999999999999E-2</c:v>
                </c:pt>
                <c:pt idx="61">
                  <c:v>2.8250000000000001E-2</c:v>
                </c:pt>
                <c:pt idx="62">
                  <c:v>2.76E-2</c:v>
                </c:pt>
                <c:pt idx="63">
                  <c:v>2.7650000000000001E-2</c:v>
                </c:pt>
                <c:pt idx="64">
                  <c:v>2.7900000000000001E-2</c:v>
                </c:pt>
                <c:pt idx="65">
                  <c:v>2.8500000000000001E-2</c:v>
                </c:pt>
                <c:pt idx="66">
                  <c:v>2.9300000000000003E-2</c:v>
                </c:pt>
                <c:pt idx="67">
                  <c:v>2.8650000000000002E-2</c:v>
                </c:pt>
                <c:pt idx="68">
                  <c:v>2.895E-2</c:v>
                </c:pt>
                <c:pt idx="69">
                  <c:v>2.87E-2</c:v>
                </c:pt>
                <c:pt idx="70">
                  <c:v>2.7949999999999999E-2</c:v>
                </c:pt>
                <c:pt idx="71">
                  <c:v>2.8849999999999997E-2</c:v>
                </c:pt>
                <c:pt idx="72">
                  <c:v>2.9249999999999998E-2</c:v>
                </c:pt>
                <c:pt idx="73">
                  <c:v>2.8900000000000002E-2</c:v>
                </c:pt>
                <c:pt idx="74">
                  <c:v>2.86E-2</c:v>
                </c:pt>
                <c:pt idx="75">
                  <c:v>2.9399999999999999E-2</c:v>
                </c:pt>
                <c:pt idx="76">
                  <c:v>2.9049999999999999E-2</c:v>
                </c:pt>
                <c:pt idx="77">
                  <c:v>2.9350000000000001E-2</c:v>
                </c:pt>
                <c:pt idx="78">
                  <c:v>2.9149999999999999E-2</c:v>
                </c:pt>
                <c:pt idx="79">
                  <c:v>2.8900000000000002E-2</c:v>
                </c:pt>
                <c:pt idx="80">
                  <c:v>2.8999999999999998E-2</c:v>
                </c:pt>
                <c:pt idx="81">
                  <c:v>2.9399999999999999E-2</c:v>
                </c:pt>
                <c:pt idx="82">
                  <c:v>2.9149999999999999E-2</c:v>
                </c:pt>
                <c:pt idx="83">
                  <c:v>2.8450000000000003E-2</c:v>
                </c:pt>
                <c:pt idx="84">
                  <c:v>2.8300000000000002E-2</c:v>
                </c:pt>
                <c:pt idx="85">
                  <c:v>2.8149999999999998E-2</c:v>
                </c:pt>
                <c:pt idx="86">
                  <c:v>2.86E-2</c:v>
                </c:pt>
                <c:pt idx="87">
                  <c:v>2.81E-2</c:v>
                </c:pt>
                <c:pt idx="88">
                  <c:v>2.75E-2</c:v>
                </c:pt>
                <c:pt idx="89">
                  <c:v>2.8300000000000002E-2</c:v>
                </c:pt>
                <c:pt idx="90">
                  <c:v>2.785E-2</c:v>
                </c:pt>
                <c:pt idx="91">
                  <c:v>2.7999999999999997E-2</c:v>
                </c:pt>
                <c:pt idx="92">
                  <c:v>2.7349999999999999E-2</c:v>
                </c:pt>
                <c:pt idx="93">
                  <c:v>2.76E-2</c:v>
                </c:pt>
                <c:pt idx="94">
                  <c:v>2.7650000000000001E-2</c:v>
                </c:pt>
                <c:pt idx="95">
                  <c:v>2.7650000000000001E-2</c:v>
                </c:pt>
                <c:pt idx="96">
                  <c:v>2.75E-2</c:v>
                </c:pt>
                <c:pt idx="97">
                  <c:v>2.8300000000000002E-2</c:v>
                </c:pt>
                <c:pt idx="98">
                  <c:v>2.8500000000000001E-2</c:v>
                </c:pt>
                <c:pt idx="99">
                  <c:v>2.8250000000000001E-2</c:v>
                </c:pt>
                <c:pt idx="100">
                  <c:v>2.76E-2</c:v>
                </c:pt>
                <c:pt idx="101">
                  <c:v>2.7949999999999999E-2</c:v>
                </c:pt>
                <c:pt idx="102">
                  <c:v>2.8450000000000003E-2</c:v>
                </c:pt>
                <c:pt idx="103">
                  <c:v>2.7949999999999999E-2</c:v>
                </c:pt>
                <c:pt idx="104">
                  <c:v>2.785E-2</c:v>
                </c:pt>
                <c:pt idx="105">
                  <c:v>2.8050000000000002E-2</c:v>
                </c:pt>
                <c:pt idx="106">
                  <c:v>2.8399999999999998E-2</c:v>
                </c:pt>
                <c:pt idx="107">
                  <c:v>2.8650000000000002E-2</c:v>
                </c:pt>
                <c:pt idx="108">
                  <c:v>2.835E-2</c:v>
                </c:pt>
                <c:pt idx="109">
                  <c:v>2.7650000000000001E-2</c:v>
                </c:pt>
                <c:pt idx="110">
                  <c:v>2.7650000000000001E-2</c:v>
                </c:pt>
                <c:pt idx="111">
                  <c:v>2.7099999999999999E-2</c:v>
                </c:pt>
                <c:pt idx="112">
                  <c:v>2.7650000000000001E-2</c:v>
                </c:pt>
                <c:pt idx="113">
                  <c:v>2.775E-2</c:v>
                </c:pt>
                <c:pt idx="114">
                  <c:v>2.8050000000000002E-2</c:v>
                </c:pt>
                <c:pt idx="115">
                  <c:v>2.8549999999999999E-2</c:v>
                </c:pt>
                <c:pt idx="116">
                  <c:v>2.8650000000000002E-2</c:v>
                </c:pt>
                <c:pt idx="117">
                  <c:v>2.8750000000000001E-2</c:v>
                </c:pt>
                <c:pt idx="118">
                  <c:v>2.86E-2</c:v>
                </c:pt>
                <c:pt idx="119">
                  <c:v>2.8650000000000002E-2</c:v>
                </c:pt>
                <c:pt idx="120">
                  <c:v>2.8999999999999998E-2</c:v>
                </c:pt>
                <c:pt idx="121">
                  <c:v>2.8500000000000001E-2</c:v>
                </c:pt>
                <c:pt idx="122">
                  <c:v>2.7999999999999997E-2</c:v>
                </c:pt>
                <c:pt idx="123">
                  <c:v>2.7799999999999998E-2</c:v>
                </c:pt>
                <c:pt idx="124">
                  <c:v>2.7900000000000001E-2</c:v>
                </c:pt>
                <c:pt idx="125">
                  <c:v>2.87E-2</c:v>
                </c:pt>
                <c:pt idx="126">
                  <c:v>2.8549999999999999E-2</c:v>
                </c:pt>
                <c:pt idx="127">
                  <c:v>2.87E-2</c:v>
                </c:pt>
                <c:pt idx="128">
                  <c:v>2.87E-2</c:v>
                </c:pt>
                <c:pt idx="129">
                  <c:v>2.8849999999999997E-2</c:v>
                </c:pt>
                <c:pt idx="130">
                  <c:v>2.9300000000000003E-2</c:v>
                </c:pt>
                <c:pt idx="131">
                  <c:v>2.9950000000000001E-2</c:v>
                </c:pt>
                <c:pt idx="132">
                  <c:v>3.0449999999999998E-2</c:v>
                </c:pt>
                <c:pt idx="133">
                  <c:v>3.005E-2</c:v>
                </c:pt>
                <c:pt idx="134">
                  <c:v>2.9900000000000003E-2</c:v>
                </c:pt>
                <c:pt idx="135">
                  <c:v>2.9849999999999998E-2</c:v>
                </c:pt>
                <c:pt idx="136">
                  <c:v>2.8799999999999999E-2</c:v>
                </c:pt>
                <c:pt idx="137">
                  <c:v>2.9249999999999998E-2</c:v>
                </c:pt>
                <c:pt idx="138">
                  <c:v>2.8849999999999997E-2</c:v>
                </c:pt>
                <c:pt idx="139">
                  <c:v>2.87E-2</c:v>
                </c:pt>
                <c:pt idx="140">
                  <c:v>2.8199999999999999E-2</c:v>
                </c:pt>
                <c:pt idx="141">
                  <c:v>2.8199999999999999E-2</c:v>
                </c:pt>
                <c:pt idx="142">
                  <c:v>2.8149999999999998E-2</c:v>
                </c:pt>
                <c:pt idx="143">
                  <c:v>2.7699999999999999E-2</c:v>
                </c:pt>
                <c:pt idx="144">
                  <c:v>2.7650000000000001E-2</c:v>
                </c:pt>
                <c:pt idx="145">
                  <c:v>2.7900000000000001E-2</c:v>
                </c:pt>
                <c:pt idx="146">
                  <c:v>2.7549999999999998E-2</c:v>
                </c:pt>
                <c:pt idx="147">
                  <c:v>2.76E-2</c:v>
                </c:pt>
                <c:pt idx="148">
                  <c:v>2.7400000000000001E-2</c:v>
                </c:pt>
                <c:pt idx="149">
                  <c:v>2.6699999999999998E-2</c:v>
                </c:pt>
                <c:pt idx="150">
                  <c:v>2.6699999999999998E-2</c:v>
                </c:pt>
                <c:pt idx="151">
                  <c:v>2.64E-2</c:v>
                </c:pt>
                <c:pt idx="152">
                  <c:v>2.6099999999999998E-2</c:v>
                </c:pt>
                <c:pt idx="153">
                  <c:v>2.6349999999999998E-2</c:v>
                </c:pt>
                <c:pt idx="154">
                  <c:v>2.5899999999999999E-2</c:v>
                </c:pt>
                <c:pt idx="155">
                  <c:v>2.5649999999999999E-2</c:v>
                </c:pt>
                <c:pt idx="156">
                  <c:v>2.5350000000000001E-2</c:v>
                </c:pt>
                <c:pt idx="157">
                  <c:v>2.5499999999999998E-2</c:v>
                </c:pt>
                <c:pt idx="158">
                  <c:v>2.5150000000000002E-2</c:v>
                </c:pt>
                <c:pt idx="159">
                  <c:v>2.5649999999999999E-2</c:v>
                </c:pt>
                <c:pt idx="160">
                  <c:v>2.6000000000000002E-2</c:v>
                </c:pt>
                <c:pt idx="161">
                  <c:v>2.6600000000000002E-2</c:v>
                </c:pt>
                <c:pt idx="162">
                  <c:v>2.6949999999999998E-2</c:v>
                </c:pt>
                <c:pt idx="163">
                  <c:v>2.6800000000000001E-2</c:v>
                </c:pt>
                <c:pt idx="164">
                  <c:v>2.64E-2</c:v>
                </c:pt>
                <c:pt idx="165">
                  <c:v>2.64E-2</c:v>
                </c:pt>
                <c:pt idx="166">
                  <c:v>2.6699999999999998E-2</c:v>
                </c:pt>
                <c:pt idx="167">
                  <c:v>2.6549999999999997E-2</c:v>
                </c:pt>
                <c:pt idx="168">
                  <c:v>2.7099999999999999E-2</c:v>
                </c:pt>
                <c:pt idx="169">
                  <c:v>2.7149999999999997E-2</c:v>
                </c:pt>
                <c:pt idx="170">
                  <c:v>2.7400000000000001E-2</c:v>
                </c:pt>
                <c:pt idx="171">
                  <c:v>2.75E-2</c:v>
                </c:pt>
                <c:pt idx="172">
                  <c:v>2.7200000000000002E-2</c:v>
                </c:pt>
                <c:pt idx="173">
                  <c:v>2.7149999999999997E-2</c:v>
                </c:pt>
                <c:pt idx="174">
                  <c:v>2.6949999999999998E-2</c:v>
                </c:pt>
                <c:pt idx="175">
                  <c:v>2.6499999999999999E-2</c:v>
                </c:pt>
                <c:pt idx="176">
                  <c:v>2.6450000000000001E-2</c:v>
                </c:pt>
                <c:pt idx="177">
                  <c:v>2.5899999999999999E-2</c:v>
                </c:pt>
                <c:pt idx="178">
                  <c:v>2.5600000000000001E-2</c:v>
                </c:pt>
                <c:pt idx="179">
                  <c:v>2.5399999999999999E-2</c:v>
                </c:pt>
                <c:pt idx="180">
                  <c:v>2.5499999999999998E-2</c:v>
                </c:pt>
                <c:pt idx="181">
                  <c:v>2.5099999999999997E-2</c:v>
                </c:pt>
                <c:pt idx="182">
                  <c:v>2.545E-2</c:v>
                </c:pt>
                <c:pt idx="183">
                  <c:v>2.5000000000000001E-2</c:v>
                </c:pt>
                <c:pt idx="184">
                  <c:v>2.4700000000000003E-2</c:v>
                </c:pt>
                <c:pt idx="185">
                  <c:v>2.4799999999999999E-2</c:v>
                </c:pt>
                <c:pt idx="186">
                  <c:v>2.4550000000000002E-2</c:v>
                </c:pt>
                <c:pt idx="187">
                  <c:v>2.4500000000000001E-2</c:v>
                </c:pt>
                <c:pt idx="188">
                  <c:v>2.46E-2</c:v>
                </c:pt>
                <c:pt idx="189">
                  <c:v>2.4750000000000001E-2</c:v>
                </c:pt>
                <c:pt idx="190">
                  <c:v>2.4550000000000002E-2</c:v>
                </c:pt>
                <c:pt idx="191">
                  <c:v>2.435E-2</c:v>
                </c:pt>
                <c:pt idx="192">
                  <c:v>2.445E-2</c:v>
                </c:pt>
                <c:pt idx="193">
                  <c:v>2.4649999999999998E-2</c:v>
                </c:pt>
                <c:pt idx="194">
                  <c:v>2.46E-2</c:v>
                </c:pt>
                <c:pt idx="195">
                  <c:v>2.4550000000000002E-2</c:v>
                </c:pt>
                <c:pt idx="196">
                  <c:v>2.46E-2</c:v>
                </c:pt>
                <c:pt idx="197">
                  <c:v>2.4150000000000001E-2</c:v>
                </c:pt>
                <c:pt idx="198">
                  <c:v>2.46E-2</c:v>
                </c:pt>
                <c:pt idx="199">
                  <c:v>2.46E-2</c:v>
                </c:pt>
                <c:pt idx="200">
                  <c:v>2.4700000000000003E-2</c:v>
                </c:pt>
                <c:pt idx="201">
                  <c:v>2.445E-2</c:v>
                </c:pt>
                <c:pt idx="202">
                  <c:v>2.4249999999999997E-2</c:v>
                </c:pt>
                <c:pt idx="203">
                  <c:v>2.4199999999999999E-2</c:v>
                </c:pt>
                <c:pt idx="204">
                  <c:v>2.4300000000000002E-2</c:v>
                </c:pt>
                <c:pt idx="205">
                  <c:v>2.4049999999999998E-2</c:v>
                </c:pt>
                <c:pt idx="206">
                  <c:v>2.5099999999999997E-2</c:v>
                </c:pt>
                <c:pt idx="207">
                  <c:v>2.5600000000000001E-2</c:v>
                </c:pt>
                <c:pt idx="208">
                  <c:v>2.6549999999999997E-2</c:v>
                </c:pt>
                <c:pt idx="209">
                  <c:v>2.665E-2</c:v>
                </c:pt>
                <c:pt idx="210">
                  <c:v>2.6200000000000001E-2</c:v>
                </c:pt>
                <c:pt idx="211">
                  <c:v>2.63E-2</c:v>
                </c:pt>
                <c:pt idx="212">
                  <c:v>2.64E-2</c:v>
                </c:pt>
                <c:pt idx="213">
                  <c:v>2.7300000000000001E-2</c:v>
                </c:pt>
                <c:pt idx="214">
                  <c:v>2.7400000000000001E-2</c:v>
                </c:pt>
                <c:pt idx="215">
                  <c:v>2.7450000000000002E-2</c:v>
                </c:pt>
                <c:pt idx="216">
                  <c:v>2.7200000000000002E-2</c:v>
                </c:pt>
                <c:pt idx="217">
                  <c:v>2.6849999999999999E-2</c:v>
                </c:pt>
                <c:pt idx="218">
                  <c:v>2.7149999999999997E-2</c:v>
                </c:pt>
                <c:pt idx="219">
                  <c:v>2.7300000000000001E-2</c:v>
                </c:pt>
                <c:pt idx="220">
                  <c:v>2.7450000000000002E-2</c:v>
                </c:pt>
                <c:pt idx="221">
                  <c:v>2.7200000000000002E-2</c:v>
                </c:pt>
                <c:pt idx="222">
                  <c:v>2.7349999999999999E-2</c:v>
                </c:pt>
                <c:pt idx="223">
                  <c:v>2.6949999999999998E-2</c:v>
                </c:pt>
                <c:pt idx="224">
                  <c:v>2.6749999999999999E-2</c:v>
                </c:pt>
                <c:pt idx="225">
                  <c:v>2.69E-2</c:v>
                </c:pt>
                <c:pt idx="226">
                  <c:v>2.725E-2</c:v>
                </c:pt>
                <c:pt idx="227">
                  <c:v>2.6849999999999999E-2</c:v>
                </c:pt>
                <c:pt idx="228">
                  <c:v>2.6800000000000001E-2</c:v>
                </c:pt>
                <c:pt idx="229">
                  <c:v>2.6749999999999999E-2</c:v>
                </c:pt>
                <c:pt idx="230">
                  <c:v>2.7099999999999999E-2</c:v>
                </c:pt>
                <c:pt idx="231">
                  <c:v>2.7000000000000003E-2</c:v>
                </c:pt>
                <c:pt idx="232">
                  <c:v>2.665E-2</c:v>
                </c:pt>
                <c:pt idx="233">
                  <c:v>2.6200000000000001E-2</c:v>
                </c:pt>
                <c:pt idx="234">
                  <c:v>2.64E-2</c:v>
                </c:pt>
                <c:pt idx="235">
                  <c:v>2.6249999999999999E-2</c:v>
                </c:pt>
                <c:pt idx="236">
                  <c:v>2.64E-2</c:v>
                </c:pt>
                <c:pt idx="237">
                  <c:v>2.6549999999999997E-2</c:v>
                </c:pt>
                <c:pt idx="238">
                  <c:v>2.5849999999999998E-2</c:v>
                </c:pt>
                <c:pt idx="239">
                  <c:v>2.6150000000000003E-2</c:v>
                </c:pt>
                <c:pt idx="240">
                  <c:v>2.6450000000000001E-2</c:v>
                </c:pt>
                <c:pt idx="241">
                  <c:v>2.6600000000000002E-2</c:v>
                </c:pt>
                <c:pt idx="242">
                  <c:v>2.64E-2</c:v>
                </c:pt>
                <c:pt idx="243">
                  <c:v>2.6150000000000003E-2</c:v>
                </c:pt>
                <c:pt idx="244">
                  <c:v>2.6349999999999998E-2</c:v>
                </c:pt>
                <c:pt idx="245">
                  <c:v>2.64E-2</c:v>
                </c:pt>
                <c:pt idx="246">
                  <c:v>2.6699999999999998E-2</c:v>
                </c:pt>
                <c:pt idx="247">
                  <c:v>2.63E-2</c:v>
                </c:pt>
                <c:pt idx="248">
                  <c:v>2.64E-2</c:v>
                </c:pt>
                <c:pt idx="249">
                  <c:v>2.665E-2</c:v>
                </c:pt>
                <c:pt idx="250">
                  <c:v>2.6249999999999999E-2</c:v>
                </c:pt>
                <c:pt idx="251">
                  <c:v>2.6749999999999999E-2</c:v>
                </c:pt>
                <c:pt idx="252">
                  <c:v>2.7149999999999997E-2</c:v>
                </c:pt>
                <c:pt idx="253">
                  <c:v>2.6600000000000002E-2</c:v>
                </c:pt>
                <c:pt idx="254">
                  <c:v>2.6249999999999999E-2</c:v>
                </c:pt>
                <c:pt idx="255">
                  <c:v>2.6749999999999999E-2</c:v>
                </c:pt>
                <c:pt idx="256">
                  <c:v>2.6000000000000002E-2</c:v>
                </c:pt>
                <c:pt idx="257">
                  <c:v>2.64E-2</c:v>
                </c:pt>
                <c:pt idx="258">
                  <c:v>2.58E-2</c:v>
                </c:pt>
                <c:pt idx="259">
                  <c:v>2.605E-2</c:v>
                </c:pt>
                <c:pt idx="260">
                  <c:v>2.64E-2</c:v>
                </c:pt>
                <c:pt idx="261">
                  <c:v>2.6699999999999998E-2</c:v>
                </c:pt>
                <c:pt idx="262">
                  <c:v>2.7300000000000001E-2</c:v>
                </c:pt>
                <c:pt idx="263">
                  <c:v>2.7400000000000001E-2</c:v>
                </c:pt>
                <c:pt idx="264">
                  <c:v>2.7999999999999997E-2</c:v>
                </c:pt>
                <c:pt idx="265">
                  <c:v>2.81E-2</c:v>
                </c:pt>
                <c:pt idx="266">
                  <c:v>2.8250000000000001E-2</c:v>
                </c:pt>
                <c:pt idx="267">
                  <c:v>2.8250000000000001E-2</c:v>
                </c:pt>
                <c:pt idx="268">
                  <c:v>2.7900000000000001E-2</c:v>
                </c:pt>
                <c:pt idx="269">
                  <c:v>2.7999999999999997E-2</c:v>
                </c:pt>
                <c:pt idx="270">
                  <c:v>2.7699999999999999E-2</c:v>
                </c:pt>
                <c:pt idx="271">
                  <c:v>2.785E-2</c:v>
                </c:pt>
                <c:pt idx="272">
                  <c:v>2.86E-2</c:v>
                </c:pt>
                <c:pt idx="273">
                  <c:v>2.8399999999999998E-2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00976"/>
        <c:axId val="235901368"/>
      </c:lineChart>
      <c:dateAx>
        <c:axId val="23590097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5901368"/>
        <c:crossesAt val="0"/>
        <c:auto val="1"/>
        <c:lblOffset val="100"/>
        <c:baseTimeUnit val="days"/>
        <c:majorUnit val="1"/>
        <c:majorTimeUnit val="months"/>
      </c:dateAx>
      <c:valAx>
        <c:axId val="2359013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35900976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82" workbookViewId="0" zoomToFit="1"/>
  </sheetViews>
  <sheetProtection algorithmName="SHA-512" hashValue="M4Sjg6Rm37SmIwCbegsRcKy1Q1/PhJvvMN1XNzqI9nXBZ63rnNy5HlIRElQOlaIa6AXJQHlcHohBwYEG/0xBXg==" saltValue="MevhCIXlsjrhdDuQPClKZw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6903" cy="60304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29"/>
  <sheetViews>
    <sheetView showGridLines="0" tabSelected="1" workbookViewId="0">
      <selection activeCell="E5" sqref="E5"/>
    </sheetView>
  </sheetViews>
  <sheetFormatPr defaultColWidth="0" defaultRowHeight="13.2" zeroHeight="1" x14ac:dyDescent="0.25"/>
  <cols>
    <col min="1" max="1" width="9.109375" style="1" customWidth="1"/>
    <col min="2" max="2" width="14.44140625" style="1" bestFit="1" customWidth="1"/>
    <col min="3" max="4" width="11.44140625" style="1" bestFit="1" customWidth="1"/>
    <col min="5" max="5" width="33" style="1" bestFit="1" customWidth="1"/>
    <col min="6" max="6" width="17.44140625" style="1" customWidth="1"/>
    <col min="7" max="7" width="9.109375" style="1" customWidth="1"/>
    <col min="8" max="16384" width="9.109375" style="1" hidden="1"/>
  </cols>
  <sheetData>
    <row r="1" spans="2:7" ht="13.8" thickBot="1" x14ac:dyDescent="0.3"/>
    <row r="2" spans="2:7" ht="16.2" thickBot="1" x14ac:dyDescent="0.35">
      <c r="B2" s="105" t="s">
        <v>2</v>
      </c>
      <c r="C2" s="106"/>
      <c r="D2" s="107"/>
      <c r="E2" s="4"/>
      <c r="F2" s="4"/>
    </row>
    <row r="3" spans="2:7" ht="16.2" thickBot="1" x14ac:dyDescent="0.35">
      <c r="B3" s="16" t="s">
        <v>0</v>
      </c>
      <c r="C3" s="115" t="s">
        <v>67</v>
      </c>
      <c r="D3" s="115" t="s">
        <v>75</v>
      </c>
      <c r="E3" s="4"/>
      <c r="F3" s="4"/>
      <c r="G3" s="2"/>
    </row>
    <row r="4" spans="2:7" ht="16.2" thickBot="1" x14ac:dyDescent="0.35">
      <c r="B4" s="17" t="s">
        <v>1</v>
      </c>
      <c r="C4" s="116">
        <v>46498</v>
      </c>
      <c r="D4" s="117">
        <v>46712</v>
      </c>
      <c r="E4" s="4"/>
      <c r="F4" s="4"/>
    </row>
    <row r="5" spans="2:7" ht="15.6" thickBot="1" x14ac:dyDescent="0.3">
      <c r="B5" s="4"/>
      <c r="C5" s="4"/>
      <c r="D5" s="4"/>
      <c r="E5" s="4"/>
      <c r="F5" s="4"/>
    </row>
    <row r="6" spans="2:7" ht="31.8" thickBot="1" x14ac:dyDescent="0.3">
      <c r="B6" s="18" t="s">
        <v>3</v>
      </c>
      <c r="C6" s="19" t="str">
        <f>C3</f>
        <v>TB136</v>
      </c>
      <c r="D6" s="19" t="str">
        <f>D3</f>
        <v>TB148</v>
      </c>
      <c r="E6" s="20" t="s">
        <v>5</v>
      </c>
      <c r="F6" s="21" t="s">
        <v>4</v>
      </c>
    </row>
    <row r="7" spans="2:7" ht="15" x14ac:dyDescent="0.25">
      <c r="B7" s="111">
        <v>42982</v>
      </c>
      <c r="C7" s="112">
        <v>2.5750000000000002</v>
      </c>
      <c r="D7" s="112">
        <v>2.625</v>
      </c>
      <c r="E7" s="22">
        <f t="shared" ref="E7:E22" si="0">DATE(YEAR(B7)+10,MONTH(B7),DAY(B7))</f>
        <v>46634</v>
      </c>
      <c r="F7" s="23">
        <f t="shared" ref="F7:F26" si="1">C7+(E7-C$4)*(D7-C7)/(D$4-C$4)</f>
        <v>2.6067757009345796</v>
      </c>
    </row>
    <row r="8" spans="2:7" ht="15" x14ac:dyDescent="0.25">
      <c r="B8" s="111">
        <v>42983</v>
      </c>
      <c r="C8" s="112">
        <v>2.625</v>
      </c>
      <c r="D8" s="112">
        <v>2.6749999999999998</v>
      </c>
      <c r="E8" s="22">
        <f t="shared" si="0"/>
        <v>46635</v>
      </c>
      <c r="F8" s="23">
        <f t="shared" si="1"/>
        <v>2.6570093457943926</v>
      </c>
    </row>
    <row r="9" spans="2:7" ht="15" x14ac:dyDescent="0.25">
      <c r="B9" s="111">
        <v>42984</v>
      </c>
      <c r="C9" s="112">
        <v>2.5499999999999998</v>
      </c>
      <c r="D9" s="112">
        <v>2.6</v>
      </c>
      <c r="E9" s="22">
        <f t="shared" si="0"/>
        <v>46636</v>
      </c>
      <c r="F9" s="23">
        <f t="shared" si="1"/>
        <v>2.5822429906542057</v>
      </c>
    </row>
    <row r="10" spans="2:7" ht="15" x14ac:dyDescent="0.25">
      <c r="B10" s="111">
        <v>42985</v>
      </c>
      <c r="C10" s="112">
        <v>2.59</v>
      </c>
      <c r="D10" s="112">
        <v>2.64</v>
      </c>
      <c r="E10" s="22">
        <f t="shared" si="0"/>
        <v>46637</v>
      </c>
      <c r="F10" s="23">
        <f t="shared" si="1"/>
        <v>2.6224766355140186</v>
      </c>
    </row>
    <row r="11" spans="2:7" ht="15" x14ac:dyDescent="0.25">
      <c r="B11" s="111">
        <v>42986</v>
      </c>
      <c r="C11" s="112">
        <v>2.5299999999999998</v>
      </c>
      <c r="D11" s="112">
        <v>2.58</v>
      </c>
      <c r="E11" s="22">
        <f t="shared" si="0"/>
        <v>46638</v>
      </c>
      <c r="F11" s="23">
        <f t="shared" si="1"/>
        <v>2.5627102803738318</v>
      </c>
    </row>
    <row r="12" spans="2:7" ht="15" x14ac:dyDescent="0.25">
      <c r="B12" s="111">
        <v>42989</v>
      </c>
      <c r="C12" s="112">
        <v>2.5550000000000002</v>
      </c>
      <c r="D12" s="112">
        <v>2.605</v>
      </c>
      <c r="E12" s="22">
        <f t="shared" si="0"/>
        <v>46641</v>
      </c>
      <c r="F12" s="23">
        <f t="shared" si="1"/>
        <v>2.588411214953271</v>
      </c>
    </row>
    <row r="13" spans="2:7" ht="15" x14ac:dyDescent="0.25">
      <c r="B13" s="111">
        <v>42990</v>
      </c>
      <c r="C13" s="112">
        <v>2.59</v>
      </c>
      <c r="D13" s="112">
        <v>2.64</v>
      </c>
      <c r="E13" s="22">
        <f t="shared" si="0"/>
        <v>46642</v>
      </c>
      <c r="F13" s="23">
        <f t="shared" si="1"/>
        <v>2.6236448598130844</v>
      </c>
    </row>
    <row r="14" spans="2:7" ht="15" x14ac:dyDescent="0.25">
      <c r="B14" s="111">
        <v>42991</v>
      </c>
      <c r="C14" s="112">
        <v>2.62</v>
      </c>
      <c r="D14" s="112">
        <v>2.67</v>
      </c>
      <c r="E14" s="22">
        <f t="shared" si="0"/>
        <v>46643</v>
      </c>
      <c r="F14" s="23">
        <f t="shared" si="1"/>
        <v>2.653878504672897</v>
      </c>
    </row>
    <row r="15" spans="2:7" ht="15" x14ac:dyDescent="0.25">
      <c r="B15" s="111">
        <v>42992</v>
      </c>
      <c r="C15" s="112">
        <v>2.68</v>
      </c>
      <c r="D15" s="112">
        <v>2.73</v>
      </c>
      <c r="E15" s="22">
        <f>DATE(YEAR(B15)+10,MONTH(B15),DAY(B15))</f>
        <v>46644</v>
      </c>
      <c r="F15" s="23">
        <f t="shared" si="1"/>
        <v>2.7141121495327103</v>
      </c>
    </row>
    <row r="16" spans="2:7" ht="15" x14ac:dyDescent="0.25">
      <c r="B16" s="111">
        <v>42993</v>
      </c>
      <c r="C16" s="112">
        <v>2.69</v>
      </c>
      <c r="D16" s="112">
        <v>2.74</v>
      </c>
      <c r="E16" s="22">
        <f t="shared" si="0"/>
        <v>46645</v>
      </c>
      <c r="F16" s="23">
        <f t="shared" si="1"/>
        <v>2.7243457943925233</v>
      </c>
    </row>
    <row r="17" spans="2:6" ht="15" x14ac:dyDescent="0.25">
      <c r="B17" s="111">
        <v>42996</v>
      </c>
      <c r="C17" s="112">
        <v>2.75</v>
      </c>
      <c r="D17" s="112">
        <v>2.8</v>
      </c>
      <c r="E17" s="22">
        <f t="shared" si="0"/>
        <v>46648</v>
      </c>
      <c r="F17" s="23">
        <f t="shared" si="1"/>
        <v>2.7850467289719627</v>
      </c>
    </row>
    <row r="18" spans="2:6" ht="15" x14ac:dyDescent="0.25">
      <c r="B18" s="111">
        <v>42997</v>
      </c>
      <c r="C18" s="112">
        <v>2.76</v>
      </c>
      <c r="D18" s="112">
        <v>2.81</v>
      </c>
      <c r="E18" s="22">
        <f t="shared" si="0"/>
        <v>46649</v>
      </c>
      <c r="F18" s="23">
        <f t="shared" si="1"/>
        <v>2.7952803738317757</v>
      </c>
    </row>
    <row r="19" spans="2:6" ht="15" x14ac:dyDescent="0.25">
      <c r="B19" s="111">
        <v>42998</v>
      </c>
      <c r="C19" s="112">
        <v>2.7749999999999999</v>
      </c>
      <c r="D19" s="112">
        <v>2.8250000000000002</v>
      </c>
      <c r="E19" s="22">
        <f t="shared" si="0"/>
        <v>46650</v>
      </c>
      <c r="F19" s="23">
        <f t="shared" si="1"/>
        <v>2.8105140186915887</v>
      </c>
    </row>
    <row r="20" spans="2:6" ht="15" x14ac:dyDescent="0.25">
      <c r="B20" s="111">
        <v>42999</v>
      </c>
      <c r="C20" s="112">
        <v>2.7749999999999999</v>
      </c>
      <c r="D20" s="112">
        <v>2.8250000000000002</v>
      </c>
      <c r="E20" s="22">
        <f t="shared" si="0"/>
        <v>46651</v>
      </c>
      <c r="F20" s="23">
        <f t="shared" si="1"/>
        <v>2.8107476635514019</v>
      </c>
    </row>
    <row r="21" spans="2:6" ht="15" x14ac:dyDescent="0.25">
      <c r="B21" s="111">
        <v>43000</v>
      </c>
      <c r="C21" s="112">
        <v>2.74</v>
      </c>
      <c r="D21" s="112">
        <v>2.79</v>
      </c>
      <c r="E21" s="22">
        <f t="shared" si="0"/>
        <v>46652</v>
      </c>
      <c r="F21" s="23">
        <f t="shared" si="1"/>
        <v>2.775981308411215</v>
      </c>
    </row>
    <row r="22" spans="2:6" ht="15" x14ac:dyDescent="0.25">
      <c r="B22" s="111">
        <v>43003</v>
      </c>
      <c r="C22" s="112">
        <v>2.75</v>
      </c>
      <c r="D22" s="112">
        <v>2.8</v>
      </c>
      <c r="E22" s="22">
        <f t="shared" si="0"/>
        <v>46655</v>
      </c>
      <c r="F22" s="23">
        <f t="shared" si="1"/>
        <v>2.7866822429906541</v>
      </c>
    </row>
    <row r="23" spans="2:6" ht="15" x14ac:dyDescent="0.25">
      <c r="B23" s="111">
        <v>43004</v>
      </c>
      <c r="C23" s="112">
        <v>2.72</v>
      </c>
      <c r="D23" s="112">
        <v>2.77</v>
      </c>
      <c r="E23" s="22">
        <f>DATE(YEAR(B23)+10,MONTH(B23),DAY(B23))</f>
        <v>46656</v>
      </c>
      <c r="F23" s="23">
        <f t="shared" si="1"/>
        <v>2.7569158878504672</v>
      </c>
    </row>
    <row r="24" spans="2:6" ht="15" x14ac:dyDescent="0.25">
      <c r="B24" s="111">
        <v>43005</v>
      </c>
      <c r="C24" s="112">
        <v>2.7349999999999999</v>
      </c>
      <c r="D24" s="112">
        <v>2.7850000000000001</v>
      </c>
      <c r="E24" s="22">
        <f>DATE(YEAR(B24)+10,MONTH(B24),DAY(B24))</f>
        <v>46657</v>
      </c>
      <c r="F24" s="23">
        <f>C24+(E24-C$4)*(D24-C24)/(D$4-C$4)</f>
        <v>2.7721495327102805</v>
      </c>
    </row>
    <row r="25" spans="2:6" ht="15" x14ac:dyDescent="0.25">
      <c r="B25" s="111">
        <v>43006</v>
      </c>
      <c r="C25" s="112">
        <v>2.8050000000000002</v>
      </c>
      <c r="D25" s="112">
        <v>2.86</v>
      </c>
      <c r="E25" s="22">
        <f>DATE(YEAR(B25)+10,MONTH(B25),DAY(B25))</f>
        <v>46658</v>
      </c>
      <c r="F25" s="23">
        <f t="shared" si="1"/>
        <v>2.8461214953271026</v>
      </c>
    </row>
    <row r="26" spans="2:6" ht="15.6" thickBot="1" x14ac:dyDescent="0.3">
      <c r="B26" s="113">
        <v>43007</v>
      </c>
      <c r="C26" s="114">
        <v>2.7850000000000001</v>
      </c>
      <c r="D26" s="114">
        <v>2.84</v>
      </c>
      <c r="E26" s="24">
        <f>DATE(YEAR(B26)+10,MONTH(B26),DAY(B26))</f>
        <v>46659</v>
      </c>
      <c r="F26" s="25">
        <f t="shared" si="1"/>
        <v>2.8263785046728973</v>
      </c>
    </row>
    <row r="27" spans="2:6" ht="15.6" thickBot="1" x14ac:dyDescent="0.3">
      <c r="B27" s="4"/>
      <c r="C27" s="85"/>
      <c r="D27" s="85"/>
      <c r="E27" s="4"/>
      <c r="F27" s="4"/>
    </row>
    <row r="28" spans="2:6" ht="16.2" thickBot="1" x14ac:dyDescent="0.35">
      <c r="B28" s="4"/>
      <c r="C28" s="4"/>
      <c r="D28" s="4"/>
      <c r="E28" s="26" t="s">
        <v>6</v>
      </c>
      <c r="F28" s="27">
        <f>(1+AVERAGE(F7:F26)/(2*100))^2-1</f>
        <v>2.7335002915722439E-2</v>
      </c>
    </row>
    <row r="29" spans="2:6" x14ac:dyDescent="0.25"/>
  </sheetData>
  <sheetProtection algorithmName="SHA-512" hashValue="RK0LCRaNN0WbmhsWTsolCYisnxLTmY9EpeziF0oElkuj8dEFIz8JSFGvOFvO/6riiOD7Xs/nUgmxKMppohKb1g==" saltValue="ZXqdNVelBFPR9y4XxItLhg==" spinCount="100000" sheet="1" objects="1" scenarios="1"/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P10"/>
  <sheetViews>
    <sheetView showGridLines="0" zoomScale="115" zoomScaleNormal="115" workbookViewId="0">
      <selection activeCell="G8" sqref="G8"/>
    </sheetView>
  </sheetViews>
  <sheetFormatPr defaultColWidth="0" defaultRowHeight="13.2" zeroHeight="1" x14ac:dyDescent="0.25"/>
  <cols>
    <col min="1" max="1" width="9.109375" style="1" customWidth="1"/>
    <col min="2" max="2" width="19.88671875" style="1" bestFit="1" customWidth="1"/>
    <col min="3" max="13" width="11.6640625" style="1" bestFit="1" customWidth="1"/>
    <col min="14" max="14" width="9.109375" style="1" customWidth="1"/>
    <col min="15" max="16" width="0" style="1" hidden="1" customWidth="1"/>
    <col min="17" max="16384" width="9.109375" style="1" hidden="1"/>
  </cols>
  <sheetData>
    <row r="1" spans="2:16" x14ac:dyDescent="0.25"/>
    <row r="2" spans="2:16" ht="35.25" customHeight="1" x14ac:dyDescent="0.25">
      <c r="B2" s="5"/>
      <c r="C2" s="118" t="s">
        <v>74</v>
      </c>
      <c r="D2" s="119"/>
      <c r="E2" s="120"/>
      <c r="F2" s="108"/>
      <c r="G2" s="108"/>
      <c r="H2" s="108"/>
      <c r="I2" s="108"/>
      <c r="J2" s="108"/>
      <c r="K2" s="108"/>
      <c r="L2" s="108"/>
      <c r="M2" s="108"/>
    </row>
    <row r="3" spans="2:16" ht="15" x14ac:dyDescent="0.25">
      <c r="B3" s="5" t="s">
        <v>8</v>
      </c>
      <c r="C3" s="121">
        <v>43281</v>
      </c>
      <c r="D3" s="8">
        <f>DATE(YEAR(C3)+1,6,30)</f>
        <v>43646</v>
      </c>
      <c r="E3" s="8">
        <f t="shared" ref="E3:M3" si="0">DATE(YEAR(D3)+1,6,30)</f>
        <v>44012</v>
      </c>
      <c r="F3" s="8">
        <f t="shared" si="0"/>
        <v>44377</v>
      </c>
      <c r="G3" s="8">
        <f t="shared" si="0"/>
        <v>44742</v>
      </c>
      <c r="H3" s="8">
        <f t="shared" si="0"/>
        <v>45107</v>
      </c>
      <c r="I3" s="8">
        <f t="shared" si="0"/>
        <v>45473</v>
      </c>
      <c r="J3" s="8">
        <f t="shared" si="0"/>
        <v>45838</v>
      </c>
      <c r="K3" s="8">
        <f t="shared" si="0"/>
        <v>46203</v>
      </c>
      <c r="L3" s="8">
        <f t="shared" si="0"/>
        <v>46568</v>
      </c>
      <c r="M3" s="8">
        <f t="shared" si="0"/>
        <v>46934</v>
      </c>
      <c r="O3" s="3"/>
    </row>
    <row r="4" spans="2:16" ht="15" x14ac:dyDescent="0.25">
      <c r="B4" s="5" t="s">
        <v>10</v>
      </c>
      <c r="C4" s="7">
        <v>2.2499999999999999E-2</v>
      </c>
      <c r="D4" s="7">
        <v>2.5000000000000001E-2</v>
      </c>
      <c r="E4" s="7">
        <v>2.5000000000000001E-2</v>
      </c>
      <c r="F4" s="7">
        <v>2.5000000000000001E-2</v>
      </c>
      <c r="G4" s="7">
        <v>2.5000000000000001E-2</v>
      </c>
      <c r="H4" s="7">
        <v>2.5000000000000001E-2</v>
      </c>
      <c r="I4" s="7">
        <v>2.5000000000000001E-2</v>
      </c>
      <c r="J4" s="7">
        <v>2.5000000000000001E-2</v>
      </c>
      <c r="K4" s="7">
        <v>2.5000000000000001E-2</v>
      </c>
      <c r="L4" s="7">
        <v>2.5000000000000001E-2</v>
      </c>
      <c r="M4" s="7">
        <v>2.5000000000000001E-2</v>
      </c>
      <c r="P4" s="3"/>
    </row>
    <row r="5" spans="2:16" ht="15" x14ac:dyDescent="0.25">
      <c r="B5" s="5" t="s">
        <v>7</v>
      </c>
      <c r="C5" s="6">
        <f>1+C4</f>
        <v>1.0225</v>
      </c>
      <c r="D5" s="6">
        <f>1+D4</f>
        <v>1.0249999999999999</v>
      </c>
      <c r="E5" s="6">
        <f>1+E4</f>
        <v>1.0249999999999999</v>
      </c>
      <c r="F5" s="6">
        <f>1+F4</f>
        <v>1.0249999999999999</v>
      </c>
      <c r="G5" s="6">
        <f t="shared" ref="F5:M5" si="1">1+G4</f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6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2" thickBot="1" x14ac:dyDescent="0.35">
      <c r="B7" s="9" t="s">
        <v>9</v>
      </c>
      <c r="C7" s="10">
        <f>PRODUCT(C5:M5)^(1/COUNTA(C5:M5))-1</f>
        <v>2.4772474915625509E-2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5"/>
    <row r="9" spans="2:16" hidden="1" x14ac:dyDescent="0.25"/>
    <row r="10" spans="2:16" hidden="1" x14ac:dyDescent="0.25"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</sheetData>
  <sheetProtection algorithmName="SHA-512" hashValue="0YF+XaRML2CbiNQ8E/DOnkYeWZBKPsOhJpHm61TLNTyEOxU8AGPTkZ+xLC+aPmZbTKHiSKlmvsme1LTnrb4prw==" saltValue="k+Qi+Je0QzZk+z0hyb3tXQ==" spinCount="100000" sheet="1" objects="1" scenarios="1"/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7"/>
  <sheetViews>
    <sheetView showGridLines="0" topLeftCell="B6" zoomScale="70" zoomScaleNormal="70" workbookViewId="0">
      <selection activeCell="G22" sqref="G22"/>
    </sheetView>
  </sheetViews>
  <sheetFormatPr defaultColWidth="0" defaultRowHeight="13.2" zeroHeight="1" x14ac:dyDescent="0.25"/>
  <cols>
    <col min="1" max="2" width="9.109375" style="28" customWidth="1"/>
    <col min="3" max="3" width="44.77734375" style="28" customWidth="1"/>
    <col min="4" max="8" width="14.33203125" style="28" customWidth="1"/>
    <col min="9" max="9" width="16.109375" style="28" bestFit="1" customWidth="1"/>
    <col min="10" max="10" width="17.5546875" style="28" bestFit="1" customWidth="1"/>
    <col min="11" max="15" width="18.5546875" style="28" bestFit="1" customWidth="1"/>
    <col min="16" max="16" width="19.88671875" style="28" customWidth="1"/>
    <col min="17" max="17" width="13.6640625" style="28" customWidth="1"/>
    <col min="18" max="18" width="11.33203125" style="28" hidden="1" customWidth="1"/>
    <col min="19" max="16384" width="9.109375" style="28" hidden="1"/>
  </cols>
  <sheetData>
    <row r="1" spans="2:18" ht="13.8" thickBot="1" x14ac:dyDescent="0.3"/>
    <row r="2" spans="2:18" ht="16.2" thickBot="1" x14ac:dyDescent="0.35">
      <c r="D2" s="109" t="s">
        <v>11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22"/>
      <c r="P2" s="123"/>
    </row>
    <row r="3" spans="2:18" ht="16.2" thickBot="1" x14ac:dyDescent="0.35">
      <c r="D3" s="96" t="s">
        <v>12</v>
      </c>
      <c r="E3" s="97" t="s">
        <v>13</v>
      </c>
      <c r="F3" s="97" t="s">
        <v>14</v>
      </c>
      <c r="G3" s="97" t="s">
        <v>15</v>
      </c>
      <c r="H3" s="97" t="s">
        <v>16</v>
      </c>
      <c r="I3" s="97" t="s">
        <v>17</v>
      </c>
      <c r="J3" s="97" t="s">
        <v>18</v>
      </c>
      <c r="K3" s="97" t="s">
        <v>19</v>
      </c>
      <c r="L3" s="97" t="s">
        <v>20</v>
      </c>
      <c r="M3" s="97" t="s">
        <v>21</v>
      </c>
      <c r="N3" s="97" t="s">
        <v>22</v>
      </c>
      <c r="O3" s="97" t="s">
        <v>69</v>
      </c>
      <c r="P3" s="98" t="s">
        <v>80</v>
      </c>
    </row>
    <row r="4" spans="2:18" ht="15" x14ac:dyDescent="0.25">
      <c r="C4" s="60" t="s">
        <v>32</v>
      </c>
      <c r="D4" s="124" t="s">
        <v>48</v>
      </c>
      <c r="E4" s="125" t="s">
        <v>48</v>
      </c>
      <c r="F4" s="125" t="s">
        <v>48</v>
      </c>
      <c r="G4" s="125" t="s">
        <v>48</v>
      </c>
      <c r="H4" s="125" t="s">
        <v>48</v>
      </c>
      <c r="I4" s="125" t="s">
        <v>48</v>
      </c>
      <c r="J4" s="125" t="s">
        <v>48</v>
      </c>
      <c r="K4" s="126">
        <v>829446.75</v>
      </c>
      <c r="L4" s="126">
        <v>878792.83315935335</v>
      </c>
      <c r="M4" s="126">
        <v>865835.57066581445</v>
      </c>
      <c r="N4" s="127">
        <v>834781.53192435787</v>
      </c>
      <c r="O4" s="127">
        <v>810228.53</v>
      </c>
      <c r="P4" s="127">
        <v>846751.15</v>
      </c>
      <c r="R4" s="54"/>
    </row>
    <row r="5" spans="2:18" ht="15" x14ac:dyDescent="0.25">
      <c r="C5" s="61" t="s">
        <v>29</v>
      </c>
      <c r="D5" s="128" t="s">
        <v>48</v>
      </c>
      <c r="E5" s="129" t="s">
        <v>48</v>
      </c>
      <c r="F5" s="129" t="s">
        <v>48</v>
      </c>
      <c r="G5" s="129" t="s">
        <v>48</v>
      </c>
      <c r="H5" s="129" t="s">
        <v>48</v>
      </c>
      <c r="I5" s="129" t="s">
        <v>48</v>
      </c>
      <c r="J5" s="129" t="s">
        <v>48</v>
      </c>
      <c r="K5" s="130">
        <v>0.18870000000000001</v>
      </c>
      <c r="L5" s="130">
        <v>0.20100000000000001</v>
      </c>
      <c r="M5" s="130">
        <v>0.19969999999999999</v>
      </c>
      <c r="N5" s="131">
        <v>0.2</v>
      </c>
      <c r="O5" s="131">
        <v>0.1719</v>
      </c>
      <c r="P5" s="131">
        <f>20505237/119805160</f>
        <v>0.17115487346287922</v>
      </c>
      <c r="R5" s="54"/>
    </row>
    <row r="6" spans="2:18" ht="15" x14ac:dyDescent="0.25">
      <c r="C6" s="61" t="s">
        <v>30</v>
      </c>
      <c r="D6" s="128" t="s">
        <v>48</v>
      </c>
      <c r="E6" s="129" t="s">
        <v>48</v>
      </c>
      <c r="F6" s="129" t="s">
        <v>48</v>
      </c>
      <c r="G6" s="129" t="s">
        <v>48</v>
      </c>
      <c r="H6" s="129" t="s">
        <v>48</v>
      </c>
      <c r="I6" s="129" t="s">
        <v>48</v>
      </c>
      <c r="J6" s="129" t="s">
        <v>48</v>
      </c>
      <c r="K6" s="132">
        <v>159.6</v>
      </c>
      <c r="L6" s="132">
        <v>150.5</v>
      </c>
      <c r="M6" s="132">
        <v>150.5</v>
      </c>
      <c r="N6" s="133">
        <v>150.5</v>
      </c>
      <c r="O6" s="133">
        <v>148.5</v>
      </c>
      <c r="P6" s="133">
        <v>151.4</v>
      </c>
      <c r="R6" s="54"/>
    </row>
    <row r="7" spans="2:18" ht="15" x14ac:dyDescent="0.25">
      <c r="C7" s="61" t="s">
        <v>31</v>
      </c>
      <c r="D7" s="128" t="s">
        <v>48</v>
      </c>
      <c r="E7" s="129" t="s">
        <v>48</v>
      </c>
      <c r="F7" s="129" t="s">
        <v>48</v>
      </c>
      <c r="G7" s="129" t="s">
        <v>48</v>
      </c>
      <c r="H7" s="129" t="s">
        <v>48</v>
      </c>
      <c r="I7" s="129" t="s">
        <v>48</v>
      </c>
      <c r="J7" s="129" t="s">
        <v>48</v>
      </c>
      <c r="K7" s="134">
        <v>115124</v>
      </c>
      <c r="L7" s="134">
        <v>141910</v>
      </c>
      <c r="M7" s="134">
        <v>161194</v>
      </c>
      <c r="N7" s="135">
        <v>160280</v>
      </c>
      <c r="O7" s="135">
        <v>175444</v>
      </c>
      <c r="P7" s="135">
        <v>174749</v>
      </c>
      <c r="R7" s="54"/>
    </row>
    <row r="8" spans="2:18" ht="15" x14ac:dyDescent="0.25">
      <c r="C8" s="61" t="s">
        <v>33</v>
      </c>
      <c r="D8" s="128" t="s">
        <v>48</v>
      </c>
      <c r="E8" s="129" t="s">
        <v>48</v>
      </c>
      <c r="F8" s="129" t="s">
        <v>48</v>
      </c>
      <c r="G8" s="129" t="s">
        <v>48</v>
      </c>
      <c r="H8" s="129" t="s">
        <v>48</v>
      </c>
      <c r="I8" s="129" t="s">
        <v>48</v>
      </c>
      <c r="J8" s="129" t="s">
        <v>48</v>
      </c>
      <c r="K8" s="134">
        <v>7069232.0800000001</v>
      </c>
      <c r="L8" s="134">
        <v>7206385.6294393875</v>
      </c>
      <c r="M8" s="134">
        <v>7282059.8445658097</v>
      </c>
      <c r="N8" s="135">
        <v>7089948.3877819823</v>
      </c>
      <c r="O8" s="135">
        <v>6803923.6900000004</v>
      </c>
      <c r="P8" s="135">
        <v>7010055.6100000003</v>
      </c>
      <c r="R8" s="54"/>
    </row>
    <row r="9" spans="2:18" ht="15" x14ac:dyDescent="0.25">
      <c r="C9" s="61" t="s">
        <v>34</v>
      </c>
      <c r="D9" s="128" t="s">
        <v>48</v>
      </c>
      <c r="E9" s="129" t="s">
        <v>48</v>
      </c>
      <c r="F9" s="129" t="s">
        <v>48</v>
      </c>
      <c r="G9" s="129" t="s">
        <v>48</v>
      </c>
      <c r="H9" s="129" t="s">
        <v>48</v>
      </c>
      <c r="I9" s="129" t="s">
        <v>48</v>
      </c>
      <c r="J9" s="129" t="s">
        <v>48</v>
      </c>
      <c r="K9" s="134">
        <v>2693872.28</v>
      </c>
      <c r="L9" s="134">
        <v>2733933.1243743291</v>
      </c>
      <c r="M9" s="134">
        <v>2751636.6138530173</v>
      </c>
      <c r="N9" s="135">
        <v>2656498.8122957102</v>
      </c>
      <c r="O9" s="135">
        <v>2430525.5499999998</v>
      </c>
      <c r="P9" s="135">
        <v>2408038.5099999998</v>
      </c>
      <c r="R9" s="54"/>
    </row>
    <row r="10" spans="2:18" ht="15" x14ac:dyDescent="0.25">
      <c r="C10" s="61" t="s">
        <v>35</v>
      </c>
      <c r="D10" s="128" t="s">
        <v>48</v>
      </c>
      <c r="E10" s="129" t="s">
        <v>48</v>
      </c>
      <c r="F10" s="129" t="s">
        <v>48</v>
      </c>
      <c r="G10" s="129" t="s">
        <v>48</v>
      </c>
      <c r="H10" s="129" t="s">
        <v>48</v>
      </c>
      <c r="I10" s="129" t="s">
        <v>48</v>
      </c>
      <c r="J10" s="129" t="s">
        <v>48</v>
      </c>
      <c r="K10" s="134">
        <v>34238.67</v>
      </c>
      <c r="L10" s="134">
        <v>33238.008880602021</v>
      </c>
      <c r="M10" s="134">
        <v>32307.016765742781</v>
      </c>
      <c r="N10" s="135">
        <v>32581.684018372114</v>
      </c>
      <c r="O10" s="135">
        <v>30143.200000000001</v>
      </c>
      <c r="P10" s="136">
        <v>30520.43</v>
      </c>
    </row>
    <row r="11" spans="2:18" ht="15" x14ac:dyDescent="0.25">
      <c r="C11" s="62" t="s">
        <v>36</v>
      </c>
      <c r="D11" s="137" t="s">
        <v>48</v>
      </c>
      <c r="E11" s="138" t="s">
        <v>48</v>
      </c>
      <c r="F11" s="138" t="s">
        <v>48</v>
      </c>
      <c r="G11" s="138" t="s">
        <v>48</v>
      </c>
      <c r="H11" s="138" t="s">
        <v>48</v>
      </c>
      <c r="I11" s="138" t="s">
        <v>48</v>
      </c>
      <c r="J11" s="138" t="s">
        <v>48</v>
      </c>
      <c r="K11" s="139">
        <v>19599805.920000002</v>
      </c>
      <c r="L11" s="139">
        <v>21607991.700147215</v>
      </c>
      <c r="M11" s="139">
        <v>19938595.50928738</v>
      </c>
      <c r="N11" s="136">
        <v>19149362.056284387</v>
      </c>
      <c r="O11" s="136">
        <v>17776436.030000001</v>
      </c>
      <c r="P11" s="136">
        <v>18764137.149999999</v>
      </c>
    </row>
    <row r="12" spans="2:18" ht="15" x14ac:dyDescent="0.25">
      <c r="C12" s="61" t="s">
        <v>37</v>
      </c>
      <c r="D12" s="140">
        <v>97835</v>
      </c>
      <c r="E12" s="141">
        <v>108459</v>
      </c>
      <c r="F12" s="141">
        <v>144235</v>
      </c>
      <c r="G12" s="141">
        <v>131805</v>
      </c>
      <c r="H12" s="141">
        <v>186001</v>
      </c>
      <c r="I12" s="141">
        <v>178477</v>
      </c>
      <c r="J12" s="141">
        <v>122428</v>
      </c>
      <c r="K12" s="141">
        <v>120199</v>
      </c>
      <c r="L12" s="141">
        <v>121888.94</v>
      </c>
      <c r="M12" s="141"/>
      <c r="N12" s="142"/>
      <c r="O12" s="142"/>
      <c r="P12" s="142"/>
    </row>
    <row r="13" spans="2:18" ht="15.6" thickBot="1" x14ac:dyDescent="0.3">
      <c r="C13" s="63" t="s">
        <v>73</v>
      </c>
      <c r="D13" s="143">
        <v>122500</v>
      </c>
      <c r="E13" s="144">
        <v>142200</v>
      </c>
      <c r="F13" s="144">
        <v>173400</v>
      </c>
      <c r="G13" s="144">
        <v>164100</v>
      </c>
      <c r="H13" s="144">
        <v>238500</v>
      </c>
      <c r="I13" s="144">
        <v>240600</v>
      </c>
      <c r="J13" s="144">
        <v>163900</v>
      </c>
      <c r="K13" s="144">
        <v>157000</v>
      </c>
      <c r="L13" s="144">
        <v>176800</v>
      </c>
      <c r="M13" s="144">
        <v>164800</v>
      </c>
      <c r="N13" s="145">
        <v>159800</v>
      </c>
      <c r="O13" s="145">
        <v>149800</v>
      </c>
      <c r="P13" s="145">
        <v>154457.92000000001</v>
      </c>
    </row>
    <row r="14" spans="2:18" x14ac:dyDescent="0.25"/>
    <row r="15" spans="2:18" ht="13.8" thickBot="1" x14ac:dyDescent="0.3"/>
    <row r="16" spans="2:18" x14ac:dyDescent="0.2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2:16" x14ac:dyDescent="0.25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2:16" x14ac:dyDescent="0.25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2:16" x14ac:dyDescent="0.25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2:16" x14ac:dyDescent="0.25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2:16" x14ac:dyDescent="0.25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2:16" x14ac:dyDescent="0.25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</row>
    <row r="23" spans="2:16" x14ac:dyDescent="0.2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</row>
    <row r="24" spans="2:16" x14ac:dyDescent="0.2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2:16" x14ac:dyDescent="0.2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2:16" x14ac:dyDescent="0.2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</row>
    <row r="27" spans="2:16" x14ac:dyDescent="0.25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2:16" x14ac:dyDescent="0.25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2:16" x14ac:dyDescent="0.2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2:16" x14ac:dyDescent="0.25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</row>
    <row r="31" spans="2:16" x14ac:dyDescent="0.25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</row>
    <row r="32" spans="2:16" x14ac:dyDescent="0.25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</row>
    <row r="33" spans="2:16" x14ac:dyDescent="0.25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2:16" x14ac:dyDescent="0.25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spans="2:16" x14ac:dyDescent="0.2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</row>
    <row r="36" spans="2:16" x14ac:dyDescent="0.2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</row>
    <row r="37" spans="2:16" x14ac:dyDescent="0.2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</row>
    <row r="38" spans="2:16" x14ac:dyDescent="0.25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</row>
    <row r="39" spans="2:16" x14ac:dyDescent="0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2:16" x14ac:dyDescent="0.25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</row>
    <row r="41" spans="2:16" x14ac:dyDescent="0.25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spans="2:16" x14ac:dyDescent="0.25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</row>
    <row r="43" spans="2:16" x14ac:dyDescent="0.25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2:16" x14ac:dyDescent="0.25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</row>
    <row r="45" spans="2:16" x14ac:dyDescent="0.25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</row>
    <row r="46" spans="2:16" x14ac:dyDescent="0.25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2:16" x14ac:dyDescent="0.25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</row>
    <row r="48" spans="2:16" x14ac:dyDescent="0.25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</row>
    <row r="49" spans="2:16" x14ac:dyDescent="0.25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</row>
    <row r="50" spans="2:16" x14ac:dyDescent="0.25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</row>
    <row r="51" spans="2:16" x14ac:dyDescent="0.25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</row>
    <row r="52" spans="2:16" x14ac:dyDescent="0.25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</row>
    <row r="53" spans="2:16" ht="13.8" thickBot="1" x14ac:dyDescent="0.3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</row>
    <row r="54" spans="2:16" ht="16.2" thickBot="1" x14ac:dyDescent="0.35">
      <c r="B54" s="45"/>
      <c r="C54" s="48"/>
      <c r="D54" s="109" t="s">
        <v>11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22"/>
      <c r="P54" s="123"/>
    </row>
    <row r="55" spans="2:16" ht="16.2" thickBot="1" x14ac:dyDescent="0.35">
      <c r="B55" s="45"/>
      <c r="C55" s="30"/>
      <c r="D55" s="56" t="s">
        <v>12</v>
      </c>
      <c r="E55" s="57" t="s">
        <v>13</v>
      </c>
      <c r="F55" s="57" t="s">
        <v>14</v>
      </c>
      <c r="G55" s="57" t="s">
        <v>15</v>
      </c>
      <c r="H55" s="57" t="s">
        <v>16</v>
      </c>
      <c r="I55" s="57" t="s">
        <v>17</v>
      </c>
      <c r="J55" s="57" t="s">
        <v>18</v>
      </c>
      <c r="K55" s="57" t="s">
        <v>19</v>
      </c>
      <c r="L55" s="57" t="s">
        <v>20</v>
      </c>
      <c r="M55" s="57" t="s">
        <v>21</v>
      </c>
      <c r="N55" s="57" t="s">
        <v>22</v>
      </c>
      <c r="O55" s="57" t="s">
        <v>69</v>
      </c>
      <c r="P55" s="58" t="s">
        <v>80</v>
      </c>
    </row>
    <row r="56" spans="2:16" ht="15.6" x14ac:dyDescent="0.3">
      <c r="B56" s="45"/>
      <c r="C56" s="146" t="s">
        <v>24</v>
      </c>
      <c r="D56" s="31">
        <v>79110</v>
      </c>
      <c r="E56" s="32">
        <v>107404</v>
      </c>
      <c r="F56" s="32">
        <v>135701</v>
      </c>
      <c r="G56" s="32">
        <v>134091</v>
      </c>
      <c r="H56" s="32">
        <v>149306</v>
      </c>
      <c r="I56" s="32">
        <v>158709.62279171101</v>
      </c>
      <c r="J56" s="32">
        <v>113971.119830457</v>
      </c>
      <c r="K56" s="32">
        <f t="shared" ref="K56:O56" si="0">(K4*(1+K5)*K6)/((K4*(1+K5)*K6)+K7*K6+K8+K9)*K11/K6</f>
        <v>104178.11203866579</v>
      </c>
      <c r="L56" s="32">
        <f t="shared" si="0"/>
        <v>119941.75194115908</v>
      </c>
      <c r="M56" s="32">
        <f t="shared" si="0"/>
        <v>108648.71644633486</v>
      </c>
      <c r="N56" s="32">
        <f t="shared" si="0"/>
        <v>103897.67020924413</v>
      </c>
      <c r="O56" s="32">
        <f>(O4*(1+O5)*O6)/((O4*(1+O5)*O6)+O7*O6+O8+O9)*O11/O6</f>
        <v>95744.972024981151</v>
      </c>
      <c r="P56" s="33">
        <f>(P4*(1+P5)*P6)/((P4*(1+P5)*P6)+P7*P6+P8+P9)*P11/P6</f>
        <v>100034.74574202782</v>
      </c>
    </row>
    <row r="57" spans="2:16" ht="15.6" x14ac:dyDescent="0.3">
      <c r="B57" s="45"/>
      <c r="C57" s="147" t="s">
        <v>25</v>
      </c>
      <c r="D57" s="34">
        <v>16558</v>
      </c>
      <c r="E57" s="35">
        <v>18017</v>
      </c>
      <c r="F57" s="35">
        <v>20672</v>
      </c>
      <c r="G57" s="35">
        <v>13151</v>
      </c>
      <c r="H57" s="35">
        <v>58493</v>
      </c>
      <c r="I57" s="35">
        <v>51620.522079153197</v>
      </c>
      <c r="J57" s="35">
        <v>12329.342763937215</v>
      </c>
      <c r="K57" s="35">
        <f t="shared" ref="K57:P57" si="1">(K7*K6)/((K4*(1+K5)*K6)+K7*K6+K8+K9)*K11/K6</f>
        <v>12164.144792355832</v>
      </c>
      <c r="L57" s="35">
        <f t="shared" si="1"/>
        <v>16127.010707971525</v>
      </c>
      <c r="M57" s="35">
        <f t="shared" si="1"/>
        <v>16860.303568328425</v>
      </c>
      <c r="N57" s="35">
        <f t="shared" si="1"/>
        <v>16623.829054161251</v>
      </c>
      <c r="O57" s="35">
        <f>(O7*O6)/((O4*(1+O5)*O6)+O7*O6+O8+O9)*O11/O6</f>
        <v>17691.164106295295</v>
      </c>
      <c r="P57" s="36">
        <f t="shared" si="1"/>
        <v>17627.691716727182</v>
      </c>
    </row>
    <row r="58" spans="2:16" ht="15.6" x14ac:dyDescent="0.3">
      <c r="B58" s="45"/>
      <c r="C58" s="147" t="s">
        <v>27</v>
      </c>
      <c r="D58" s="34">
        <v>23900</v>
      </c>
      <c r="E58" s="35">
        <v>13363.361699999999</v>
      </c>
      <c r="F58" s="35">
        <v>14392.090099999999</v>
      </c>
      <c r="G58" s="35">
        <v>13431</v>
      </c>
      <c r="H58" s="35">
        <v>27335</v>
      </c>
      <c r="I58" s="35">
        <v>26648.639999999999</v>
      </c>
      <c r="J58" s="35">
        <v>33384.488896452836</v>
      </c>
      <c r="K58" s="35">
        <f t="shared" ref="K58:P58" si="2">K10</f>
        <v>34238.67</v>
      </c>
      <c r="L58" s="35">
        <f t="shared" si="2"/>
        <v>33238.008880602021</v>
      </c>
      <c r="M58" s="35">
        <f t="shared" si="2"/>
        <v>32307.016765742781</v>
      </c>
      <c r="N58" s="35">
        <f t="shared" si="2"/>
        <v>32581.684018372114</v>
      </c>
      <c r="O58" s="35">
        <f t="shared" si="2"/>
        <v>30143.200000000001</v>
      </c>
      <c r="P58" s="36">
        <f t="shared" si="2"/>
        <v>30520.43</v>
      </c>
    </row>
    <row r="59" spans="2:16" ht="15.6" x14ac:dyDescent="0.3">
      <c r="B59" s="45"/>
      <c r="C59" s="147" t="s">
        <v>26</v>
      </c>
      <c r="D59" s="34">
        <v>2907</v>
      </c>
      <c r="E59" s="35">
        <v>3456</v>
      </c>
      <c r="F59" s="35">
        <v>2631</v>
      </c>
      <c r="G59" s="35">
        <v>3151</v>
      </c>
      <c r="H59" s="35">
        <v>2615</v>
      </c>
      <c r="I59" s="35">
        <v>2824.58583257696</v>
      </c>
      <c r="J59" s="35">
        <v>2239.0742348717968</v>
      </c>
      <c r="K59" s="35">
        <f t="shared" ref="K59:P59" si="3">(K8)/((K4*(1+K5)*K6)+K7*K6+K8+K9)*K11/K6</f>
        <v>4680.099245710715</v>
      </c>
      <c r="L59" s="35">
        <f t="shared" si="3"/>
        <v>5441.5405867291374</v>
      </c>
      <c r="M59" s="35">
        <f t="shared" si="3"/>
        <v>5060.9758061740849</v>
      </c>
      <c r="N59" s="35">
        <f t="shared" si="3"/>
        <v>4886.0544711751863</v>
      </c>
      <c r="O59" s="35">
        <f>(O8)/((O4*(1+O5)*O6)+O7*O6+O8+O9)*O11/O6</f>
        <v>4620.0946319206996</v>
      </c>
      <c r="P59" s="36">
        <f t="shared" si="3"/>
        <v>4670.6393676187408</v>
      </c>
    </row>
    <row r="60" spans="2:16" ht="15.6" x14ac:dyDescent="0.3">
      <c r="B60" s="45"/>
      <c r="C60" s="147" t="s">
        <v>28</v>
      </c>
      <c r="D60" s="34">
        <v>0</v>
      </c>
      <c r="E60" s="35">
        <v>0</v>
      </c>
      <c r="F60" s="35">
        <v>0</v>
      </c>
      <c r="G60" s="35">
        <v>293</v>
      </c>
      <c r="H60" s="35">
        <v>769</v>
      </c>
      <c r="I60" s="35">
        <v>817.61457655866002</v>
      </c>
      <c r="J60" s="35">
        <v>1972.5490729899482</v>
      </c>
      <c r="K60" s="35">
        <f t="shared" ref="K60:O60" si="4">(K9)/((K4*(1+K5)*K6)+K7*K6+K8+K9)*K11/K6</f>
        <v>1783.4454270270619</v>
      </c>
      <c r="L60" s="35">
        <f t="shared" si="4"/>
        <v>2064.3924461815727</v>
      </c>
      <c r="M60" s="35">
        <f t="shared" si="4"/>
        <v>1912.3663671186482</v>
      </c>
      <c r="N60" s="35">
        <f t="shared" si="4"/>
        <v>1830.7323536877852</v>
      </c>
      <c r="O60" s="35">
        <f>(O9)/((O4*(1+O5)*O6)+O7*O6+O8+O9)*O11/O6</f>
        <v>1650.4091694627905</v>
      </c>
      <c r="P60" s="36">
        <f>(P9)/((P4*(1+P5)*P6)+P7*P6+P8+P9)*P11/P6</f>
        <v>1604.4208618693074</v>
      </c>
    </row>
    <row r="61" spans="2:16" ht="15.6" x14ac:dyDescent="0.3">
      <c r="B61" s="45"/>
      <c r="C61" s="147" t="s">
        <v>23</v>
      </c>
      <c r="D61" s="34">
        <f>D12</f>
        <v>97835</v>
      </c>
      <c r="E61" s="35">
        <f>E12</f>
        <v>108459</v>
      </c>
      <c r="F61" s="35">
        <f t="shared" ref="F61:L61" si="5">F12</f>
        <v>144235</v>
      </c>
      <c r="G61" s="35">
        <f t="shared" si="5"/>
        <v>131805</v>
      </c>
      <c r="H61" s="35">
        <f t="shared" si="5"/>
        <v>186001</v>
      </c>
      <c r="I61" s="35">
        <f t="shared" si="5"/>
        <v>178477</v>
      </c>
      <c r="J61" s="35">
        <f t="shared" si="5"/>
        <v>122428</v>
      </c>
      <c r="K61" s="35">
        <f t="shared" si="5"/>
        <v>120199</v>
      </c>
      <c r="L61" s="35">
        <f t="shared" si="5"/>
        <v>121888.94</v>
      </c>
      <c r="M61" s="35">
        <v>111752.53</v>
      </c>
      <c r="N61" s="35"/>
      <c r="O61" s="35"/>
      <c r="P61" s="36"/>
    </row>
    <row r="62" spans="2:16" ht="15.6" x14ac:dyDescent="0.3">
      <c r="B62" s="45"/>
      <c r="C62" s="14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2:16" ht="16.2" thickBot="1" x14ac:dyDescent="0.35">
      <c r="B63" s="45"/>
      <c r="C63" s="148" t="s">
        <v>73</v>
      </c>
      <c r="D63" s="40">
        <f>D13</f>
        <v>122500</v>
      </c>
      <c r="E63" s="41">
        <f>E13</f>
        <v>142200</v>
      </c>
      <c r="F63" s="41">
        <f t="shared" ref="F63:N63" si="6">F13</f>
        <v>173400</v>
      </c>
      <c r="G63" s="41">
        <f t="shared" si="6"/>
        <v>164100</v>
      </c>
      <c r="H63" s="41">
        <f t="shared" si="6"/>
        <v>238500</v>
      </c>
      <c r="I63" s="41">
        <f t="shared" si="6"/>
        <v>240600</v>
      </c>
      <c r="J63" s="41">
        <f t="shared" si="6"/>
        <v>163900</v>
      </c>
      <c r="K63" s="41">
        <f t="shared" si="6"/>
        <v>157000</v>
      </c>
      <c r="L63" s="41">
        <f t="shared" si="6"/>
        <v>176800</v>
      </c>
      <c r="M63" s="41">
        <f t="shared" si="6"/>
        <v>164800</v>
      </c>
      <c r="N63" s="41">
        <f t="shared" si="6"/>
        <v>159800</v>
      </c>
      <c r="O63" s="41">
        <f>O13</f>
        <v>149800</v>
      </c>
      <c r="P63" s="75">
        <f>P13</f>
        <v>154457.92000000001</v>
      </c>
    </row>
    <row r="64" spans="2:16" ht="15" x14ac:dyDescent="0.25">
      <c r="B64" s="45"/>
      <c r="C64" s="2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/>
      <c r="O64" s="46"/>
      <c r="P64" s="47"/>
    </row>
    <row r="65" spans="2:16" ht="13.8" thickBot="1" x14ac:dyDescent="0.3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</row>
    <row r="66" spans="2:16" x14ac:dyDescent="0.25"/>
    <row r="67" spans="2:16" x14ac:dyDescent="0.25"/>
  </sheetData>
  <sheetProtection algorithmName="SHA-512" hashValue="Zvf7lJl1GPyomQ3ySeMj8YeTSyYw2VplB7hZO09Nm1wO90E+S+sYDQTjoie0QIgNzMUJzGOBc/ULh0XO6zn/Lw==" saltValue="9KBNMijJKjws/yaj7vZxlg==" spinCount="100000" sheet="1" objects="1" scenarios="1"/>
  <mergeCells count="2">
    <mergeCell ref="D2:P2"/>
    <mergeCell ref="D54:P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7"/>
  <sheetViews>
    <sheetView showGridLines="0" topLeftCell="A10" workbookViewId="0">
      <selection activeCell="I33" sqref="I33"/>
    </sheetView>
  </sheetViews>
  <sheetFormatPr defaultColWidth="0" defaultRowHeight="13.8" zeroHeight="1" x14ac:dyDescent="0.3"/>
  <cols>
    <col min="1" max="1" width="9.109375" style="13" customWidth="1"/>
    <col min="2" max="2" width="11.33203125" style="13" customWidth="1"/>
    <col min="3" max="3" width="11.33203125" style="14" customWidth="1"/>
    <col min="4" max="5" width="22.44140625" style="13" bestFit="1" customWidth="1"/>
    <col min="6" max="13" width="9.109375" style="13" customWidth="1"/>
    <col min="14" max="16384" width="9.109375" style="13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spans="3:5" x14ac:dyDescent="0.3"/>
    <row r="18" spans="3:5" x14ac:dyDescent="0.3"/>
    <row r="19" spans="3:5" x14ac:dyDescent="0.3"/>
    <row r="20" spans="3:5" x14ac:dyDescent="0.3"/>
    <row r="21" spans="3:5" x14ac:dyDescent="0.3"/>
    <row r="22" spans="3:5" x14ac:dyDescent="0.3"/>
    <row r="23" spans="3:5" x14ac:dyDescent="0.3"/>
    <row r="24" spans="3:5" x14ac:dyDescent="0.3"/>
    <row r="25" spans="3:5" x14ac:dyDescent="0.3"/>
    <row r="26" spans="3:5" x14ac:dyDescent="0.3"/>
    <row r="27" spans="3:5" x14ac:dyDescent="0.3"/>
    <row r="28" spans="3:5" x14ac:dyDescent="0.3"/>
    <row r="29" spans="3:5" x14ac:dyDescent="0.3"/>
    <row r="30" spans="3:5" x14ac:dyDescent="0.3"/>
    <row r="31" spans="3:5" x14ac:dyDescent="0.3"/>
    <row r="32" spans="3:5" ht="15.6" x14ac:dyDescent="0.3">
      <c r="C32" s="74" t="s">
        <v>3</v>
      </c>
      <c r="D32" s="72" t="s">
        <v>68</v>
      </c>
      <c r="E32" s="72" t="s">
        <v>76</v>
      </c>
    </row>
    <row r="33" spans="2:5" ht="15.6" x14ac:dyDescent="0.3">
      <c r="B33" s="15"/>
      <c r="C33" s="73">
        <v>42614</v>
      </c>
      <c r="D33" s="86">
        <v>1.89E-2</v>
      </c>
      <c r="E33" s="86">
        <v>1.9400000000000001E-2</v>
      </c>
    </row>
    <row r="34" spans="2:5" ht="15.6" x14ac:dyDescent="0.3">
      <c r="B34" s="15"/>
      <c r="C34" s="73">
        <v>42615</v>
      </c>
      <c r="D34" s="87">
        <v>1.9E-2</v>
      </c>
      <c r="E34" s="87">
        <v>1.95E-2</v>
      </c>
    </row>
    <row r="35" spans="2:5" ht="15.6" x14ac:dyDescent="0.3">
      <c r="B35" s="15"/>
      <c r="C35" s="73">
        <v>42618</v>
      </c>
      <c r="D35" s="87">
        <v>1.9400000000000001E-2</v>
      </c>
      <c r="E35" s="87">
        <v>1.9900000000000001E-2</v>
      </c>
    </row>
    <row r="36" spans="2:5" ht="15.6" x14ac:dyDescent="0.3">
      <c r="B36" s="15"/>
      <c r="C36" s="73">
        <v>42619</v>
      </c>
      <c r="D36" s="86">
        <v>1.95E-2</v>
      </c>
      <c r="E36" s="86">
        <v>0.02</v>
      </c>
    </row>
    <row r="37" spans="2:5" ht="15.6" x14ac:dyDescent="0.3">
      <c r="B37" s="15"/>
      <c r="C37" s="73">
        <v>42620</v>
      </c>
      <c r="D37" s="86">
        <v>1.8749999999999999E-2</v>
      </c>
      <c r="E37" s="86">
        <v>1.925E-2</v>
      </c>
    </row>
    <row r="38" spans="2:5" ht="15.6" x14ac:dyDescent="0.3">
      <c r="B38" s="15"/>
      <c r="C38" s="73">
        <v>42621</v>
      </c>
      <c r="D38" s="86">
        <v>1.9050000000000001E-2</v>
      </c>
      <c r="E38" s="86">
        <v>1.9599999999999999E-2</v>
      </c>
    </row>
    <row r="39" spans="2:5" ht="15.6" x14ac:dyDescent="0.3">
      <c r="B39" s="15"/>
      <c r="C39" s="73">
        <v>42622</v>
      </c>
      <c r="D39" s="86">
        <v>2.0150000000000001E-2</v>
      </c>
      <c r="E39" s="86">
        <v>2.0649999999999998E-2</v>
      </c>
    </row>
    <row r="40" spans="2:5" ht="15.6" x14ac:dyDescent="0.3">
      <c r="B40" s="15"/>
      <c r="C40" s="73">
        <v>42625</v>
      </c>
      <c r="D40" s="86">
        <v>2.1000000000000001E-2</v>
      </c>
      <c r="E40" s="86">
        <v>2.1499999999999998E-2</v>
      </c>
    </row>
    <row r="41" spans="2:5" ht="15.6" x14ac:dyDescent="0.3">
      <c r="B41" s="15"/>
      <c r="C41" s="73">
        <v>42626</v>
      </c>
      <c r="D41" s="86">
        <v>2.1049999999999999E-2</v>
      </c>
      <c r="E41" s="86">
        <v>2.1649999999999999E-2</v>
      </c>
    </row>
    <row r="42" spans="2:5" ht="15.6" x14ac:dyDescent="0.3">
      <c r="B42" s="15"/>
      <c r="C42" s="73">
        <v>42627</v>
      </c>
      <c r="D42" s="86">
        <v>2.1349999999999997E-2</v>
      </c>
      <c r="E42" s="86">
        <v>2.1949999999999997E-2</v>
      </c>
    </row>
    <row r="43" spans="2:5" ht="15.6" x14ac:dyDescent="0.3">
      <c r="B43" s="15"/>
      <c r="C43" s="73">
        <v>42628</v>
      </c>
      <c r="D43" s="86">
        <v>2.145E-2</v>
      </c>
      <c r="E43" s="86">
        <v>2.205E-2</v>
      </c>
    </row>
    <row r="44" spans="2:5" ht="15.6" x14ac:dyDescent="0.3">
      <c r="B44" s="15"/>
      <c r="C44" s="73">
        <v>42629</v>
      </c>
      <c r="D44" s="86">
        <v>2.1499999999999998E-2</v>
      </c>
      <c r="E44" s="86">
        <v>2.205E-2</v>
      </c>
    </row>
    <row r="45" spans="2:5" ht="15.6" x14ac:dyDescent="0.3">
      <c r="B45" s="15"/>
      <c r="C45" s="73">
        <v>42632</v>
      </c>
      <c r="D45" s="86">
        <v>2.1600000000000001E-2</v>
      </c>
      <c r="E45" s="86">
        <v>2.215E-2</v>
      </c>
    </row>
    <row r="46" spans="2:5" ht="15.6" x14ac:dyDescent="0.3">
      <c r="B46" s="15"/>
      <c r="C46" s="73">
        <v>42633</v>
      </c>
      <c r="D46" s="86">
        <v>2.1600000000000001E-2</v>
      </c>
      <c r="E46" s="86">
        <v>2.215E-2</v>
      </c>
    </row>
    <row r="47" spans="2:5" ht="15.6" x14ac:dyDescent="0.3">
      <c r="B47" s="15"/>
      <c r="C47" s="73">
        <v>42634</v>
      </c>
      <c r="D47" s="86">
        <v>2.1749999999999999E-2</v>
      </c>
      <c r="E47" s="86">
        <v>2.2349999999999998E-2</v>
      </c>
    </row>
    <row r="48" spans="2:5" ht="15.6" x14ac:dyDescent="0.3">
      <c r="B48" s="15"/>
      <c r="C48" s="73">
        <v>42635</v>
      </c>
      <c r="D48" s="86">
        <v>2.0799999999999999E-2</v>
      </c>
      <c r="E48" s="86">
        <v>2.1349999999999997E-2</v>
      </c>
    </row>
    <row r="49" spans="2:5" ht="15.6" x14ac:dyDescent="0.3">
      <c r="B49" s="15"/>
      <c r="C49" s="73">
        <v>42636</v>
      </c>
      <c r="D49" s="86">
        <v>2.0400000000000001E-2</v>
      </c>
      <c r="E49" s="86">
        <v>2.0950000000000003E-2</v>
      </c>
    </row>
    <row r="50" spans="2:5" ht="15.6" x14ac:dyDescent="0.3">
      <c r="B50" s="15"/>
      <c r="C50" s="73">
        <v>42639</v>
      </c>
      <c r="D50" s="86">
        <v>2.0150000000000001E-2</v>
      </c>
      <c r="E50" s="86">
        <v>2.07E-2</v>
      </c>
    </row>
    <row r="51" spans="2:5" ht="15.6" x14ac:dyDescent="0.3">
      <c r="B51" s="15"/>
      <c r="C51" s="73">
        <v>42640</v>
      </c>
      <c r="D51" s="86">
        <v>2.0099999999999996E-2</v>
      </c>
      <c r="E51" s="86">
        <v>2.0649999999999998E-2</v>
      </c>
    </row>
    <row r="52" spans="2:5" ht="15.6" x14ac:dyDescent="0.3">
      <c r="B52" s="15"/>
      <c r="C52" s="73">
        <v>42641</v>
      </c>
      <c r="D52" s="86">
        <v>1.9900000000000001E-2</v>
      </c>
      <c r="E52" s="86">
        <v>2.0400000000000001E-2</v>
      </c>
    </row>
    <row r="53" spans="2:5" ht="15.6" x14ac:dyDescent="0.3">
      <c r="B53" s="15"/>
      <c r="C53" s="73">
        <v>42642</v>
      </c>
      <c r="D53" s="86">
        <v>2.0150000000000001E-2</v>
      </c>
      <c r="E53" s="86">
        <v>2.07E-2</v>
      </c>
    </row>
    <row r="54" spans="2:5" ht="15.6" x14ac:dyDescent="0.3">
      <c r="B54" s="15"/>
      <c r="C54" s="73">
        <v>42643</v>
      </c>
      <c r="D54" s="86">
        <v>1.95E-2</v>
      </c>
      <c r="E54" s="86">
        <v>2.0099999999999996E-2</v>
      </c>
    </row>
    <row r="55" spans="2:5" ht="15.6" x14ac:dyDescent="0.3">
      <c r="B55" s="15"/>
      <c r="C55" s="73">
        <v>42646</v>
      </c>
      <c r="D55" s="86">
        <v>2.0299999999999999E-2</v>
      </c>
      <c r="E55" s="86">
        <v>2.085E-2</v>
      </c>
    </row>
    <row r="56" spans="2:5" ht="15.6" x14ac:dyDescent="0.3">
      <c r="B56" s="15"/>
      <c r="C56" s="73">
        <v>42647</v>
      </c>
      <c r="D56" s="86">
        <v>2.0649999999999998E-2</v>
      </c>
      <c r="E56" s="86">
        <v>2.12E-2</v>
      </c>
    </row>
    <row r="57" spans="2:5" ht="15.6" x14ac:dyDescent="0.3">
      <c r="B57" s="15"/>
      <c r="C57" s="73">
        <v>42648</v>
      </c>
      <c r="D57" s="86">
        <v>2.1250000000000002E-2</v>
      </c>
      <c r="E57" s="86">
        <v>2.18E-2</v>
      </c>
    </row>
    <row r="58" spans="2:5" ht="15.6" x14ac:dyDescent="0.3">
      <c r="B58" s="15"/>
      <c r="C58" s="73">
        <v>42649</v>
      </c>
      <c r="D58" s="86">
        <v>2.1600000000000001E-2</v>
      </c>
      <c r="E58" s="86">
        <v>2.2200000000000001E-2</v>
      </c>
    </row>
    <row r="59" spans="2:5" ht="15.6" x14ac:dyDescent="0.3">
      <c r="B59" s="15"/>
      <c r="C59" s="73">
        <v>42650</v>
      </c>
      <c r="D59" s="86">
        <v>2.1700000000000001E-2</v>
      </c>
      <c r="E59" s="86">
        <v>2.23E-2</v>
      </c>
    </row>
    <row r="60" spans="2:5" ht="15.6" x14ac:dyDescent="0.3">
      <c r="B60" s="15"/>
      <c r="C60" s="73">
        <v>42653</v>
      </c>
      <c r="D60" s="86">
        <v>2.1850000000000001E-2</v>
      </c>
      <c r="E60" s="86">
        <v>2.2450000000000001E-2</v>
      </c>
    </row>
    <row r="61" spans="2:5" ht="15.6" x14ac:dyDescent="0.3">
      <c r="B61" s="15"/>
      <c r="C61" s="73">
        <v>42654</v>
      </c>
      <c r="D61" s="86">
        <v>2.2450000000000001E-2</v>
      </c>
      <c r="E61" s="86">
        <v>2.3050000000000001E-2</v>
      </c>
    </row>
    <row r="62" spans="2:5" ht="15.6" x14ac:dyDescent="0.3">
      <c r="B62" s="15"/>
      <c r="C62" s="73">
        <v>42655</v>
      </c>
      <c r="D62" s="86">
        <v>2.3050000000000001E-2</v>
      </c>
      <c r="E62" s="86">
        <v>2.3599999999999999E-2</v>
      </c>
    </row>
    <row r="63" spans="2:5" ht="15.6" x14ac:dyDescent="0.3">
      <c r="B63" s="15"/>
      <c r="C63" s="73">
        <v>42656</v>
      </c>
      <c r="D63" s="86">
        <v>2.2450000000000001E-2</v>
      </c>
      <c r="E63" s="86">
        <v>2.3E-2</v>
      </c>
    </row>
    <row r="64" spans="2:5" ht="15.6" x14ac:dyDescent="0.3">
      <c r="B64" s="15"/>
      <c r="C64" s="73">
        <v>42657</v>
      </c>
      <c r="D64" s="87">
        <v>2.2599999999999999E-2</v>
      </c>
      <c r="E64" s="87">
        <v>2.3199999999999998E-2</v>
      </c>
    </row>
    <row r="65" spans="2:5" ht="15.6" x14ac:dyDescent="0.3">
      <c r="B65" s="15"/>
      <c r="C65" s="73">
        <v>42660</v>
      </c>
      <c r="D65" s="87">
        <v>2.3050000000000001E-2</v>
      </c>
      <c r="E65" s="87">
        <v>2.3650000000000001E-2</v>
      </c>
    </row>
    <row r="66" spans="2:5" ht="15.6" x14ac:dyDescent="0.3">
      <c r="B66" s="15"/>
      <c r="C66" s="73">
        <v>42661</v>
      </c>
      <c r="D66" s="87">
        <v>2.3300000000000001E-2</v>
      </c>
      <c r="E66" s="87">
        <v>2.3900000000000001E-2</v>
      </c>
    </row>
    <row r="67" spans="2:5" ht="15.6" x14ac:dyDescent="0.3">
      <c r="B67" s="15"/>
      <c r="C67" s="73">
        <v>42662</v>
      </c>
      <c r="D67" s="87">
        <v>2.2949999999999998E-2</v>
      </c>
      <c r="E67" s="87">
        <v>2.3550000000000001E-2</v>
      </c>
    </row>
    <row r="68" spans="2:5" ht="15.6" x14ac:dyDescent="0.3">
      <c r="B68" s="15"/>
      <c r="C68" s="73">
        <v>42663</v>
      </c>
      <c r="D68" s="86">
        <v>2.2850000000000002E-2</v>
      </c>
      <c r="E68" s="86">
        <v>2.35E-2</v>
      </c>
    </row>
    <row r="69" spans="2:5" ht="15.6" x14ac:dyDescent="0.3">
      <c r="B69" s="15"/>
      <c r="C69" s="73">
        <v>42664</v>
      </c>
      <c r="D69" s="86">
        <v>2.2850000000000002E-2</v>
      </c>
      <c r="E69" s="86">
        <v>2.3450000000000002E-2</v>
      </c>
    </row>
    <row r="70" spans="2:5" ht="15.6" x14ac:dyDescent="0.3">
      <c r="B70" s="15"/>
      <c r="C70" s="73">
        <v>42667</v>
      </c>
      <c r="D70" s="86">
        <v>2.2400000000000003E-2</v>
      </c>
      <c r="E70" s="86">
        <v>2.2949999999999998E-2</v>
      </c>
    </row>
    <row r="71" spans="2:5" ht="15.6" x14ac:dyDescent="0.3">
      <c r="B71" s="15"/>
      <c r="C71" s="73">
        <v>42668</v>
      </c>
      <c r="D71" s="86">
        <v>2.2749999999999999E-2</v>
      </c>
      <c r="E71" s="86">
        <v>2.3300000000000001E-2</v>
      </c>
    </row>
    <row r="72" spans="2:5" ht="15.6" x14ac:dyDescent="0.3">
      <c r="B72" s="15"/>
      <c r="C72" s="73">
        <v>42669</v>
      </c>
      <c r="D72" s="86">
        <v>2.265E-2</v>
      </c>
      <c r="E72" s="86">
        <v>2.3199999999999998E-2</v>
      </c>
    </row>
    <row r="73" spans="2:5" ht="15.6" x14ac:dyDescent="0.3">
      <c r="B73" s="15"/>
      <c r="C73" s="73">
        <v>42670</v>
      </c>
      <c r="D73" s="86">
        <v>2.3300000000000001E-2</v>
      </c>
      <c r="E73" s="86">
        <v>2.3900000000000001E-2</v>
      </c>
    </row>
    <row r="74" spans="2:5" ht="15.6" x14ac:dyDescent="0.3">
      <c r="B74" s="15"/>
      <c r="C74" s="73">
        <v>42671</v>
      </c>
      <c r="D74" s="86">
        <v>2.375E-2</v>
      </c>
      <c r="E74" s="86">
        <v>2.4399999999999998E-2</v>
      </c>
    </row>
    <row r="75" spans="2:5" ht="15.6" x14ac:dyDescent="0.3">
      <c r="B75" s="15"/>
      <c r="C75" s="73">
        <v>42674</v>
      </c>
      <c r="D75" s="86">
        <v>2.3450000000000002E-2</v>
      </c>
      <c r="E75" s="86">
        <v>2.4049999999999998E-2</v>
      </c>
    </row>
    <row r="76" spans="2:5" ht="15.6" x14ac:dyDescent="0.3">
      <c r="B76" s="15"/>
      <c r="C76" s="73">
        <v>42675</v>
      </c>
      <c r="D76" s="87">
        <v>2.3849999999999996E-2</v>
      </c>
      <c r="E76" s="87">
        <v>2.445E-2</v>
      </c>
    </row>
    <row r="77" spans="2:5" ht="15.6" x14ac:dyDescent="0.3">
      <c r="B77" s="15"/>
      <c r="C77" s="73">
        <v>42676</v>
      </c>
      <c r="D77" s="86">
        <v>2.3450000000000002E-2</v>
      </c>
      <c r="E77" s="86">
        <v>2.4049999999999998E-2</v>
      </c>
    </row>
    <row r="78" spans="2:5" ht="15.6" x14ac:dyDescent="0.3">
      <c r="B78" s="15"/>
      <c r="C78" s="73">
        <v>42677</v>
      </c>
      <c r="D78" s="86">
        <v>2.3E-2</v>
      </c>
      <c r="E78" s="86">
        <v>2.3599999999999999E-2</v>
      </c>
    </row>
    <row r="79" spans="2:5" ht="15.6" x14ac:dyDescent="0.3">
      <c r="B79" s="15"/>
      <c r="C79" s="73">
        <v>42678</v>
      </c>
      <c r="D79" s="86">
        <v>2.3250000000000003E-2</v>
      </c>
      <c r="E79" s="86">
        <v>2.3900000000000001E-2</v>
      </c>
    </row>
    <row r="80" spans="2:5" ht="15.6" x14ac:dyDescent="0.3">
      <c r="B80" s="15"/>
      <c r="C80" s="73">
        <v>42681</v>
      </c>
      <c r="D80" s="87">
        <v>2.35E-2</v>
      </c>
      <c r="E80" s="87">
        <v>2.41E-2</v>
      </c>
    </row>
    <row r="81" spans="2:5" ht="15.6" x14ac:dyDescent="0.3">
      <c r="B81" s="15"/>
      <c r="C81" s="73">
        <v>42682</v>
      </c>
      <c r="D81" s="86">
        <v>2.3550000000000001E-2</v>
      </c>
      <c r="E81" s="86">
        <v>2.4150000000000001E-2</v>
      </c>
    </row>
    <row r="82" spans="2:5" ht="15.6" x14ac:dyDescent="0.3">
      <c r="B82" s="15"/>
      <c r="C82" s="73">
        <v>42683</v>
      </c>
      <c r="D82" s="86">
        <v>2.2200000000000001E-2</v>
      </c>
      <c r="E82" s="86">
        <v>2.2799999999999997E-2</v>
      </c>
    </row>
    <row r="83" spans="2:5" ht="15.6" x14ac:dyDescent="0.3">
      <c r="B83" s="15"/>
      <c r="C83" s="73">
        <v>42684</v>
      </c>
      <c r="D83" s="86">
        <v>2.495E-2</v>
      </c>
      <c r="E83" s="86">
        <v>2.5600000000000001E-2</v>
      </c>
    </row>
    <row r="84" spans="2:5" ht="15.6" x14ac:dyDescent="0.3">
      <c r="B84" s="15"/>
      <c r="C84" s="73">
        <v>42685</v>
      </c>
      <c r="D84" s="86">
        <v>2.5649999999999999E-2</v>
      </c>
      <c r="E84" s="86">
        <v>2.6249999999999999E-2</v>
      </c>
    </row>
    <row r="85" spans="2:5" ht="15.6" x14ac:dyDescent="0.3">
      <c r="B85" s="15"/>
      <c r="C85" s="73">
        <v>42688</v>
      </c>
      <c r="D85" s="86">
        <v>2.6549999999999997E-2</v>
      </c>
      <c r="E85" s="86">
        <v>2.7200000000000002E-2</v>
      </c>
    </row>
    <row r="86" spans="2:5" ht="15.6" x14ac:dyDescent="0.3">
      <c r="B86" s="15"/>
      <c r="C86" s="73">
        <v>42689</v>
      </c>
      <c r="D86" s="86">
        <v>2.6549999999999997E-2</v>
      </c>
      <c r="E86" s="86">
        <v>2.7200000000000002E-2</v>
      </c>
    </row>
    <row r="87" spans="2:5" ht="15.6" x14ac:dyDescent="0.3">
      <c r="B87" s="15"/>
      <c r="C87" s="73">
        <v>42690</v>
      </c>
      <c r="D87" s="86">
        <v>2.6450000000000001E-2</v>
      </c>
      <c r="E87" s="86">
        <v>2.7050000000000001E-2</v>
      </c>
    </row>
    <row r="88" spans="2:5" ht="15.6" x14ac:dyDescent="0.3">
      <c r="B88" s="15"/>
      <c r="C88" s="73">
        <v>42691</v>
      </c>
      <c r="D88" s="86">
        <v>2.5649999999999999E-2</v>
      </c>
      <c r="E88" s="86">
        <v>2.63E-2</v>
      </c>
    </row>
    <row r="89" spans="2:5" ht="15.6" x14ac:dyDescent="0.3">
      <c r="B89" s="15"/>
      <c r="C89" s="73">
        <v>42692</v>
      </c>
      <c r="D89" s="86">
        <v>2.7200000000000002E-2</v>
      </c>
      <c r="E89" s="86">
        <v>2.7799999999999998E-2</v>
      </c>
    </row>
    <row r="90" spans="2:5" ht="15.6" x14ac:dyDescent="0.3">
      <c r="B90" s="15"/>
      <c r="C90" s="73">
        <v>42695</v>
      </c>
      <c r="D90" s="86">
        <v>2.6849999999999999E-2</v>
      </c>
      <c r="E90" s="86">
        <v>2.7450000000000002E-2</v>
      </c>
    </row>
    <row r="91" spans="2:5" ht="15.6" x14ac:dyDescent="0.3">
      <c r="B91" s="15"/>
      <c r="C91" s="73">
        <v>42696</v>
      </c>
      <c r="D91" s="86">
        <v>2.6699999999999998E-2</v>
      </c>
      <c r="E91" s="86">
        <v>2.7349999999999999E-2</v>
      </c>
    </row>
    <row r="92" spans="2:5" ht="15.6" x14ac:dyDescent="0.3">
      <c r="B92" s="15"/>
      <c r="C92" s="73">
        <v>42697</v>
      </c>
      <c r="D92" s="86">
        <v>2.7050000000000001E-2</v>
      </c>
      <c r="E92" s="86">
        <v>2.7699999999999999E-2</v>
      </c>
    </row>
    <row r="93" spans="2:5" ht="15.6" x14ac:dyDescent="0.3">
      <c r="B93" s="15"/>
      <c r="C93" s="73">
        <v>42698</v>
      </c>
      <c r="D93" s="86">
        <v>2.7549999999999998E-2</v>
      </c>
      <c r="E93" s="86">
        <v>2.8199999999999999E-2</v>
      </c>
    </row>
    <row r="94" spans="2:5" ht="15.6" x14ac:dyDescent="0.3">
      <c r="B94" s="15"/>
      <c r="C94" s="73">
        <v>42699</v>
      </c>
      <c r="D94" s="87">
        <v>2.76E-2</v>
      </c>
      <c r="E94" s="87">
        <v>2.8250000000000001E-2</v>
      </c>
    </row>
    <row r="95" spans="2:5" ht="15.6" x14ac:dyDescent="0.3">
      <c r="B95" s="15"/>
      <c r="C95" s="73">
        <v>42702</v>
      </c>
      <c r="D95" s="86">
        <v>2.6949999999999998E-2</v>
      </c>
      <c r="E95" s="86">
        <v>2.76E-2</v>
      </c>
    </row>
    <row r="96" spans="2:5" ht="15.6" x14ac:dyDescent="0.3">
      <c r="B96" s="15"/>
      <c r="C96" s="73">
        <v>42703</v>
      </c>
      <c r="D96" s="86">
        <v>2.7000000000000003E-2</v>
      </c>
      <c r="E96" s="86">
        <v>2.7650000000000001E-2</v>
      </c>
    </row>
    <row r="97" spans="2:5" ht="15.6" x14ac:dyDescent="0.3">
      <c r="B97" s="15"/>
      <c r="C97" s="73">
        <v>42704</v>
      </c>
      <c r="D97" s="86">
        <v>2.725E-2</v>
      </c>
      <c r="E97" s="86">
        <v>2.7900000000000001E-2</v>
      </c>
    </row>
    <row r="98" spans="2:5" ht="15.6" x14ac:dyDescent="0.3">
      <c r="B98" s="15"/>
      <c r="C98" s="73">
        <v>42705</v>
      </c>
      <c r="D98" s="86">
        <v>2.7799999999999998E-2</v>
      </c>
      <c r="E98" s="86">
        <v>2.8500000000000001E-2</v>
      </c>
    </row>
    <row r="99" spans="2:5" ht="15.6" x14ac:dyDescent="0.3">
      <c r="B99" s="15"/>
      <c r="C99" s="73">
        <v>42706</v>
      </c>
      <c r="D99" s="86">
        <v>2.8650000000000002E-2</v>
      </c>
      <c r="E99" s="86">
        <v>2.9300000000000003E-2</v>
      </c>
    </row>
    <row r="100" spans="2:5" ht="15.6" x14ac:dyDescent="0.3">
      <c r="B100" s="15"/>
      <c r="C100" s="73">
        <v>42709</v>
      </c>
      <c r="D100" s="86">
        <v>2.7949999999999999E-2</v>
      </c>
      <c r="E100" s="86">
        <v>2.8650000000000002E-2</v>
      </c>
    </row>
    <row r="101" spans="2:5" ht="15.6" x14ac:dyDescent="0.3">
      <c r="B101" s="15"/>
      <c r="C101" s="73">
        <v>42710</v>
      </c>
      <c r="D101" s="86">
        <v>2.8199999999999999E-2</v>
      </c>
      <c r="E101" s="86">
        <v>2.895E-2</v>
      </c>
    </row>
    <row r="102" spans="2:5" ht="15.6" x14ac:dyDescent="0.3">
      <c r="B102" s="15"/>
      <c r="C102" s="73">
        <v>42711</v>
      </c>
      <c r="D102" s="86">
        <v>2.7949999999999999E-2</v>
      </c>
      <c r="E102" s="86">
        <v>2.87E-2</v>
      </c>
    </row>
    <row r="103" spans="2:5" ht="15.6" x14ac:dyDescent="0.3">
      <c r="B103" s="15"/>
      <c r="C103" s="73">
        <v>42712</v>
      </c>
      <c r="D103" s="86">
        <v>2.7300000000000001E-2</v>
      </c>
      <c r="E103" s="86">
        <v>2.7949999999999999E-2</v>
      </c>
    </row>
    <row r="104" spans="2:5" ht="15.6" x14ac:dyDescent="0.3">
      <c r="B104" s="15"/>
      <c r="C104" s="73">
        <v>42713</v>
      </c>
      <c r="D104" s="86">
        <v>2.8149999999999998E-2</v>
      </c>
      <c r="E104" s="86">
        <v>2.8849999999999997E-2</v>
      </c>
    </row>
    <row r="105" spans="2:5" ht="15.6" x14ac:dyDescent="0.3">
      <c r="B105" s="15"/>
      <c r="C105" s="73">
        <v>42716</v>
      </c>
      <c r="D105" s="86">
        <v>2.8549999999999999E-2</v>
      </c>
      <c r="E105" s="86">
        <v>2.9249999999999998E-2</v>
      </c>
    </row>
    <row r="106" spans="2:5" ht="15.6" x14ac:dyDescent="0.3">
      <c r="B106" s="15"/>
      <c r="C106" s="73">
        <v>42717</v>
      </c>
      <c r="D106" s="86">
        <v>2.8199999999999999E-2</v>
      </c>
      <c r="E106" s="86">
        <v>2.8900000000000002E-2</v>
      </c>
    </row>
    <row r="107" spans="2:5" ht="15.6" x14ac:dyDescent="0.3">
      <c r="B107" s="15"/>
      <c r="C107" s="73">
        <v>42718</v>
      </c>
      <c r="D107" s="86">
        <v>2.7900000000000001E-2</v>
      </c>
      <c r="E107" s="86">
        <v>2.86E-2</v>
      </c>
    </row>
    <row r="108" spans="2:5" ht="15.6" x14ac:dyDescent="0.3">
      <c r="B108" s="15"/>
      <c r="C108" s="73">
        <v>42719</v>
      </c>
      <c r="D108" s="86">
        <v>2.87E-2</v>
      </c>
      <c r="E108" s="86">
        <v>2.9399999999999999E-2</v>
      </c>
    </row>
    <row r="109" spans="2:5" ht="15.6" x14ac:dyDescent="0.3">
      <c r="B109" s="15"/>
      <c r="C109" s="73">
        <v>42720</v>
      </c>
      <c r="D109" s="86">
        <v>2.8300000000000002E-2</v>
      </c>
      <c r="E109" s="86">
        <v>2.9049999999999999E-2</v>
      </c>
    </row>
    <row r="110" spans="2:5" ht="15.6" x14ac:dyDescent="0.3">
      <c r="B110" s="15"/>
      <c r="C110" s="73">
        <v>42723</v>
      </c>
      <c r="D110" s="86">
        <v>2.86E-2</v>
      </c>
      <c r="E110" s="86">
        <v>2.9350000000000001E-2</v>
      </c>
    </row>
    <row r="111" spans="2:5" ht="15.6" x14ac:dyDescent="0.3">
      <c r="B111" s="15"/>
      <c r="C111" s="73">
        <v>42724</v>
      </c>
      <c r="D111" s="86">
        <v>2.8450000000000003E-2</v>
      </c>
      <c r="E111" s="86">
        <v>2.9149999999999999E-2</v>
      </c>
    </row>
    <row r="112" spans="2:5" ht="15.6" x14ac:dyDescent="0.3">
      <c r="B112" s="15"/>
      <c r="C112" s="73">
        <v>42725</v>
      </c>
      <c r="D112" s="86">
        <v>2.8199999999999999E-2</v>
      </c>
      <c r="E112" s="86">
        <v>2.8900000000000002E-2</v>
      </c>
    </row>
    <row r="113" spans="2:5" ht="15.6" x14ac:dyDescent="0.3">
      <c r="B113" s="15"/>
      <c r="C113" s="73">
        <v>42726</v>
      </c>
      <c r="D113" s="86">
        <v>2.8300000000000002E-2</v>
      </c>
      <c r="E113" s="86">
        <v>2.8999999999999998E-2</v>
      </c>
    </row>
    <row r="114" spans="2:5" ht="15.6" x14ac:dyDescent="0.3">
      <c r="B114" s="15"/>
      <c r="C114" s="73">
        <v>42727</v>
      </c>
      <c r="D114" s="86">
        <v>2.87E-2</v>
      </c>
      <c r="E114" s="86">
        <v>2.9399999999999999E-2</v>
      </c>
    </row>
    <row r="115" spans="2:5" ht="15.6" x14ac:dyDescent="0.3">
      <c r="B115" s="15"/>
      <c r="C115" s="73">
        <v>42732</v>
      </c>
      <c r="D115" s="86">
        <v>2.8500000000000001E-2</v>
      </c>
      <c r="E115" s="86">
        <v>2.9149999999999999E-2</v>
      </c>
    </row>
    <row r="116" spans="2:5" ht="15.6" x14ac:dyDescent="0.3">
      <c r="B116" s="15"/>
      <c r="C116" s="73">
        <v>42733</v>
      </c>
      <c r="D116" s="86">
        <v>2.775E-2</v>
      </c>
      <c r="E116" s="86">
        <v>2.8450000000000003E-2</v>
      </c>
    </row>
    <row r="117" spans="2:5" ht="15.6" x14ac:dyDescent="0.3">
      <c r="B117" s="15"/>
      <c r="C117" s="73">
        <v>42734</v>
      </c>
      <c r="D117" s="86">
        <v>2.76E-2</v>
      </c>
      <c r="E117" s="86">
        <v>2.8300000000000002E-2</v>
      </c>
    </row>
    <row r="118" spans="2:5" ht="15.6" x14ac:dyDescent="0.3">
      <c r="B118" s="15"/>
      <c r="C118" s="73">
        <v>42738</v>
      </c>
      <c r="D118" s="86">
        <v>2.7450000000000002E-2</v>
      </c>
      <c r="E118" s="86">
        <v>2.8149999999999998E-2</v>
      </c>
    </row>
    <row r="119" spans="2:5" ht="15.6" x14ac:dyDescent="0.3">
      <c r="B119" s="15"/>
      <c r="C119" s="73">
        <v>42739</v>
      </c>
      <c r="D119" s="86">
        <v>2.7900000000000001E-2</v>
      </c>
      <c r="E119" s="86">
        <v>2.86E-2</v>
      </c>
    </row>
    <row r="120" spans="2:5" ht="15.6" x14ac:dyDescent="0.3">
      <c r="B120" s="15"/>
      <c r="C120" s="73">
        <v>42740</v>
      </c>
      <c r="D120" s="86">
        <v>2.7400000000000001E-2</v>
      </c>
      <c r="E120" s="86">
        <v>2.81E-2</v>
      </c>
    </row>
    <row r="121" spans="2:5" ht="15.6" x14ac:dyDescent="0.3">
      <c r="B121" s="15"/>
      <c r="C121" s="73">
        <v>42741</v>
      </c>
      <c r="D121" s="86">
        <v>2.6800000000000001E-2</v>
      </c>
      <c r="E121" s="86">
        <v>2.75E-2</v>
      </c>
    </row>
    <row r="122" spans="2:5" ht="15.6" x14ac:dyDescent="0.3">
      <c r="B122" s="15"/>
      <c r="C122" s="73">
        <v>42744</v>
      </c>
      <c r="D122" s="86">
        <v>2.7650000000000001E-2</v>
      </c>
      <c r="E122" s="86">
        <v>2.8300000000000002E-2</v>
      </c>
    </row>
    <row r="123" spans="2:5" ht="15.6" x14ac:dyDescent="0.3">
      <c r="B123" s="15"/>
      <c r="C123" s="73">
        <v>42745</v>
      </c>
      <c r="D123" s="86">
        <v>2.7149999999999997E-2</v>
      </c>
      <c r="E123" s="86">
        <v>2.785E-2</v>
      </c>
    </row>
    <row r="124" spans="2:5" ht="15.6" x14ac:dyDescent="0.3">
      <c r="B124" s="15"/>
      <c r="C124" s="73">
        <v>42746</v>
      </c>
      <c r="D124" s="86">
        <v>2.7300000000000001E-2</v>
      </c>
      <c r="E124" s="86">
        <v>2.7999999999999997E-2</v>
      </c>
    </row>
    <row r="125" spans="2:5" ht="15.6" x14ac:dyDescent="0.3">
      <c r="B125" s="15"/>
      <c r="C125" s="73">
        <v>42747</v>
      </c>
      <c r="D125" s="86">
        <v>2.665E-2</v>
      </c>
      <c r="E125" s="86">
        <v>2.7349999999999999E-2</v>
      </c>
    </row>
    <row r="126" spans="2:5" ht="15.6" x14ac:dyDescent="0.3">
      <c r="B126" s="15"/>
      <c r="C126" s="73">
        <v>42748</v>
      </c>
      <c r="D126" s="86">
        <v>2.69E-2</v>
      </c>
      <c r="E126" s="86">
        <v>2.76E-2</v>
      </c>
    </row>
    <row r="127" spans="2:5" ht="15.6" x14ac:dyDescent="0.3">
      <c r="B127" s="15"/>
      <c r="C127" s="73">
        <v>42751</v>
      </c>
      <c r="D127" s="86">
        <v>2.6949999999999998E-2</v>
      </c>
      <c r="E127" s="86">
        <v>2.7650000000000001E-2</v>
      </c>
    </row>
    <row r="128" spans="2:5" ht="15.6" x14ac:dyDescent="0.3">
      <c r="B128" s="15"/>
      <c r="C128" s="73">
        <v>42752</v>
      </c>
      <c r="D128" s="86">
        <v>2.6949999999999998E-2</v>
      </c>
      <c r="E128" s="86">
        <v>2.7650000000000001E-2</v>
      </c>
    </row>
    <row r="129" spans="2:5" ht="15.6" x14ac:dyDescent="0.3">
      <c r="B129" s="15"/>
      <c r="C129" s="73">
        <v>42753</v>
      </c>
      <c r="D129" s="86">
        <v>2.6800000000000001E-2</v>
      </c>
      <c r="E129" s="86">
        <v>2.75E-2</v>
      </c>
    </row>
    <row r="130" spans="2:5" ht="15.6" x14ac:dyDescent="0.3">
      <c r="B130" s="15"/>
      <c r="C130" s="73">
        <v>42754</v>
      </c>
      <c r="D130" s="86">
        <v>2.76E-2</v>
      </c>
      <c r="E130" s="86">
        <v>2.8300000000000002E-2</v>
      </c>
    </row>
    <row r="131" spans="2:5" ht="15.6" x14ac:dyDescent="0.3">
      <c r="B131" s="15"/>
      <c r="C131" s="73">
        <v>42755</v>
      </c>
      <c r="D131" s="86">
        <v>2.785E-2</v>
      </c>
      <c r="E131" s="86">
        <v>2.8500000000000001E-2</v>
      </c>
    </row>
    <row r="132" spans="2:5" ht="15.6" x14ac:dyDescent="0.3">
      <c r="B132" s="15"/>
      <c r="C132" s="73">
        <v>42758</v>
      </c>
      <c r="D132" s="86">
        <v>2.7549999999999998E-2</v>
      </c>
      <c r="E132" s="86">
        <v>2.8250000000000001E-2</v>
      </c>
    </row>
    <row r="133" spans="2:5" ht="15.6" x14ac:dyDescent="0.3">
      <c r="B133" s="15"/>
      <c r="C133" s="73">
        <v>42759</v>
      </c>
      <c r="D133" s="86">
        <v>2.6949999999999998E-2</v>
      </c>
      <c r="E133" s="86">
        <v>2.76E-2</v>
      </c>
    </row>
    <row r="134" spans="2:5" ht="15.6" x14ac:dyDescent="0.3">
      <c r="B134" s="15"/>
      <c r="C134" s="73">
        <v>42760</v>
      </c>
      <c r="D134" s="86">
        <v>2.7300000000000001E-2</v>
      </c>
      <c r="E134" s="86">
        <v>2.7949999999999999E-2</v>
      </c>
    </row>
    <row r="135" spans="2:5" ht="15.6" x14ac:dyDescent="0.3">
      <c r="B135" s="15"/>
      <c r="C135" s="73">
        <v>42762</v>
      </c>
      <c r="D135" s="86">
        <v>2.7800000000000002E-2</v>
      </c>
      <c r="E135" s="86">
        <v>2.8450000000000003E-2</v>
      </c>
    </row>
    <row r="136" spans="2:5" ht="15.6" x14ac:dyDescent="0.3">
      <c r="B136" s="15"/>
      <c r="C136" s="73">
        <v>42765</v>
      </c>
      <c r="D136" s="86">
        <v>2.725E-2</v>
      </c>
      <c r="E136" s="86">
        <v>2.7949999999999999E-2</v>
      </c>
    </row>
    <row r="137" spans="2:5" ht="15.6" x14ac:dyDescent="0.3">
      <c r="B137" s="15"/>
      <c r="C137" s="73">
        <v>42766</v>
      </c>
      <c r="D137" s="86">
        <v>2.7149999999999997E-2</v>
      </c>
      <c r="E137" s="86">
        <v>2.785E-2</v>
      </c>
    </row>
    <row r="138" spans="2:5" ht="15.6" x14ac:dyDescent="0.3">
      <c r="B138" s="15"/>
      <c r="C138" s="73">
        <v>42767</v>
      </c>
      <c r="D138" s="86">
        <v>2.7349999999999999E-2</v>
      </c>
      <c r="E138" s="86">
        <v>2.8050000000000002E-2</v>
      </c>
    </row>
    <row r="139" spans="2:5" ht="15.6" x14ac:dyDescent="0.3">
      <c r="B139" s="15"/>
      <c r="C139" s="73">
        <v>42768</v>
      </c>
      <c r="D139" s="86">
        <v>2.7699999999999999E-2</v>
      </c>
      <c r="E139" s="86">
        <v>2.8399999999999998E-2</v>
      </c>
    </row>
    <row r="140" spans="2:5" ht="15.6" x14ac:dyDescent="0.3">
      <c r="B140" s="15"/>
      <c r="C140" s="73">
        <v>42769</v>
      </c>
      <c r="D140" s="86">
        <v>2.7949999999999999E-2</v>
      </c>
      <c r="E140" s="86">
        <v>2.8650000000000002E-2</v>
      </c>
    </row>
    <row r="141" spans="2:5" ht="15.6" x14ac:dyDescent="0.3">
      <c r="B141" s="15"/>
      <c r="C141" s="73">
        <v>42772</v>
      </c>
      <c r="D141" s="86">
        <v>2.7650000000000001E-2</v>
      </c>
      <c r="E141" s="86">
        <v>2.835E-2</v>
      </c>
    </row>
    <row r="142" spans="2:5" ht="15.6" x14ac:dyDescent="0.3">
      <c r="B142" s="15"/>
      <c r="C142" s="73">
        <v>42773</v>
      </c>
      <c r="D142" s="87">
        <v>2.6949999999999998E-2</v>
      </c>
      <c r="E142" s="87">
        <v>2.7650000000000001E-2</v>
      </c>
    </row>
    <row r="143" spans="2:5" ht="15.6" x14ac:dyDescent="0.3">
      <c r="B143" s="15"/>
      <c r="C143" s="73">
        <v>42774</v>
      </c>
      <c r="D143" s="87">
        <v>2.6949999999999998E-2</v>
      </c>
      <c r="E143" s="87">
        <v>2.7650000000000001E-2</v>
      </c>
    </row>
    <row r="144" spans="2:5" ht="15.6" x14ac:dyDescent="0.3">
      <c r="B144" s="15"/>
      <c r="C144" s="73">
        <v>42775</v>
      </c>
      <c r="D144" s="87">
        <v>2.64E-2</v>
      </c>
      <c r="E144" s="87">
        <v>2.7099999999999999E-2</v>
      </c>
    </row>
    <row r="145" spans="2:5" ht="15.6" x14ac:dyDescent="0.3">
      <c r="B145" s="15"/>
      <c r="C145" s="73">
        <v>42776</v>
      </c>
      <c r="D145" s="87">
        <v>2.6949999999999998E-2</v>
      </c>
      <c r="E145" s="87">
        <v>2.7650000000000001E-2</v>
      </c>
    </row>
    <row r="146" spans="2:5" ht="15.6" x14ac:dyDescent="0.3">
      <c r="B146" s="15"/>
      <c r="C146" s="73">
        <v>42779</v>
      </c>
      <c r="D146" s="87">
        <v>2.7050000000000001E-2</v>
      </c>
      <c r="E146" s="87">
        <v>2.775E-2</v>
      </c>
    </row>
    <row r="147" spans="2:5" ht="15.6" x14ac:dyDescent="0.3">
      <c r="B147" s="15"/>
      <c r="C147" s="73">
        <v>42780</v>
      </c>
      <c r="D147" s="87">
        <v>2.7349999999999999E-2</v>
      </c>
      <c r="E147" s="87">
        <v>2.8050000000000002E-2</v>
      </c>
    </row>
    <row r="148" spans="2:5" ht="15.6" x14ac:dyDescent="0.3">
      <c r="B148" s="15"/>
      <c r="C148" s="73">
        <v>42781</v>
      </c>
      <c r="D148" s="87">
        <v>2.785E-2</v>
      </c>
      <c r="E148" s="87">
        <v>2.8549999999999999E-2</v>
      </c>
    </row>
    <row r="149" spans="2:5" ht="15.6" x14ac:dyDescent="0.3">
      <c r="B149" s="15"/>
      <c r="C149" s="73">
        <v>42782</v>
      </c>
      <c r="D149" s="87">
        <v>2.7949999999999999E-2</v>
      </c>
      <c r="E149" s="87">
        <v>2.8650000000000002E-2</v>
      </c>
    </row>
    <row r="150" spans="2:5" ht="15.6" x14ac:dyDescent="0.3">
      <c r="B150" s="15"/>
      <c r="C150" s="73">
        <v>42783</v>
      </c>
      <c r="D150" s="87">
        <v>2.8050000000000002E-2</v>
      </c>
      <c r="E150" s="87">
        <v>2.8750000000000001E-2</v>
      </c>
    </row>
    <row r="151" spans="2:5" ht="15.6" x14ac:dyDescent="0.3">
      <c r="B151" s="15"/>
      <c r="C151" s="73">
        <v>42786</v>
      </c>
      <c r="D151" s="87">
        <v>2.7900000000000001E-2</v>
      </c>
      <c r="E151" s="87">
        <v>2.86E-2</v>
      </c>
    </row>
    <row r="152" spans="2:5" ht="15.6" x14ac:dyDescent="0.3">
      <c r="B152" s="15"/>
      <c r="C152" s="73">
        <v>42787</v>
      </c>
      <c r="D152" s="87">
        <v>2.7999999999999997E-2</v>
      </c>
      <c r="E152" s="87">
        <v>2.8650000000000002E-2</v>
      </c>
    </row>
    <row r="153" spans="2:5" ht="15.6" x14ac:dyDescent="0.3">
      <c r="B153" s="15"/>
      <c r="C153" s="73">
        <v>42788</v>
      </c>
      <c r="D153" s="87">
        <v>2.835E-2</v>
      </c>
      <c r="E153" s="87">
        <v>2.8999999999999998E-2</v>
      </c>
    </row>
    <row r="154" spans="2:5" ht="15.6" x14ac:dyDescent="0.3">
      <c r="B154" s="15"/>
      <c r="C154" s="73">
        <v>42789</v>
      </c>
      <c r="D154" s="87">
        <v>2.785E-2</v>
      </c>
      <c r="E154" s="87">
        <v>2.8500000000000001E-2</v>
      </c>
    </row>
    <row r="155" spans="2:5" ht="15.6" x14ac:dyDescent="0.3">
      <c r="B155" s="15"/>
      <c r="C155" s="73">
        <v>42790</v>
      </c>
      <c r="D155" s="87">
        <v>2.7300000000000001E-2</v>
      </c>
      <c r="E155" s="87">
        <v>2.7999999999999997E-2</v>
      </c>
    </row>
    <row r="156" spans="2:5" ht="15.6" x14ac:dyDescent="0.3">
      <c r="B156" s="15"/>
      <c r="C156" s="73">
        <v>42793</v>
      </c>
      <c r="D156" s="87">
        <v>2.7099999999999999E-2</v>
      </c>
      <c r="E156" s="87">
        <v>2.7799999999999998E-2</v>
      </c>
    </row>
    <row r="157" spans="2:5" ht="15.6" x14ac:dyDescent="0.3">
      <c r="B157" s="15"/>
      <c r="C157" s="73">
        <v>42794</v>
      </c>
      <c r="D157" s="87">
        <v>2.7200000000000002E-2</v>
      </c>
      <c r="E157" s="87">
        <v>2.7900000000000001E-2</v>
      </c>
    </row>
    <row r="158" spans="2:5" ht="15.6" x14ac:dyDescent="0.3">
      <c r="B158" s="15"/>
      <c r="C158" s="73">
        <v>42795</v>
      </c>
      <c r="D158" s="87">
        <v>2.7999999999999997E-2</v>
      </c>
      <c r="E158" s="87">
        <v>2.87E-2</v>
      </c>
    </row>
    <row r="159" spans="2:5" ht="15.6" x14ac:dyDescent="0.3">
      <c r="B159" s="15"/>
      <c r="C159" s="73">
        <v>42796</v>
      </c>
      <c r="D159" s="87">
        <v>2.785E-2</v>
      </c>
      <c r="E159" s="87">
        <v>2.8549999999999999E-2</v>
      </c>
    </row>
    <row r="160" spans="2:5" ht="15.6" x14ac:dyDescent="0.3">
      <c r="B160" s="15"/>
      <c r="C160" s="73">
        <v>42797</v>
      </c>
      <c r="D160" s="87">
        <v>2.8050000000000002E-2</v>
      </c>
      <c r="E160" s="87">
        <v>2.87E-2</v>
      </c>
    </row>
    <row r="161" spans="2:5" ht="15.6" x14ac:dyDescent="0.3">
      <c r="B161" s="15"/>
      <c r="C161" s="73">
        <v>42800</v>
      </c>
      <c r="D161" s="87">
        <v>2.8050000000000002E-2</v>
      </c>
      <c r="E161" s="87">
        <v>2.87E-2</v>
      </c>
    </row>
    <row r="162" spans="2:5" ht="15.6" x14ac:dyDescent="0.3">
      <c r="B162" s="15"/>
      <c r="C162" s="73">
        <v>42801</v>
      </c>
      <c r="D162" s="87">
        <v>2.8199999999999999E-2</v>
      </c>
      <c r="E162" s="87">
        <v>2.8849999999999997E-2</v>
      </c>
    </row>
    <row r="163" spans="2:5" ht="15.6" x14ac:dyDescent="0.3">
      <c r="B163" s="15"/>
      <c r="C163" s="73">
        <v>42802</v>
      </c>
      <c r="D163" s="87">
        <v>2.8650000000000002E-2</v>
      </c>
      <c r="E163" s="87">
        <v>2.9300000000000003E-2</v>
      </c>
    </row>
    <row r="164" spans="2:5" ht="15.6" x14ac:dyDescent="0.3">
      <c r="B164" s="15"/>
      <c r="C164" s="73">
        <v>42803</v>
      </c>
      <c r="D164" s="87">
        <v>2.9300000000000003E-2</v>
      </c>
      <c r="E164" s="87">
        <v>2.9950000000000001E-2</v>
      </c>
    </row>
    <row r="165" spans="2:5" ht="15.6" x14ac:dyDescent="0.3">
      <c r="B165" s="15"/>
      <c r="C165" s="73">
        <v>42804</v>
      </c>
      <c r="D165" s="87">
        <v>2.98E-2</v>
      </c>
      <c r="E165" s="87">
        <v>3.0449999999999998E-2</v>
      </c>
    </row>
    <row r="166" spans="2:5" ht="15.6" x14ac:dyDescent="0.3">
      <c r="B166" s="15"/>
      <c r="C166" s="73">
        <v>42807</v>
      </c>
      <c r="D166" s="87">
        <v>2.9350000000000001E-2</v>
      </c>
      <c r="E166" s="87">
        <v>3.005E-2</v>
      </c>
    </row>
    <row r="167" spans="2:5" ht="15.6" x14ac:dyDescent="0.3">
      <c r="B167" s="15"/>
      <c r="C167" s="73">
        <v>42808</v>
      </c>
      <c r="D167" s="87">
        <v>2.92E-2</v>
      </c>
      <c r="E167" s="87">
        <v>2.9900000000000003E-2</v>
      </c>
    </row>
    <row r="168" spans="2:5" ht="15.6" x14ac:dyDescent="0.3">
      <c r="B168" s="15"/>
      <c r="C168" s="73">
        <v>42809</v>
      </c>
      <c r="D168" s="87">
        <v>2.92E-2</v>
      </c>
      <c r="E168" s="87">
        <v>2.9849999999999998E-2</v>
      </c>
    </row>
    <row r="169" spans="2:5" ht="15.6" x14ac:dyDescent="0.3">
      <c r="B169" s="15"/>
      <c r="C169" s="73">
        <v>42810</v>
      </c>
      <c r="D169" s="87">
        <v>2.8149999999999998E-2</v>
      </c>
      <c r="E169" s="87">
        <v>2.8799999999999999E-2</v>
      </c>
    </row>
    <row r="170" spans="2:5" ht="15.6" x14ac:dyDescent="0.3">
      <c r="B170" s="15"/>
      <c r="C170" s="73">
        <v>42811</v>
      </c>
      <c r="D170" s="87">
        <v>2.86E-2</v>
      </c>
      <c r="E170" s="87">
        <v>2.9249999999999998E-2</v>
      </c>
    </row>
    <row r="171" spans="2:5" ht="15.6" x14ac:dyDescent="0.3">
      <c r="B171" s="15"/>
      <c r="C171" s="73">
        <v>42814</v>
      </c>
      <c r="D171" s="87">
        <v>2.8199999999999999E-2</v>
      </c>
      <c r="E171" s="87">
        <v>2.8849999999999997E-2</v>
      </c>
    </row>
    <row r="172" spans="2:5" ht="15.6" x14ac:dyDescent="0.3">
      <c r="B172" s="15"/>
      <c r="C172" s="73">
        <v>42815</v>
      </c>
      <c r="D172" s="87">
        <v>2.8050000000000002E-2</v>
      </c>
      <c r="E172" s="87">
        <v>2.87E-2</v>
      </c>
    </row>
    <row r="173" spans="2:5" ht="15.6" x14ac:dyDescent="0.3">
      <c r="B173" s="15"/>
      <c r="C173" s="73">
        <v>42816</v>
      </c>
      <c r="D173" s="87">
        <v>2.7549999999999998E-2</v>
      </c>
      <c r="E173" s="87">
        <v>2.8199999999999999E-2</v>
      </c>
    </row>
    <row r="174" spans="2:5" ht="15.6" x14ac:dyDescent="0.3">
      <c r="B174" s="15"/>
      <c r="C174" s="73">
        <v>42817</v>
      </c>
      <c r="D174" s="87">
        <v>2.76E-2</v>
      </c>
      <c r="E174" s="87">
        <v>2.8199999999999999E-2</v>
      </c>
    </row>
    <row r="175" spans="2:5" ht="15.6" x14ac:dyDescent="0.3">
      <c r="B175" s="15"/>
      <c r="C175" s="73">
        <v>42818</v>
      </c>
      <c r="D175" s="87">
        <v>2.7549999999999998E-2</v>
      </c>
      <c r="E175" s="87">
        <v>2.8149999999999998E-2</v>
      </c>
    </row>
    <row r="176" spans="2:5" ht="15.6" x14ac:dyDescent="0.3">
      <c r="B176" s="15"/>
      <c r="C176" s="73">
        <v>42821</v>
      </c>
      <c r="D176" s="87">
        <v>2.7099999999999999E-2</v>
      </c>
      <c r="E176" s="87">
        <v>2.7699999999999999E-2</v>
      </c>
    </row>
    <row r="177" spans="2:5" ht="15.6" x14ac:dyDescent="0.3">
      <c r="B177" s="15"/>
      <c r="C177" s="73">
        <v>42822</v>
      </c>
      <c r="D177" s="87">
        <v>2.7000000000000003E-2</v>
      </c>
      <c r="E177" s="87">
        <v>2.7650000000000001E-2</v>
      </c>
    </row>
    <row r="178" spans="2:5" ht="15.6" x14ac:dyDescent="0.3">
      <c r="B178" s="15"/>
      <c r="C178" s="73">
        <v>42823</v>
      </c>
      <c r="D178" s="87">
        <v>2.725E-2</v>
      </c>
      <c r="E178" s="87">
        <v>2.7900000000000001E-2</v>
      </c>
    </row>
    <row r="179" spans="2:5" ht="15.6" x14ac:dyDescent="0.3">
      <c r="B179" s="15"/>
      <c r="C179" s="73">
        <v>42824</v>
      </c>
      <c r="D179" s="87">
        <v>2.69E-2</v>
      </c>
      <c r="E179" s="87">
        <v>2.7549999999999998E-2</v>
      </c>
    </row>
    <row r="180" spans="2:5" ht="15.6" x14ac:dyDescent="0.3">
      <c r="B180" s="15"/>
      <c r="C180" s="73">
        <v>42825</v>
      </c>
      <c r="D180" s="87">
        <v>2.6949999999999998E-2</v>
      </c>
      <c r="E180" s="87">
        <v>2.76E-2</v>
      </c>
    </row>
    <row r="181" spans="2:5" ht="15.6" x14ac:dyDescent="0.3">
      <c r="B181" s="15"/>
      <c r="C181" s="73">
        <v>42828</v>
      </c>
      <c r="D181" s="87">
        <v>2.6749999999999999E-2</v>
      </c>
      <c r="E181" s="87">
        <v>2.7400000000000001E-2</v>
      </c>
    </row>
    <row r="182" spans="2:5" ht="15.6" x14ac:dyDescent="0.3">
      <c r="B182" s="15"/>
      <c r="C182" s="73">
        <v>42829</v>
      </c>
      <c r="D182" s="87">
        <v>2.605E-2</v>
      </c>
      <c r="E182" s="87">
        <v>2.6699999999999998E-2</v>
      </c>
    </row>
    <row r="183" spans="2:5" ht="15.6" x14ac:dyDescent="0.3">
      <c r="B183" s="15"/>
      <c r="C183" s="73">
        <v>42830</v>
      </c>
      <c r="D183" s="87">
        <v>2.605E-2</v>
      </c>
      <c r="E183" s="87">
        <v>2.6699999999999998E-2</v>
      </c>
    </row>
    <row r="184" spans="2:5" ht="15.6" x14ac:dyDescent="0.3">
      <c r="B184" s="15"/>
      <c r="C184" s="73">
        <v>42831</v>
      </c>
      <c r="D184" s="87">
        <v>2.58E-2</v>
      </c>
      <c r="E184" s="87">
        <v>2.64E-2</v>
      </c>
    </row>
    <row r="185" spans="2:5" ht="15.6" x14ac:dyDescent="0.3">
      <c r="B185" s="15"/>
      <c r="C185" s="73">
        <v>42832</v>
      </c>
      <c r="D185" s="87">
        <v>2.5499999999999998E-2</v>
      </c>
      <c r="E185" s="87">
        <v>2.6099999999999998E-2</v>
      </c>
    </row>
    <row r="186" spans="2:5" ht="15.6" x14ac:dyDescent="0.3">
      <c r="B186" s="15"/>
      <c r="C186" s="73">
        <v>42835</v>
      </c>
      <c r="D186" s="87">
        <v>2.5750000000000002E-2</v>
      </c>
      <c r="E186" s="87">
        <v>2.6349999999999998E-2</v>
      </c>
    </row>
    <row r="187" spans="2:5" ht="15.6" x14ac:dyDescent="0.3">
      <c r="B187" s="15"/>
      <c r="C187" s="73">
        <v>42836</v>
      </c>
      <c r="D187" s="87">
        <v>2.53E-2</v>
      </c>
      <c r="E187" s="87">
        <v>2.5899999999999999E-2</v>
      </c>
    </row>
    <row r="188" spans="2:5" ht="15.6" x14ac:dyDescent="0.3">
      <c r="B188" s="15"/>
      <c r="C188" s="73">
        <v>42837</v>
      </c>
      <c r="D188" s="87">
        <v>2.5049999999999999E-2</v>
      </c>
      <c r="E188" s="87">
        <v>2.5649999999999999E-2</v>
      </c>
    </row>
    <row r="189" spans="2:5" ht="15.6" x14ac:dyDescent="0.3">
      <c r="B189" s="15"/>
      <c r="C189" s="73">
        <v>42838</v>
      </c>
      <c r="D189" s="87">
        <v>2.4750000000000001E-2</v>
      </c>
      <c r="E189" s="87">
        <v>2.5350000000000001E-2</v>
      </c>
    </row>
    <row r="190" spans="2:5" ht="15.6" x14ac:dyDescent="0.3">
      <c r="B190" s="15"/>
      <c r="C190" s="73">
        <v>42843</v>
      </c>
      <c r="D190" s="87">
        <v>2.4900000000000002E-2</v>
      </c>
      <c r="E190" s="87">
        <v>2.5499999999999998E-2</v>
      </c>
    </row>
    <row r="191" spans="2:5" ht="15.6" x14ac:dyDescent="0.3">
      <c r="B191" s="15"/>
      <c r="C191" s="73">
        <v>42844</v>
      </c>
      <c r="D191" s="87">
        <v>2.4550000000000002E-2</v>
      </c>
      <c r="E191" s="87">
        <v>2.5150000000000002E-2</v>
      </c>
    </row>
    <row r="192" spans="2:5" ht="15.6" x14ac:dyDescent="0.3">
      <c r="B192" s="15"/>
      <c r="C192" s="73">
        <v>42845</v>
      </c>
      <c r="D192" s="87">
        <v>2.5049999999999999E-2</v>
      </c>
      <c r="E192" s="87">
        <v>2.5649999999999999E-2</v>
      </c>
    </row>
    <row r="193" spans="2:5" ht="15.6" x14ac:dyDescent="0.3">
      <c r="B193" s="15"/>
      <c r="C193" s="73">
        <v>42846</v>
      </c>
      <c r="D193" s="87">
        <v>2.5399999999999999E-2</v>
      </c>
      <c r="E193" s="87">
        <v>2.6000000000000002E-2</v>
      </c>
    </row>
    <row r="194" spans="2:5" ht="15.6" x14ac:dyDescent="0.3">
      <c r="B194" s="15"/>
      <c r="C194" s="73">
        <v>42849</v>
      </c>
      <c r="D194" s="87">
        <v>2.5950000000000001E-2</v>
      </c>
      <c r="E194" s="87">
        <v>2.6600000000000002E-2</v>
      </c>
    </row>
    <row r="195" spans="2:5" ht="15.6" x14ac:dyDescent="0.3">
      <c r="B195" s="15"/>
      <c r="C195" s="73">
        <v>42851</v>
      </c>
      <c r="D195" s="87">
        <v>2.63E-2</v>
      </c>
      <c r="E195" s="87">
        <v>2.6949999999999998E-2</v>
      </c>
    </row>
    <row r="196" spans="2:5" ht="15.6" x14ac:dyDescent="0.3">
      <c r="B196" s="15"/>
      <c r="C196" s="73">
        <v>42852</v>
      </c>
      <c r="D196" s="87">
        <v>2.6099999999999998E-2</v>
      </c>
      <c r="E196" s="87">
        <v>2.6800000000000001E-2</v>
      </c>
    </row>
    <row r="197" spans="2:5" ht="15.6" x14ac:dyDescent="0.3">
      <c r="B197" s="15"/>
      <c r="C197" s="73">
        <v>42853</v>
      </c>
      <c r="D197" s="87">
        <v>2.5750000000000002E-2</v>
      </c>
      <c r="E197" s="87">
        <v>2.64E-2</v>
      </c>
    </row>
    <row r="198" spans="2:5" ht="15.6" x14ac:dyDescent="0.3">
      <c r="B198" s="15"/>
      <c r="C198" s="73">
        <v>42856</v>
      </c>
      <c r="D198" s="87">
        <v>2.5750000000000002E-2</v>
      </c>
      <c r="E198" s="87">
        <v>2.64E-2</v>
      </c>
    </row>
    <row r="199" spans="2:5" ht="15.6" x14ac:dyDescent="0.3">
      <c r="B199" s="15"/>
      <c r="C199" s="73">
        <v>42857</v>
      </c>
      <c r="D199" s="87">
        <v>2.605E-2</v>
      </c>
      <c r="E199" s="87">
        <v>2.6699999999999998E-2</v>
      </c>
    </row>
    <row r="200" spans="2:5" ht="15.6" x14ac:dyDescent="0.3">
      <c r="B200" s="15"/>
      <c r="C200" s="73">
        <v>42858</v>
      </c>
      <c r="D200" s="87">
        <v>2.5899999999999999E-2</v>
      </c>
      <c r="E200" s="87">
        <v>2.6549999999999997E-2</v>
      </c>
    </row>
    <row r="201" spans="2:5" ht="15.6" x14ac:dyDescent="0.3">
      <c r="B201" s="15"/>
      <c r="C201" s="73">
        <v>42859</v>
      </c>
      <c r="D201" s="87">
        <v>2.6450000000000001E-2</v>
      </c>
      <c r="E201" s="87">
        <v>2.7099999999999999E-2</v>
      </c>
    </row>
    <row r="202" spans="2:5" ht="15.6" x14ac:dyDescent="0.3">
      <c r="B202" s="15"/>
      <c r="C202" s="73">
        <v>42860</v>
      </c>
      <c r="D202" s="87">
        <v>2.6499999999999999E-2</v>
      </c>
      <c r="E202" s="87">
        <v>2.7149999999999997E-2</v>
      </c>
    </row>
    <row r="203" spans="2:5" ht="15.6" x14ac:dyDescent="0.3">
      <c r="B203" s="15"/>
      <c r="C203" s="73">
        <v>42863</v>
      </c>
      <c r="D203" s="87">
        <v>2.6749999999999999E-2</v>
      </c>
      <c r="E203" s="87">
        <v>2.7400000000000001E-2</v>
      </c>
    </row>
    <row r="204" spans="2:5" ht="15.6" x14ac:dyDescent="0.3">
      <c r="B204" s="15"/>
      <c r="C204" s="73">
        <v>42864</v>
      </c>
      <c r="D204" s="87">
        <v>2.6849999999999999E-2</v>
      </c>
      <c r="E204" s="87">
        <v>2.75E-2</v>
      </c>
    </row>
    <row r="205" spans="2:5" ht="15.6" x14ac:dyDescent="0.3">
      <c r="B205" s="15"/>
      <c r="C205" s="73">
        <v>42865</v>
      </c>
      <c r="D205" s="87">
        <v>2.6549999999999997E-2</v>
      </c>
      <c r="E205" s="87">
        <v>2.7200000000000002E-2</v>
      </c>
    </row>
    <row r="206" spans="2:5" ht="15.6" x14ac:dyDescent="0.3">
      <c r="B206" s="15"/>
      <c r="C206" s="73">
        <v>42866</v>
      </c>
      <c r="D206" s="87">
        <v>2.6499999999999999E-2</v>
      </c>
      <c r="E206" s="87">
        <v>2.7149999999999997E-2</v>
      </c>
    </row>
    <row r="207" spans="2:5" ht="15.6" x14ac:dyDescent="0.3">
      <c r="B207" s="15"/>
      <c r="C207" s="73">
        <v>42867</v>
      </c>
      <c r="D207" s="87">
        <v>2.63E-2</v>
      </c>
      <c r="E207" s="87">
        <v>2.6949999999999998E-2</v>
      </c>
    </row>
    <row r="208" spans="2:5" ht="15.6" x14ac:dyDescent="0.3">
      <c r="B208" s="15"/>
      <c r="C208" s="73">
        <v>42870</v>
      </c>
      <c r="D208" s="87">
        <v>2.5849999999999998E-2</v>
      </c>
      <c r="E208" s="87">
        <v>2.6499999999999999E-2</v>
      </c>
    </row>
    <row r="209" spans="2:5" ht="15.6" x14ac:dyDescent="0.3">
      <c r="B209" s="15"/>
      <c r="C209" s="73">
        <v>42871</v>
      </c>
      <c r="D209" s="87">
        <v>2.58E-2</v>
      </c>
      <c r="E209" s="87">
        <v>2.6450000000000001E-2</v>
      </c>
    </row>
    <row r="210" spans="2:5" ht="15.6" x14ac:dyDescent="0.3">
      <c r="B210" s="15"/>
      <c r="C210" s="73">
        <v>42872</v>
      </c>
      <c r="D210" s="87">
        <v>2.5249999999999998E-2</v>
      </c>
      <c r="E210" s="87">
        <v>2.5899999999999999E-2</v>
      </c>
    </row>
    <row r="211" spans="2:5" ht="15.6" x14ac:dyDescent="0.3">
      <c r="B211" s="15"/>
      <c r="C211" s="73">
        <v>42873</v>
      </c>
      <c r="D211" s="87">
        <v>2.5000000000000001E-2</v>
      </c>
      <c r="E211" s="87">
        <v>2.5600000000000001E-2</v>
      </c>
    </row>
    <row r="212" spans="2:5" ht="15.6" x14ac:dyDescent="0.3">
      <c r="B212" s="15"/>
      <c r="C212" s="73">
        <v>42874</v>
      </c>
      <c r="D212" s="87">
        <v>2.4750000000000001E-2</v>
      </c>
      <c r="E212" s="87">
        <v>2.5399999999999999E-2</v>
      </c>
    </row>
    <row r="213" spans="2:5" ht="15.6" x14ac:dyDescent="0.3">
      <c r="B213" s="15"/>
      <c r="C213" s="73">
        <v>42877</v>
      </c>
      <c r="D213" s="87">
        <v>2.4900000000000002E-2</v>
      </c>
      <c r="E213" s="87">
        <v>2.5499999999999998E-2</v>
      </c>
    </row>
    <row r="214" spans="2:5" ht="15.6" x14ac:dyDescent="0.3">
      <c r="B214" s="15"/>
      <c r="C214" s="73">
        <v>42878</v>
      </c>
      <c r="D214" s="87">
        <v>2.445E-2</v>
      </c>
      <c r="E214" s="87">
        <v>2.5099999999999997E-2</v>
      </c>
    </row>
    <row r="215" spans="2:5" ht="15.6" x14ac:dyDescent="0.3">
      <c r="B215" s="15"/>
      <c r="C215" s="73">
        <v>42879</v>
      </c>
      <c r="D215" s="87">
        <v>2.4849999999999997E-2</v>
      </c>
      <c r="E215" s="87">
        <v>2.545E-2</v>
      </c>
    </row>
    <row r="216" spans="2:5" ht="15.6" x14ac:dyDescent="0.3">
      <c r="B216" s="15"/>
      <c r="C216" s="73">
        <v>42880</v>
      </c>
      <c r="D216" s="87">
        <v>2.4399999999999998E-2</v>
      </c>
      <c r="E216" s="87">
        <v>2.5000000000000001E-2</v>
      </c>
    </row>
    <row r="217" spans="2:5" ht="15.6" x14ac:dyDescent="0.3">
      <c r="B217" s="15"/>
      <c r="C217" s="73">
        <v>42881</v>
      </c>
      <c r="D217" s="87">
        <v>2.41E-2</v>
      </c>
      <c r="E217" s="87">
        <v>2.4700000000000003E-2</v>
      </c>
    </row>
    <row r="218" spans="2:5" ht="15.6" x14ac:dyDescent="0.3">
      <c r="B218" s="15"/>
      <c r="C218" s="73">
        <v>42884</v>
      </c>
      <c r="D218" s="87">
        <v>2.4150000000000001E-2</v>
      </c>
      <c r="E218" s="87">
        <v>2.4799999999999999E-2</v>
      </c>
    </row>
    <row r="219" spans="2:5" ht="15.6" x14ac:dyDescent="0.3">
      <c r="B219" s="15"/>
      <c r="C219" s="73">
        <v>42885</v>
      </c>
      <c r="D219" s="87">
        <v>2.3900000000000001E-2</v>
      </c>
      <c r="E219" s="87">
        <v>2.4550000000000002E-2</v>
      </c>
    </row>
    <row r="220" spans="2:5" ht="15.6" x14ac:dyDescent="0.3">
      <c r="B220" s="15"/>
      <c r="C220" s="73">
        <v>42886</v>
      </c>
      <c r="D220" s="87">
        <v>2.3849999999999996E-2</v>
      </c>
      <c r="E220" s="87">
        <v>2.4500000000000001E-2</v>
      </c>
    </row>
    <row r="221" spans="2:5" ht="15.6" x14ac:dyDescent="0.3">
      <c r="B221" s="15"/>
      <c r="C221" s="73">
        <v>42887</v>
      </c>
      <c r="D221" s="87">
        <v>2.3949999999999999E-2</v>
      </c>
      <c r="E221" s="87">
        <v>2.46E-2</v>
      </c>
    </row>
    <row r="222" spans="2:5" ht="15.6" x14ac:dyDescent="0.3">
      <c r="B222" s="15"/>
      <c r="C222" s="73">
        <v>42888</v>
      </c>
      <c r="D222" s="87">
        <v>2.41E-2</v>
      </c>
      <c r="E222" s="87">
        <v>2.4750000000000001E-2</v>
      </c>
    </row>
    <row r="223" spans="2:5" ht="15.6" x14ac:dyDescent="0.3">
      <c r="B223" s="15"/>
      <c r="C223" s="73">
        <v>42891</v>
      </c>
      <c r="D223" s="86">
        <v>2.3900000000000001E-2</v>
      </c>
      <c r="E223" s="86">
        <v>2.4550000000000002E-2</v>
      </c>
    </row>
    <row r="224" spans="2:5" ht="15.6" x14ac:dyDescent="0.3">
      <c r="B224" s="15"/>
      <c r="C224" s="73">
        <v>42892</v>
      </c>
      <c r="D224" s="87">
        <v>2.3700000000000002E-2</v>
      </c>
      <c r="E224" s="87">
        <v>2.435E-2</v>
      </c>
    </row>
    <row r="225" spans="2:5" ht="15.6" x14ac:dyDescent="0.3">
      <c r="B225" s="15"/>
      <c r="C225" s="73">
        <v>42893</v>
      </c>
      <c r="D225" s="87">
        <v>2.3849999999999996E-2</v>
      </c>
      <c r="E225" s="87">
        <v>2.445E-2</v>
      </c>
    </row>
    <row r="226" spans="2:5" ht="15.6" x14ac:dyDescent="0.3">
      <c r="B226" s="15"/>
      <c r="C226" s="73">
        <v>42894</v>
      </c>
      <c r="D226" s="87">
        <v>2.4049999999999998E-2</v>
      </c>
      <c r="E226" s="87">
        <v>2.4649999999999998E-2</v>
      </c>
    </row>
    <row r="227" spans="2:5" ht="15.6" x14ac:dyDescent="0.3">
      <c r="B227" s="15"/>
      <c r="C227" s="73">
        <v>42895</v>
      </c>
      <c r="D227" s="87">
        <v>2.4E-2</v>
      </c>
      <c r="E227" s="87">
        <v>2.46E-2</v>
      </c>
    </row>
    <row r="228" spans="2:5" ht="15.6" x14ac:dyDescent="0.3">
      <c r="B228" s="15"/>
      <c r="C228" s="73">
        <v>42899</v>
      </c>
      <c r="D228" s="87">
        <v>2.4E-2</v>
      </c>
      <c r="E228" s="87">
        <v>2.4550000000000002E-2</v>
      </c>
    </row>
    <row r="229" spans="2:5" ht="15.6" x14ac:dyDescent="0.3">
      <c r="B229" s="15"/>
      <c r="C229" s="73">
        <v>42900</v>
      </c>
      <c r="D229" s="87">
        <v>2.4E-2</v>
      </c>
      <c r="E229" s="87">
        <v>2.46E-2</v>
      </c>
    </row>
    <row r="230" spans="2:5" ht="15.6" x14ac:dyDescent="0.3">
      <c r="B230" s="15"/>
      <c r="C230" s="73">
        <v>42901</v>
      </c>
      <c r="D230" s="87">
        <v>2.3599999999999999E-2</v>
      </c>
      <c r="E230" s="87">
        <v>2.4150000000000001E-2</v>
      </c>
    </row>
    <row r="231" spans="2:5" ht="15.6" x14ac:dyDescent="0.3">
      <c r="B231" s="15"/>
      <c r="C231" s="73">
        <v>42902</v>
      </c>
      <c r="D231" s="87">
        <v>2.4049999999999998E-2</v>
      </c>
      <c r="E231" s="87">
        <v>2.46E-2</v>
      </c>
    </row>
    <row r="232" spans="2:5" ht="15.6" x14ac:dyDescent="0.3">
      <c r="B232" s="15"/>
      <c r="C232" s="73">
        <v>42905</v>
      </c>
      <c r="D232" s="87">
        <v>2.4049999999999998E-2</v>
      </c>
      <c r="E232" s="87">
        <v>2.46E-2</v>
      </c>
    </row>
    <row r="233" spans="2:5" ht="15.6" x14ac:dyDescent="0.3">
      <c r="B233" s="15"/>
      <c r="C233" s="73">
        <v>42906</v>
      </c>
      <c r="D233" s="87">
        <v>2.4150000000000001E-2</v>
      </c>
      <c r="E233" s="87">
        <v>2.4700000000000003E-2</v>
      </c>
    </row>
    <row r="234" spans="2:5" ht="15.6" x14ac:dyDescent="0.3">
      <c r="B234" s="15"/>
      <c r="C234" s="73">
        <v>42907</v>
      </c>
      <c r="D234" s="87">
        <v>2.3900000000000001E-2</v>
      </c>
      <c r="E234" s="87">
        <v>2.445E-2</v>
      </c>
    </row>
    <row r="235" spans="2:5" ht="15.6" x14ac:dyDescent="0.3">
      <c r="B235" s="15"/>
      <c r="C235" s="73">
        <v>42908</v>
      </c>
      <c r="D235" s="87">
        <v>2.375E-2</v>
      </c>
      <c r="E235" s="87">
        <v>2.4249999999999997E-2</v>
      </c>
    </row>
    <row r="236" spans="2:5" ht="15.6" x14ac:dyDescent="0.3">
      <c r="B236" s="15"/>
      <c r="C236" s="73">
        <v>42909</v>
      </c>
      <c r="D236" s="87">
        <v>2.3700000000000002E-2</v>
      </c>
      <c r="E236" s="87">
        <v>2.4199999999999999E-2</v>
      </c>
    </row>
    <row r="237" spans="2:5" ht="15.6" x14ac:dyDescent="0.3">
      <c r="B237" s="15"/>
      <c r="C237" s="73">
        <v>42912</v>
      </c>
      <c r="D237" s="87">
        <v>2.375E-2</v>
      </c>
      <c r="E237" s="87">
        <v>2.4300000000000002E-2</v>
      </c>
    </row>
    <row r="238" spans="2:5" ht="15.6" x14ac:dyDescent="0.3">
      <c r="B238" s="15"/>
      <c r="C238" s="73">
        <v>42913</v>
      </c>
      <c r="D238" s="87">
        <v>2.3550000000000001E-2</v>
      </c>
      <c r="E238" s="87">
        <v>2.4049999999999998E-2</v>
      </c>
    </row>
    <row r="239" spans="2:5" ht="15.6" x14ac:dyDescent="0.3">
      <c r="B239" s="15"/>
      <c r="C239" s="73">
        <v>42914</v>
      </c>
      <c r="D239" s="87">
        <v>2.4550000000000002E-2</v>
      </c>
      <c r="E239" s="87">
        <v>2.5099999999999997E-2</v>
      </c>
    </row>
    <row r="240" spans="2:5" ht="15.6" x14ac:dyDescent="0.3">
      <c r="B240" s="15"/>
      <c r="C240" s="73">
        <v>42915</v>
      </c>
      <c r="D240" s="87">
        <v>2.5049999999999999E-2</v>
      </c>
      <c r="E240" s="87">
        <v>2.5600000000000001E-2</v>
      </c>
    </row>
    <row r="241" spans="2:5" ht="15.6" x14ac:dyDescent="0.3">
      <c r="B241" s="15"/>
      <c r="C241" s="73">
        <v>42916</v>
      </c>
      <c r="D241" s="87">
        <v>2.5950000000000001E-2</v>
      </c>
      <c r="E241" s="87">
        <v>2.6549999999999997E-2</v>
      </c>
    </row>
    <row r="242" spans="2:5" ht="15.6" x14ac:dyDescent="0.3">
      <c r="B242" s="15"/>
      <c r="C242" s="73">
        <v>42919</v>
      </c>
      <c r="D242" s="87">
        <v>2.605E-2</v>
      </c>
      <c r="E242" s="87">
        <v>2.665E-2</v>
      </c>
    </row>
    <row r="243" spans="2:5" ht="15.6" x14ac:dyDescent="0.3">
      <c r="B243" s="15"/>
      <c r="C243" s="73">
        <v>42920</v>
      </c>
      <c r="D243" s="87">
        <v>2.5600000000000001E-2</v>
      </c>
      <c r="E243" s="87">
        <v>2.6200000000000001E-2</v>
      </c>
    </row>
    <row r="244" spans="2:5" ht="15.6" x14ac:dyDescent="0.3">
      <c r="B244" s="15"/>
      <c r="C244" s="73">
        <v>42921</v>
      </c>
      <c r="D244" s="87">
        <v>2.5699999999999997E-2</v>
      </c>
      <c r="E244" s="87">
        <v>2.63E-2</v>
      </c>
    </row>
    <row r="245" spans="2:5" ht="15.6" x14ac:dyDescent="0.3">
      <c r="B245" s="15"/>
      <c r="C245" s="73">
        <v>42922</v>
      </c>
      <c r="D245" s="87">
        <v>2.58E-2</v>
      </c>
      <c r="E245" s="87">
        <v>2.64E-2</v>
      </c>
    </row>
    <row r="246" spans="2:5" ht="15.6" x14ac:dyDescent="0.3">
      <c r="B246" s="15"/>
      <c r="C246" s="73">
        <v>42923</v>
      </c>
      <c r="D246" s="87">
        <v>2.6699999999999998E-2</v>
      </c>
      <c r="E246" s="87">
        <v>2.7300000000000001E-2</v>
      </c>
    </row>
    <row r="247" spans="2:5" ht="15.6" x14ac:dyDescent="0.3">
      <c r="B247" s="15"/>
      <c r="C247" s="73">
        <v>42926</v>
      </c>
      <c r="D247" s="87">
        <v>2.6800000000000001E-2</v>
      </c>
      <c r="E247" s="87">
        <v>2.7400000000000001E-2</v>
      </c>
    </row>
    <row r="248" spans="2:5" ht="15.6" x14ac:dyDescent="0.3">
      <c r="B248" s="15"/>
      <c r="C248" s="73">
        <v>42927</v>
      </c>
      <c r="D248" s="87">
        <v>2.6949999999999998E-2</v>
      </c>
      <c r="E248" s="87">
        <v>2.7450000000000002E-2</v>
      </c>
    </row>
    <row r="249" spans="2:5" ht="15.6" x14ac:dyDescent="0.3">
      <c r="B249" s="15"/>
      <c r="C249" s="73">
        <v>42928</v>
      </c>
      <c r="D249" s="87">
        <v>2.665E-2</v>
      </c>
      <c r="E249" s="87">
        <v>2.7200000000000002E-2</v>
      </c>
    </row>
    <row r="250" spans="2:5" ht="15.6" x14ac:dyDescent="0.3">
      <c r="B250" s="15"/>
      <c r="C250" s="73">
        <v>42929</v>
      </c>
      <c r="D250" s="87">
        <v>2.63E-2</v>
      </c>
      <c r="E250" s="87">
        <v>2.6849999999999999E-2</v>
      </c>
    </row>
    <row r="251" spans="2:5" ht="15.6" x14ac:dyDescent="0.3">
      <c r="B251" s="15"/>
      <c r="C251" s="73">
        <v>42930</v>
      </c>
      <c r="D251" s="87">
        <v>2.6600000000000002E-2</v>
      </c>
      <c r="E251" s="87">
        <v>2.7149999999999997E-2</v>
      </c>
    </row>
    <row r="252" spans="2:5" ht="15.6" x14ac:dyDescent="0.3">
      <c r="B252" s="15"/>
      <c r="C252" s="73">
        <v>42933</v>
      </c>
      <c r="D252" s="87">
        <v>2.6749999999999999E-2</v>
      </c>
      <c r="E252" s="87">
        <v>2.7300000000000001E-2</v>
      </c>
    </row>
    <row r="253" spans="2:5" ht="15.6" x14ac:dyDescent="0.3">
      <c r="B253" s="15"/>
      <c r="C253" s="73">
        <v>42934</v>
      </c>
      <c r="D253" s="87">
        <v>2.69E-2</v>
      </c>
      <c r="E253" s="87">
        <v>2.7450000000000002E-2</v>
      </c>
    </row>
    <row r="254" spans="2:5" ht="15.6" x14ac:dyDescent="0.3">
      <c r="B254" s="15"/>
      <c r="C254" s="73">
        <v>42935</v>
      </c>
      <c r="D254" s="87">
        <v>2.6699999999999998E-2</v>
      </c>
      <c r="E254" s="87">
        <v>2.7200000000000002E-2</v>
      </c>
    </row>
    <row r="255" spans="2:5" ht="15.6" x14ac:dyDescent="0.3">
      <c r="B255" s="15"/>
      <c r="C255" s="73">
        <v>42936</v>
      </c>
      <c r="D255" s="87">
        <v>2.6849999999999999E-2</v>
      </c>
      <c r="E255" s="87">
        <v>2.7349999999999999E-2</v>
      </c>
    </row>
    <row r="256" spans="2:5" ht="15.6" x14ac:dyDescent="0.3">
      <c r="B256" s="15"/>
      <c r="C256" s="73">
        <v>42937</v>
      </c>
      <c r="D256" s="87">
        <v>2.6450000000000001E-2</v>
      </c>
      <c r="E256" s="87">
        <v>2.6949999999999998E-2</v>
      </c>
    </row>
    <row r="257" spans="2:5" ht="15.6" x14ac:dyDescent="0.3">
      <c r="B257" s="15"/>
      <c r="C257" s="73">
        <v>42940</v>
      </c>
      <c r="D257" s="87">
        <v>2.6249999999999999E-2</v>
      </c>
      <c r="E257" s="87">
        <v>2.6749999999999999E-2</v>
      </c>
    </row>
    <row r="258" spans="2:5" ht="15.6" x14ac:dyDescent="0.3">
      <c r="B258" s="15"/>
      <c r="C258" s="73">
        <v>42941</v>
      </c>
      <c r="D258" s="87">
        <v>2.64E-2</v>
      </c>
      <c r="E258" s="87">
        <v>2.69E-2</v>
      </c>
    </row>
    <row r="259" spans="2:5" ht="15.6" x14ac:dyDescent="0.3">
      <c r="B259" s="15"/>
      <c r="C259" s="73">
        <v>42942</v>
      </c>
      <c r="D259" s="87">
        <v>2.6749999999999999E-2</v>
      </c>
      <c r="E259" s="87">
        <v>2.725E-2</v>
      </c>
    </row>
    <row r="260" spans="2:5" ht="15.6" x14ac:dyDescent="0.3">
      <c r="B260" s="15"/>
      <c r="C260" s="73">
        <v>42943</v>
      </c>
      <c r="D260" s="87">
        <v>2.6349999999999998E-2</v>
      </c>
      <c r="E260" s="87">
        <v>2.6849999999999999E-2</v>
      </c>
    </row>
    <row r="261" spans="2:5" ht="15.6" x14ac:dyDescent="0.3">
      <c r="B261" s="15"/>
      <c r="C261" s="73">
        <v>42944</v>
      </c>
      <c r="D261" s="87">
        <v>2.63E-2</v>
      </c>
      <c r="E261" s="87">
        <v>2.6800000000000001E-2</v>
      </c>
    </row>
    <row r="262" spans="2:5" ht="15.6" x14ac:dyDescent="0.3">
      <c r="B262" s="15"/>
      <c r="C262" s="73">
        <v>42947</v>
      </c>
      <c r="D262" s="87">
        <v>2.6249999999999999E-2</v>
      </c>
      <c r="E262" s="87">
        <v>2.6749999999999999E-2</v>
      </c>
    </row>
    <row r="263" spans="2:5" ht="15.6" x14ac:dyDescent="0.3">
      <c r="B263" s="15"/>
      <c r="C263" s="73">
        <v>42948</v>
      </c>
      <c r="D263" s="87">
        <v>2.6600000000000002E-2</v>
      </c>
      <c r="E263" s="87">
        <v>2.7099999999999999E-2</v>
      </c>
    </row>
    <row r="264" spans="2:5" ht="15.6" x14ac:dyDescent="0.3">
      <c r="B264" s="15"/>
      <c r="C264" s="73">
        <v>42949</v>
      </c>
      <c r="D264" s="87">
        <v>2.6499999999999999E-2</v>
      </c>
      <c r="E264" s="87">
        <v>2.7000000000000003E-2</v>
      </c>
    </row>
    <row r="265" spans="2:5" ht="15.6" x14ac:dyDescent="0.3">
      <c r="B265" s="15"/>
      <c r="C265" s="73">
        <v>42950</v>
      </c>
      <c r="D265" s="87">
        <v>2.6099999999999998E-2</v>
      </c>
      <c r="E265" s="87">
        <v>2.665E-2</v>
      </c>
    </row>
    <row r="266" spans="2:5" ht="15.6" x14ac:dyDescent="0.3">
      <c r="B266" s="15"/>
      <c r="C266" s="73">
        <v>42951</v>
      </c>
      <c r="D266" s="87">
        <v>2.5649999999999999E-2</v>
      </c>
      <c r="E266" s="87">
        <v>2.6200000000000001E-2</v>
      </c>
    </row>
    <row r="267" spans="2:5" ht="15.6" x14ac:dyDescent="0.3">
      <c r="B267" s="15"/>
      <c r="C267" s="73">
        <v>42954</v>
      </c>
      <c r="D267" s="87">
        <v>2.5849999999999998E-2</v>
      </c>
      <c r="E267" s="87">
        <v>2.64E-2</v>
      </c>
    </row>
    <row r="268" spans="2:5" ht="15.6" x14ac:dyDescent="0.3">
      <c r="B268" s="15"/>
      <c r="C268" s="73">
        <v>42955</v>
      </c>
      <c r="D268" s="87">
        <v>2.5750000000000002E-2</v>
      </c>
      <c r="E268" s="87">
        <v>2.6249999999999999E-2</v>
      </c>
    </row>
    <row r="269" spans="2:5" ht="15.6" x14ac:dyDescent="0.3">
      <c r="B269" s="15"/>
      <c r="C269" s="73">
        <v>42956</v>
      </c>
      <c r="D269" s="87">
        <v>2.5899999999999999E-2</v>
      </c>
      <c r="E269" s="87">
        <v>2.64E-2</v>
      </c>
    </row>
    <row r="270" spans="2:5" ht="15.6" x14ac:dyDescent="0.3">
      <c r="B270" s="15"/>
      <c r="C270" s="73">
        <v>42957</v>
      </c>
      <c r="D270" s="87">
        <v>2.605E-2</v>
      </c>
      <c r="E270" s="87">
        <v>2.6549999999999997E-2</v>
      </c>
    </row>
    <row r="271" spans="2:5" ht="15.6" x14ac:dyDescent="0.3">
      <c r="B271" s="15"/>
      <c r="C271" s="73">
        <v>42958</v>
      </c>
      <c r="D271" s="87">
        <v>2.5350000000000001E-2</v>
      </c>
      <c r="E271" s="87">
        <v>2.5849999999999998E-2</v>
      </c>
    </row>
    <row r="272" spans="2:5" ht="15.6" x14ac:dyDescent="0.3">
      <c r="B272" s="15"/>
      <c r="C272" s="73">
        <v>42961</v>
      </c>
      <c r="D272" s="87">
        <v>2.5649999999999999E-2</v>
      </c>
      <c r="E272" s="87">
        <v>2.6150000000000003E-2</v>
      </c>
    </row>
    <row r="273" spans="2:5" ht="15.6" x14ac:dyDescent="0.3">
      <c r="B273" s="15"/>
      <c r="C273" s="73">
        <v>42962</v>
      </c>
      <c r="D273" s="87">
        <v>2.5950000000000001E-2</v>
      </c>
      <c r="E273" s="87">
        <v>2.6450000000000001E-2</v>
      </c>
    </row>
    <row r="274" spans="2:5" ht="15.6" x14ac:dyDescent="0.3">
      <c r="B274" s="15"/>
      <c r="C274" s="73">
        <v>42963</v>
      </c>
      <c r="D274" s="87">
        <v>2.6099999999999998E-2</v>
      </c>
      <c r="E274" s="87">
        <v>2.6600000000000002E-2</v>
      </c>
    </row>
    <row r="275" spans="2:5" ht="15.6" x14ac:dyDescent="0.3">
      <c r="B275" s="15"/>
      <c r="C275" s="73">
        <v>42964</v>
      </c>
      <c r="D275" s="87">
        <v>2.5899999999999999E-2</v>
      </c>
      <c r="E275" s="87">
        <v>2.64E-2</v>
      </c>
    </row>
    <row r="276" spans="2:5" ht="15.6" x14ac:dyDescent="0.3">
      <c r="B276" s="15"/>
      <c r="C276" s="73">
        <v>42965</v>
      </c>
      <c r="D276" s="87">
        <v>2.5649999999999999E-2</v>
      </c>
      <c r="E276" s="87">
        <v>2.6150000000000003E-2</v>
      </c>
    </row>
    <row r="277" spans="2:5" ht="15.6" x14ac:dyDescent="0.3">
      <c r="B277" s="15"/>
      <c r="C277" s="73">
        <v>42968</v>
      </c>
      <c r="D277" s="87">
        <v>2.5849999999999998E-2</v>
      </c>
      <c r="E277" s="87">
        <v>2.6349999999999998E-2</v>
      </c>
    </row>
    <row r="278" spans="2:5" ht="15.6" x14ac:dyDescent="0.3">
      <c r="B278" s="15"/>
      <c r="C278" s="73">
        <v>42969</v>
      </c>
      <c r="D278" s="87">
        <v>2.5899999999999999E-2</v>
      </c>
      <c r="E278" s="87">
        <v>2.64E-2</v>
      </c>
    </row>
    <row r="279" spans="2:5" ht="15.6" x14ac:dyDescent="0.3">
      <c r="B279" s="15"/>
      <c r="C279" s="73">
        <v>42970</v>
      </c>
      <c r="D279" s="87">
        <v>2.6200000000000001E-2</v>
      </c>
      <c r="E279" s="87">
        <v>2.6699999999999998E-2</v>
      </c>
    </row>
    <row r="280" spans="2:5" ht="15.6" x14ac:dyDescent="0.3">
      <c r="B280" s="15"/>
      <c r="C280" s="73">
        <v>42971</v>
      </c>
      <c r="D280" s="87">
        <v>2.58E-2</v>
      </c>
      <c r="E280" s="87">
        <v>2.63E-2</v>
      </c>
    </row>
    <row r="281" spans="2:5" ht="15.6" x14ac:dyDescent="0.3">
      <c r="B281" s="15"/>
      <c r="C281" s="73">
        <v>42972</v>
      </c>
      <c r="D281" s="87">
        <v>2.5899999999999999E-2</v>
      </c>
      <c r="E281" s="87">
        <v>2.64E-2</v>
      </c>
    </row>
    <row r="282" spans="2:5" ht="15.6" x14ac:dyDescent="0.3">
      <c r="B282" s="15"/>
      <c r="C282" s="73">
        <v>42975</v>
      </c>
      <c r="D282" s="87">
        <v>2.6150000000000003E-2</v>
      </c>
      <c r="E282" s="87">
        <v>2.665E-2</v>
      </c>
    </row>
    <row r="283" spans="2:5" ht="15.6" x14ac:dyDescent="0.3">
      <c r="B283" s="15"/>
      <c r="C283" s="73">
        <v>42976</v>
      </c>
      <c r="D283" s="87">
        <v>2.5750000000000002E-2</v>
      </c>
      <c r="E283" s="87">
        <v>2.6249999999999999E-2</v>
      </c>
    </row>
    <row r="284" spans="2:5" ht="15.6" x14ac:dyDescent="0.3">
      <c r="B284" s="15"/>
      <c r="C284" s="73">
        <v>42977</v>
      </c>
      <c r="D284" s="87">
        <v>2.63E-2</v>
      </c>
      <c r="E284" s="87">
        <v>2.6749999999999999E-2</v>
      </c>
    </row>
    <row r="285" spans="2:5" ht="15.6" x14ac:dyDescent="0.3">
      <c r="B285" s="15"/>
      <c r="C285" s="73">
        <v>42978</v>
      </c>
      <c r="D285" s="87">
        <v>2.6600000000000002E-2</v>
      </c>
      <c r="E285" s="87">
        <v>2.7149999999999997E-2</v>
      </c>
    </row>
    <row r="286" spans="2:5" ht="15.6" x14ac:dyDescent="0.3">
      <c r="B286" s="15"/>
      <c r="C286" s="73">
        <v>42979</v>
      </c>
      <c r="D286" s="87">
        <v>2.605E-2</v>
      </c>
      <c r="E286" s="87">
        <v>2.6600000000000002E-2</v>
      </c>
    </row>
    <row r="287" spans="2:5" ht="15.6" x14ac:dyDescent="0.3">
      <c r="B287" s="15"/>
      <c r="C287" s="73">
        <v>42982</v>
      </c>
      <c r="D287" s="99">
        <v>2.5750000000000002E-2</v>
      </c>
      <c r="E287" s="99">
        <v>2.6249999999999999E-2</v>
      </c>
    </row>
    <row r="288" spans="2:5" ht="15.6" x14ac:dyDescent="0.3">
      <c r="B288" s="15"/>
      <c r="C288" s="73">
        <v>42983</v>
      </c>
      <c r="D288" s="99">
        <v>2.6249999999999999E-2</v>
      </c>
      <c r="E288" s="99">
        <v>2.6749999999999999E-2</v>
      </c>
    </row>
    <row r="289" spans="2:5" ht="15.6" x14ac:dyDescent="0.3">
      <c r="B289" s="15"/>
      <c r="C289" s="73">
        <v>42984</v>
      </c>
      <c r="D289" s="99">
        <v>2.5499999999999998E-2</v>
      </c>
      <c r="E289" s="99">
        <v>2.6000000000000002E-2</v>
      </c>
    </row>
    <row r="290" spans="2:5" ht="15.6" x14ac:dyDescent="0.3">
      <c r="B290" s="15"/>
      <c r="C290" s="73">
        <v>42985</v>
      </c>
      <c r="D290" s="99">
        <v>2.5899999999999999E-2</v>
      </c>
      <c r="E290" s="99">
        <v>2.64E-2</v>
      </c>
    </row>
    <row r="291" spans="2:5" ht="15.6" x14ac:dyDescent="0.3">
      <c r="B291" s="15"/>
      <c r="C291" s="73">
        <v>42986</v>
      </c>
      <c r="D291" s="99">
        <v>2.53E-2</v>
      </c>
      <c r="E291" s="99">
        <v>2.58E-2</v>
      </c>
    </row>
    <row r="292" spans="2:5" ht="15.6" x14ac:dyDescent="0.3">
      <c r="B292" s="15"/>
      <c r="C292" s="73">
        <v>42989</v>
      </c>
      <c r="D292" s="99">
        <v>2.5550000000000003E-2</v>
      </c>
      <c r="E292" s="99">
        <v>2.605E-2</v>
      </c>
    </row>
    <row r="293" spans="2:5" ht="15.6" x14ac:dyDescent="0.3">
      <c r="B293" s="15"/>
      <c r="C293" s="73">
        <v>42990</v>
      </c>
      <c r="D293" s="99">
        <v>2.5899999999999999E-2</v>
      </c>
      <c r="E293" s="99">
        <v>2.64E-2</v>
      </c>
    </row>
    <row r="294" spans="2:5" ht="15.6" x14ac:dyDescent="0.3">
      <c r="B294" s="15"/>
      <c r="C294" s="73">
        <v>42991</v>
      </c>
      <c r="D294" s="99">
        <v>2.6200000000000001E-2</v>
      </c>
      <c r="E294" s="99">
        <v>2.6699999999999998E-2</v>
      </c>
    </row>
    <row r="295" spans="2:5" ht="15.6" x14ac:dyDescent="0.3">
      <c r="B295" s="15"/>
      <c r="C295" s="73">
        <v>42992</v>
      </c>
      <c r="D295" s="99">
        <v>2.6800000000000001E-2</v>
      </c>
      <c r="E295" s="99">
        <v>2.7300000000000001E-2</v>
      </c>
    </row>
    <row r="296" spans="2:5" ht="15.6" x14ac:dyDescent="0.3">
      <c r="B296" s="15"/>
      <c r="C296" s="73">
        <v>42993</v>
      </c>
      <c r="D296" s="99">
        <v>2.69E-2</v>
      </c>
      <c r="E296" s="99">
        <v>2.7400000000000001E-2</v>
      </c>
    </row>
    <row r="297" spans="2:5" ht="15.6" x14ac:dyDescent="0.3">
      <c r="B297" s="15"/>
      <c r="C297" s="73">
        <v>42996</v>
      </c>
      <c r="D297" s="99">
        <v>2.75E-2</v>
      </c>
      <c r="E297" s="99">
        <v>2.7999999999999997E-2</v>
      </c>
    </row>
    <row r="298" spans="2:5" ht="15.6" x14ac:dyDescent="0.3">
      <c r="B298" s="15"/>
      <c r="C298" s="73">
        <v>42997</v>
      </c>
      <c r="D298" s="99">
        <v>2.76E-2</v>
      </c>
      <c r="E298" s="99">
        <v>2.81E-2</v>
      </c>
    </row>
    <row r="299" spans="2:5" ht="15.6" x14ac:dyDescent="0.3">
      <c r="B299" s="15"/>
      <c r="C299" s="73">
        <v>42998</v>
      </c>
      <c r="D299" s="99">
        <v>2.775E-2</v>
      </c>
      <c r="E299" s="99">
        <v>2.8250000000000001E-2</v>
      </c>
    </row>
    <row r="300" spans="2:5" ht="15.6" x14ac:dyDescent="0.3">
      <c r="B300" s="15"/>
      <c r="C300" s="73">
        <v>42999</v>
      </c>
      <c r="D300" s="99">
        <v>2.775E-2</v>
      </c>
      <c r="E300" s="99">
        <v>2.8250000000000001E-2</v>
      </c>
    </row>
    <row r="301" spans="2:5" ht="15.6" x14ac:dyDescent="0.3">
      <c r="B301" s="15"/>
      <c r="C301" s="73">
        <v>43000</v>
      </c>
      <c r="D301" s="99">
        <v>2.7400000000000001E-2</v>
      </c>
      <c r="E301" s="99">
        <v>2.7900000000000001E-2</v>
      </c>
    </row>
    <row r="302" spans="2:5" ht="15.6" x14ac:dyDescent="0.3">
      <c r="B302" s="15"/>
      <c r="C302" s="73">
        <v>43003</v>
      </c>
      <c r="D302" s="99">
        <v>2.75E-2</v>
      </c>
      <c r="E302" s="99">
        <v>2.7999999999999997E-2</v>
      </c>
    </row>
    <row r="303" spans="2:5" ht="15.6" x14ac:dyDescent="0.3">
      <c r="B303" s="15"/>
      <c r="C303" s="73">
        <v>43004</v>
      </c>
      <c r="D303" s="99">
        <v>2.7200000000000002E-2</v>
      </c>
      <c r="E303" s="99">
        <v>2.7699999999999999E-2</v>
      </c>
    </row>
    <row r="304" spans="2:5" ht="15.6" x14ac:dyDescent="0.3">
      <c r="B304" s="15"/>
      <c r="C304" s="73">
        <v>43005</v>
      </c>
      <c r="D304" s="99">
        <v>2.7349999999999999E-2</v>
      </c>
      <c r="E304" s="99">
        <v>2.785E-2</v>
      </c>
    </row>
    <row r="305" spans="2:7" ht="15.6" x14ac:dyDescent="0.3">
      <c r="B305" s="15"/>
      <c r="C305" s="73">
        <v>43006</v>
      </c>
      <c r="D305" s="99">
        <v>2.8050000000000002E-2</v>
      </c>
      <c r="E305" s="99">
        <v>2.86E-2</v>
      </c>
    </row>
    <row r="306" spans="2:7" ht="15.6" x14ac:dyDescent="0.3">
      <c r="B306" s="15"/>
      <c r="C306" s="73">
        <v>43007</v>
      </c>
      <c r="D306" s="99">
        <v>2.785E-2</v>
      </c>
      <c r="E306" s="99">
        <v>2.8399999999999998E-2</v>
      </c>
    </row>
    <row r="307" spans="2:7" x14ac:dyDescent="0.3">
      <c r="C307" s="55"/>
      <c r="D307" s="55"/>
    </row>
    <row r="308" spans="2:7" x14ac:dyDescent="0.3">
      <c r="C308" s="55"/>
      <c r="D308" s="55"/>
    </row>
    <row r="309" spans="2:7" x14ac:dyDescent="0.3">
      <c r="C309" s="55"/>
      <c r="D309" s="55"/>
    </row>
    <row r="310" spans="2:7" x14ac:dyDescent="0.3">
      <c r="C310" s="55"/>
      <c r="D310" s="55"/>
    </row>
    <row r="311" spans="2:7" x14ac:dyDescent="0.3">
      <c r="C311" s="55"/>
      <c r="D311" s="55"/>
    </row>
    <row r="312" spans="2:7" x14ac:dyDescent="0.3">
      <c r="F312" s="55"/>
      <c r="G312" s="55"/>
    </row>
    <row r="313" spans="2:7" x14ac:dyDescent="0.3">
      <c r="F313" s="55"/>
      <c r="G313" s="55"/>
    </row>
    <row r="314" spans="2:7" x14ac:dyDescent="0.3">
      <c r="F314" s="55"/>
      <c r="G314" s="55"/>
    </row>
    <row r="315" spans="2:7" x14ac:dyDescent="0.3">
      <c r="F315" s="55"/>
      <c r="G315" s="55"/>
    </row>
    <row r="316" spans="2:7" x14ac:dyDescent="0.3">
      <c r="F316" s="55"/>
      <c r="G316" s="55"/>
    </row>
    <row r="317" spans="2:7" x14ac:dyDescent="0.3">
      <c r="F317" s="55"/>
      <c r="G317" s="55"/>
    </row>
    <row r="318" spans="2:7" x14ac:dyDescent="0.3"/>
    <row r="319" spans="2:7" x14ac:dyDescent="0.3"/>
    <row r="320" spans="2:7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37"/>
  <sheetViews>
    <sheetView showGridLines="0" topLeftCell="A7" zoomScale="70" zoomScaleNormal="70" workbookViewId="0">
      <selection activeCell="J23" sqref="J23"/>
    </sheetView>
  </sheetViews>
  <sheetFormatPr defaultColWidth="9.109375" defaultRowHeight="14.4" x14ac:dyDescent="0.3"/>
  <cols>
    <col min="1" max="1" width="9.109375" customWidth="1"/>
    <col min="2" max="2" width="47.109375" bestFit="1" customWidth="1"/>
    <col min="3" max="5" width="20.88671875" customWidth="1"/>
    <col min="6" max="7" width="22" style="79" customWidth="1"/>
    <col min="8" max="8" width="9.44140625" customWidth="1"/>
    <col min="9" max="9" width="13.5546875" customWidth="1"/>
    <col min="10" max="11" width="10.77734375" bestFit="1" customWidth="1"/>
    <col min="12" max="12" width="11.109375" bestFit="1" customWidth="1"/>
  </cols>
  <sheetData>
    <row r="2" spans="2:12" ht="15" thickBot="1" x14ac:dyDescent="0.35"/>
    <row r="3" spans="2:12" ht="16.2" thickBot="1" x14ac:dyDescent="0.35">
      <c r="B3" s="59"/>
      <c r="C3" s="9" t="s">
        <v>38</v>
      </c>
      <c r="D3" s="68" t="s">
        <v>39</v>
      </c>
      <c r="E3" s="69" t="s">
        <v>72</v>
      </c>
    </row>
    <row r="4" spans="2:12" ht="16.2" thickBot="1" x14ac:dyDescent="0.35">
      <c r="B4" s="92" t="s">
        <v>71</v>
      </c>
      <c r="C4" s="70"/>
      <c r="D4" s="71"/>
      <c r="E4" s="94">
        <v>149800</v>
      </c>
      <c r="I4" s="150">
        <v>43281</v>
      </c>
      <c r="J4" s="151">
        <v>43646</v>
      </c>
      <c r="K4" s="151">
        <v>44012</v>
      </c>
      <c r="L4" s="152">
        <v>44377</v>
      </c>
    </row>
    <row r="5" spans="2:12" ht="15.6" x14ac:dyDescent="0.3">
      <c r="B5" s="64" t="s">
        <v>40</v>
      </c>
      <c r="C5" s="65">
        <f>E5-E4</f>
        <v>4200</v>
      </c>
      <c r="D5" s="83">
        <f>C5/$E$4</f>
        <v>2.8037383177570093E-2</v>
      </c>
      <c r="E5" s="66">
        <f>ROUND(F5,-2)</f>
        <v>154000</v>
      </c>
      <c r="F5" s="149">
        <v>154011.76843959195</v>
      </c>
      <c r="I5" s="102">
        <v>2.7E-2</v>
      </c>
      <c r="J5" s="103">
        <v>2.8000000000000001E-2</v>
      </c>
      <c r="K5" s="103">
        <v>1.7999999999999999E-2</v>
      </c>
      <c r="L5" s="104">
        <v>3.7999999999999999E-2</v>
      </c>
    </row>
    <row r="6" spans="2:12" ht="15.6" x14ac:dyDescent="0.3">
      <c r="B6" s="64" t="s">
        <v>44</v>
      </c>
      <c r="C6" s="65">
        <f t="shared" ref="C6:C12" si="0">E6-E5</f>
        <v>200</v>
      </c>
      <c r="D6" s="83">
        <f t="shared" ref="D6:D12" si="1">C6/$E$4</f>
        <v>1.3351134846461949E-3</v>
      </c>
      <c r="E6" s="66">
        <f t="shared" ref="E6:E12" si="2">ROUND(F6,-2)</f>
        <v>154200</v>
      </c>
      <c r="F6" s="149">
        <v>154154.11825450553</v>
      </c>
      <c r="I6" s="88">
        <v>2.7E-2</v>
      </c>
      <c r="J6" s="89">
        <v>2.8000000000000001E-2</v>
      </c>
      <c r="K6" s="89">
        <v>1.7999999999999999E-2</v>
      </c>
      <c r="L6" s="90">
        <v>3.7999999999999999E-2</v>
      </c>
    </row>
    <row r="7" spans="2:12" ht="15.6" x14ac:dyDescent="0.3">
      <c r="B7" s="64" t="s">
        <v>41</v>
      </c>
      <c r="C7" s="65">
        <f t="shared" si="0"/>
        <v>-100</v>
      </c>
      <c r="D7" s="83">
        <f t="shared" si="1"/>
        <v>-6.6755674232309744E-4</v>
      </c>
      <c r="E7" s="66">
        <f t="shared" si="2"/>
        <v>154100</v>
      </c>
      <c r="F7" s="149">
        <v>154089.95119439243</v>
      </c>
      <c r="I7" s="88">
        <v>1.4200000000000001E-2</v>
      </c>
      <c r="J7" s="89">
        <v>1.7100000000000001E-2</v>
      </c>
      <c r="K7" s="89">
        <v>1.8499999999999999E-2</v>
      </c>
      <c r="L7" s="90">
        <v>1.8800000000000001E-2</v>
      </c>
    </row>
    <row r="8" spans="2:12" ht="15.6" x14ac:dyDescent="0.3">
      <c r="B8" s="64" t="s">
        <v>45</v>
      </c>
      <c r="C8" s="65">
        <f t="shared" si="0"/>
        <v>100</v>
      </c>
      <c r="D8" s="83">
        <f t="shared" si="1"/>
        <v>6.6755674232309744E-4</v>
      </c>
      <c r="E8" s="66">
        <f t="shared" si="2"/>
        <v>154200</v>
      </c>
      <c r="F8" s="149">
        <v>154188.17297245457</v>
      </c>
      <c r="I8" s="88">
        <v>2.2499999999999999E-2</v>
      </c>
      <c r="J8" s="89">
        <v>2.5000000000000001E-2</v>
      </c>
      <c r="K8" s="89">
        <v>2.5000000000000001E-2</v>
      </c>
      <c r="L8" s="90">
        <v>2.5000000000000001E-2</v>
      </c>
    </row>
    <row r="9" spans="2:12" ht="16.2" thickBot="1" x14ac:dyDescent="0.35">
      <c r="B9" s="64" t="s">
        <v>46</v>
      </c>
      <c r="C9" s="65">
        <f t="shared" si="0"/>
        <v>0</v>
      </c>
      <c r="D9" s="83">
        <f t="shared" si="1"/>
        <v>0</v>
      </c>
      <c r="E9" s="66">
        <f t="shared" si="2"/>
        <v>154200</v>
      </c>
      <c r="F9" s="149">
        <v>154158.24334448075</v>
      </c>
      <c r="I9" s="91">
        <v>4.0000000000000001E-3</v>
      </c>
      <c r="J9" s="100">
        <v>4.0000000000000001E-3</v>
      </c>
      <c r="K9" s="100">
        <v>4.0000000000000001E-3</v>
      </c>
      <c r="L9" s="101">
        <v>4.0000000000000001E-3</v>
      </c>
    </row>
    <row r="10" spans="2:12" ht="15.6" x14ac:dyDescent="0.3">
      <c r="B10" s="64" t="s">
        <v>47</v>
      </c>
      <c r="C10" s="65">
        <f t="shared" si="0"/>
        <v>-100</v>
      </c>
      <c r="D10" s="83">
        <f t="shared" si="1"/>
        <v>-6.6755674232309744E-4</v>
      </c>
      <c r="E10" s="66">
        <f t="shared" si="2"/>
        <v>154100</v>
      </c>
      <c r="F10" s="149">
        <v>154088.16069868757</v>
      </c>
    </row>
    <row r="11" spans="2:12" ht="15.6" x14ac:dyDescent="0.3">
      <c r="B11" s="64" t="s">
        <v>42</v>
      </c>
      <c r="C11" s="65">
        <f t="shared" si="0"/>
        <v>0</v>
      </c>
      <c r="D11" s="83">
        <f t="shared" si="1"/>
        <v>0</v>
      </c>
      <c r="E11" s="66">
        <f t="shared" si="2"/>
        <v>154100</v>
      </c>
      <c r="F11" s="149">
        <v>154132.40377069285</v>
      </c>
    </row>
    <row r="12" spans="2:12" ht="15.6" x14ac:dyDescent="0.3">
      <c r="B12" s="64" t="s">
        <v>43</v>
      </c>
      <c r="C12" s="65">
        <f t="shared" si="0"/>
        <v>400</v>
      </c>
      <c r="D12" s="83">
        <f t="shared" si="1"/>
        <v>2.6702269692923898E-3</v>
      </c>
      <c r="E12" s="66">
        <f t="shared" si="2"/>
        <v>154500</v>
      </c>
      <c r="F12" s="149">
        <v>154455.00279704295</v>
      </c>
    </row>
    <row r="13" spans="2:12" ht="16.2" thickBot="1" x14ac:dyDescent="0.35">
      <c r="B13" s="93" t="s">
        <v>81</v>
      </c>
      <c r="C13" s="67">
        <f>SUM(C5:C12)</f>
        <v>4700</v>
      </c>
      <c r="D13" s="84">
        <f>C13/E4</f>
        <v>3.1375166889185582E-2</v>
      </c>
      <c r="E13" s="95">
        <f>E4+C13</f>
        <v>154500</v>
      </c>
      <c r="F13" s="80"/>
    </row>
    <row r="16" spans="2:12" ht="78" customHeight="1" x14ac:dyDescent="0.3">
      <c r="B16" s="76"/>
      <c r="C16" s="153" t="s">
        <v>71</v>
      </c>
      <c r="D16" s="153" t="s">
        <v>79</v>
      </c>
      <c r="E16" s="153" t="s">
        <v>70</v>
      </c>
      <c r="F16" s="157" t="s">
        <v>78</v>
      </c>
      <c r="G16" s="157" t="s">
        <v>77</v>
      </c>
      <c r="H16" s="78"/>
    </row>
    <row r="17" spans="2:7" ht="15.6" x14ac:dyDescent="0.3">
      <c r="B17" s="77" t="s">
        <v>73</v>
      </c>
      <c r="C17" s="154">
        <v>149800</v>
      </c>
      <c r="D17" s="154">
        <v>154500</v>
      </c>
      <c r="E17" s="154"/>
      <c r="F17" s="82">
        <f>(D17/C17)-1</f>
        <v>3.1375166889185513E-2</v>
      </c>
      <c r="G17" s="82">
        <f>(E17/D17)-1</f>
        <v>-1</v>
      </c>
    </row>
    <row r="18" spans="2:7" ht="15.6" x14ac:dyDescent="0.3">
      <c r="B18" s="77" t="s">
        <v>55</v>
      </c>
      <c r="C18" s="154">
        <v>30143</v>
      </c>
      <c r="D18" s="154">
        <v>30520</v>
      </c>
      <c r="E18" s="154"/>
      <c r="F18" s="82">
        <f t="shared" ref="F18:F36" si="3">(D18/C18)-1</f>
        <v>1.2507049729622244E-2</v>
      </c>
      <c r="G18" s="82">
        <f t="shared" ref="G18:G36" si="4">(E18/D18)-1</f>
        <v>-1</v>
      </c>
    </row>
    <row r="19" spans="2:7" ht="15.6" x14ac:dyDescent="0.3">
      <c r="B19" s="77" t="s">
        <v>56</v>
      </c>
      <c r="C19" s="154">
        <v>17776436</v>
      </c>
      <c r="D19" s="154">
        <v>18764137</v>
      </c>
      <c r="E19" s="154"/>
      <c r="F19" s="82">
        <f t="shared" si="3"/>
        <v>5.5562374820239624E-2</v>
      </c>
      <c r="G19" s="82">
        <f>(E19/D19)-1</f>
        <v>-1</v>
      </c>
    </row>
    <row r="20" spans="2:7" ht="15.6" x14ac:dyDescent="0.3">
      <c r="B20" s="77" t="s">
        <v>49</v>
      </c>
      <c r="C20" s="154">
        <v>810229</v>
      </c>
      <c r="D20" s="154">
        <v>846751</v>
      </c>
      <c r="E20" s="154"/>
      <c r="F20" s="82">
        <f t="shared" si="3"/>
        <v>4.5076145139213653E-2</v>
      </c>
      <c r="G20" s="82">
        <f t="shared" si="4"/>
        <v>-1</v>
      </c>
    </row>
    <row r="21" spans="2:7" ht="15.6" x14ac:dyDescent="0.3">
      <c r="B21" s="77" t="s">
        <v>50</v>
      </c>
      <c r="C21" s="155">
        <v>0.1719</v>
      </c>
      <c r="D21" s="155">
        <f>20505237/119805160</f>
        <v>0.17115487346287922</v>
      </c>
      <c r="E21" s="155"/>
      <c r="F21" s="82">
        <f t="shared" si="3"/>
        <v>-4.3346511758044493E-3</v>
      </c>
      <c r="G21" s="82">
        <f t="shared" si="4"/>
        <v>-1</v>
      </c>
    </row>
    <row r="22" spans="2:7" ht="15.6" x14ac:dyDescent="0.3">
      <c r="B22" s="77" t="s">
        <v>51</v>
      </c>
      <c r="C22" s="154">
        <v>175444</v>
      </c>
      <c r="D22" s="154">
        <v>174749</v>
      </c>
      <c r="E22" s="154"/>
      <c r="F22" s="82">
        <f t="shared" si="3"/>
        <v>-3.9613779895578682E-3</v>
      </c>
      <c r="G22" s="82">
        <f t="shared" si="4"/>
        <v>-1</v>
      </c>
    </row>
    <row r="23" spans="2:7" ht="15.6" x14ac:dyDescent="0.3">
      <c r="B23" s="77" t="s">
        <v>52</v>
      </c>
      <c r="C23" s="154">
        <v>6803924</v>
      </c>
      <c r="D23" s="154">
        <v>7010056</v>
      </c>
      <c r="E23" s="154"/>
      <c r="F23" s="82">
        <f t="shared" si="3"/>
        <v>3.029604681063458E-2</v>
      </c>
      <c r="G23" s="82">
        <f t="shared" si="4"/>
        <v>-1</v>
      </c>
    </row>
    <row r="24" spans="2:7" ht="15.6" x14ac:dyDescent="0.3">
      <c r="B24" s="77" t="s">
        <v>53</v>
      </c>
      <c r="C24" s="154">
        <v>2430526</v>
      </c>
      <c r="D24" s="154">
        <v>2408039</v>
      </c>
      <c r="E24" s="154"/>
      <c r="F24" s="82">
        <f t="shared" si="3"/>
        <v>-9.2519067889008655E-3</v>
      </c>
      <c r="G24" s="82">
        <f t="shared" si="4"/>
        <v>-1</v>
      </c>
    </row>
    <row r="25" spans="2:7" ht="15.6" x14ac:dyDescent="0.3">
      <c r="B25" s="77" t="s">
        <v>42</v>
      </c>
      <c r="C25" s="155">
        <v>5.2900000000000003E-2</v>
      </c>
      <c r="D25" s="155">
        <v>5.2999999999999999E-2</v>
      </c>
      <c r="E25" s="155"/>
      <c r="F25" s="82">
        <f t="shared" si="3"/>
        <v>1.890359168241984E-3</v>
      </c>
      <c r="G25" s="82">
        <f t="shared" si="4"/>
        <v>-1</v>
      </c>
    </row>
    <row r="26" spans="2:7" ht="15.6" x14ac:dyDescent="0.3">
      <c r="B26" s="77" t="s">
        <v>54</v>
      </c>
      <c r="C26" s="154">
        <v>180893141</v>
      </c>
      <c r="D26" s="154">
        <v>190880346</v>
      </c>
      <c r="E26" s="154"/>
      <c r="F26" s="82">
        <f t="shared" si="3"/>
        <v>5.5210523432726477E-2</v>
      </c>
      <c r="G26" s="82">
        <f t="shared" si="4"/>
        <v>-1</v>
      </c>
    </row>
    <row r="27" spans="2:7" ht="15.6" x14ac:dyDescent="0.3">
      <c r="B27" s="77" t="s">
        <v>57</v>
      </c>
      <c r="C27" s="154">
        <v>14572</v>
      </c>
      <c r="D27" s="154">
        <v>14244</v>
      </c>
      <c r="E27" s="154"/>
      <c r="F27" s="82">
        <f t="shared" si="3"/>
        <v>-2.2508921218775679E-2</v>
      </c>
      <c r="G27" s="82">
        <f t="shared" si="4"/>
        <v>-1</v>
      </c>
    </row>
    <row r="28" spans="2:7" ht="15.6" x14ac:dyDescent="0.3">
      <c r="B28" s="77" t="s">
        <v>58</v>
      </c>
      <c r="C28" s="154">
        <v>528</v>
      </c>
      <c r="D28" s="154">
        <v>525</v>
      </c>
      <c r="E28" s="154"/>
      <c r="F28" s="82">
        <f t="shared" si="3"/>
        <v>-5.6818181818182323E-3</v>
      </c>
      <c r="G28" s="82">
        <f t="shared" si="4"/>
        <v>-1</v>
      </c>
    </row>
    <row r="29" spans="2:7" ht="15.6" x14ac:dyDescent="0.3">
      <c r="B29" s="77" t="s">
        <v>59</v>
      </c>
      <c r="C29" s="156">
        <v>32.74</v>
      </c>
      <c r="D29" s="156">
        <v>32.53</v>
      </c>
      <c r="E29" s="156"/>
      <c r="F29" s="82">
        <f t="shared" si="3"/>
        <v>-6.4141722663408895E-3</v>
      </c>
      <c r="G29" s="82">
        <f t="shared" si="4"/>
        <v>-1</v>
      </c>
    </row>
    <row r="30" spans="2:7" ht="15.6" x14ac:dyDescent="0.3">
      <c r="B30" s="77" t="s">
        <v>60</v>
      </c>
      <c r="C30" s="154">
        <v>4791</v>
      </c>
      <c r="D30" s="154">
        <v>5402</v>
      </c>
      <c r="E30" s="154"/>
      <c r="F30" s="82">
        <f>(D30/C30)-1</f>
        <v>0.12753078689208941</v>
      </c>
      <c r="G30" s="82">
        <f t="shared" si="4"/>
        <v>-1</v>
      </c>
    </row>
    <row r="31" spans="2:7" ht="15.6" x14ac:dyDescent="0.3">
      <c r="B31" s="77" t="s">
        <v>61</v>
      </c>
      <c r="C31" s="154">
        <v>10219</v>
      </c>
      <c r="D31" s="154">
        <v>10318</v>
      </c>
      <c r="E31" s="154"/>
      <c r="F31" s="82">
        <f t="shared" si="3"/>
        <v>9.687836383207804E-3</v>
      </c>
      <c r="G31" s="82">
        <f t="shared" si="4"/>
        <v>-1</v>
      </c>
    </row>
    <row r="32" spans="2:7" ht="15.6" x14ac:dyDescent="0.3">
      <c r="B32" s="77" t="s">
        <v>65</v>
      </c>
      <c r="C32" s="155">
        <v>2.5700000000000001E-2</v>
      </c>
      <c r="D32" s="155">
        <v>2.7300000000000001E-2</v>
      </c>
      <c r="E32" s="155"/>
      <c r="F32" s="82">
        <f t="shared" si="3"/>
        <v>6.2256809338521402E-2</v>
      </c>
      <c r="G32" s="82">
        <f t="shared" si="4"/>
        <v>-1</v>
      </c>
    </row>
    <row r="33" spans="2:7" ht="15.6" x14ac:dyDescent="0.3">
      <c r="B33" s="77" t="s">
        <v>64</v>
      </c>
      <c r="C33" s="155">
        <v>2.3900000000000001E-2</v>
      </c>
      <c r="D33" s="155">
        <v>2.4799999999999999E-2</v>
      </c>
      <c r="E33" s="155"/>
      <c r="F33" s="82">
        <f t="shared" si="3"/>
        <v>3.7656903765690197E-2</v>
      </c>
      <c r="G33" s="82">
        <f t="shared" si="4"/>
        <v>-1</v>
      </c>
    </row>
    <row r="34" spans="2:7" ht="15.6" x14ac:dyDescent="0.3">
      <c r="B34" s="77" t="s">
        <v>63</v>
      </c>
      <c r="C34" s="155">
        <v>1.8E-3</v>
      </c>
      <c r="D34" s="155">
        <v>2.3999999999999998E-3</v>
      </c>
      <c r="E34" s="155"/>
      <c r="F34" s="82">
        <f>(D34/C34)-1</f>
        <v>0.33333333333333326</v>
      </c>
      <c r="G34" s="82">
        <f>(E34/D34)-1</f>
        <v>-1</v>
      </c>
    </row>
    <row r="35" spans="2:7" ht="15.6" x14ac:dyDescent="0.3">
      <c r="B35" s="77" t="s">
        <v>62</v>
      </c>
      <c r="C35" s="155">
        <v>2.2200000000000001E-2</v>
      </c>
      <c r="D35" s="155">
        <v>0.02</v>
      </c>
      <c r="E35" s="155"/>
      <c r="F35" s="82">
        <f t="shared" si="3"/>
        <v>-9.9099099099099086E-2</v>
      </c>
      <c r="G35" s="82">
        <f t="shared" si="4"/>
        <v>-1</v>
      </c>
    </row>
    <row r="36" spans="2:7" ht="15.6" x14ac:dyDescent="0.3">
      <c r="B36" s="77" t="s">
        <v>66</v>
      </c>
      <c r="C36" s="154">
        <v>4686509</v>
      </c>
      <c r="D36" s="154">
        <v>4611930</v>
      </c>
      <c r="E36" s="154"/>
      <c r="F36" s="82">
        <f t="shared" si="3"/>
        <v>-1.5913551003529536E-2</v>
      </c>
      <c r="G36" s="82">
        <f t="shared" si="4"/>
        <v>-1</v>
      </c>
    </row>
    <row r="37" spans="2:7" x14ac:dyDescent="0.3">
      <c r="E37" s="81"/>
    </row>
  </sheetData>
  <sheetProtection algorithmName="SHA-512" hashValue="LiAOTZuJITY2frxO1pI8qTxF8n8sojb12pAPu5Pn88DTBfhH/1ECRwGdxVB+OP9XQqTbPgYmCgjPSBnBiaOnBw==" saltValue="smLwK10GbvCQUODq5HGJx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FB34D55A69041AF793C6DFE28F129" ma:contentTypeVersion="2" ma:contentTypeDescription="Create a new document." ma:contentTypeScope="" ma:versionID="c8ff64e80b75830349af4f22d057121b">
  <xsd:schema xmlns:xsd="http://www.w3.org/2001/XMLSchema" xmlns:xs="http://www.w3.org/2001/XMLSchema" xmlns:p="http://schemas.microsoft.com/office/2006/metadata/properties" xmlns:ns2="6d5282f4-99de-45b4-a63f-9630bf9a7079" targetNamespace="http://schemas.microsoft.com/office/2006/metadata/properties" ma:root="true" ma:fieldsID="980ac5047790250c380693bd9ad940ee" ns2:_="">
    <xsd:import namespace="6d5282f4-99de-45b4-a63f-9630bf9a7079"/>
    <xsd:element name="properties">
      <xsd:complexType>
        <xsd:sequence>
          <xsd:element name="documentManagement">
            <xsd:complexType>
              <xsd:all>
                <xsd:element ref="ns2:Market"/>
                <xsd:element ref="ns2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Other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6d5282f4-99de-45b4-a63f-9630bf9a7079">2017-01-31T03:21:00+00:00</Date_x0020_modifi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84468-FFB4-4692-AE2E-EE075C7EDA0E}"/>
</file>

<file path=customXml/itemProps2.xml><?xml version="1.0" encoding="utf-8"?>
<ds:datastoreItem xmlns:ds="http://schemas.openxmlformats.org/officeDocument/2006/customXml" ds:itemID="{CC12993A-DA74-4C74-9BDE-1EEE5BD0A033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6d5282f4-99de-45b4-a63f-9630bf9a7079"/>
    <ds:schemaRef ds:uri="http://purl.org/dc/elements/1.1/"/>
    <ds:schemaRef ds:uri="http://schemas.microsoft.com/office/infopath/2007/PartnerControls"/>
    <ds:schemaRef ds:uri="c2f86a40-6839-4fd5-96e4-27f1defedf1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Luke Dowling</cp:lastModifiedBy>
  <cp:lastPrinted>2016-12-06T08:29:50Z</cp:lastPrinted>
  <dcterms:created xsi:type="dcterms:W3CDTF">2012-09-21T07:57:21Z</dcterms:created>
  <dcterms:modified xsi:type="dcterms:W3CDTF">2017-11-10T08:11:17Z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0x010100894FB34D55A69041AF793C6DFE28F129</vt:lpwstr>
  </property>
</Properties>
</file>