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http://sharedocs/sites/markets/o/sc/rcm/BRCP/2019/Final report/"/>
    </mc:Choice>
  </mc:AlternateContent>
  <xr:revisionPtr revIDLastSave="0" documentId="10_ncr:100000_{9B2285C3-6345-4225-81FC-D12A2466B07A}" xr6:coauthVersionLast="31" xr6:coauthVersionMax="31" xr10:uidLastSave="{00000000-0000-0000-0000-000000000000}"/>
  <workbookProtection workbookAlgorithmName="SHA-512" workbookHashValue="Ktn+5Gc5wKdCRWWYU7x9Zt9vN9P9SmgOBnkbyw9tDgoOfwH+VIfiOZWSAe6fePb4t/Gfg3oX94Q+YRzNbBmFXQ==" workbookSaltValue="uZ89jz+PkNPD9VGkis+NBA==" workbookSpinCount="100000" lockStructure="1"/>
  <bookViews>
    <workbookView xWindow="660" yWindow="1752" windowWidth="18516" windowHeight="5160" tabRatio="880" activeTab="5" xr2:uid="{00000000-000D-0000-FFFF-FFFF00000000}"/>
  </bookViews>
  <sheets>
    <sheet name="WACC nominal risk free rate" sheetId="1" r:id="rId1"/>
    <sheet name="WACC expected inflation" sheetId="2" r:id="rId2"/>
    <sheet name="Chart1" sheetId="8" r:id="rId3"/>
    <sheet name="Graphs - BRCP breakdown" sheetId="5" r:id="rId4"/>
    <sheet name="Graph - historical bond yields" sheetId="6" r:id="rId5"/>
    <sheet name="Changes from previous BRCP" sheetId="7" r:id="rId6"/>
  </sheets>
  <calcPr calcId="179017"/>
</workbook>
</file>

<file path=xl/calcChain.xml><?xml version="1.0" encoding="utf-8"?>
<calcChain xmlns="http://schemas.openxmlformats.org/spreadsheetml/2006/main">
  <c r="E13" i="7" l="1"/>
  <c r="G34" i="7" l="1"/>
  <c r="G26" i="7"/>
  <c r="F26" i="7"/>
  <c r="E21" i="7"/>
  <c r="G21" i="7" s="1"/>
  <c r="G18" i="7"/>
  <c r="G19" i="7"/>
  <c r="G20" i="7"/>
  <c r="G22" i="7"/>
  <c r="G23" i="7"/>
  <c r="G24" i="7"/>
  <c r="G25" i="7"/>
  <c r="G27" i="7"/>
  <c r="G28" i="7"/>
  <c r="G29" i="7"/>
  <c r="G30" i="7"/>
  <c r="G31" i="7"/>
  <c r="G32" i="7"/>
  <c r="G33" i="7"/>
  <c r="G35" i="7"/>
  <c r="G36" i="7"/>
  <c r="G17" i="7"/>
  <c r="F18" i="7"/>
  <c r="F19" i="7"/>
  <c r="F20" i="7"/>
  <c r="F21" i="7"/>
  <c r="F22" i="7"/>
  <c r="F23" i="7"/>
  <c r="F24" i="7"/>
  <c r="F25" i="7"/>
  <c r="F27" i="7"/>
  <c r="F28" i="7"/>
  <c r="F29" i="7"/>
  <c r="F30" i="7"/>
  <c r="F31" i="7"/>
  <c r="F32" i="7"/>
  <c r="F33" i="7"/>
  <c r="F34" i="7"/>
  <c r="F35" i="7"/>
  <c r="F36" i="7"/>
  <c r="F17" i="7"/>
  <c r="P59" i="5" l="1"/>
  <c r="P56" i="5" l="1"/>
  <c r="C8" i="7" l="1"/>
  <c r="C12" i="7" l="1"/>
  <c r="D12" i="7" s="1"/>
  <c r="P60" i="5" l="1"/>
  <c r="P57" i="5"/>
  <c r="P58" i="5"/>
  <c r="P63" i="5"/>
  <c r="Q5" i="5"/>
  <c r="O56" i="5"/>
  <c r="D21" i="7"/>
  <c r="M5" i="2" l="1"/>
  <c r="L5" i="2"/>
  <c r="K5" i="2"/>
  <c r="J5" i="2"/>
  <c r="I5" i="2"/>
  <c r="H5" i="2"/>
  <c r="G5" i="2"/>
  <c r="F5" i="2"/>
  <c r="E5" i="2"/>
  <c r="D5" i="2"/>
  <c r="C5" i="2"/>
  <c r="E3" i="2"/>
  <c r="F3" i="2" s="1"/>
  <c r="G3" i="2" s="1"/>
  <c r="H3" i="2" s="1"/>
  <c r="I3" i="2" s="1"/>
  <c r="J3" i="2" s="1"/>
  <c r="K3" i="2" s="1"/>
  <c r="L3" i="2" s="1"/>
  <c r="M3" i="2" s="1"/>
  <c r="D3" i="2"/>
  <c r="C21" i="7" l="1"/>
  <c r="E11" i="1" l="1"/>
  <c r="E15" i="1"/>
  <c r="P5" i="5" l="1"/>
  <c r="O60" i="5" l="1"/>
  <c r="C5" i="7"/>
  <c r="D5" i="7" s="1"/>
  <c r="O59" i="5" l="1"/>
  <c r="O57" i="5"/>
  <c r="O58" i="5" l="1"/>
  <c r="O63" i="5"/>
  <c r="N56" i="5" l="1"/>
  <c r="N59" i="5" l="1"/>
  <c r="N60" i="5" l="1"/>
  <c r="N58" i="5"/>
  <c r="N57" i="5"/>
  <c r="N63" i="5"/>
  <c r="E8" i="1" l="1"/>
  <c r="F8" i="1" s="1"/>
  <c r="E7" i="1"/>
  <c r="F7" i="1" s="1"/>
  <c r="E9" i="1"/>
  <c r="F9" i="1" s="1"/>
  <c r="E10" i="1"/>
  <c r="F10" i="1" s="1"/>
  <c r="F11" i="1"/>
  <c r="E12" i="1"/>
  <c r="F12" i="1" s="1"/>
  <c r="E13" i="1"/>
  <c r="F13" i="1" s="1"/>
  <c r="E14" i="1"/>
  <c r="F14" i="1" s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61" i="5"/>
  <c r="F61" i="5"/>
  <c r="G61" i="5"/>
  <c r="H61" i="5"/>
  <c r="I61" i="5"/>
  <c r="J61" i="5"/>
  <c r="K61" i="5"/>
  <c r="D61" i="5"/>
  <c r="E63" i="5"/>
  <c r="F63" i="5"/>
  <c r="G63" i="5"/>
  <c r="H63" i="5"/>
  <c r="I63" i="5"/>
  <c r="J63" i="5"/>
  <c r="K63" i="5"/>
  <c r="L63" i="5"/>
  <c r="M63" i="5"/>
  <c r="D63" i="5"/>
  <c r="J56" i="5"/>
  <c r="J57" i="5"/>
  <c r="J58" i="5"/>
  <c r="J59" i="5"/>
  <c r="J60" i="5"/>
  <c r="K56" i="5"/>
  <c r="K57" i="5"/>
  <c r="K58" i="5"/>
  <c r="K59" i="5"/>
  <c r="K60" i="5"/>
  <c r="L60" i="5"/>
  <c r="L59" i="5"/>
  <c r="L58" i="5"/>
  <c r="L57" i="5"/>
  <c r="L56" i="5"/>
  <c r="M60" i="5"/>
  <c r="M59" i="5"/>
  <c r="M57" i="5"/>
  <c r="M58" i="5"/>
  <c r="M56" i="5"/>
  <c r="D6" i="1"/>
  <c r="C6" i="1"/>
  <c r="C7" i="2" l="1"/>
  <c r="C11" i="7"/>
  <c r="D11" i="7" s="1"/>
  <c r="C7" i="7"/>
  <c r="D7" i="7" s="1"/>
  <c r="C10" i="7"/>
  <c r="D10" i="7" s="1"/>
  <c r="C9" i="7"/>
  <c r="D9" i="7" s="1"/>
  <c r="D8" i="7"/>
  <c r="C6" i="7"/>
  <c r="F28" i="1"/>
  <c r="D6" i="7" l="1"/>
  <c r="C13" i="7"/>
  <c r="D1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Ruthven</author>
    <author>Prem Malhi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F28" authorId="1" shapeId="0" xr:uid="{00000000-0006-0000-0000-000002000000}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Petchey</author>
    <author>Prem Malhi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Data taken Table 5.1 of the Statement of Monetary Policy (SMP). Source: http://www.rba.gov.au/publications/smp/2017/nov/pdf/06-economic-outlook.pdf
Where the RBA gives forecasts as a range, CPI is taken as the mid-point of that range.</t>
        </r>
      </text>
    </comment>
    <comment ref="B4" authorId="1" shapeId="0" xr:uid="{00000000-0006-0000-0100-000002000000}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 xr:uid="{E8D64EA3-415A-472A-959E-F3552A89EAE3}">
      <text>
        <r>
          <rPr>
            <sz val="9"/>
            <color indexed="81"/>
            <rFont val="Tahoma"/>
            <family val="2"/>
          </rPr>
          <t xml:space="preserve">RBA's forecast for inflation: 2%-3% for year ended December 2020(Yr 2) = 2.25%
Mid-point of RBA target (2-3%) = 2.5%.
Calculated as: average of 2.25% (forecast) and 2.5% (mid point of target) = 2.375%
</t>
        </r>
      </text>
    </comment>
    <comment ref="C7" authorId="1" shapeId="0" xr:uid="{00000000-0006-0000-0100-000004000000}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<sst xmlns="http://schemas.openxmlformats.org/spreadsheetml/2006/main" count="157" uniqueCount="83">
  <si>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</si>
  <si>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</si>
  <si>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</si>
  <si>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</si>
  <si>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</si>
  <si>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</si>
  <si>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</si>
  <si>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</si>
  <si>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</si>
  <si>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</si>
  <si>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</si>
  <si>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</si>
  <si>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</si>
  <si>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</si>
  <si>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</si>
  <si>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</si>
  <si>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</si>
  <si>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</si>
  <si>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</si>
  <si>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</si>
  <si>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</si>
  <si>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</si>
  <si>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</si>
  <si>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</si>
  <si>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</si>
  <si>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</si>
  <si>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</si>
  <si>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</si>
  <si>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</si>
  <si>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</si>
  <si>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</si>
  <si>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</si>
  <si>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</si>
  <si>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</si>
  <si>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</si>
  <si>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</si>
  <si>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</si>
  <si>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</si>
  <si>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</si>
  <si>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</si>
  <si>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Escalation factors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</si>
  <si>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</si>
  <si>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</si>
  <si>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</si>
  <si>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</si>
  <si>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</si>
  <si>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</si>
  <si>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</si>
  <si>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</si>
  <si>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</si>
  <si>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</si>
  <si>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</si>
  <si>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</si>
  <si>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</si>
  <si>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</si>
  <si>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</si>
  <si>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</si>
  <si>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</si>
  <si>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</si>
  <si>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</si>
  <si>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</si>
  <si>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</si>
  <si>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</si>
  <si>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</si>
  <si>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</si>
  <si>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</si>
  <si>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</si>
  <si>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2019-20</t>
  </si>
  <si>
    <t>BRCP ($)</t>
  </si>
  <si>
    <t>BRCP</t>
  </si>
  <si>
    <t>2020-21</t>
  </si>
  <si>
    <t>2018 BRCP</t>
  </si>
  <si>
    <t>TB149</t>
  </si>
  <si>
    <t>TB152</t>
  </si>
  <si>
    <t>Treasury Bond 149</t>
  </si>
  <si>
    <t>Treasury Bond 152</t>
  </si>
  <si>
    <t>2019 BRCP - draft</t>
  </si>
  <si>
    <t>2019 BRCP - final</t>
  </si>
  <si>
    <t>2021-22</t>
  </si>
  <si>
    <t>2019 BRCP</t>
  </si>
  <si>
    <t>RBA Statement on Monetary Policy-November 2018</t>
  </si>
  <si>
    <t>Difference between 
2018 BRCP  
and 
2019 BRCP</t>
  </si>
  <si>
    <t xml:space="preserve">Difference between 
2019 BRCP - draft
and 
2019 BRCP -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</si>
</sst>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[$-C09]mmmm\ yyyy;@"/>
    <numFmt numFmtId="169" formatCode="_-&quot;$&quot;* #,##0_-;\-&quot;$&quot;* #,##0_-;_-&quot;$&quot;* &quot;-&quot;??_-;_-@_-"/>
    <numFmt numFmtId="170" formatCode="mmm\-yyyy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dd\-mmm\-yyyy"/>
  </numFmts>
  <fonts count="22" x14ac:knownFonts="1">
    <font>
      <sz val="11"/>
      <color theme="1"/>
      <name val="Segoe UI Semilight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Segoe UI Semilight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Segoe UI Semilight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w Cen MT"/>
      <family val="2"/>
    </font>
    <font>
      <b/>
      <sz val="12"/>
      <name val="Tw Cen MT"/>
      <family val="2"/>
    </font>
    <font>
      <sz val="9"/>
      <name val="Tw Cen MT"/>
      <family val="2"/>
    </font>
    <font>
      <sz val="11"/>
      <color theme="1"/>
      <name val="Tw Cen MT"/>
      <family val="2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sz val="10"/>
      <color theme="1"/>
      <name val="Tw Cen MT"/>
      <family val="2"/>
    </font>
    <font>
      <u/>
      <sz val="10"/>
      <color theme="10"/>
      <name val="Tw Cen MT"/>
      <family val="2"/>
    </font>
    <font>
      <sz val="12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9" fontId="5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7" applyFont="1"/>
    <xf numFmtId="0" fontId="11" fillId="0" borderId="0" xfId="7" applyFont="1" applyBorder="1"/>
    <xf numFmtId="0" fontId="10" fillId="0" borderId="0" xfId="7" applyFont="1" applyFill="1" applyBorder="1"/>
    <xf numFmtId="169" fontId="8" fillId="2" borderId="9" xfId="8" applyNumberFormat="1" applyFont="1" applyFill="1" applyBorder="1"/>
    <xf numFmtId="169" fontId="8" fillId="2" borderId="10" xfId="8" applyNumberFormat="1" applyFont="1" applyFill="1" applyBorder="1"/>
    <xf numFmtId="169" fontId="8" fillId="2" borderId="0" xfId="8" applyNumberFormat="1" applyFont="1" applyFill="1" applyBorder="1"/>
    <xf numFmtId="169" fontId="8" fillId="2" borderId="12" xfId="8" applyNumberFormat="1" applyFont="1" applyFill="1" applyBorder="1"/>
    <xf numFmtId="0" fontId="11" fillId="2" borderId="0" xfId="7" applyFont="1" applyFill="1" applyBorder="1"/>
    <xf numFmtId="0" fontId="11" fillId="2" borderId="12" xfId="7" applyFont="1" applyFill="1" applyBorder="1"/>
    <xf numFmtId="169" fontId="11" fillId="2" borderId="14" xfId="7" applyNumberFormat="1" applyFont="1" applyFill="1" applyBorder="1"/>
    <xf numFmtId="0" fontId="1" fillId="0" borderId="8" xfId="7" applyFont="1" applyBorder="1"/>
    <xf numFmtId="0" fontId="1" fillId="0" borderId="9" xfId="7" applyFont="1" applyBorder="1"/>
    <xf numFmtId="0" fontId="1" fillId="0" borderId="10" xfId="7" applyFont="1" applyBorder="1"/>
    <xf numFmtId="0" fontId="1" fillId="0" borderId="11" xfId="7" applyFont="1" applyBorder="1"/>
    <xf numFmtId="0" fontId="1" fillId="0" borderId="0" xfId="7" applyFont="1" applyBorder="1"/>
    <xf numFmtId="0" fontId="1" fillId="0" borderId="12" xfId="7" applyFont="1" applyBorder="1"/>
    <xf numFmtId="0" fontId="1" fillId="0" borderId="0" xfId="7" applyFont="1" applyFill="1" applyBorder="1"/>
    <xf numFmtId="9" fontId="8" fillId="0" borderId="0" xfId="9" applyFont="1" applyBorder="1"/>
    <xf numFmtId="9" fontId="8" fillId="0" borderId="0" xfId="9" applyFont="1" applyFill="1" applyBorder="1"/>
    <xf numFmtId="0" fontId="1" fillId="0" borderId="13" xfId="7" applyFont="1" applyBorder="1"/>
    <xf numFmtId="0" fontId="1" fillId="0" borderId="14" xfId="7" applyFont="1" applyBorder="1"/>
    <xf numFmtId="0" fontId="1" fillId="0" borderId="15" xfId="7" applyFont="1" applyBorder="1"/>
    <xf numFmtId="43" fontId="1" fillId="0" borderId="0" xfId="1" applyFont="1"/>
    <xf numFmtId="0" fontId="10" fillId="2" borderId="9" xfId="7" applyFont="1" applyFill="1" applyBorder="1" applyAlignment="1">
      <alignment horizontal="center"/>
    </xf>
    <xf numFmtId="0" fontId="12" fillId="0" borderId="32" xfId="7" applyFont="1" applyBorder="1"/>
    <xf numFmtId="0" fontId="12" fillId="0" borderId="33" xfId="7" applyFont="1" applyBorder="1"/>
    <xf numFmtId="0" fontId="12" fillId="0" borderId="34" xfId="7" applyFont="1" applyBorder="1"/>
    <xf numFmtId="0" fontId="12" fillId="0" borderId="35" xfId="7" applyFont="1" applyBorder="1"/>
    <xf numFmtId="169" fontId="11" fillId="2" borderId="15" xfId="7" applyNumberFormat="1" applyFont="1" applyFill="1" applyBorder="1"/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10" fillId="2" borderId="7" xfId="7" applyFont="1" applyFill="1" applyBorder="1" applyAlignment="1">
      <alignment horizontal="center"/>
    </xf>
    <xf numFmtId="0" fontId="10" fillId="2" borderId="8" xfId="7" applyFont="1" applyFill="1" applyBorder="1"/>
    <xf numFmtId="0" fontId="10" fillId="2" borderId="11" xfId="7" applyFont="1" applyFill="1" applyBorder="1"/>
    <xf numFmtId="0" fontId="10" fillId="2" borderId="13" xfId="7" applyFont="1" applyFill="1" applyBorder="1"/>
    <xf numFmtId="0" fontId="10" fillId="2" borderId="16" xfId="7" applyFont="1" applyFill="1" applyBorder="1" applyAlignment="1">
      <alignment horizontal="center"/>
    </xf>
    <xf numFmtId="43" fontId="11" fillId="3" borderId="27" xfId="1" applyFont="1" applyFill="1" applyBorder="1" applyAlignment="1" applyProtection="1">
      <alignment horizontal="center" vertical="center"/>
      <protection locked="0"/>
    </xf>
    <xf numFmtId="43" fontId="11" fillId="3" borderId="18" xfId="1" applyFont="1" applyFill="1" applyBorder="1" applyAlignment="1" applyProtection="1">
      <alignment horizontal="center" vertical="center"/>
      <protection locked="0"/>
    </xf>
    <xf numFmtId="43" fontId="11" fillId="3" borderId="18" xfId="1" applyFont="1" applyFill="1" applyBorder="1" applyProtection="1">
      <protection locked="0"/>
    </xf>
    <xf numFmtId="10" fontId="11" fillId="3" borderId="19" xfId="6" applyNumberFormat="1" applyFont="1" applyFill="1" applyBorder="1" applyAlignment="1" applyProtection="1">
      <alignment horizontal="center" vertical="center"/>
      <protection locked="0"/>
    </xf>
    <xf numFmtId="10" fontId="11" fillId="3" borderId="1" xfId="6" applyNumberFormat="1" applyFont="1" applyFill="1" applyBorder="1" applyAlignment="1" applyProtection="1">
      <alignment horizontal="center" vertical="center"/>
      <protection locked="0"/>
    </xf>
    <xf numFmtId="10" fontId="11" fillId="3" borderId="1" xfId="6" applyNumberFormat="1" applyFont="1" applyFill="1" applyBorder="1" applyProtection="1">
      <protection locked="0"/>
    </xf>
    <xf numFmtId="171" fontId="11" fillId="3" borderId="1" xfId="1" applyNumberFormat="1" applyFont="1" applyFill="1" applyBorder="1" applyProtection="1">
      <protection locked="0"/>
    </xf>
    <xf numFmtId="43" fontId="11" fillId="3" borderId="1" xfId="1" applyFont="1" applyFill="1" applyBorder="1" applyProtection="1">
      <protection locked="0"/>
    </xf>
    <xf numFmtId="10" fontId="11" fillId="3" borderId="36" xfId="6" applyNumberFormat="1" applyFont="1" applyFill="1" applyBorder="1" applyAlignment="1" applyProtection="1">
      <alignment horizontal="center" vertical="center"/>
      <protection locked="0"/>
    </xf>
    <xf numFmtId="10" fontId="11" fillId="3" borderId="31" xfId="6" applyNumberFormat="1" applyFont="1" applyFill="1" applyBorder="1" applyAlignment="1" applyProtection="1">
      <alignment horizontal="center" vertical="center"/>
      <protection locked="0"/>
    </xf>
    <xf numFmtId="43" fontId="11" fillId="3" borderId="31" xfId="1" applyFont="1" applyFill="1" applyBorder="1" applyProtection="1">
      <protection locked="0"/>
    </xf>
    <xf numFmtId="169" fontId="11" fillId="3" borderId="19" xfId="10" applyNumberFormat="1" applyFont="1" applyFill="1" applyBorder="1" applyProtection="1">
      <protection locked="0"/>
    </xf>
    <xf numFmtId="169" fontId="11" fillId="3" borderId="1" xfId="10" applyNumberFormat="1" applyFont="1" applyFill="1" applyBorder="1" applyProtection="1">
      <protection locked="0"/>
    </xf>
    <xf numFmtId="169" fontId="11" fillId="3" borderId="21" xfId="10" applyNumberFormat="1" applyFont="1" applyFill="1" applyBorder="1" applyProtection="1">
      <protection locked="0"/>
    </xf>
    <xf numFmtId="169" fontId="11" fillId="3" borderId="22" xfId="10" applyNumberFormat="1" applyFont="1" applyFill="1" applyBorder="1" applyProtection="1">
      <protection locked="0"/>
    </xf>
    <xf numFmtId="10" fontId="11" fillId="3" borderId="37" xfId="6" applyNumberFormat="1" applyFont="1" applyFill="1" applyBorder="1" applyProtection="1">
      <protection locked="0"/>
    </xf>
    <xf numFmtId="171" fontId="11" fillId="3" borderId="37" xfId="1" applyNumberFormat="1" applyFont="1" applyFill="1" applyBorder="1" applyProtection="1">
      <protection locked="0"/>
    </xf>
    <xf numFmtId="43" fontId="11" fillId="3" borderId="37" xfId="1" applyFont="1" applyFill="1" applyBorder="1" applyProtection="1">
      <protection locked="0"/>
    </xf>
    <xf numFmtId="43" fontId="11" fillId="3" borderId="38" xfId="1" applyFont="1" applyFill="1" applyBorder="1" applyProtection="1">
      <protection locked="0"/>
    </xf>
    <xf numFmtId="169" fontId="11" fillId="3" borderId="37" xfId="10" applyNumberFormat="1" applyFont="1" applyFill="1" applyBorder="1" applyProtection="1">
      <protection locked="0"/>
    </xf>
    <xf numFmtId="43" fontId="11" fillId="3" borderId="39" xfId="1" applyFont="1" applyFill="1" applyBorder="1" applyProtection="1">
      <protection locked="0"/>
    </xf>
    <xf numFmtId="43" fontId="11" fillId="3" borderId="41" xfId="1" applyFont="1" applyFill="1" applyBorder="1" applyProtection="1">
      <protection locked="0"/>
    </xf>
    <xf numFmtId="43" fontId="11" fillId="3" borderId="42" xfId="1" applyFont="1" applyFill="1" applyBorder="1" applyProtection="1">
      <protection locked="0"/>
    </xf>
    <xf numFmtId="169" fontId="11" fillId="3" borderId="43" xfId="10" applyNumberFormat="1" applyFont="1" applyFill="1" applyBorder="1" applyProtection="1">
      <protection locked="0"/>
    </xf>
    <xf numFmtId="169" fontId="11" fillId="3" borderId="44" xfId="10" applyNumberFormat="1" applyFont="1" applyFill="1" applyBorder="1" applyProtection="1">
      <protection locked="0"/>
    </xf>
    <xf numFmtId="170" fontId="13" fillId="0" borderId="0" xfId="7" applyNumberFormat="1" applyFont="1"/>
    <xf numFmtId="0" fontId="13" fillId="0" borderId="0" xfId="7" applyFont="1"/>
    <xf numFmtId="170" fontId="14" fillId="2" borderId="1" xfId="7" applyNumberFormat="1" applyFont="1" applyFill="1" applyBorder="1" applyAlignment="1">
      <alignment horizontal="center"/>
    </xf>
    <xf numFmtId="0" fontId="14" fillId="3" borderId="1" xfId="7" applyFont="1" applyFill="1" applyBorder="1"/>
    <xf numFmtId="14" fontId="15" fillId="0" borderId="0" xfId="7" applyNumberFormat="1" applyFont="1" applyBorder="1" applyAlignment="1">
      <alignment horizontal="right"/>
    </xf>
    <xf numFmtId="174" fontId="15" fillId="0" borderId="45" xfId="0" applyNumberFormat="1" applyFont="1" applyBorder="1" applyAlignment="1">
      <alignment horizontal="right"/>
    </xf>
    <xf numFmtId="10" fontId="13" fillId="0" borderId="0" xfId="6" applyNumberFormat="1" applyFont="1"/>
    <xf numFmtId="174" fontId="15" fillId="0" borderId="46" xfId="0" applyNumberFormat="1" applyFont="1" applyBorder="1" applyAlignment="1">
      <alignment horizontal="right"/>
    </xf>
    <xf numFmtId="174" fontId="15" fillId="0" borderId="40" xfId="0" applyNumberFormat="1" applyFont="1" applyBorder="1" applyAlignment="1">
      <alignment horizontal="right"/>
    </xf>
    <xf numFmtId="0" fontId="13" fillId="0" borderId="0" xfId="7" applyFont="1" applyFill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Border="1"/>
    <xf numFmtId="0" fontId="17" fillId="2" borderId="5" xfId="0" applyFont="1" applyFill="1" applyBorder="1"/>
    <xf numFmtId="0" fontId="17" fillId="2" borderId="30" xfId="0" applyFont="1" applyFill="1" applyBorder="1"/>
    <xf numFmtId="0" fontId="17" fillId="2" borderId="29" xfId="0" applyFont="1" applyFill="1" applyBorder="1"/>
    <xf numFmtId="0" fontId="17" fillId="2" borderId="24" xfId="0" applyFont="1" applyFill="1" applyBorder="1"/>
    <xf numFmtId="172" fontId="18" fillId="2" borderId="27" xfId="1" applyNumberFormat="1" applyFont="1" applyFill="1" applyBorder="1"/>
    <xf numFmtId="9" fontId="18" fillId="2" borderId="18" xfId="6" applyFont="1" applyFill="1" applyBorder="1"/>
    <xf numFmtId="172" fontId="17" fillId="2" borderId="28" xfId="1" applyNumberFormat="1" applyFont="1" applyFill="1" applyBorder="1"/>
    <xf numFmtId="0" fontId="17" fillId="2" borderId="25" xfId="0" applyFont="1" applyFill="1" applyBorder="1"/>
    <xf numFmtId="172" fontId="18" fillId="2" borderId="19" xfId="1" applyNumberFormat="1" applyFont="1" applyFill="1" applyBorder="1"/>
    <xf numFmtId="173" fontId="18" fillId="2" borderId="1" xfId="6" applyNumberFormat="1" applyFont="1" applyFill="1" applyBorder="1"/>
    <xf numFmtId="172" fontId="18" fillId="2" borderId="20" xfId="1" applyNumberFormat="1" applyFont="1" applyFill="1" applyBorder="1"/>
    <xf numFmtId="0" fontId="17" fillId="2" borderId="26" xfId="0" applyFont="1" applyFill="1" applyBorder="1"/>
    <xf numFmtId="172" fontId="18" fillId="2" borderId="21" xfId="1" applyNumberFormat="1" applyFont="1" applyFill="1" applyBorder="1"/>
    <xf numFmtId="173" fontId="18" fillId="2" borderId="22" xfId="6" applyNumberFormat="1" applyFont="1" applyFill="1" applyBorder="1"/>
    <xf numFmtId="172" fontId="17" fillId="2" borderId="23" xfId="1" applyNumberFormat="1" applyFont="1" applyFill="1" applyBorder="1"/>
    <xf numFmtId="172" fontId="18" fillId="0" borderId="0" xfId="1" applyNumberFormat="1" applyFont="1" applyAlignment="1">
      <alignment horizontal="center" vertical="center"/>
    </xf>
    <xf numFmtId="173" fontId="16" fillId="0" borderId="0" xfId="0" applyNumberFormat="1" applyFont="1"/>
    <xf numFmtId="0" fontId="18" fillId="2" borderId="1" xfId="0" applyFont="1" applyFill="1" applyBorder="1"/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2" borderId="1" xfId="0" applyFont="1" applyFill="1" applyBorder="1"/>
    <xf numFmtId="172" fontId="18" fillId="2" borderId="1" xfId="1" applyNumberFormat="1" applyFont="1" applyFill="1" applyBorder="1" applyProtection="1">
      <protection locked="0"/>
    </xf>
    <xf numFmtId="173" fontId="18" fillId="2" borderId="1" xfId="6" applyNumberFormat="1" applyFont="1" applyFill="1" applyBorder="1" applyAlignment="1">
      <alignment horizontal="center" vertical="center"/>
    </xf>
    <xf numFmtId="10" fontId="18" fillId="2" borderId="1" xfId="6" applyNumberFormat="1" applyFont="1" applyFill="1" applyBorder="1" applyProtection="1">
      <protection locked="0"/>
    </xf>
    <xf numFmtId="43" fontId="18" fillId="2" borderId="1" xfId="1" applyNumberFormat="1" applyFont="1" applyFill="1" applyBorder="1" applyProtection="1">
      <protection locked="0"/>
    </xf>
    <xf numFmtId="43" fontId="16" fillId="0" borderId="0" xfId="0" applyNumberFormat="1" applyFont="1"/>
    <xf numFmtId="0" fontId="19" fillId="0" borderId="0" xfId="0" applyFont="1"/>
    <xf numFmtId="0" fontId="18" fillId="2" borderId="1" xfId="0" applyFont="1" applyFill="1" applyBorder="1" applyAlignment="1">
      <alignment vertical="center"/>
    </xf>
    <xf numFmtId="168" fontId="18" fillId="2" borderId="1" xfId="0" applyNumberFormat="1" applyFont="1" applyFill="1" applyBorder="1" applyAlignment="1">
      <alignment vertical="center"/>
    </xf>
    <xf numFmtId="0" fontId="20" fillId="0" borderId="0" xfId="2" applyFont="1" applyAlignment="1" applyProtection="1"/>
    <xf numFmtId="10" fontId="18" fillId="3" borderId="1" xfId="0" applyNumberFormat="1" applyFont="1" applyFill="1" applyBorder="1" applyAlignment="1" applyProtection="1">
      <alignment vertical="center"/>
      <protection locked="0"/>
    </xf>
    <xf numFmtId="167" fontId="18" fillId="2" borderId="1" xfId="1" applyNumberFormat="1" applyFont="1" applyFill="1" applyBorder="1" applyAlignment="1" applyProtection="1">
      <alignment vertical="center"/>
    </xf>
    <xf numFmtId="0" fontId="18" fillId="0" borderId="0" xfId="0" applyFont="1"/>
    <xf numFmtId="10" fontId="17" fillId="4" borderId="5" xfId="6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horizontal="center"/>
    </xf>
    <xf numFmtId="164" fontId="21" fillId="3" borderId="6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4" fontId="21" fillId="3" borderId="8" xfId="0" applyNumberFormat="1" applyFont="1" applyFill="1" applyBorder="1" applyAlignment="1">
      <alignment horizontal="right"/>
    </xf>
    <xf numFmtId="166" fontId="21" fillId="3" borderId="0" xfId="5" applyNumberFormat="1" applyFont="1" applyFill="1" applyBorder="1" applyAlignment="1">
      <alignment horizontal="right"/>
    </xf>
    <xf numFmtId="166" fontId="21" fillId="3" borderId="9" xfId="5" applyNumberFormat="1" applyFont="1" applyFill="1" applyBorder="1" applyAlignment="1">
      <alignment horizontal="right"/>
    </xf>
    <xf numFmtId="15" fontId="18" fillId="2" borderId="0" xfId="0" applyNumberFormat="1" applyFont="1" applyFill="1" applyBorder="1" applyAlignment="1" applyProtection="1">
      <alignment horizontal="center"/>
    </xf>
    <xf numFmtId="165" fontId="21" fillId="2" borderId="12" xfId="0" applyNumberFormat="1" applyFont="1" applyFill="1" applyBorder="1" applyAlignment="1">
      <alignment horizontal="center"/>
    </xf>
    <xf numFmtId="174" fontId="21" fillId="3" borderId="11" xfId="0" applyNumberFormat="1" applyFont="1" applyFill="1" applyBorder="1" applyAlignment="1">
      <alignment horizontal="right"/>
    </xf>
    <xf numFmtId="174" fontId="21" fillId="3" borderId="13" xfId="0" applyNumberFormat="1" applyFont="1" applyFill="1" applyBorder="1" applyAlignment="1">
      <alignment horizontal="right"/>
    </xf>
    <xf numFmtId="166" fontId="21" fillId="3" borderId="14" xfId="5" applyNumberFormat="1" applyFont="1" applyFill="1" applyBorder="1" applyAlignment="1">
      <alignment horizontal="right"/>
    </xf>
    <xf numFmtId="15" fontId="18" fillId="2" borderId="14" xfId="0" applyNumberFormat="1" applyFont="1" applyFill="1" applyBorder="1" applyAlignment="1" applyProtection="1">
      <alignment horizontal="center"/>
    </xf>
    <xf numFmtId="165" fontId="21" fillId="2" borderId="15" xfId="0" applyNumberFormat="1" applyFont="1" applyFill="1" applyBorder="1" applyAlignment="1">
      <alignment horizontal="center"/>
    </xf>
    <xf numFmtId="166" fontId="18" fillId="0" borderId="0" xfId="0" applyNumberFormat="1" applyFont="1"/>
    <xf numFmtId="0" fontId="17" fillId="2" borderId="6" xfId="0" applyFont="1" applyFill="1" applyBorder="1" applyAlignment="1">
      <alignment horizontal="right"/>
    </xf>
    <xf numFmtId="10" fontId="17" fillId="4" borderId="5" xfId="6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0" fillId="0" borderId="16" xfId="0" applyBorder="1" applyAlignment="1"/>
    <xf numFmtId="0" fontId="0" fillId="0" borderId="7" xfId="0" applyBorder="1" applyAlignment="1"/>
  </cellXfs>
  <cellStyles count="11">
    <cellStyle name="Comma" xfId="1" builtinId="3"/>
    <cellStyle name="Currency" xfId="10" builtinId="4"/>
    <cellStyle name="Currency 2" xfId="8" xr:uid="{00000000-0005-0000-0000-000002000000}"/>
    <cellStyle name="Hyperlink" xfId="2" builtinId="8"/>
    <cellStyle name="Hyperlink 2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7" xr:uid="{00000000-0005-0000-0000-000008000000}"/>
    <cellStyle name="Percent" xfId="6" builtinId="5"/>
    <cellStyle name="Percent 2" xfId="9" xr:uid="{00000000-0005-0000-0000-00000A000000}"/>
  </cellStyles>
  <dxfs count="0"/>
  <tableStyles count="0" defaultTableStyle="TableStyleMedium9" defaultPivotStyle="PivotStyleLight16"/>
  <colors>
    <mruColors>
      <color rgb="FF00FF00"/>
      <color rgb="FFA9C399"/>
      <color rgb="FF948671"/>
      <color rgb="FFFFC222"/>
      <color rgb="FFF37421"/>
      <color rgb="FFC41230"/>
      <color rgb="FF1E416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035288765133"/>
          <c:y val="6.678428104083213E-2"/>
          <c:w val="0.8173496471123487"/>
          <c:h val="0.78269380234516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breakdown'!$D$56:$P$56</c:f>
              <c:numCache>
                <c:formatCode>_-"$"* #,##0_-;\-"$"* #,##0_-;_-"$"* "-"??_-;_-@_-</c:formatCode>
                <c:ptCount val="13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100002.33390699397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2-479D-AD62-A7AA19995D42}"/>
            </c:ext>
          </c:extLst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breakdown'!$D$57:$P$57</c:f>
              <c:numCache>
                <c:formatCode>_-"$"* #,##0_-;\-"$"* #,##0_-;_-"$"* "-"??_-;_-@_-</c:formatCode>
                <c:ptCount val="13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18119.653375703503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2-479D-AD62-A7AA19995D42}"/>
            </c:ext>
          </c:extLst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breakdown'!$D$58:$P$58</c:f>
              <c:numCache>
                <c:formatCode>_-"$"* #,##0_-;\-"$"* #,##0_-;_-"$"* "-"??_-;_-@_-</c:formatCode>
                <c:ptCount val="13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2-479D-AD62-A7AA19995D42}"/>
            </c:ext>
          </c:extLst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breakdown'!$D$59:$P$59</c:f>
              <c:numCache>
                <c:formatCode>_-"$"* #,##0_-;\-"$"* #,##0_-;_-"$"* "-"??_-;_-@_-</c:formatCode>
                <c:ptCount val="13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4752.8108364052532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2-479D-AD62-A7AA19995D42}"/>
            </c:ext>
          </c:extLst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breakdown'!$D$60:$P$60</c:f>
              <c:numCache>
                <c:formatCode>_-"$"* #,##0_-;\-"$"* #,##0_-;_-"$"*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1534.8754608179993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555784"/>
        <c:axId val="42255539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breakdown'!$D$61:$P$61</c:f>
              <c:numCache>
                <c:formatCode>_-"$"* #,##0_-;\-"$"* #,##0_-;_-"$"* "-"??_-;_-@_-</c:formatCode>
                <c:ptCount val="13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5784"/>
        <c:axId val="4225553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'Graphs - BRCP breakdown'!$C$62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- BRCP breakdown'!$D$62:$P$62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1BC-45EF-B7F2-A7FDD7B5E36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breakdown'!$C$63</c15:sqref>
                        </c15:formulaRef>
                      </c:ext>
                    </c:extLst>
                    <c:strCache>
                      <c:ptCount val="1"/>
                      <c:pt idx="0">
                        <c:v>BRCP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breakdown'!$D$63:$P$63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13"/>
                      <c:pt idx="0">
                        <c:v>142200</c:v>
                      </c:pt>
                      <c:pt idx="1">
                        <c:v>173400</c:v>
                      </c:pt>
                      <c:pt idx="2">
                        <c:v>164100</c:v>
                      </c:pt>
                      <c:pt idx="3">
                        <c:v>238500</c:v>
                      </c:pt>
                      <c:pt idx="4">
                        <c:v>240600</c:v>
                      </c:pt>
                      <c:pt idx="5">
                        <c:v>163900</c:v>
                      </c:pt>
                      <c:pt idx="6">
                        <c:v>157000</c:v>
                      </c:pt>
                      <c:pt idx="7">
                        <c:v>176800</c:v>
                      </c:pt>
                      <c:pt idx="8">
                        <c:v>164800</c:v>
                      </c:pt>
                      <c:pt idx="9">
                        <c:v>159800</c:v>
                      </c:pt>
                      <c:pt idx="10">
                        <c:v>149800</c:v>
                      </c:pt>
                      <c:pt idx="11">
                        <c:v>153600</c:v>
                      </c:pt>
                      <c:pt idx="12">
                        <c:v>154200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1BC-45EF-B7F2-A7FDD7B5E364}"/>
                  </c:ext>
                </c:extLst>
              </c15:ser>
            </c15:filteredLineSeries>
          </c:ext>
        </c:extLst>
      </c:lineChart>
      <c:catAx>
        <c:axId val="4225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392"/>
        <c:crosses val="autoZero"/>
        <c:auto val="1"/>
        <c:lblAlgn val="ctr"/>
        <c:lblOffset val="100"/>
        <c:noMultiLvlLbl val="0"/>
      </c:catAx>
      <c:valAx>
        <c:axId val="42255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 b="1">
                    <a:solidFill>
                      <a:sysClr val="windowText" lastClr="000000"/>
                    </a:solidFill>
                  </a:rPr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4.306321517562308E-2"/>
              <c:y val="0.22589319805453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784"/>
        <c:crosses val="autoZero"/>
        <c:crossBetween val="between"/>
      </c:valAx>
      <c:dTable>
        <c:showHorzBorder val="1"/>
        <c:showVertBorder val="1"/>
        <c:showOutline val="0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149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yields'!$C$33:$C$350</c:f>
              <c:numCache>
                <c:formatCode>dd\-mmm\-yyyy</c:formatCode>
                <c:ptCount val="318"/>
                <c:pt idx="0">
                  <c:v>42979</c:v>
                </c:pt>
                <c:pt idx="1">
                  <c:v>42982</c:v>
                </c:pt>
                <c:pt idx="2">
                  <c:v>42983</c:v>
                </c:pt>
                <c:pt idx="3">
                  <c:v>42984</c:v>
                </c:pt>
                <c:pt idx="4">
                  <c:v>42985</c:v>
                </c:pt>
                <c:pt idx="5">
                  <c:v>42986</c:v>
                </c:pt>
                <c:pt idx="6">
                  <c:v>42989</c:v>
                </c:pt>
                <c:pt idx="7">
                  <c:v>42990</c:v>
                </c:pt>
                <c:pt idx="8">
                  <c:v>42991</c:v>
                </c:pt>
                <c:pt idx="9">
                  <c:v>42992</c:v>
                </c:pt>
                <c:pt idx="10">
                  <c:v>42993</c:v>
                </c:pt>
                <c:pt idx="11">
                  <c:v>42996</c:v>
                </c:pt>
                <c:pt idx="12">
                  <c:v>42997</c:v>
                </c:pt>
                <c:pt idx="13">
                  <c:v>42998</c:v>
                </c:pt>
                <c:pt idx="14">
                  <c:v>42999</c:v>
                </c:pt>
                <c:pt idx="15">
                  <c:v>43000</c:v>
                </c:pt>
                <c:pt idx="16">
                  <c:v>43003</c:v>
                </c:pt>
                <c:pt idx="17">
                  <c:v>43004</c:v>
                </c:pt>
                <c:pt idx="18">
                  <c:v>43005</c:v>
                </c:pt>
                <c:pt idx="19">
                  <c:v>43006</c:v>
                </c:pt>
                <c:pt idx="20">
                  <c:v>43007</c:v>
                </c:pt>
                <c:pt idx="21">
                  <c:v>43010</c:v>
                </c:pt>
                <c:pt idx="22">
                  <c:v>43011</c:v>
                </c:pt>
                <c:pt idx="23">
                  <c:v>43012</c:v>
                </c:pt>
                <c:pt idx="24">
                  <c:v>43013</c:v>
                </c:pt>
                <c:pt idx="25">
                  <c:v>43014</c:v>
                </c:pt>
                <c:pt idx="26">
                  <c:v>43017</c:v>
                </c:pt>
                <c:pt idx="27">
                  <c:v>43018</c:v>
                </c:pt>
                <c:pt idx="28">
                  <c:v>43019</c:v>
                </c:pt>
                <c:pt idx="29">
                  <c:v>43020</c:v>
                </c:pt>
                <c:pt idx="30">
                  <c:v>43021</c:v>
                </c:pt>
                <c:pt idx="31">
                  <c:v>43024</c:v>
                </c:pt>
                <c:pt idx="32">
                  <c:v>43025</c:v>
                </c:pt>
                <c:pt idx="33">
                  <c:v>43026</c:v>
                </c:pt>
                <c:pt idx="34">
                  <c:v>43027</c:v>
                </c:pt>
                <c:pt idx="35">
                  <c:v>43028</c:v>
                </c:pt>
                <c:pt idx="36">
                  <c:v>43031</c:v>
                </c:pt>
                <c:pt idx="37">
                  <c:v>43032</c:v>
                </c:pt>
                <c:pt idx="38">
                  <c:v>43033</c:v>
                </c:pt>
                <c:pt idx="39">
                  <c:v>43034</c:v>
                </c:pt>
                <c:pt idx="40">
                  <c:v>43035</c:v>
                </c:pt>
                <c:pt idx="41">
                  <c:v>43038</c:v>
                </c:pt>
                <c:pt idx="42">
                  <c:v>43039</c:v>
                </c:pt>
                <c:pt idx="43">
                  <c:v>43040</c:v>
                </c:pt>
                <c:pt idx="44">
                  <c:v>43041</c:v>
                </c:pt>
                <c:pt idx="45">
                  <c:v>43042</c:v>
                </c:pt>
                <c:pt idx="46">
                  <c:v>43045</c:v>
                </c:pt>
                <c:pt idx="47">
                  <c:v>43046</c:v>
                </c:pt>
                <c:pt idx="48">
                  <c:v>43047</c:v>
                </c:pt>
                <c:pt idx="49">
                  <c:v>43048</c:v>
                </c:pt>
                <c:pt idx="50">
                  <c:v>43049</c:v>
                </c:pt>
                <c:pt idx="51">
                  <c:v>43052</c:v>
                </c:pt>
                <c:pt idx="52">
                  <c:v>43053</c:v>
                </c:pt>
                <c:pt idx="53">
                  <c:v>43054</c:v>
                </c:pt>
                <c:pt idx="54">
                  <c:v>43055</c:v>
                </c:pt>
                <c:pt idx="55">
                  <c:v>43056</c:v>
                </c:pt>
                <c:pt idx="56">
                  <c:v>43059</c:v>
                </c:pt>
                <c:pt idx="57">
                  <c:v>43060</c:v>
                </c:pt>
                <c:pt idx="58">
                  <c:v>43061</c:v>
                </c:pt>
                <c:pt idx="59">
                  <c:v>43062</c:v>
                </c:pt>
                <c:pt idx="60">
                  <c:v>43063</c:v>
                </c:pt>
                <c:pt idx="61">
                  <c:v>43066</c:v>
                </c:pt>
                <c:pt idx="62">
                  <c:v>43067</c:v>
                </c:pt>
                <c:pt idx="63">
                  <c:v>43068</c:v>
                </c:pt>
                <c:pt idx="64">
                  <c:v>43069</c:v>
                </c:pt>
                <c:pt idx="65">
                  <c:v>43070</c:v>
                </c:pt>
                <c:pt idx="66">
                  <c:v>43073</c:v>
                </c:pt>
                <c:pt idx="67">
                  <c:v>43074</c:v>
                </c:pt>
                <c:pt idx="68">
                  <c:v>43075</c:v>
                </c:pt>
                <c:pt idx="69">
                  <c:v>43076</c:v>
                </c:pt>
                <c:pt idx="70">
                  <c:v>43077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43087</c:v>
                </c:pt>
                <c:pt idx="77">
                  <c:v>43088</c:v>
                </c:pt>
                <c:pt idx="78">
                  <c:v>43089</c:v>
                </c:pt>
                <c:pt idx="79">
                  <c:v>43090</c:v>
                </c:pt>
                <c:pt idx="80">
                  <c:v>43091</c:v>
                </c:pt>
                <c:pt idx="81">
                  <c:v>43096</c:v>
                </c:pt>
                <c:pt idx="82">
                  <c:v>43097</c:v>
                </c:pt>
                <c:pt idx="83">
                  <c:v>43098</c:v>
                </c:pt>
                <c:pt idx="84">
                  <c:v>43102</c:v>
                </c:pt>
                <c:pt idx="85">
                  <c:v>43103</c:v>
                </c:pt>
                <c:pt idx="86">
                  <c:v>43104</c:v>
                </c:pt>
                <c:pt idx="87">
                  <c:v>43105</c:v>
                </c:pt>
                <c:pt idx="88">
                  <c:v>43108</c:v>
                </c:pt>
                <c:pt idx="89">
                  <c:v>43109</c:v>
                </c:pt>
                <c:pt idx="90">
                  <c:v>43110</c:v>
                </c:pt>
                <c:pt idx="91">
                  <c:v>43111</c:v>
                </c:pt>
                <c:pt idx="92">
                  <c:v>43112</c:v>
                </c:pt>
                <c:pt idx="93">
                  <c:v>43115</c:v>
                </c:pt>
                <c:pt idx="94">
                  <c:v>43116</c:v>
                </c:pt>
                <c:pt idx="95">
                  <c:v>43117</c:v>
                </c:pt>
                <c:pt idx="96">
                  <c:v>43118</c:v>
                </c:pt>
                <c:pt idx="97">
                  <c:v>43119</c:v>
                </c:pt>
                <c:pt idx="98">
                  <c:v>43122</c:v>
                </c:pt>
                <c:pt idx="99">
                  <c:v>43123</c:v>
                </c:pt>
                <c:pt idx="100">
                  <c:v>43124</c:v>
                </c:pt>
                <c:pt idx="101">
                  <c:v>43125</c:v>
                </c:pt>
                <c:pt idx="102">
                  <c:v>43129</c:v>
                </c:pt>
                <c:pt idx="103">
                  <c:v>43130</c:v>
                </c:pt>
                <c:pt idx="104">
                  <c:v>43131</c:v>
                </c:pt>
                <c:pt idx="105">
                  <c:v>43132</c:v>
                </c:pt>
                <c:pt idx="106">
                  <c:v>43133</c:v>
                </c:pt>
                <c:pt idx="107">
                  <c:v>43136</c:v>
                </c:pt>
                <c:pt idx="108">
                  <c:v>43137</c:v>
                </c:pt>
                <c:pt idx="109">
                  <c:v>43138</c:v>
                </c:pt>
                <c:pt idx="110">
                  <c:v>43139</c:v>
                </c:pt>
                <c:pt idx="111">
                  <c:v>43140</c:v>
                </c:pt>
                <c:pt idx="112">
                  <c:v>43143</c:v>
                </c:pt>
                <c:pt idx="113">
                  <c:v>43144</c:v>
                </c:pt>
                <c:pt idx="114">
                  <c:v>43145</c:v>
                </c:pt>
                <c:pt idx="115">
                  <c:v>43146</c:v>
                </c:pt>
                <c:pt idx="116">
                  <c:v>43147</c:v>
                </c:pt>
                <c:pt idx="117">
                  <c:v>43150</c:v>
                </c:pt>
                <c:pt idx="118">
                  <c:v>43151</c:v>
                </c:pt>
                <c:pt idx="119">
                  <c:v>43152</c:v>
                </c:pt>
                <c:pt idx="120">
                  <c:v>43153</c:v>
                </c:pt>
                <c:pt idx="121">
                  <c:v>43154</c:v>
                </c:pt>
                <c:pt idx="122">
                  <c:v>43157</c:v>
                </c:pt>
                <c:pt idx="123">
                  <c:v>43158</c:v>
                </c:pt>
                <c:pt idx="124">
                  <c:v>43159</c:v>
                </c:pt>
                <c:pt idx="125">
                  <c:v>43160</c:v>
                </c:pt>
                <c:pt idx="126">
                  <c:v>43161</c:v>
                </c:pt>
                <c:pt idx="127">
                  <c:v>43164</c:v>
                </c:pt>
                <c:pt idx="128">
                  <c:v>43165</c:v>
                </c:pt>
                <c:pt idx="129">
                  <c:v>43166</c:v>
                </c:pt>
                <c:pt idx="130">
                  <c:v>43167</c:v>
                </c:pt>
                <c:pt idx="131">
                  <c:v>43168</c:v>
                </c:pt>
                <c:pt idx="132">
                  <c:v>43171</c:v>
                </c:pt>
                <c:pt idx="133">
                  <c:v>43172</c:v>
                </c:pt>
                <c:pt idx="134">
                  <c:v>43173</c:v>
                </c:pt>
                <c:pt idx="135">
                  <c:v>43174</c:v>
                </c:pt>
                <c:pt idx="136">
                  <c:v>43175</c:v>
                </c:pt>
                <c:pt idx="137">
                  <c:v>43178</c:v>
                </c:pt>
                <c:pt idx="138">
                  <c:v>43179</c:v>
                </c:pt>
                <c:pt idx="139">
                  <c:v>43180</c:v>
                </c:pt>
                <c:pt idx="140">
                  <c:v>43181</c:v>
                </c:pt>
                <c:pt idx="141">
                  <c:v>43182</c:v>
                </c:pt>
                <c:pt idx="142">
                  <c:v>43185</c:v>
                </c:pt>
                <c:pt idx="143">
                  <c:v>43186</c:v>
                </c:pt>
                <c:pt idx="144">
                  <c:v>43187</c:v>
                </c:pt>
                <c:pt idx="145">
                  <c:v>43188</c:v>
                </c:pt>
                <c:pt idx="146">
                  <c:v>43193</c:v>
                </c:pt>
                <c:pt idx="147">
                  <c:v>43194</c:v>
                </c:pt>
                <c:pt idx="148">
                  <c:v>43195</c:v>
                </c:pt>
                <c:pt idx="149">
                  <c:v>43196</c:v>
                </c:pt>
                <c:pt idx="150">
                  <c:v>43199</c:v>
                </c:pt>
                <c:pt idx="151">
                  <c:v>43200</c:v>
                </c:pt>
                <c:pt idx="152">
                  <c:v>43201</c:v>
                </c:pt>
                <c:pt idx="153">
                  <c:v>43202</c:v>
                </c:pt>
                <c:pt idx="154">
                  <c:v>43203</c:v>
                </c:pt>
                <c:pt idx="155">
                  <c:v>43206</c:v>
                </c:pt>
                <c:pt idx="156">
                  <c:v>43207</c:v>
                </c:pt>
                <c:pt idx="157">
                  <c:v>43208</c:v>
                </c:pt>
                <c:pt idx="158">
                  <c:v>43209</c:v>
                </c:pt>
                <c:pt idx="159">
                  <c:v>43210</c:v>
                </c:pt>
                <c:pt idx="160">
                  <c:v>43213</c:v>
                </c:pt>
                <c:pt idx="161">
                  <c:v>43214</c:v>
                </c:pt>
                <c:pt idx="162">
                  <c:v>43216</c:v>
                </c:pt>
                <c:pt idx="163">
                  <c:v>43217</c:v>
                </c:pt>
                <c:pt idx="164">
                  <c:v>43220</c:v>
                </c:pt>
                <c:pt idx="165">
                  <c:v>43221</c:v>
                </c:pt>
                <c:pt idx="166">
                  <c:v>43222</c:v>
                </c:pt>
                <c:pt idx="167">
                  <c:v>43223</c:v>
                </c:pt>
                <c:pt idx="168">
                  <c:v>43224</c:v>
                </c:pt>
                <c:pt idx="169">
                  <c:v>43227</c:v>
                </c:pt>
                <c:pt idx="170">
                  <c:v>43228</c:v>
                </c:pt>
                <c:pt idx="171">
                  <c:v>43229</c:v>
                </c:pt>
                <c:pt idx="172">
                  <c:v>43230</c:v>
                </c:pt>
                <c:pt idx="173">
                  <c:v>43231</c:v>
                </c:pt>
                <c:pt idx="174">
                  <c:v>43234</c:v>
                </c:pt>
                <c:pt idx="175">
                  <c:v>43235</c:v>
                </c:pt>
                <c:pt idx="176">
                  <c:v>43236</c:v>
                </c:pt>
                <c:pt idx="177">
                  <c:v>43237</c:v>
                </c:pt>
                <c:pt idx="178">
                  <c:v>43238</c:v>
                </c:pt>
                <c:pt idx="179">
                  <c:v>43241</c:v>
                </c:pt>
                <c:pt idx="180">
                  <c:v>43242</c:v>
                </c:pt>
                <c:pt idx="181">
                  <c:v>43243</c:v>
                </c:pt>
                <c:pt idx="182">
                  <c:v>43244</c:v>
                </c:pt>
                <c:pt idx="183">
                  <c:v>43245</c:v>
                </c:pt>
                <c:pt idx="184">
                  <c:v>43248</c:v>
                </c:pt>
                <c:pt idx="185">
                  <c:v>43249</c:v>
                </c:pt>
                <c:pt idx="186">
                  <c:v>43250</c:v>
                </c:pt>
                <c:pt idx="187">
                  <c:v>43251</c:v>
                </c:pt>
                <c:pt idx="188">
                  <c:v>43252</c:v>
                </c:pt>
                <c:pt idx="189">
                  <c:v>43255</c:v>
                </c:pt>
                <c:pt idx="190">
                  <c:v>43256</c:v>
                </c:pt>
                <c:pt idx="191">
                  <c:v>43257</c:v>
                </c:pt>
                <c:pt idx="192">
                  <c:v>43258</c:v>
                </c:pt>
                <c:pt idx="193">
                  <c:v>43259</c:v>
                </c:pt>
                <c:pt idx="194">
                  <c:v>43263</c:v>
                </c:pt>
                <c:pt idx="195">
                  <c:v>43264</c:v>
                </c:pt>
                <c:pt idx="196">
                  <c:v>43265</c:v>
                </c:pt>
                <c:pt idx="197">
                  <c:v>43266</c:v>
                </c:pt>
                <c:pt idx="198">
                  <c:v>43269</c:v>
                </c:pt>
                <c:pt idx="199">
                  <c:v>43270</c:v>
                </c:pt>
                <c:pt idx="200">
                  <c:v>43271</c:v>
                </c:pt>
                <c:pt idx="201">
                  <c:v>43272</c:v>
                </c:pt>
                <c:pt idx="202">
                  <c:v>43273</c:v>
                </c:pt>
                <c:pt idx="203">
                  <c:v>43276</c:v>
                </c:pt>
                <c:pt idx="204">
                  <c:v>43277</c:v>
                </c:pt>
                <c:pt idx="205">
                  <c:v>43278</c:v>
                </c:pt>
                <c:pt idx="206">
                  <c:v>43279</c:v>
                </c:pt>
                <c:pt idx="207">
                  <c:v>43280</c:v>
                </c:pt>
                <c:pt idx="208">
                  <c:v>43283</c:v>
                </c:pt>
                <c:pt idx="209">
                  <c:v>43284</c:v>
                </c:pt>
                <c:pt idx="210">
                  <c:v>43285</c:v>
                </c:pt>
                <c:pt idx="211">
                  <c:v>43286</c:v>
                </c:pt>
                <c:pt idx="212">
                  <c:v>43287</c:v>
                </c:pt>
                <c:pt idx="213">
                  <c:v>43290</c:v>
                </c:pt>
                <c:pt idx="214">
                  <c:v>43291</c:v>
                </c:pt>
                <c:pt idx="215">
                  <c:v>43292</c:v>
                </c:pt>
                <c:pt idx="216">
                  <c:v>43293</c:v>
                </c:pt>
                <c:pt idx="217">
                  <c:v>43294</c:v>
                </c:pt>
                <c:pt idx="218">
                  <c:v>43297</c:v>
                </c:pt>
                <c:pt idx="219">
                  <c:v>43298</c:v>
                </c:pt>
                <c:pt idx="220">
                  <c:v>43299</c:v>
                </c:pt>
                <c:pt idx="221">
                  <c:v>43300</c:v>
                </c:pt>
                <c:pt idx="222">
                  <c:v>43301</c:v>
                </c:pt>
                <c:pt idx="223">
                  <c:v>43304</c:v>
                </c:pt>
                <c:pt idx="224">
                  <c:v>43305</c:v>
                </c:pt>
                <c:pt idx="225">
                  <c:v>43306</c:v>
                </c:pt>
                <c:pt idx="226">
                  <c:v>43307</c:v>
                </c:pt>
                <c:pt idx="227">
                  <c:v>43308</c:v>
                </c:pt>
                <c:pt idx="228">
                  <c:v>43311</c:v>
                </c:pt>
                <c:pt idx="229">
                  <c:v>43312</c:v>
                </c:pt>
                <c:pt idx="230">
                  <c:v>43313</c:v>
                </c:pt>
                <c:pt idx="231">
                  <c:v>43314</c:v>
                </c:pt>
                <c:pt idx="232">
                  <c:v>43315</c:v>
                </c:pt>
                <c:pt idx="233">
                  <c:v>43318</c:v>
                </c:pt>
                <c:pt idx="234">
                  <c:v>43319</c:v>
                </c:pt>
                <c:pt idx="235">
                  <c:v>43320</c:v>
                </c:pt>
                <c:pt idx="236">
                  <c:v>43321</c:v>
                </c:pt>
                <c:pt idx="237">
                  <c:v>43322</c:v>
                </c:pt>
                <c:pt idx="238">
                  <c:v>43325</c:v>
                </c:pt>
                <c:pt idx="239">
                  <c:v>43326</c:v>
                </c:pt>
                <c:pt idx="240">
                  <c:v>43327</c:v>
                </c:pt>
                <c:pt idx="241">
                  <c:v>43328</c:v>
                </c:pt>
                <c:pt idx="242">
                  <c:v>43329</c:v>
                </c:pt>
                <c:pt idx="243">
                  <c:v>43332</c:v>
                </c:pt>
                <c:pt idx="244">
                  <c:v>43333</c:v>
                </c:pt>
                <c:pt idx="245">
                  <c:v>43334</c:v>
                </c:pt>
                <c:pt idx="246">
                  <c:v>43335</c:v>
                </c:pt>
                <c:pt idx="247">
                  <c:v>43336</c:v>
                </c:pt>
                <c:pt idx="248">
                  <c:v>43339</c:v>
                </c:pt>
                <c:pt idx="249">
                  <c:v>43340</c:v>
                </c:pt>
                <c:pt idx="250">
                  <c:v>43341</c:v>
                </c:pt>
                <c:pt idx="251">
                  <c:v>43342</c:v>
                </c:pt>
                <c:pt idx="252">
                  <c:v>43343</c:v>
                </c:pt>
                <c:pt idx="253">
                  <c:v>43346</c:v>
                </c:pt>
                <c:pt idx="254">
                  <c:v>43347</c:v>
                </c:pt>
                <c:pt idx="255">
                  <c:v>43348</c:v>
                </c:pt>
                <c:pt idx="256">
                  <c:v>43349</c:v>
                </c:pt>
                <c:pt idx="257">
                  <c:v>43350</c:v>
                </c:pt>
                <c:pt idx="258">
                  <c:v>43353</c:v>
                </c:pt>
                <c:pt idx="259">
                  <c:v>43354</c:v>
                </c:pt>
                <c:pt idx="260">
                  <c:v>43355</c:v>
                </c:pt>
                <c:pt idx="261">
                  <c:v>43356</c:v>
                </c:pt>
                <c:pt idx="262">
                  <c:v>43357</c:v>
                </c:pt>
                <c:pt idx="263">
                  <c:v>43360</c:v>
                </c:pt>
                <c:pt idx="264">
                  <c:v>43361</c:v>
                </c:pt>
                <c:pt idx="265">
                  <c:v>43362</c:v>
                </c:pt>
                <c:pt idx="266">
                  <c:v>43363</c:v>
                </c:pt>
                <c:pt idx="267">
                  <c:v>43364</c:v>
                </c:pt>
                <c:pt idx="268">
                  <c:v>43367</c:v>
                </c:pt>
                <c:pt idx="269">
                  <c:v>43368</c:v>
                </c:pt>
                <c:pt idx="270">
                  <c:v>43369</c:v>
                </c:pt>
                <c:pt idx="271">
                  <c:v>43370</c:v>
                </c:pt>
                <c:pt idx="272">
                  <c:v>43371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43381</c:v>
                </c:pt>
                <c:pt idx="279">
                  <c:v>43382</c:v>
                </c:pt>
                <c:pt idx="280">
                  <c:v>43383</c:v>
                </c:pt>
                <c:pt idx="281">
                  <c:v>43384</c:v>
                </c:pt>
                <c:pt idx="282">
                  <c:v>43385</c:v>
                </c:pt>
                <c:pt idx="283">
                  <c:v>43388</c:v>
                </c:pt>
                <c:pt idx="284">
                  <c:v>43389</c:v>
                </c:pt>
                <c:pt idx="285">
                  <c:v>43390</c:v>
                </c:pt>
                <c:pt idx="286">
                  <c:v>43391</c:v>
                </c:pt>
                <c:pt idx="287">
                  <c:v>43392</c:v>
                </c:pt>
                <c:pt idx="288">
                  <c:v>43395</c:v>
                </c:pt>
                <c:pt idx="289">
                  <c:v>43396</c:v>
                </c:pt>
                <c:pt idx="290">
                  <c:v>43397</c:v>
                </c:pt>
                <c:pt idx="291">
                  <c:v>43398</c:v>
                </c:pt>
                <c:pt idx="292">
                  <c:v>43399</c:v>
                </c:pt>
                <c:pt idx="293">
                  <c:v>43402</c:v>
                </c:pt>
              </c:numCache>
            </c:numRef>
          </c:cat>
          <c:val>
            <c:numRef>
              <c:f>'Graph - historical bond yields'!$D$33:$D$350</c:f>
              <c:numCache>
                <c:formatCode>0.00%</c:formatCode>
                <c:ptCount val="318"/>
                <c:pt idx="0">
                  <c:v>2.7000000000000003E-2</c:v>
                </c:pt>
                <c:pt idx="1">
                  <c:v>2.665E-2</c:v>
                </c:pt>
                <c:pt idx="2">
                  <c:v>2.7149999999999997E-2</c:v>
                </c:pt>
                <c:pt idx="3">
                  <c:v>2.64E-2</c:v>
                </c:pt>
                <c:pt idx="4">
                  <c:v>2.6800000000000001E-2</c:v>
                </c:pt>
                <c:pt idx="5">
                  <c:v>2.6150000000000003E-2</c:v>
                </c:pt>
                <c:pt idx="6">
                  <c:v>2.64E-2</c:v>
                </c:pt>
                <c:pt idx="7">
                  <c:v>2.6749999999999999E-2</c:v>
                </c:pt>
                <c:pt idx="8">
                  <c:v>2.7099999999999999E-2</c:v>
                </c:pt>
                <c:pt idx="9">
                  <c:v>2.7650000000000001E-2</c:v>
                </c:pt>
                <c:pt idx="10">
                  <c:v>2.7799999999999998E-2</c:v>
                </c:pt>
                <c:pt idx="11">
                  <c:v>2.835E-2</c:v>
                </c:pt>
                <c:pt idx="12">
                  <c:v>2.8500000000000001E-2</c:v>
                </c:pt>
                <c:pt idx="13">
                  <c:v>2.8650000000000002E-2</c:v>
                </c:pt>
                <c:pt idx="14">
                  <c:v>2.8650000000000002E-2</c:v>
                </c:pt>
                <c:pt idx="15">
                  <c:v>2.8300000000000002E-2</c:v>
                </c:pt>
                <c:pt idx="16">
                  <c:v>2.835E-2</c:v>
                </c:pt>
                <c:pt idx="17">
                  <c:v>2.8050000000000002E-2</c:v>
                </c:pt>
                <c:pt idx="18">
                  <c:v>2.8250000000000001E-2</c:v>
                </c:pt>
                <c:pt idx="19">
                  <c:v>2.895E-2</c:v>
                </c:pt>
                <c:pt idx="20">
                  <c:v>2.8799999999999999E-2</c:v>
                </c:pt>
                <c:pt idx="21">
                  <c:v>2.9100000000000001E-2</c:v>
                </c:pt>
                <c:pt idx="22">
                  <c:v>2.8750000000000001E-2</c:v>
                </c:pt>
                <c:pt idx="23">
                  <c:v>2.8450000000000003E-2</c:v>
                </c:pt>
                <c:pt idx="24">
                  <c:v>2.8199999999999999E-2</c:v>
                </c:pt>
                <c:pt idx="25">
                  <c:v>2.8549999999999999E-2</c:v>
                </c:pt>
                <c:pt idx="26">
                  <c:v>2.86E-2</c:v>
                </c:pt>
                <c:pt idx="27">
                  <c:v>2.87E-2</c:v>
                </c:pt>
                <c:pt idx="28">
                  <c:v>2.8549999999999999E-2</c:v>
                </c:pt>
                <c:pt idx="29">
                  <c:v>2.8399999999999998E-2</c:v>
                </c:pt>
                <c:pt idx="30">
                  <c:v>2.8300000000000002E-2</c:v>
                </c:pt>
                <c:pt idx="31">
                  <c:v>2.785E-2</c:v>
                </c:pt>
                <c:pt idx="32">
                  <c:v>2.7999999999999997E-2</c:v>
                </c:pt>
                <c:pt idx="33">
                  <c:v>2.76E-2</c:v>
                </c:pt>
                <c:pt idx="34">
                  <c:v>2.7999999999999997E-2</c:v>
                </c:pt>
                <c:pt idx="35">
                  <c:v>2.8149999999999998E-2</c:v>
                </c:pt>
                <c:pt idx="36">
                  <c:v>2.8399999999999998E-2</c:v>
                </c:pt>
                <c:pt idx="37">
                  <c:v>2.81E-2</c:v>
                </c:pt>
                <c:pt idx="38">
                  <c:v>2.7999999999999997E-2</c:v>
                </c:pt>
                <c:pt idx="39">
                  <c:v>2.7949999999999999E-2</c:v>
                </c:pt>
                <c:pt idx="40">
                  <c:v>2.8149999999999998E-2</c:v>
                </c:pt>
                <c:pt idx="41">
                  <c:v>2.7699999999999999E-2</c:v>
                </c:pt>
                <c:pt idx="42">
                  <c:v>2.7050000000000001E-2</c:v>
                </c:pt>
                <c:pt idx="43">
                  <c:v>2.7400000000000001E-2</c:v>
                </c:pt>
                <c:pt idx="44">
                  <c:v>2.69E-2</c:v>
                </c:pt>
                <c:pt idx="45">
                  <c:v>2.605E-2</c:v>
                </c:pt>
                <c:pt idx="46">
                  <c:v>2.605E-2</c:v>
                </c:pt>
                <c:pt idx="47">
                  <c:v>2.6200000000000001E-2</c:v>
                </c:pt>
                <c:pt idx="48">
                  <c:v>2.6099999999999998E-2</c:v>
                </c:pt>
                <c:pt idx="49">
                  <c:v>2.63E-2</c:v>
                </c:pt>
                <c:pt idx="50">
                  <c:v>2.6450000000000001E-2</c:v>
                </c:pt>
                <c:pt idx="51">
                  <c:v>2.6549999999999997E-2</c:v>
                </c:pt>
                <c:pt idx="52">
                  <c:v>2.69E-2</c:v>
                </c:pt>
                <c:pt idx="53">
                  <c:v>2.6249999999999999E-2</c:v>
                </c:pt>
                <c:pt idx="54">
                  <c:v>2.6200000000000001E-2</c:v>
                </c:pt>
                <c:pt idx="55">
                  <c:v>2.6099999999999998E-2</c:v>
                </c:pt>
                <c:pt idx="56">
                  <c:v>2.58E-2</c:v>
                </c:pt>
                <c:pt idx="57">
                  <c:v>2.5849999999999998E-2</c:v>
                </c:pt>
                <c:pt idx="58">
                  <c:v>2.5600000000000001E-2</c:v>
                </c:pt>
                <c:pt idx="59">
                  <c:v>2.545E-2</c:v>
                </c:pt>
                <c:pt idx="60">
                  <c:v>2.5399999999999999E-2</c:v>
                </c:pt>
                <c:pt idx="61">
                  <c:v>2.5600000000000001E-2</c:v>
                </c:pt>
                <c:pt idx="62">
                  <c:v>2.53E-2</c:v>
                </c:pt>
                <c:pt idx="63">
                  <c:v>2.5049999999999999E-2</c:v>
                </c:pt>
                <c:pt idx="64">
                  <c:v>2.5350000000000001E-2</c:v>
                </c:pt>
                <c:pt idx="65">
                  <c:v>2.5699999999999997E-2</c:v>
                </c:pt>
                <c:pt idx="66">
                  <c:v>2.58E-2</c:v>
                </c:pt>
                <c:pt idx="67">
                  <c:v>2.6349999999999998E-2</c:v>
                </c:pt>
                <c:pt idx="68">
                  <c:v>2.545E-2</c:v>
                </c:pt>
                <c:pt idx="69">
                  <c:v>2.5499999999999998E-2</c:v>
                </c:pt>
                <c:pt idx="70">
                  <c:v>2.5649999999999999E-2</c:v>
                </c:pt>
                <c:pt idx="71">
                  <c:v>2.5950000000000001E-2</c:v>
                </c:pt>
                <c:pt idx="72">
                  <c:v>2.5550000000000003E-2</c:v>
                </c:pt>
                <c:pt idx="73">
                  <c:v>2.5600000000000001E-2</c:v>
                </c:pt>
                <c:pt idx="74">
                  <c:v>2.5950000000000001E-2</c:v>
                </c:pt>
                <c:pt idx="75">
                  <c:v>2.5600000000000001E-2</c:v>
                </c:pt>
                <c:pt idx="76">
                  <c:v>2.5699999999999997E-2</c:v>
                </c:pt>
                <c:pt idx="77">
                  <c:v>2.6099999999999998E-2</c:v>
                </c:pt>
                <c:pt idx="78">
                  <c:v>2.6749999999999999E-2</c:v>
                </c:pt>
                <c:pt idx="79">
                  <c:v>2.7000000000000003E-2</c:v>
                </c:pt>
                <c:pt idx="80">
                  <c:v>2.7450000000000002E-2</c:v>
                </c:pt>
                <c:pt idx="81">
                  <c:v>2.725E-2</c:v>
                </c:pt>
                <c:pt idx="82">
                  <c:v>2.7000000000000003E-2</c:v>
                </c:pt>
                <c:pt idx="83">
                  <c:v>2.665E-2</c:v>
                </c:pt>
                <c:pt idx="84">
                  <c:v>2.69E-2</c:v>
                </c:pt>
                <c:pt idx="85">
                  <c:v>2.7149999999999997E-2</c:v>
                </c:pt>
                <c:pt idx="86">
                  <c:v>2.6800000000000001E-2</c:v>
                </c:pt>
                <c:pt idx="87">
                  <c:v>2.64E-2</c:v>
                </c:pt>
                <c:pt idx="88">
                  <c:v>2.6499999999999999E-2</c:v>
                </c:pt>
                <c:pt idx="89">
                  <c:v>2.6749999999999999E-2</c:v>
                </c:pt>
                <c:pt idx="90">
                  <c:v>2.7200000000000002E-2</c:v>
                </c:pt>
                <c:pt idx="91">
                  <c:v>2.7349999999999999E-2</c:v>
                </c:pt>
                <c:pt idx="92">
                  <c:v>2.7549999999999998E-2</c:v>
                </c:pt>
                <c:pt idx="93">
                  <c:v>2.7699999999999999E-2</c:v>
                </c:pt>
                <c:pt idx="94">
                  <c:v>2.775E-2</c:v>
                </c:pt>
                <c:pt idx="95">
                  <c:v>2.7900000000000001E-2</c:v>
                </c:pt>
                <c:pt idx="96">
                  <c:v>2.81E-2</c:v>
                </c:pt>
                <c:pt idx="97">
                  <c:v>2.8650000000000002E-2</c:v>
                </c:pt>
                <c:pt idx="98">
                  <c:v>2.86E-2</c:v>
                </c:pt>
                <c:pt idx="99">
                  <c:v>2.8300000000000002E-2</c:v>
                </c:pt>
                <c:pt idx="100">
                  <c:v>2.8250000000000001E-2</c:v>
                </c:pt>
                <c:pt idx="101">
                  <c:v>2.8450000000000003E-2</c:v>
                </c:pt>
                <c:pt idx="102">
                  <c:v>2.8500000000000001E-2</c:v>
                </c:pt>
                <c:pt idx="103">
                  <c:v>2.86E-2</c:v>
                </c:pt>
                <c:pt idx="104">
                  <c:v>2.8149999999999998E-2</c:v>
                </c:pt>
                <c:pt idx="105">
                  <c:v>2.8050000000000002E-2</c:v>
                </c:pt>
                <c:pt idx="106">
                  <c:v>2.8300000000000002E-2</c:v>
                </c:pt>
                <c:pt idx="107">
                  <c:v>2.9350000000000001E-2</c:v>
                </c:pt>
                <c:pt idx="108">
                  <c:v>2.8199999999999999E-2</c:v>
                </c:pt>
                <c:pt idx="109">
                  <c:v>2.8450000000000003E-2</c:v>
                </c:pt>
                <c:pt idx="110">
                  <c:v>2.8900000000000002E-2</c:v>
                </c:pt>
                <c:pt idx="111">
                  <c:v>2.86E-2</c:v>
                </c:pt>
                <c:pt idx="112">
                  <c:v>2.9100000000000001E-2</c:v>
                </c:pt>
                <c:pt idx="113">
                  <c:v>2.8750000000000001E-2</c:v>
                </c:pt>
                <c:pt idx="114">
                  <c:v>2.8500000000000001E-2</c:v>
                </c:pt>
                <c:pt idx="115">
                  <c:v>2.92E-2</c:v>
                </c:pt>
                <c:pt idx="116">
                  <c:v>2.9249999999999998E-2</c:v>
                </c:pt>
                <c:pt idx="117">
                  <c:v>2.8849999999999997E-2</c:v>
                </c:pt>
                <c:pt idx="118">
                  <c:v>2.8999999999999998E-2</c:v>
                </c:pt>
                <c:pt idx="119">
                  <c:v>2.8650000000000002E-2</c:v>
                </c:pt>
                <c:pt idx="120">
                  <c:v>2.8750000000000001E-2</c:v>
                </c:pt>
                <c:pt idx="121">
                  <c:v>2.8500000000000001E-2</c:v>
                </c:pt>
                <c:pt idx="122">
                  <c:v>2.775E-2</c:v>
                </c:pt>
                <c:pt idx="123">
                  <c:v>2.7549999999999998E-2</c:v>
                </c:pt>
                <c:pt idx="124">
                  <c:v>2.81E-2</c:v>
                </c:pt>
                <c:pt idx="125">
                  <c:v>2.75E-2</c:v>
                </c:pt>
                <c:pt idx="126">
                  <c:v>2.7349999999999999E-2</c:v>
                </c:pt>
                <c:pt idx="127">
                  <c:v>2.7450000000000002E-2</c:v>
                </c:pt>
                <c:pt idx="128">
                  <c:v>2.8199999999999999E-2</c:v>
                </c:pt>
                <c:pt idx="129">
                  <c:v>2.7949999999999999E-2</c:v>
                </c:pt>
                <c:pt idx="130">
                  <c:v>2.8050000000000002E-2</c:v>
                </c:pt>
                <c:pt idx="131">
                  <c:v>2.7799999999999998E-2</c:v>
                </c:pt>
                <c:pt idx="132">
                  <c:v>2.8199999999999999E-2</c:v>
                </c:pt>
                <c:pt idx="133">
                  <c:v>2.8050000000000002E-2</c:v>
                </c:pt>
                <c:pt idx="134">
                  <c:v>2.7400000000000001E-2</c:v>
                </c:pt>
                <c:pt idx="135">
                  <c:v>2.7050000000000001E-2</c:v>
                </c:pt>
                <c:pt idx="136">
                  <c:v>2.69E-2</c:v>
                </c:pt>
                <c:pt idx="137">
                  <c:v>2.7050000000000001E-2</c:v>
                </c:pt>
                <c:pt idx="138">
                  <c:v>2.7000000000000003E-2</c:v>
                </c:pt>
                <c:pt idx="139">
                  <c:v>2.6949999999999998E-2</c:v>
                </c:pt>
                <c:pt idx="140">
                  <c:v>2.7000000000000003E-2</c:v>
                </c:pt>
                <c:pt idx="141">
                  <c:v>2.6450000000000001E-2</c:v>
                </c:pt>
                <c:pt idx="142">
                  <c:v>2.6600000000000002E-2</c:v>
                </c:pt>
                <c:pt idx="143">
                  <c:v>2.6499999999999999E-2</c:v>
                </c:pt>
                <c:pt idx="144">
                  <c:v>2.5899999999999999E-2</c:v>
                </c:pt>
                <c:pt idx="145">
                  <c:v>2.6000000000000002E-2</c:v>
                </c:pt>
                <c:pt idx="146">
                  <c:v>2.605E-2</c:v>
                </c:pt>
                <c:pt idx="147">
                  <c:v>2.63E-2</c:v>
                </c:pt>
                <c:pt idx="148">
                  <c:v>2.665E-2</c:v>
                </c:pt>
                <c:pt idx="149">
                  <c:v>2.6549999999999997E-2</c:v>
                </c:pt>
                <c:pt idx="150">
                  <c:v>2.6699999999999998E-2</c:v>
                </c:pt>
                <c:pt idx="151">
                  <c:v>2.7050000000000001E-2</c:v>
                </c:pt>
                <c:pt idx="152">
                  <c:v>2.6749999999999999E-2</c:v>
                </c:pt>
                <c:pt idx="153">
                  <c:v>2.665E-2</c:v>
                </c:pt>
                <c:pt idx="154">
                  <c:v>2.7349999999999999E-2</c:v>
                </c:pt>
                <c:pt idx="155">
                  <c:v>2.7450000000000002E-2</c:v>
                </c:pt>
                <c:pt idx="156">
                  <c:v>2.76E-2</c:v>
                </c:pt>
                <c:pt idx="157">
                  <c:v>2.75E-2</c:v>
                </c:pt>
                <c:pt idx="158">
                  <c:v>2.7799999999999998E-2</c:v>
                </c:pt>
                <c:pt idx="159">
                  <c:v>2.8050000000000002E-2</c:v>
                </c:pt>
                <c:pt idx="160">
                  <c:v>2.8650000000000002E-2</c:v>
                </c:pt>
                <c:pt idx="161">
                  <c:v>2.835E-2</c:v>
                </c:pt>
                <c:pt idx="162">
                  <c:v>2.86E-2</c:v>
                </c:pt>
                <c:pt idx="163">
                  <c:v>2.8199999999999999E-2</c:v>
                </c:pt>
                <c:pt idx="164">
                  <c:v>2.7650000000000001E-2</c:v>
                </c:pt>
                <c:pt idx="165">
                  <c:v>2.7549999999999998E-2</c:v>
                </c:pt>
                <c:pt idx="166">
                  <c:v>2.7949999999999999E-2</c:v>
                </c:pt>
                <c:pt idx="167">
                  <c:v>2.81E-2</c:v>
                </c:pt>
                <c:pt idx="168">
                  <c:v>2.7699999999999999E-2</c:v>
                </c:pt>
                <c:pt idx="169">
                  <c:v>2.7549999999999998E-2</c:v>
                </c:pt>
                <c:pt idx="170">
                  <c:v>2.7400000000000001E-2</c:v>
                </c:pt>
                <c:pt idx="171">
                  <c:v>2.7799999999999998E-2</c:v>
                </c:pt>
                <c:pt idx="172">
                  <c:v>2.775E-2</c:v>
                </c:pt>
                <c:pt idx="173">
                  <c:v>2.7799999999999998E-2</c:v>
                </c:pt>
                <c:pt idx="174">
                  <c:v>2.7699999999999999E-2</c:v>
                </c:pt>
                <c:pt idx="175">
                  <c:v>2.8300000000000002E-2</c:v>
                </c:pt>
                <c:pt idx="176">
                  <c:v>2.8799999999999999E-2</c:v>
                </c:pt>
                <c:pt idx="177">
                  <c:v>2.92E-2</c:v>
                </c:pt>
                <c:pt idx="178">
                  <c:v>2.8999999999999998E-2</c:v>
                </c:pt>
                <c:pt idx="179">
                  <c:v>2.8900000000000002E-2</c:v>
                </c:pt>
                <c:pt idx="180">
                  <c:v>2.8650000000000002E-2</c:v>
                </c:pt>
                <c:pt idx="181">
                  <c:v>2.8399999999999998E-2</c:v>
                </c:pt>
                <c:pt idx="182">
                  <c:v>2.8050000000000002E-2</c:v>
                </c:pt>
                <c:pt idx="183">
                  <c:v>2.785E-2</c:v>
                </c:pt>
                <c:pt idx="184">
                  <c:v>2.7549999999999998E-2</c:v>
                </c:pt>
                <c:pt idx="185">
                  <c:v>2.6849999999999999E-2</c:v>
                </c:pt>
                <c:pt idx="186">
                  <c:v>2.6450000000000001E-2</c:v>
                </c:pt>
                <c:pt idx="187">
                  <c:v>2.6699999999999998E-2</c:v>
                </c:pt>
                <c:pt idx="188">
                  <c:v>2.7000000000000003E-2</c:v>
                </c:pt>
                <c:pt idx="189">
                  <c:v>2.7300000000000001E-2</c:v>
                </c:pt>
                <c:pt idx="190">
                  <c:v>2.725E-2</c:v>
                </c:pt>
                <c:pt idx="191">
                  <c:v>2.76E-2</c:v>
                </c:pt>
                <c:pt idx="192">
                  <c:v>2.8399999999999998E-2</c:v>
                </c:pt>
                <c:pt idx="193">
                  <c:v>2.775E-2</c:v>
                </c:pt>
                <c:pt idx="194">
                  <c:v>2.8050000000000002E-2</c:v>
                </c:pt>
                <c:pt idx="195">
                  <c:v>2.775E-2</c:v>
                </c:pt>
                <c:pt idx="196">
                  <c:v>2.725E-2</c:v>
                </c:pt>
                <c:pt idx="197">
                  <c:v>2.6949999999999998E-2</c:v>
                </c:pt>
                <c:pt idx="198">
                  <c:v>2.6699999999999998E-2</c:v>
                </c:pt>
                <c:pt idx="199">
                  <c:v>2.6200000000000001E-2</c:v>
                </c:pt>
                <c:pt idx="200">
                  <c:v>2.6549999999999997E-2</c:v>
                </c:pt>
                <c:pt idx="201">
                  <c:v>2.6749999999999999E-2</c:v>
                </c:pt>
                <c:pt idx="202">
                  <c:v>2.6499999999999999E-2</c:v>
                </c:pt>
                <c:pt idx="203">
                  <c:v>2.63E-2</c:v>
                </c:pt>
                <c:pt idx="204">
                  <c:v>2.64E-2</c:v>
                </c:pt>
                <c:pt idx="205">
                  <c:v>2.6249999999999999E-2</c:v>
                </c:pt>
                <c:pt idx="206">
                  <c:v>2.6150000000000003E-2</c:v>
                </c:pt>
                <c:pt idx="207">
                  <c:v>2.63E-2</c:v>
                </c:pt>
                <c:pt idx="208">
                  <c:v>2.5950000000000001E-2</c:v>
                </c:pt>
                <c:pt idx="209">
                  <c:v>2.6150000000000003E-2</c:v>
                </c:pt>
                <c:pt idx="210">
                  <c:v>2.5849999999999998E-2</c:v>
                </c:pt>
                <c:pt idx="211">
                  <c:v>2.5899999999999999E-2</c:v>
                </c:pt>
                <c:pt idx="212">
                  <c:v>2.6249999999999999E-2</c:v>
                </c:pt>
                <c:pt idx="213">
                  <c:v>2.6099999999999998E-2</c:v>
                </c:pt>
                <c:pt idx="214">
                  <c:v>2.63E-2</c:v>
                </c:pt>
                <c:pt idx="215">
                  <c:v>2.605E-2</c:v>
                </c:pt>
                <c:pt idx="216">
                  <c:v>2.63E-2</c:v>
                </c:pt>
                <c:pt idx="217">
                  <c:v>2.63E-2</c:v>
                </c:pt>
                <c:pt idx="218">
                  <c:v>2.6349999999999998E-2</c:v>
                </c:pt>
                <c:pt idx="219">
                  <c:v>2.6549999999999997E-2</c:v>
                </c:pt>
                <c:pt idx="220">
                  <c:v>2.6349999999999998E-2</c:v>
                </c:pt>
                <c:pt idx="221">
                  <c:v>2.6549999999999997E-2</c:v>
                </c:pt>
                <c:pt idx="222">
                  <c:v>2.6150000000000003E-2</c:v>
                </c:pt>
                <c:pt idx="223">
                  <c:v>2.6699999999999998E-2</c:v>
                </c:pt>
                <c:pt idx="224">
                  <c:v>2.7200000000000002E-2</c:v>
                </c:pt>
                <c:pt idx="225">
                  <c:v>2.6800000000000001E-2</c:v>
                </c:pt>
                <c:pt idx="226">
                  <c:v>2.6849999999999999E-2</c:v>
                </c:pt>
                <c:pt idx="227">
                  <c:v>2.6450000000000001E-2</c:v>
                </c:pt>
                <c:pt idx="228">
                  <c:v>2.6499999999999999E-2</c:v>
                </c:pt>
                <c:pt idx="229">
                  <c:v>2.6499999999999999E-2</c:v>
                </c:pt>
                <c:pt idx="230">
                  <c:v>2.6849999999999999E-2</c:v>
                </c:pt>
                <c:pt idx="231">
                  <c:v>2.7300000000000001E-2</c:v>
                </c:pt>
                <c:pt idx="232">
                  <c:v>2.725E-2</c:v>
                </c:pt>
                <c:pt idx="233">
                  <c:v>2.6749999999999999E-2</c:v>
                </c:pt>
                <c:pt idx="234">
                  <c:v>2.6549999999999997E-2</c:v>
                </c:pt>
                <c:pt idx="235">
                  <c:v>2.6749999999999999E-2</c:v>
                </c:pt>
                <c:pt idx="236">
                  <c:v>2.6499999999999999E-2</c:v>
                </c:pt>
                <c:pt idx="237">
                  <c:v>2.5849999999999998E-2</c:v>
                </c:pt>
                <c:pt idx="238">
                  <c:v>2.58E-2</c:v>
                </c:pt>
                <c:pt idx="239">
                  <c:v>2.5899999999999999E-2</c:v>
                </c:pt>
                <c:pt idx="240">
                  <c:v>2.58E-2</c:v>
                </c:pt>
                <c:pt idx="241">
                  <c:v>2.5550000000000003E-2</c:v>
                </c:pt>
                <c:pt idx="242">
                  <c:v>2.545E-2</c:v>
                </c:pt>
                <c:pt idx="243">
                  <c:v>2.5249999999999998E-2</c:v>
                </c:pt>
                <c:pt idx="244">
                  <c:v>2.5350000000000001E-2</c:v>
                </c:pt>
                <c:pt idx="245">
                  <c:v>2.5399999999999999E-2</c:v>
                </c:pt>
                <c:pt idx="246">
                  <c:v>2.53E-2</c:v>
                </c:pt>
                <c:pt idx="247">
                  <c:v>2.5350000000000001E-2</c:v>
                </c:pt>
                <c:pt idx="248">
                  <c:v>2.5399999999999999E-2</c:v>
                </c:pt>
                <c:pt idx="249">
                  <c:v>2.5600000000000001E-2</c:v>
                </c:pt>
                <c:pt idx="250">
                  <c:v>2.5499999999999998E-2</c:v>
                </c:pt>
                <c:pt idx="251">
                  <c:v>2.5649999999999999E-2</c:v>
                </c:pt>
                <c:pt idx="252">
                  <c:v>2.52E-2</c:v>
                </c:pt>
                <c:pt idx="253">
                  <c:v>2.52E-2</c:v>
                </c:pt>
                <c:pt idx="254">
                  <c:v>2.5249999999999998E-2</c:v>
                </c:pt>
                <c:pt idx="255">
                  <c:v>2.545E-2</c:v>
                </c:pt>
                <c:pt idx="256">
                  <c:v>2.5649999999999999E-2</c:v>
                </c:pt>
                <c:pt idx="257">
                  <c:v>2.545E-2</c:v>
                </c:pt>
                <c:pt idx="258">
                  <c:v>2.5750000000000002E-2</c:v>
                </c:pt>
                <c:pt idx="259">
                  <c:v>2.58E-2</c:v>
                </c:pt>
                <c:pt idx="260">
                  <c:v>2.5849999999999998E-2</c:v>
                </c:pt>
                <c:pt idx="261">
                  <c:v>2.605E-2</c:v>
                </c:pt>
                <c:pt idx="262">
                  <c:v>2.6000000000000002E-2</c:v>
                </c:pt>
                <c:pt idx="263">
                  <c:v>2.6200000000000001E-2</c:v>
                </c:pt>
                <c:pt idx="264">
                  <c:v>2.6600000000000002E-2</c:v>
                </c:pt>
                <c:pt idx="265">
                  <c:v>2.7050000000000001E-2</c:v>
                </c:pt>
                <c:pt idx="266">
                  <c:v>2.7149999999999997E-2</c:v>
                </c:pt>
                <c:pt idx="267">
                  <c:v>2.7000000000000003E-2</c:v>
                </c:pt>
                <c:pt idx="268">
                  <c:v>2.7050000000000001E-2</c:v>
                </c:pt>
                <c:pt idx="269">
                  <c:v>2.75E-2</c:v>
                </c:pt>
                <c:pt idx="270">
                  <c:v>2.7300000000000001E-2</c:v>
                </c:pt>
                <c:pt idx="271">
                  <c:v>2.6849999999999999E-2</c:v>
                </c:pt>
                <c:pt idx="272">
                  <c:v>2.6699999999999998E-2</c:v>
                </c:pt>
                <c:pt idx="273">
                  <c:v>2.6749999999999999E-2</c:v>
                </c:pt>
                <c:pt idx="274">
                  <c:v>2.665E-2</c:v>
                </c:pt>
                <c:pt idx="275">
                  <c:v>2.64E-2</c:v>
                </c:pt>
                <c:pt idx="276">
                  <c:v>2.7050000000000001E-2</c:v>
                </c:pt>
                <c:pt idx="277">
                  <c:v>2.7099999999999999E-2</c:v>
                </c:pt>
                <c:pt idx="278">
                  <c:v>2.7650000000000001E-2</c:v>
                </c:pt>
                <c:pt idx="279">
                  <c:v>2.7650000000000001E-2</c:v>
                </c:pt>
                <c:pt idx="280">
                  <c:v>2.75E-2</c:v>
                </c:pt>
                <c:pt idx="281">
                  <c:v>2.725E-2</c:v>
                </c:pt>
                <c:pt idx="282">
                  <c:v>2.7450000000000002E-2</c:v>
                </c:pt>
                <c:pt idx="283">
                  <c:v>2.6849999999999999E-2</c:v>
                </c:pt>
                <c:pt idx="284">
                  <c:v>2.7050000000000001E-2</c:v>
                </c:pt>
                <c:pt idx="285">
                  <c:v>2.6949999999999998E-2</c:v>
                </c:pt>
                <c:pt idx="286">
                  <c:v>2.7200000000000002E-2</c:v>
                </c:pt>
                <c:pt idx="287">
                  <c:v>2.6749999999999999E-2</c:v>
                </c:pt>
                <c:pt idx="288">
                  <c:v>2.6949999999999998E-2</c:v>
                </c:pt>
                <c:pt idx="289">
                  <c:v>2.6699999999999998E-2</c:v>
                </c:pt>
                <c:pt idx="290">
                  <c:v>2.6549999999999997E-2</c:v>
                </c:pt>
                <c:pt idx="291">
                  <c:v>2.605E-2</c:v>
                </c:pt>
                <c:pt idx="292">
                  <c:v>2.5950000000000001E-2</c:v>
                </c:pt>
                <c:pt idx="293">
                  <c:v>2.5649999999999999E-2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7-42B5-AA9B-4B99B2CD7B63}"/>
            </c:ext>
          </c:extLst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152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yields'!$C$33:$C$350</c:f>
              <c:numCache>
                <c:formatCode>dd\-mmm\-yyyy</c:formatCode>
                <c:ptCount val="318"/>
                <c:pt idx="0">
                  <c:v>42979</c:v>
                </c:pt>
                <c:pt idx="1">
                  <c:v>42982</c:v>
                </c:pt>
                <c:pt idx="2">
                  <c:v>42983</c:v>
                </c:pt>
                <c:pt idx="3">
                  <c:v>42984</c:v>
                </c:pt>
                <c:pt idx="4">
                  <c:v>42985</c:v>
                </c:pt>
                <c:pt idx="5">
                  <c:v>42986</c:v>
                </c:pt>
                <c:pt idx="6">
                  <c:v>42989</c:v>
                </c:pt>
                <c:pt idx="7">
                  <c:v>42990</c:v>
                </c:pt>
                <c:pt idx="8">
                  <c:v>42991</c:v>
                </c:pt>
                <c:pt idx="9">
                  <c:v>42992</c:v>
                </c:pt>
                <c:pt idx="10">
                  <c:v>42993</c:v>
                </c:pt>
                <c:pt idx="11">
                  <c:v>42996</c:v>
                </c:pt>
                <c:pt idx="12">
                  <c:v>42997</c:v>
                </c:pt>
                <c:pt idx="13">
                  <c:v>42998</c:v>
                </c:pt>
                <c:pt idx="14">
                  <c:v>42999</c:v>
                </c:pt>
                <c:pt idx="15">
                  <c:v>43000</c:v>
                </c:pt>
                <c:pt idx="16">
                  <c:v>43003</c:v>
                </c:pt>
                <c:pt idx="17">
                  <c:v>43004</c:v>
                </c:pt>
                <c:pt idx="18">
                  <c:v>43005</c:v>
                </c:pt>
                <c:pt idx="19">
                  <c:v>43006</c:v>
                </c:pt>
                <c:pt idx="20">
                  <c:v>43007</c:v>
                </c:pt>
                <c:pt idx="21">
                  <c:v>43010</c:v>
                </c:pt>
                <c:pt idx="22">
                  <c:v>43011</c:v>
                </c:pt>
                <c:pt idx="23">
                  <c:v>43012</c:v>
                </c:pt>
                <c:pt idx="24">
                  <c:v>43013</c:v>
                </c:pt>
                <c:pt idx="25">
                  <c:v>43014</c:v>
                </c:pt>
                <c:pt idx="26">
                  <c:v>43017</c:v>
                </c:pt>
                <c:pt idx="27">
                  <c:v>43018</c:v>
                </c:pt>
                <c:pt idx="28">
                  <c:v>43019</c:v>
                </c:pt>
                <c:pt idx="29">
                  <c:v>43020</c:v>
                </c:pt>
                <c:pt idx="30">
                  <c:v>43021</c:v>
                </c:pt>
                <c:pt idx="31">
                  <c:v>43024</c:v>
                </c:pt>
                <c:pt idx="32">
                  <c:v>43025</c:v>
                </c:pt>
                <c:pt idx="33">
                  <c:v>43026</c:v>
                </c:pt>
                <c:pt idx="34">
                  <c:v>43027</c:v>
                </c:pt>
                <c:pt idx="35">
                  <c:v>43028</c:v>
                </c:pt>
                <c:pt idx="36">
                  <c:v>43031</c:v>
                </c:pt>
                <c:pt idx="37">
                  <c:v>43032</c:v>
                </c:pt>
                <c:pt idx="38">
                  <c:v>43033</c:v>
                </c:pt>
                <c:pt idx="39">
                  <c:v>43034</c:v>
                </c:pt>
                <c:pt idx="40">
                  <c:v>43035</c:v>
                </c:pt>
                <c:pt idx="41">
                  <c:v>43038</c:v>
                </c:pt>
                <c:pt idx="42">
                  <c:v>43039</c:v>
                </c:pt>
                <c:pt idx="43">
                  <c:v>43040</c:v>
                </c:pt>
                <c:pt idx="44">
                  <c:v>43041</c:v>
                </c:pt>
                <c:pt idx="45">
                  <c:v>43042</c:v>
                </c:pt>
                <c:pt idx="46">
                  <c:v>43045</c:v>
                </c:pt>
                <c:pt idx="47">
                  <c:v>43046</c:v>
                </c:pt>
                <c:pt idx="48">
                  <c:v>43047</c:v>
                </c:pt>
                <c:pt idx="49">
                  <c:v>43048</c:v>
                </c:pt>
                <c:pt idx="50">
                  <c:v>43049</c:v>
                </c:pt>
                <c:pt idx="51">
                  <c:v>43052</c:v>
                </c:pt>
                <c:pt idx="52">
                  <c:v>43053</c:v>
                </c:pt>
                <c:pt idx="53">
                  <c:v>43054</c:v>
                </c:pt>
                <c:pt idx="54">
                  <c:v>43055</c:v>
                </c:pt>
                <c:pt idx="55">
                  <c:v>43056</c:v>
                </c:pt>
                <c:pt idx="56">
                  <c:v>43059</c:v>
                </c:pt>
                <c:pt idx="57">
                  <c:v>43060</c:v>
                </c:pt>
                <c:pt idx="58">
                  <c:v>43061</c:v>
                </c:pt>
                <c:pt idx="59">
                  <c:v>43062</c:v>
                </c:pt>
                <c:pt idx="60">
                  <c:v>43063</c:v>
                </c:pt>
                <c:pt idx="61">
                  <c:v>43066</c:v>
                </c:pt>
                <c:pt idx="62">
                  <c:v>43067</c:v>
                </c:pt>
                <c:pt idx="63">
                  <c:v>43068</c:v>
                </c:pt>
                <c:pt idx="64">
                  <c:v>43069</c:v>
                </c:pt>
                <c:pt idx="65">
                  <c:v>43070</c:v>
                </c:pt>
                <c:pt idx="66">
                  <c:v>43073</c:v>
                </c:pt>
                <c:pt idx="67">
                  <c:v>43074</c:v>
                </c:pt>
                <c:pt idx="68">
                  <c:v>43075</c:v>
                </c:pt>
                <c:pt idx="69">
                  <c:v>43076</c:v>
                </c:pt>
                <c:pt idx="70">
                  <c:v>43077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43087</c:v>
                </c:pt>
                <c:pt idx="77">
                  <c:v>43088</c:v>
                </c:pt>
                <c:pt idx="78">
                  <c:v>43089</c:v>
                </c:pt>
                <c:pt idx="79">
                  <c:v>43090</c:v>
                </c:pt>
                <c:pt idx="80">
                  <c:v>43091</c:v>
                </c:pt>
                <c:pt idx="81">
                  <c:v>43096</c:v>
                </c:pt>
                <c:pt idx="82">
                  <c:v>43097</c:v>
                </c:pt>
                <c:pt idx="83">
                  <c:v>43098</c:v>
                </c:pt>
                <c:pt idx="84">
                  <c:v>43102</c:v>
                </c:pt>
                <c:pt idx="85">
                  <c:v>43103</c:v>
                </c:pt>
                <c:pt idx="86">
                  <c:v>43104</c:v>
                </c:pt>
                <c:pt idx="87">
                  <c:v>43105</c:v>
                </c:pt>
                <c:pt idx="88">
                  <c:v>43108</c:v>
                </c:pt>
                <c:pt idx="89">
                  <c:v>43109</c:v>
                </c:pt>
                <c:pt idx="90">
                  <c:v>43110</c:v>
                </c:pt>
                <c:pt idx="91">
                  <c:v>43111</c:v>
                </c:pt>
                <c:pt idx="92">
                  <c:v>43112</c:v>
                </c:pt>
                <c:pt idx="93">
                  <c:v>43115</c:v>
                </c:pt>
                <c:pt idx="94">
                  <c:v>43116</c:v>
                </c:pt>
                <c:pt idx="95">
                  <c:v>43117</c:v>
                </c:pt>
                <c:pt idx="96">
                  <c:v>43118</c:v>
                </c:pt>
                <c:pt idx="97">
                  <c:v>43119</c:v>
                </c:pt>
                <c:pt idx="98">
                  <c:v>43122</c:v>
                </c:pt>
                <c:pt idx="99">
                  <c:v>43123</c:v>
                </c:pt>
                <c:pt idx="100">
                  <c:v>43124</c:v>
                </c:pt>
                <c:pt idx="101">
                  <c:v>43125</c:v>
                </c:pt>
                <c:pt idx="102">
                  <c:v>43129</c:v>
                </c:pt>
                <c:pt idx="103">
                  <c:v>43130</c:v>
                </c:pt>
                <c:pt idx="104">
                  <c:v>43131</c:v>
                </c:pt>
                <c:pt idx="105">
                  <c:v>43132</c:v>
                </c:pt>
                <c:pt idx="106">
                  <c:v>43133</c:v>
                </c:pt>
                <c:pt idx="107">
                  <c:v>43136</c:v>
                </c:pt>
                <c:pt idx="108">
                  <c:v>43137</c:v>
                </c:pt>
                <c:pt idx="109">
                  <c:v>43138</c:v>
                </c:pt>
                <c:pt idx="110">
                  <c:v>43139</c:v>
                </c:pt>
                <c:pt idx="111">
                  <c:v>43140</c:v>
                </c:pt>
                <c:pt idx="112">
                  <c:v>43143</c:v>
                </c:pt>
                <c:pt idx="113">
                  <c:v>43144</c:v>
                </c:pt>
                <c:pt idx="114">
                  <c:v>43145</c:v>
                </c:pt>
                <c:pt idx="115">
                  <c:v>43146</c:v>
                </c:pt>
                <c:pt idx="116">
                  <c:v>43147</c:v>
                </c:pt>
                <c:pt idx="117">
                  <c:v>43150</c:v>
                </c:pt>
                <c:pt idx="118">
                  <c:v>43151</c:v>
                </c:pt>
                <c:pt idx="119">
                  <c:v>43152</c:v>
                </c:pt>
                <c:pt idx="120">
                  <c:v>43153</c:v>
                </c:pt>
                <c:pt idx="121">
                  <c:v>43154</c:v>
                </c:pt>
                <c:pt idx="122">
                  <c:v>43157</c:v>
                </c:pt>
                <c:pt idx="123">
                  <c:v>43158</c:v>
                </c:pt>
                <c:pt idx="124">
                  <c:v>43159</c:v>
                </c:pt>
                <c:pt idx="125">
                  <c:v>43160</c:v>
                </c:pt>
                <c:pt idx="126">
                  <c:v>43161</c:v>
                </c:pt>
                <c:pt idx="127">
                  <c:v>43164</c:v>
                </c:pt>
                <c:pt idx="128">
                  <c:v>43165</c:v>
                </c:pt>
                <c:pt idx="129">
                  <c:v>43166</c:v>
                </c:pt>
                <c:pt idx="130">
                  <c:v>43167</c:v>
                </c:pt>
                <c:pt idx="131">
                  <c:v>43168</c:v>
                </c:pt>
                <c:pt idx="132">
                  <c:v>43171</c:v>
                </c:pt>
                <c:pt idx="133">
                  <c:v>43172</c:v>
                </c:pt>
                <c:pt idx="134">
                  <c:v>43173</c:v>
                </c:pt>
                <c:pt idx="135">
                  <c:v>43174</c:v>
                </c:pt>
                <c:pt idx="136">
                  <c:v>43175</c:v>
                </c:pt>
                <c:pt idx="137">
                  <c:v>43178</c:v>
                </c:pt>
                <c:pt idx="138">
                  <c:v>43179</c:v>
                </c:pt>
                <c:pt idx="139">
                  <c:v>43180</c:v>
                </c:pt>
                <c:pt idx="140">
                  <c:v>43181</c:v>
                </c:pt>
                <c:pt idx="141">
                  <c:v>43182</c:v>
                </c:pt>
                <c:pt idx="142">
                  <c:v>43185</c:v>
                </c:pt>
                <c:pt idx="143">
                  <c:v>43186</c:v>
                </c:pt>
                <c:pt idx="144">
                  <c:v>43187</c:v>
                </c:pt>
                <c:pt idx="145">
                  <c:v>43188</c:v>
                </c:pt>
                <c:pt idx="146">
                  <c:v>43193</c:v>
                </c:pt>
                <c:pt idx="147">
                  <c:v>43194</c:v>
                </c:pt>
                <c:pt idx="148">
                  <c:v>43195</c:v>
                </c:pt>
                <c:pt idx="149">
                  <c:v>43196</c:v>
                </c:pt>
                <c:pt idx="150">
                  <c:v>43199</c:v>
                </c:pt>
                <c:pt idx="151">
                  <c:v>43200</c:v>
                </c:pt>
                <c:pt idx="152">
                  <c:v>43201</c:v>
                </c:pt>
                <c:pt idx="153">
                  <c:v>43202</c:v>
                </c:pt>
                <c:pt idx="154">
                  <c:v>43203</c:v>
                </c:pt>
                <c:pt idx="155">
                  <c:v>43206</c:v>
                </c:pt>
                <c:pt idx="156">
                  <c:v>43207</c:v>
                </c:pt>
                <c:pt idx="157">
                  <c:v>43208</c:v>
                </c:pt>
                <c:pt idx="158">
                  <c:v>43209</c:v>
                </c:pt>
                <c:pt idx="159">
                  <c:v>43210</c:v>
                </c:pt>
                <c:pt idx="160">
                  <c:v>43213</c:v>
                </c:pt>
                <c:pt idx="161">
                  <c:v>43214</c:v>
                </c:pt>
                <c:pt idx="162">
                  <c:v>43216</c:v>
                </c:pt>
                <c:pt idx="163">
                  <c:v>43217</c:v>
                </c:pt>
                <c:pt idx="164">
                  <c:v>43220</c:v>
                </c:pt>
                <c:pt idx="165">
                  <c:v>43221</c:v>
                </c:pt>
                <c:pt idx="166">
                  <c:v>43222</c:v>
                </c:pt>
                <c:pt idx="167">
                  <c:v>43223</c:v>
                </c:pt>
                <c:pt idx="168">
                  <c:v>43224</c:v>
                </c:pt>
                <c:pt idx="169">
                  <c:v>43227</c:v>
                </c:pt>
                <c:pt idx="170">
                  <c:v>43228</c:v>
                </c:pt>
                <c:pt idx="171">
                  <c:v>43229</c:v>
                </c:pt>
                <c:pt idx="172">
                  <c:v>43230</c:v>
                </c:pt>
                <c:pt idx="173">
                  <c:v>43231</c:v>
                </c:pt>
                <c:pt idx="174">
                  <c:v>43234</c:v>
                </c:pt>
                <c:pt idx="175">
                  <c:v>43235</c:v>
                </c:pt>
                <c:pt idx="176">
                  <c:v>43236</c:v>
                </c:pt>
                <c:pt idx="177">
                  <c:v>43237</c:v>
                </c:pt>
                <c:pt idx="178">
                  <c:v>43238</c:v>
                </c:pt>
                <c:pt idx="179">
                  <c:v>43241</c:v>
                </c:pt>
                <c:pt idx="180">
                  <c:v>43242</c:v>
                </c:pt>
                <c:pt idx="181">
                  <c:v>43243</c:v>
                </c:pt>
                <c:pt idx="182">
                  <c:v>43244</c:v>
                </c:pt>
                <c:pt idx="183">
                  <c:v>43245</c:v>
                </c:pt>
                <c:pt idx="184">
                  <c:v>43248</c:v>
                </c:pt>
                <c:pt idx="185">
                  <c:v>43249</c:v>
                </c:pt>
                <c:pt idx="186">
                  <c:v>43250</c:v>
                </c:pt>
                <c:pt idx="187">
                  <c:v>43251</c:v>
                </c:pt>
                <c:pt idx="188">
                  <c:v>43252</c:v>
                </c:pt>
                <c:pt idx="189">
                  <c:v>43255</c:v>
                </c:pt>
                <c:pt idx="190">
                  <c:v>43256</c:v>
                </c:pt>
                <c:pt idx="191">
                  <c:v>43257</c:v>
                </c:pt>
                <c:pt idx="192">
                  <c:v>43258</c:v>
                </c:pt>
                <c:pt idx="193">
                  <c:v>43259</c:v>
                </c:pt>
                <c:pt idx="194">
                  <c:v>43263</c:v>
                </c:pt>
                <c:pt idx="195">
                  <c:v>43264</c:v>
                </c:pt>
                <c:pt idx="196">
                  <c:v>43265</c:v>
                </c:pt>
                <c:pt idx="197">
                  <c:v>43266</c:v>
                </c:pt>
                <c:pt idx="198">
                  <c:v>43269</c:v>
                </c:pt>
                <c:pt idx="199">
                  <c:v>43270</c:v>
                </c:pt>
                <c:pt idx="200">
                  <c:v>43271</c:v>
                </c:pt>
                <c:pt idx="201">
                  <c:v>43272</c:v>
                </c:pt>
                <c:pt idx="202">
                  <c:v>43273</c:v>
                </c:pt>
                <c:pt idx="203">
                  <c:v>43276</c:v>
                </c:pt>
                <c:pt idx="204">
                  <c:v>43277</c:v>
                </c:pt>
                <c:pt idx="205">
                  <c:v>43278</c:v>
                </c:pt>
                <c:pt idx="206">
                  <c:v>43279</c:v>
                </c:pt>
                <c:pt idx="207">
                  <c:v>43280</c:v>
                </c:pt>
                <c:pt idx="208">
                  <c:v>43283</c:v>
                </c:pt>
                <c:pt idx="209">
                  <c:v>43284</c:v>
                </c:pt>
                <c:pt idx="210">
                  <c:v>43285</c:v>
                </c:pt>
                <c:pt idx="211">
                  <c:v>43286</c:v>
                </c:pt>
                <c:pt idx="212">
                  <c:v>43287</c:v>
                </c:pt>
                <c:pt idx="213">
                  <c:v>43290</c:v>
                </c:pt>
                <c:pt idx="214">
                  <c:v>43291</c:v>
                </c:pt>
                <c:pt idx="215">
                  <c:v>43292</c:v>
                </c:pt>
                <c:pt idx="216">
                  <c:v>43293</c:v>
                </c:pt>
                <c:pt idx="217">
                  <c:v>43294</c:v>
                </c:pt>
                <c:pt idx="218">
                  <c:v>43297</c:v>
                </c:pt>
                <c:pt idx="219">
                  <c:v>43298</c:v>
                </c:pt>
                <c:pt idx="220">
                  <c:v>43299</c:v>
                </c:pt>
                <c:pt idx="221">
                  <c:v>43300</c:v>
                </c:pt>
                <c:pt idx="222">
                  <c:v>43301</c:v>
                </c:pt>
                <c:pt idx="223">
                  <c:v>43304</c:v>
                </c:pt>
                <c:pt idx="224">
                  <c:v>43305</c:v>
                </c:pt>
                <c:pt idx="225">
                  <c:v>43306</c:v>
                </c:pt>
                <c:pt idx="226">
                  <c:v>43307</c:v>
                </c:pt>
                <c:pt idx="227">
                  <c:v>43308</c:v>
                </c:pt>
                <c:pt idx="228">
                  <c:v>43311</c:v>
                </c:pt>
                <c:pt idx="229">
                  <c:v>43312</c:v>
                </c:pt>
                <c:pt idx="230">
                  <c:v>43313</c:v>
                </c:pt>
                <c:pt idx="231">
                  <c:v>43314</c:v>
                </c:pt>
                <c:pt idx="232">
                  <c:v>43315</c:v>
                </c:pt>
                <c:pt idx="233">
                  <c:v>43318</c:v>
                </c:pt>
                <c:pt idx="234">
                  <c:v>43319</c:v>
                </c:pt>
                <c:pt idx="235">
                  <c:v>43320</c:v>
                </c:pt>
                <c:pt idx="236">
                  <c:v>43321</c:v>
                </c:pt>
                <c:pt idx="237">
                  <c:v>43322</c:v>
                </c:pt>
                <c:pt idx="238">
                  <c:v>43325</c:v>
                </c:pt>
                <c:pt idx="239">
                  <c:v>43326</c:v>
                </c:pt>
                <c:pt idx="240">
                  <c:v>43327</c:v>
                </c:pt>
                <c:pt idx="241">
                  <c:v>43328</c:v>
                </c:pt>
                <c:pt idx="242">
                  <c:v>43329</c:v>
                </c:pt>
                <c:pt idx="243">
                  <c:v>43332</c:v>
                </c:pt>
                <c:pt idx="244">
                  <c:v>43333</c:v>
                </c:pt>
                <c:pt idx="245">
                  <c:v>43334</c:v>
                </c:pt>
                <c:pt idx="246">
                  <c:v>43335</c:v>
                </c:pt>
                <c:pt idx="247">
                  <c:v>43336</c:v>
                </c:pt>
                <c:pt idx="248">
                  <c:v>43339</c:v>
                </c:pt>
                <c:pt idx="249">
                  <c:v>43340</c:v>
                </c:pt>
                <c:pt idx="250">
                  <c:v>43341</c:v>
                </c:pt>
                <c:pt idx="251">
                  <c:v>43342</c:v>
                </c:pt>
                <c:pt idx="252">
                  <c:v>43343</c:v>
                </c:pt>
                <c:pt idx="253">
                  <c:v>43346</c:v>
                </c:pt>
                <c:pt idx="254">
                  <c:v>43347</c:v>
                </c:pt>
                <c:pt idx="255">
                  <c:v>43348</c:v>
                </c:pt>
                <c:pt idx="256">
                  <c:v>43349</c:v>
                </c:pt>
                <c:pt idx="257">
                  <c:v>43350</c:v>
                </c:pt>
                <c:pt idx="258">
                  <c:v>43353</c:v>
                </c:pt>
                <c:pt idx="259">
                  <c:v>43354</c:v>
                </c:pt>
                <c:pt idx="260">
                  <c:v>43355</c:v>
                </c:pt>
                <c:pt idx="261">
                  <c:v>43356</c:v>
                </c:pt>
                <c:pt idx="262">
                  <c:v>43357</c:v>
                </c:pt>
                <c:pt idx="263">
                  <c:v>43360</c:v>
                </c:pt>
                <c:pt idx="264">
                  <c:v>43361</c:v>
                </c:pt>
                <c:pt idx="265">
                  <c:v>43362</c:v>
                </c:pt>
                <c:pt idx="266">
                  <c:v>43363</c:v>
                </c:pt>
                <c:pt idx="267">
                  <c:v>43364</c:v>
                </c:pt>
                <c:pt idx="268">
                  <c:v>43367</c:v>
                </c:pt>
                <c:pt idx="269">
                  <c:v>43368</c:v>
                </c:pt>
                <c:pt idx="270">
                  <c:v>43369</c:v>
                </c:pt>
                <c:pt idx="271">
                  <c:v>43370</c:v>
                </c:pt>
                <c:pt idx="272">
                  <c:v>43371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43381</c:v>
                </c:pt>
                <c:pt idx="279">
                  <c:v>43382</c:v>
                </c:pt>
                <c:pt idx="280">
                  <c:v>43383</c:v>
                </c:pt>
                <c:pt idx="281">
                  <c:v>43384</c:v>
                </c:pt>
                <c:pt idx="282">
                  <c:v>43385</c:v>
                </c:pt>
                <c:pt idx="283">
                  <c:v>43388</c:v>
                </c:pt>
                <c:pt idx="284">
                  <c:v>43389</c:v>
                </c:pt>
                <c:pt idx="285">
                  <c:v>43390</c:v>
                </c:pt>
                <c:pt idx="286">
                  <c:v>43391</c:v>
                </c:pt>
                <c:pt idx="287">
                  <c:v>43392</c:v>
                </c:pt>
                <c:pt idx="288">
                  <c:v>43395</c:v>
                </c:pt>
                <c:pt idx="289">
                  <c:v>43396</c:v>
                </c:pt>
                <c:pt idx="290">
                  <c:v>43397</c:v>
                </c:pt>
                <c:pt idx="291">
                  <c:v>43398</c:v>
                </c:pt>
                <c:pt idx="292">
                  <c:v>43399</c:v>
                </c:pt>
                <c:pt idx="293">
                  <c:v>43402</c:v>
                </c:pt>
              </c:numCache>
            </c:numRef>
          </c:cat>
          <c:val>
            <c:numRef>
              <c:f>'Graph - historical bond yields'!$E$33:$E$350</c:f>
              <c:numCache>
                <c:formatCode>0.00%</c:formatCode>
                <c:ptCount val="318"/>
                <c:pt idx="0">
                  <c:v>2.725E-2</c:v>
                </c:pt>
                <c:pt idx="1">
                  <c:v>2.6949999999999998E-2</c:v>
                </c:pt>
                <c:pt idx="2">
                  <c:v>2.7450000000000002E-2</c:v>
                </c:pt>
                <c:pt idx="3">
                  <c:v>2.665E-2</c:v>
                </c:pt>
                <c:pt idx="4">
                  <c:v>2.7050000000000001E-2</c:v>
                </c:pt>
                <c:pt idx="5">
                  <c:v>2.6450000000000001E-2</c:v>
                </c:pt>
                <c:pt idx="6">
                  <c:v>2.6699999999999998E-2</c:v>
                </c:pt>
                <c:pt idx="7">
                  <c:v>2.7050000000000001E-2</c:v>
                </c:pt>
                <c:pt idx="8">
                  <c:v>2.7349999999999999E-2</c:v>
                </c:pt>
                <c:pt idx="9">
                  <c:v>2.7949999999999999E-2</c:v>
                </c:pt>
                <c:pt idx="10">
                  <c:v>2.8050000000000002E-2</c:v>
                </c:pt>
                <c:pt idx="11">
                  <c:v>2.86E-2</c:v>
                </c:pt>
                <c:pt idx="12">
                  <c:v>2.8799999999999999E-2</c:v>
                </c:pt>
                <c:pt idx="13">
                  <c:v>2.8900000000000002E-2</c:v>
                </c:pt>
                <c:pt idx="14">
                  <c:v>2.8900000000000002E-2</c:v>
                </c:pt>
                <c:pt idx="15">
                  <c:v>2.8549999999999999E-2</c:v>
                </c:pt>
                <c:pt idx="16">
                  <c:v>2.86E-2</c:v>
                </c:pt>
                <c:pt idx="17">
                  <c:v>2.835E-2</c:v>
                </c:pt>
                <c:pt idx="18">
                  <c:v>2.8500000000000001E-2</c:v>
                </c:pt>
                <c:pt idx="19">
                  <c:v>2.9249999999999998E-2</c:v>
                </c:pt>
                <c:pt idx="20">
                  <c:v>2.9049999999999999E-2</c:v>
                </c:pt>
                <c:pt idx="21">
                  <c:v>2.9350000000000001E-2</c:v>
                </c:pt>
                <c:pt idx="22">
                  <c:v>2.9049999999999999E-2</c:v>
                </c:pt>
                <c:pt idx="23">
                  <c:v>2.87E-2</c:v>
                </c:pt>
                <c:pt idx="24">
                  <c:v>2.8450000000000003E-2</c:v>
                </c:pt>
                <c:pt idx="25">
                  <c:v>2.8799999999999999E-2</c:v>
                </c:pt>
                <c:pt idx="26">
                  <c:v>2.8849999999999997E-2</c:v>
                </c:pt>
                <c:pt idx="27">
                  <c:v>2.895E-2</c:v>
                </c:pt>
                <c:pt idx="28">
                  <c:v>2.8799999999999999E-2</c:v>
                </c:pt>
                <c:pt idx="29">
                  <c:v>2.8650000000000002E-2</c:v>
                </c:pt>
                <c:pt idx="30">
                  <c:v>2.8549999999999999E-2</c:v>
                </c:pt>
                <c:pt idx="31">
                  <c:v>2.81E-2</c:v>
                </c:pt>
                <c:pt idx="32">
                  <c:v>2.8250000000000001E-2</c:v>
                </c:pt>
                <c:pt idx="33">
                  <c:v>2.785E-2</c:v>
                </c:pt>
                <c:pt idx="34">
                  <c:v>2.8250000000000001E-2</c:v>
                </c:pt>
                <c:pt idx="35">
                  <c:v>2.8399999999999998E-2</c:v>
                </c:pt>
                <c:pt idx="36">
                  <c:v>2.8650000000000002E-2</c:v>
                </c:pt>
                <c:pt idx="37">
                  <c:v>2.835E-2</c:v>
                </c:pt>
                <c:pt idx="38">
                  <c:v>2.8250000000000001E-2</c:v>
                </c:pt>
                <c:pt idx="39">
                  <c:v>2.8199999999999999E-2</c:v>
                </c:pt>
                <c:pt idx="40">
                  <c:v>2.835E-2</c:v>
                </c:pt>
                <c:pt idx="41">
                  <c:v>2.7900000000000001E-2</c:v>
                </c:pt>
                <c:pt idx="42">
                  <c:v>2.7300000000000001E-2</c:v>
                </c:pt>
                <c:pt idx="43">
                  <c:v>2.7650000000000001E-2</c:v>
                </c:pt>
                <c:pt idx="44">
                  <c:v>2.7149999999999997E-2</c:v>
                </c:pt>
                <c:pt idx="45">
                  <c:v>2.63E-2</c:v>
                </c:pt>
                <c:pt idx="46">
                  <c:v>2.63E-2</c:v>
                </c:pt>
                <c:pt idx="47">
                  <c:v>2.6450000000000001E-2</c:v>
                </c:pt>
                <c:pt idx="48">
                  <c:v>2.6349999999999998E-2</c:v>
                </c:pt>
                <c:pt idx="49">
                  <c:v>2.6549999999999997E-2</c:v>
                </c:pt>
                <c:pt idx="50">
                  <c:v>2.6699999999999998E-2</c:v>
                </c:pt>
                <c:pt idx="51">
                  <c:v>2.6849999999999999E-2</c:v>
                </c:pt>
                <c:pt idx="52">
                  <c:v>2.7200000000000002E-2</c:v>
                </c:pt>
                <c:pt idx="53">
                  <c:v>2.6499999999999999E-2</c:v>
                </c:pt>
                <c:pt idx="54">
                  <c:v>2.6450000000000001E-2</c:v>
                </c:pt>
                <c:pt idx="55">
                  <c:v>2.6349999999999998E-2</c:v>
                </c:pt>
                <c:pt idx="56">
                  <c:v>2.605E-2</c:v>
                </c:pt>
                <c:pt idx="57">
                  <c:v>2.6099999999999998E-2</c:v>
                </c:pt>
                <c:pt idx="58">
                  <c:v>2.5849999999999998E-2</c:v>
                </c:pt>
                <c:pt idx="59">
                  <c:v>2.5699999999999997E-2</c:v>
                </c:pt>
                <c:pt idx="60">
                  <c:v>2.5649999999999999E-2</c:v>
                </c:pt>
                <c:pt idx="61">
                  <c:v>2.5849999999999998E-2</c:v>
                </c:pt>
                <c:pt idx="62">
                  <c:v>2.5550000000000003E-2</c:v>
                </c:pt>
                <c:pt idx="63">
                  <c:v>2.53E-2</c:v>
                </c:pt>
                <c:pt idx="64">
                  <c:v>2.5600000000000001E-2</c:v>
                </c:pt>
                <c:pt idx="65">
                  <c:v>2.5950000000000001E-2</c:v>
                </c:pt>
                <c:pt idx="66">
                  <c:v>2.605E-2</c:v>
                </c:pt>
                <c:pt idx="67">
                  <c:v>2.6600000000000002E-2</c:v>
                </c:pt>
                <c:pt idx="68">
                  <c:v>2.5699999999999997E-2</c:v>
                </c:pt>
                <c:pt idx="69">
                  <c:v>2.5750000000000002E-2</c:v>
                </c:pt>
                <c:pt idx="70">
                  <c:v>2.5899999999999999E-2</c:v>
                </c:pt>
                <c:pt idx="71">
                  <c:v>2.6200000000000001E-2</c:v>
                </c:pt>
                <c:pt idx="72">
                  <c:v>2.5849999999999998E-2</c:v>
                </c:pt>
                <c:pt idx="73">
                  <c:v>2.5849999999999998E-2</c:v>
                </c:pt>
                <c:pt idx="74">
                  <c:v>2.6200000000000001E-2</c:v>
                </c:pt>
                <c:pt idx="75">
                  <c:v>2.5899999999999999E-2</c:v>
                </c:pt>
                <c:pt idx="76">
                  <c:v>2.5950000000000001E-2</c:v>
                </c:pt>
                <c:pt idx="77">
                  <c:v>2.64E-2</c:v>
                </c:pt>
                <c:pt idx="78">
                  <c:v>2.7000000000000003E-2</c:v>
                </c:pt>
                <c:pt idx="79">
                  <c:v>2.7300000000000001E-2</c:v>
                </c:pt>
                <c:pt idx="80">
                  <c:v>2.775E-2</c:v>
                </c:pt>
                <c:pt idx="81">
                  <c:v>2.7549999999999998E-2</c:v>
                </c:pt>
                <c:pt idx="82">
                  <c:v>2.7300000000000001E-2</c:v>
                </c:pt>
                <c:pt idx="83">
                  <c:v>2.6949999999999998E-2</c:v>
                </c:pt>
                <c:pt idx="84">
                  <c:v>2.7200000000000002E-2</c:v>
                </c:pt>
                <c:pt idx="85">
                  <c:v>2.7450000000000002E-2</c:v>
                </c:pt>
                <c:pt idx="86">
                  <c:v>2.7099999999999999E-2</c:v>
                </c:pt>
                <c:pt idx="87">
                  <c:v>2.6699999999999998E-2</c:v>
                </c:pt>
                <c:pt idx="88">
                  <c:v>2.6800000000000001E-2</c:v>
                </c:pt>
                <c:pt idx="89">
                  <c:v>2.7050000000000001E-2</c:v>
                </c:pt>
                <c:pt idx="90">
                  <c:v>2.75E-2</c:v>
                </c:pt>
                <c:pt idx="91">
                  <c:v>2.7650000000000001E-2</c:v>
                </c:pt>
                <c:pt idx="92">
                  <c:v>2.785E-2</c:v>
                </c:pt>
                <c:pt idx="93">
                  <c:v>2.7999999999999997E-2</c:v>
                </c:pt>
                <c:pt idx="94">
                  <c:v>2.7999999999999997E-2</c:v>
                </c:pt>
                <c:pt idx="95">
                  <c:v>2.8149999999999998E-2</c:v>
                </c:pt>
                <c:pt idx="96">
                  <c:v>2.835E-2</c:v>
                </c:pt>
                <c:pt idx="97">
                  <c:v>2.8900000000000002E-2</c:v>
                </c:pt>
                <c:pt idx="98">
                  <c:v>2.8799999999999999E-2</c:v>
                </c:pt>
                <c:pt idx="99">
                  <c:v>2.8500000000000001E-2</c:v>
                </c:pt>
                <c:pt idx="100">
                  <c:v>2.8450000000000003E-2</c:v>
                </c:pt>
                <c:pt idx="101">
                  <c:v>2.8650000000000002E-2</c:v>
                </c:pt>
                <c:pt idx="102">
                  <c:v>2.87E-2</c:v>
                </c:pt>
                <c:pt idx="103">
                  <c:v>2.8799999999999999E-2</c:v>
                </c:pt>
                <c:pt idx="104">
                  <c:v>2.8300000000000002E-2</c:v>
                </c:pt>
                <c:pt idx="105">
                  <c:v>2.8250000000000001E-2</c:v>
                </c:pt>
                <c:pt idx="106">
                  <c:v>2.8500000000000001E-2</c:v>
                </c:pt>
                <c:pt idx="107">
                  <c:v>2.955E-2</c:v>
                </c:pt>
                <c:pt idx="108">
                  <c:v>2.8399999999999998E-2</c:v>
                </c:pt>
                <c:pt idx="109">
                  <c:v>2.8650000000000002E-2</c:v>
                </c:pt>
                <c:pt idx="110">
                  <c:v>2.9100000000000001E-2</c:v>
                </c:pt>
                <c:pt idx="111">
                  <c:v>2.8799999999999999E-2</c:v>
                </c:pt>
                <c:pt idx="112">
                  <c:v>2.9300000000000003E-2</c:v>
                </c:pt>
                <c:pt idx="113">
                  <c:v>2.895E-2</c:v>
                </c:pt>
                <c:pt idx="114">
                  <c:v>2.87E-2</c:v>
                </c:pt>
                <c:pt idx="115">
                  <c:v>2.9399999999999999E-2</c:v>
                </c:pt>
                <c:pt idx="116">
                  <c:v>2.9449999999999997E-2</c:v>
                </c:pt>
                <c:pt idx="117">
                  <c:v>2.9049999999999999E-2</c:v>
                </c:pt>
                <c:pt idx="118">
                  <c:v>2.92E-2</c:v>
                </c:pt>
                <c:pt idx="119">
                  <c:v>2.8849999999999997E-2</c:v>
                </c:pt>
                <c:pt idx="120">
                  <c:v>2.895E-2</c:v>
                </c:pt>
                <c:pt idx="121">
                  <c:v>2.87E-2</c:v>
                </c:pt>
                <c:pt idx="122">
                  <c:v>2.7999999999999997E-2</c:v>
                </c:pt>
                <c:pt idx="123">
                  <c:v>2.7799999999999998E-2</c:v>
                </c:pt>
                <c:pt idx="124">
                  <c:v>2.8300000000000002E-2</c:v>
                </c:pt>
                <c:pt idx="125">
                  <c:v>2.775E-2</c:v>
                </c:pt>
                <c:pt idx="126">
                  <c:v>2.7549999999999998E-2</c:v>
                </c:pt>
                <c:pt idx="127">
                  <c:v>2.7650000000000001E-2</c:v>
                </c:pt>
                <c:pt idx="128">
                  <c:v>2.8399999999999998E-2</c:v>
                </c:pt>
                <c:pt idx="129">
                  <c:v>2.8149999999999998E-2</c:v>
                </c:pt>
                <c:pt idx="130">
                  <c:v>2.8250000000000001E-2</c:v>
                </c:pt>
                <c:pt idx="131">
                  <c:v>2.7999999999999997E-2</c:v>
                </c:pt>
                <c:pt idx="132">
                  <c:v>2.8399999999999998E-2</c:v>
                </c:pt>
                <c:pt idx="133">
                  <c:v>2.8250000000000001E-2</c:v>
                </c:pt>
                <c:pt idx="134">
                  <c:v>2.76E-2</c:v>
                </c:pt>
                <c:pt idx="135">
                  <c:v>2.725E-2</c:v>
                </c:pt>
                <c:pt idx="136">
                  <c:v>2.7099999999999999E-2</c:v>
                </c:pt>
                <c:pt idx="137">
                  <c:v>2.725E-2</c:v>
                </c:pt>
                <c:pt idx="138">
                  <c:v>2.7200000000000002E-2</c:v>
                </c:pt>
                <c:pt idx="139">
                  <c:v>2.7149999999999997E-2</c:v>
                </c:pt>
                <c:pt idx="140">
                  <c:v>2.7200000000000002E-2</c:v>
                </c:pt>
                <c:pt idx="141">
                  <c:v>2.6699999999999998E-2</c:v>
                </c:pt>
                <c:pt idx="142">
                  <c:v>2.6849999999999999E-2</c:v>
                </c:pt>
                <c:pt idx="143">
                  <c:v>2.6699999999999998E-2</c:v>
                </c:pt>
                <c:pt idx="144">
                  <c:v>2.605E-2</c:v>
                </c:pt>
                <c:pt idx="145">
                  <c:v>2.6150000000000003E-2</c:v>
                </c:pt>
                <c:pt idx="146">
                  <c:v>2.6200000000000001E-2</c:v>
                </c:pt>
                <c:pt idx="147">
                  <c:v>2.64E-2</c:v>
                </c:pt>
                <c:pt idx="148">
                  <c:v>2.6800000000000001E-2</c:v>
                </c:pt>
                <c:pt idx="149">
                  <c:v>2.6699999999999998E-2</c:v>
                </c:pt>
                <c:pt idx="150">
                  <c:v>2.69E-2</c:v>
                </c:pt>
                <c:pt idx="151">
                  <c:v>2.7200000000000002E-2</c:v>
                </c:pt>
                <c:pt idx="152">
                  <c:v>2.69E-2</c:v>
                </c:pt>
                <c:pt idx="153">
                  <c:v>2.6749999999999999E-2</c:v>
                </c:pt>
                <c:pt idx="154">
                  <c:v>2.7450000000000002E-2</c:v>
                </c:pt>
                <c:pt idx="155">
                  <c:v>2.76E-2</c:v>
                </c:pt>
                <c:pt idx="156">
                  <c:v>2.775E-2</c:v>
                </c:pt>
                <c:pt idx="157">
                  <c:v>2.76E-2</c:v>
                </c:pt>
                <c:pt idx="158">
                  <c:v>2.7949999999999999E-2</c:v>
                </c:pt>
                <c:pt idx="159">
                  <c:v>2.8199999999999999E-2</c:v>
                </c:pt>
                <c:pt idx="160">
                  <c:v>2.8750000000000001E-2</c:v>
                </c:pt>
                <c:pt idx="161">
                  <c:v>2.8500000000000001E-2</c:v>
                </c:pt>
                <c:pt idx="162">
                  <c:v>2.8750000000000001E-2</c:v>
                </c:pt>
                <c:pt idx="163">
                  <c:v>2.835E-2</c:v>
                </c:pt>
                <c:pt idx="164">
                  <c:v>2.7799999999999998E-2</c:v>
                </c:pt>
                <c:pt idx="165">
                  <c:v>2.7650000000000001E-2</c:v>
                </c:pt>
                <c:pt idx="166">
                  <c:v>2.8050000000000002E-2</c:v>
                </c:pt>
                <c:pt idx="167">
                  <c:v>2.8199999999999999E-2</c:v>
                </c:pt>
                <c:pt idx="168">
                  <c:v>2.785E-2</c:v>
                </c:pt>
                <c:pt idx="169">
                  <c:v>2.7650000000000001E-2</c:v>
                </c:pt>
                <c:pt idx="170">
                  <c:v>2.75E-2</c:v>
                </c:pt>
                <c:pt idx="171">
                  <c:v>2.7900000000000001E-2</c:v>
                </c:pt>
                <c:pt idx="172">
                  <c:v>2.785E-2</c:v>
                </c:pt>
                <c:pt idx="173">
                  <c:v>2.7900000000000001E-2</c:v>
                </c:pt>
                <c:pt idx="174">
                  <c:v>2.785E-2</c:v>
                </c:pt>
                <c:pt idx="175">
                  <c:v>2.8399999999999998E-2</c:v>
                </c:pt>
                <c:pt idx="176">
                  <c:v>2.895E-2</c:v>
                </c:pt>
                <c:pt idx="177">
                  <c:v>2.9350000000000001E-2</c:v>
                </c:pt>
                <c:pt idx="178">
                  <c:v>2.9149999999999999E-2</c:v>
                </c:pt>
                <c:pt idx="179">
                  <c:v>2.8999999999999998E-2</c:v>
                </c:pt>
                <c:pt idx="180">
                  <c:v>2.8750000000000001E-2</c:v>
                </c:pt>
                <c:pt idx="181">
                  <c:v>2.8500000000000001E-2</c:v>
                </c:pt>
                <c:pt idx="182">
                  <c:v>2.8149999999999998E-2</c:v>
                </c:pt>
                <c:pt idx="183">
                  <c:v>2.7949999999999999E-2</c:v>
                </c:pt>
                <c:pt idx="184">
                  <c:v>2.76E-2</c:v>
                </c:pt>
                <c:pt idx="185">
                  <c:v>2.6949999999999998E-2</c:v>
                </c:pt>
                <c:pt idx="186">
                  <c:v>2.6499999999999999E-2</c:v>
                </c:pt>
                <c:pt idx="187">
                  <c:v>2.6800000000000001E-2</c:v>
                </c:pt>
                <c:pt idx="188">
                  <c:v>2.7099999999999999E-2</c:v>
                </c:pt>
                <c:pt idx="189">
                  <c:v>2.7400000000000001E-2</c:v>
                </c:pt>
                <c:pt idx="190">
                  <c:v>2.7349999999999999E-2</c:v>
                </c:pt>
                <c:pt idx="191">
                  <c:v>2.7699999999999999E-2</c:v>
                </c:pt>
                <c:pt idx="192">
                  <c:v>2.8500000000000001E-2</c:v>
                </c:pt>
                <c:pt idx="193">
                  <c:v>2.785E-2</c:v>
                </c:pt>
                <c:pt idx="194">
                  <c:v>2.81E-2</c:v>
                </c:pt>
                <c:pt idx="195">
                  <c:v>2.785E-2</c:v>
                </c:pt>
                <c:pt idx="196">
                  <c:v>2.7349999999999999E-2</c:v>
                </c:pt>
                <c:pt idx="197">
                  <c:v>2.7000000000000003E-2</c:v>
                </c:pt>
                <c:pt idx="198">
                  <c:v>2.6749999999999999E-2</c:v>
                </c:pt>
                <c:pt idx="199">
                  <c:v>2.63E-2</c:v>
                </c:pt>
                <c:pt idx="200">
                  <c:v>2.6600000000000002E-2</c:v>
                </c:pt>
                <c:pt idx="201">
                  <c:v>2.6800000000000001E-2</c:v>
                </c:pt>
                <c:pt idx="202">
                  <c:v>2.6549999999999997E-2</c:v>
                </c:pt>
                <c:pt idx="203">
                  <c:v>2.6349999999999998E-2</c:v>
                </c:pt>
                <c:pt idx="204">
                  <c:v>2.6450000000000001E-2</c:v>
                </c:pt>
                <c:pt idx="205">
                  <c:v>2.63E-2</c:v>
                </c:pt>
                <c:pt idx="206">
                  <c:v>2.6200000000000001E-2</c:v>
                </c:pt>
                <c:pt idx="207">
                  <c:v>2.6349999999999998E-2</c:v>
                </c:pt>
                <c:pt idx="208">
                  <c:v>2.6000000000000002E-2</c:v>
                </c:pt>
                <c:pt idx="209">
                  <c:v>2.6200000000000001E-2</c:v>
                </c:pt>
                <c:pt idx="210">
                  <c:v>2.5899999999999999E-2</c:v>
                </c:pt>
                <c:pt idx="211">
                  <c:v>2.6000000000000002E-2</c:v>
                </c:pt>
                <c:pt idx="212">
                  <c:v>2.63E-2</c:v>
                </c:pt>
                <c:pt idx="213">
                  <c:v>2.6150000000000003E-2</c:v>
                </c:pt>
                <c:pt idx="214">
                  <c:v>2.6349999999999998E-2</c:v>
                </c:pt>
                <c:pt idx="215">
                  <c:v>2.6099999999999998E-2</c:v>
                </c:pt>
                <c:pt idx="216">
                  <c:v>2.63E-2</c:v>
                </c:pt>
                <c:pt idx="217">
                  <c:v>2.6349999999999998E-2</c:v>
                </c:pt>
                <c:pt idx="218">
                  <c:v>2.64E-2</c:v>
                </c:pt>
                <c:pt idx="219">
                  <c:v>2.6600000000000002E-2</c:v>
                </c:pt>
                <c:pt idx="220">
                  <c:v>2.6349999999999998E-2</c:v>
                </c:pt>
                <c:pt idx="221">
                  <c:v>2.6600000000000002E-2</c:v>
                </c:pt>
                <c:pt idx="222">
                  <c:v>2.6200000000000001E-2</c:v>
                </c:pt>
                <c:pt idx="223">
                  <c:v>2.6699999999999998E-2</c:v>
                </c:pt>
                <c:pt idx="224">
                  <c:v>2.7200000000000002E-2</c:v>
                </c:pt>
                <c:pt idx="225">
                  <c:v>2.6800000000000001E-2</c:v>
                </c:pt>
                <c:pt idx="226">
                  <c:v>2.6849999999999999E-2</c:v>
                </c:pt>
                <c:pt idx="227">
                  <c:v>2.6450000000000001E-2</c:v>
                </c:pt>
                <c:pt idx="228">
                  <c:v>2.6499999999999999E-2</c:v>
                </c:pt>
                <c:pt idx="229">
                  <c:v>2.6499999999999999E-2</c:v>
                </c:pt>
                <c:pt idx="230">
                  <c:v>2.69E-2</c:v>
                </c:pt>
                <c:pt idx="231">
                  <c:v>2.7300000000000001E-2</c:v>
                </c:pt>
                <c:pt idx="232">
                  <c:v>2.725E-2</c:v>
                </c:pt>
                <c:pt idx="233">
                  <c:v>2.6749999999999999E-2</c:v>
                </c:pt>
                <c:pt idx="234">
                  <c:v>2.6600000000000002E-2</c:v>
                </c:pt>
                <c:pt idx="235">
                  <c:v>2.6800000000000001E-2</c:v>
                </c:pt>
                <c:pt idx="236">
                  <c:v>2.6549999999999997E-2</c:v>
                </c:pt>
                <c:pt idx="237">
                  <c:v>2.5899999999999999E-2</c:v>
                </c:pt>
                <c:pt idx="238">
                  <c:v>2.58E-2</c:v>
                </c:pt>
                <c:pt idx="239">
                  <c:v>2.5899999999999999E-2</c:v>
                </c:pt>
                <c:pt idx="240">
                  <c:v>2.5849999999999998E-2</c:v>
                </c:pt>
                <c:pt idx="241">
                  <c:v>2.5600000000000001E-2</c:v>
                </c:pt>
                <c:pt idx="242">
                  <c:v>2.5499999999999998E-2</c:v>
                </c:pt>
                <c:pt idx="243">
                  <c:v>2.53E-2</c:v>
                </c:pt>
                <c:pt idx="244">
                  <c:v>2.5399999999999999E-2</c:v>
                </c:pt>
                <c:pt idx="245">
                  <c:v>2.545E-2</c:v>
                </c:pt>
                <c:pt idx="246">
                  <c:v>2.5350000000000001E-2</c:v>
                </c:pt>
                <c:pt idx="247">
                  <c:v>2.5350000000000001E-2</c:v>
                </c:pt>
                <c:pt idx="248">
                  <c:v>2.5399999999999999E-2</c:v>
                </c:pt>
                <c:pt idx="249">
                  <c:v>2.5600000000000001E-2</c:v>
                </c:pt>
                <c:pt idx="250">
                  <c:v>2.5499999999999998E-2</c:v>
                </c:pt>
                <c:pt idx="251">
                  <c:v>2.5699999999999997E-2</c:v>
                </c:pt>
                <c:pt idx="252">
                  <c:v>2.52E-2</c:v>
                </c:pt>
                <c:pt idx="253">
                  <c:v>2.52E-2</c:v>
                </c:pt>
                <c:pt idx="254">
                  <c:v>2.5249999999999998E-2</c:v>
                </c:pt>
                <c:pt idx="255">
                  <c:v>2.5499999999999998E-2</c:v>
                </c:pt>
                <c:pt idx="256">
                  <c:v>2.5649999999999999E-2</c:v>
                </c:pt>
                <c:pt idx="257">
                  <c:v>2.545E-2</c:v>
                </c:pt>
                <c:pt idx="258">
                  <c:v>2.5750000000000002E-2</c:v>
                </c:pt>
                <c:pt idx="259">
                  <c:v>2.58E-2</c:v>
                </c:pt>
                <c:pt idx="260">
                  <c:v>2.5899999999999999E-2</c:v>
                </c:pt>
                <c:pt idx="261">
                  <c:v>2.605E-2</c:v>
                </c:pt>
                <c:pt idx="262">
                  <c:v>2.605E-2</c:v>
                </c:pt>
                <c:pt idx="263">
                  <c:v>2.6249999999999999E-2</c:v>
                </c:pt>
                <c:pt idx="264">
                  <c:v>2.6600000000000002E-2</c:v>
                </c:pt>
                <c:pt idx="265">
                  <c:v>2.7099999999999999E-2</c:v>
                </c:pt>
                <c:pt idx="266">
                  <c:v>2.7149999999999997E-2</c:v>
                </c:pt>
                <c:pt idx="267">
                  <c:v>2.7050000000000001E-2</c:v>
                </c:pt>
                <c:pt idx="268">
                  <c:v>2.7099999999999999E-2</c:v>
                </c:pt>
                <c:pt idx="269">
                  <c:v>2.7549999999999998E-2</c:v>
                </c:pt>
                <c:pt idx="270">
                  <c:v>2.7349999999999999E-2</c:v>
                </c:pt>
                <c:pt idx="271">
                  <c:v>2.69E-2</c:v>
                </c:pt>
                <c:pt idx="272">
                  <c:v>2.6749999999999999E-2</c:v>
                </c:pt>
                <c:pt idx="273">
                  <c:v>2.6800000000000001E-2</c:v>
                </c:pt>
                <c:pt idx="274">
                  <c:v>2.6699999999999998E-2</c:v>
                </c:pt>
                <c:pt idx="275">
                  <c:v>2.6450000000000001E-2</c:v>
                </c:pt>
                <c:pt idx="276">
                  <c:v>2.7149999999999997E-2</c:v>
                </c:pt>
                <c:pt idx="277">
                  <c:v>2.7149999999999997E-2</c:v>
                </c:pt>
                <c:pt idx="278">
                  <c:v>2.775E-2</c:v>
                </c:pt>
                <c:pt idx="279">
                  <c:v>2.775E-2</c:v>
                </c:pt>
                <c:pt idx="280">
                  <c:v>2.7549999999999998E-2</c:v>
                </c:pt>
                <c:pt idx="281">
                  <c:v>2.7300000000000001E-2</c:v>
                </c:pt>
                <c:pt idx="282">
                  <c:v>2.75E-2</c:v>
                </c:pt>
                <c:pt idx="283">
                  <c:v>2.69E-2</c:v>
                </c:pt>
                <c:pt idx="284">
                  <c:v>2.7099999999999999E-2</c:v>
                </c:pt>
                <c:pt idx="285">
                  <c:v>2.7000000000000003E-2</c:v>
                </c:pt>
                <c:pt idx="286">
                  <c:v>2.725E-2</c:v>
                </c:pt>
                <c:pt idx="287">
                  <c:v>2.6800000000000001E-2</c:v>
                </c:pt>
                <c:pt idx="288">
                  <c:v>2.7000000000000003E-2</c:v>
                </c:pt>
                <c:pt idx="289">
                  <c:v>2.6749999999999999E-2</c:v>
                </c:pt>
                <c:pt idx="290">
                  <c:v>2.6600000000000002E-2</c:v>
                </c:pt>
                <c:pt idx="291">
                  <c:v>2.6099999999999998E-2</c:v>
                </c:pt>
                <c:pt idx="292">
                  <c:v>2.5950000000000001E-2</c:v>
                </c:pt>
                <c:pt idx="293">
                  <c:v>2.5649999999999999E-2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7-42B5-AA9B-4B99B2CD7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84512"/>
        <c:axId val="432785296"/>
      </c:lineChart>
      <c:dateAx>
        <c:axId val="432784512"/>
        <c:scaling>
          <c:orientation val="minMax"/>
        </c:scaling>
        <c:delete val="0"/>
        <c:axPos val="b"/>
        <c:numFmt formatCode="dd\-mmm\-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2785296"/>
        <c:crossesAt val="0"/>
        <c:auto val="1"/>
        <c:lblOffset val="100"/>
        <c:baseTimeUnit val="days"/>
        <c:majorUnit val="1"/>
        <c:majorTimeUnit val="months"/>
      </c:dateAx>
      <c:valAx>
        <c:axId val="432785296"/>
        <c:scaling>
          <c:orientation val="minMax"/>
          <c:max val="4.0000000000000008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32784512"/>
        <c:crosses val="autoZero"/>
        <c:crossBetween val="between"/>
        <c:majorUnit val="1.0000000000000002E-2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4"/>
  </sheetPr>
  <sheetViews>
    <sheetView zoomScale="87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2018 4-3">
  <a:themeElements>
    <a:clrScheme name="AEMO PPT 2018">
      <a:dk1>
        <a:srgbClr val="222324"/>
      </a:dk1>
      <a:lt1>
        <a:srgbClr val="FFFFFF"/>
      </a:lt1>
      <a:dk2>
        <a:srgbClr val="000000"/>
      </a:dk2>
      <a:lt2>
        <a:srgbClr val="E0E8EA"/>
      </a:lt2>
      <a:accent1>
        <a:srgbClr val="C41230"/>
      </a:accent1>
      <a:accent2>
        <a:srgbClr val="360F3C"/>
      </a:accent2>
      <a:accent3>
        <a:srgbClr val="F37421"/>
      </a:accent3>
      <a:accent4>
        <a:srgbClr val="FFC222"/>
      </a:accent4>
      <a:accent5>
        <a:srgbClr val="82859C"/>
      </a:accent5>
      <a:accent6>
        <a:srgbClr val="B3E0EE"/>
      </a:accent6>
      <a:hlink>
        <a:srgbClr val="C41230"/>
      </a:hlink>
      <a:folHlink>
        <a:srgbClr val="C41230"/>
      </a:folHlink>
    </a:clrScheme>
    <a:fontScheme name="AEMO TW Segoe">
      <a:majorFont>
        <a:latin typeface="Century Gothic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2018 4-3" id="{1A4D331A-B81B-4C37-8D7F-05D5830FE500}" vid="{8CA8FF22-AC08-4873-87D0-1491FCF763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29"/>
  <sheetViews>
    <sheetView showGridLines="0" workbookViewId="0">
      <selection activeCell="E10" sqref="E10"/>
    </sheetView>
  </sheetViews>
  <sheetFormatPr defaultColWidth="0" defaultRowHeight="13.2" zeroHeight="1" x14ac:dyDescent="0.25"/>
  <cols>
    <col min="1" max="1" width="9" style="102" customWidth="1"/>
    <col min="2" max="2" width="14.3984375" style="102" customWidth="1"/>
    <col min="3" max="3" width="11.8984375" style="102" customWidth="1"/>
    <col min="4" max="4" width="11.59765625" style="102" customWidth="1"/>
    <col min="5" max="5" width="32.8984375" style="102" customWidth="1"/>
    <col min="6" max="6" width="17.3984375" style="102" customWidth="1"/>
    <col min="7" max="7" width="9" style="102" customWidth="1"/>
    <col min="8" max="16384" width="8" style="102" hidden="1"/>
  </cols>
  <sheetData>
    <row r="1" spans="2:7" ht="13.8" thickBot="1" x14ac:dyDescent="0.3"/>
    <row r="2" spans="2:7" ht="16.2" thickBot="1" x14ac:dyDescent="0.35">
      <c r="B2" s="137" t="s">
        <v>2</v>
      </c>
      <c r="C2" s="138"/>
      <c r="D2" s="139"/>
      <c r="E2" s="108"/>
      <c r="F2" s="108"/>
    </row>
    <row r="3" spans="2:7" ht="16.2" thickBot="1" x14ac:dyDescent="0.35">
      <c r="B3" s="112" t="s">
        <v>0</v>
      </c>
      <c r="C3" s="113" t="s">
        <v>72</v>
      </c>
      <c r="D3" s="114" t="s">
        <v>73</v>
      </c>
      <c r="E3" s="108"/>
      <c r="F3" s="108"/>
      <c r="G3" s="115"/>
    </row>
    <row r="4" spans="2:7" ht="16.2" thickBot="1" x14ac:dyDescent="0.35">
      <c r="B4" s="116" t="s">
        <v>1</v>
      </c>
      <c r="C4" s="117">
        <v>46894</v>
      </c>
      <c r="D4" s="118">
        <v>47078</v>
      </c>
      <c r="E4" s="108"/>
      <c r="F4" s="108"/>
    </row>
    <row r="5" spans="2:7" ht="15.6" thickBot="1" x14ac:dyDescent="0.3">
      <c r="B5" s="108"/>
      <c r="C5" s="108"/>
      <c r="D5" s="108"/>
      <c r="E5" s="108"/>
      <c r="F5" s="108"/>
    </row>
    <row r="6" spans="2:7" ht="31.8" thickBot="1" x14ac:dyDescent="0.3">
      <c r="B6" s="119" t="s">
        <v>3</v>
      </c>
      <c r="C6" s="120" t="str">
        <f>C3</f>
        <v>TB149</v>
      </c>
      <c r="D6" s="121" t="str">
        <f>D3</f>
        <v>TB152</v>
      </c>
      <c r="E6" s="122" t="s">
        <v>5</v>
      </c>
      <c r="F6" s="123" t="s">
        <v>4</v>
      </c>
    </row>
    <row r="7" spans="2:7" ht="15" x14ac:dyDescent="0.25">
      <c r="B7" s="124">
        <v>43374</v>
      </c>
      <c r="C7" s="125">
        <v>2.6749999999999998</v>
      </c>
      <c r="D7" s="126">
        <v>2.68</v>
      </c>
      <c r="E7" s="127">
        <f t="shared" ref="E7:E22" si="0">DATE(YEAR(B7)+10,MONTH(B7),DAY(B7))</f>
        <v>47027</v>
      </c>
      <c r="F7" s="128">
        <f t="shared" ref="F7:F26" si="1">C7+(E7-C$4)*(D7-C7)/(D$4-C$4)</f>
        <v>2.6786141304347826</v>
      </c>
    </row>
    <row r="8" spans="2:7" ht="15" x14ac:dyDescent="0.25">
      <c r="B8" s="129">
        <v>43375</v>
      </c>
      <c r="C8" s="125">
        <v>2.665</v>
      </c>
      <c r="D8" s="125">
        <v>2.67</v>
      </c>
      <c r="E8" s="127">
        <f t="shared" si="0"/>
        <v>47028</v>
      </c>
      <c r="F8" s="128">
        <f t="shared" si="1"/>
        <v>2.6686413043478261</v>
      </c>
    </row>
    <row r="9" spans="2:7" ht="15" x14ac:dyDescent="0.25">
      <c r="B9" s="129">
        <v>43376</v>
      </c>
      <c r="C9" s="125">
        <v>2.64</v>
      </c>
      <c r="D9" s="125">
        <v>2.645</v>
      </c>
      <c r="E9" s="127">
        <f t="shared" si="0"/>
        <v>47029</v>
      </c>
      <c r="F9" s="128">
        <f>C9+(E9-C$4)*(D9-C9)/(D$4-C$4)</f>
        <v>2.6436684782608695</v>
      </c>
    </row>
    <row r="10" spans="2:7" ht="15" x14ac:dyDescent="0.25">
      <c r="B10" s="129">
        <v>43377</v>
      </c>
      <c r="C10" s="125">
        <v>2.7050000000000001</v>
      </c>
      <c r="D10" s="125">
        <v>2.7149999999999999</v>
      </c>
      <c r="E10" s="127">
        <f t="shared" si="0"/>
        <v>47030</v>
      </c>
      <c r="F10" s="128">
        <f t="shared" si="1"/>
        <v>2.7123913043478258</v>
      </c>
    </row>
    <row r="11" spans="2:7" ht="15" x14ac:dyDescent="0.25">
      <c r="B11" s="129">
        <v>43378</v>
      </c>
      <c r="C11" s="125">
        <v>2.71</v>
      </c>
      <c r="D11" s="125">
        <v>2.7149999999999999</v>
      </c>
      <c r="E11" s="127">
        <f t="shared" si="0"/>
        <v>47031</v>
      </c>
      <c r="F11" s="128">
        <f t="shared" si="1"/>
        <v>2.7137228260869564</v>
      </c>
    </row>
    <row r="12" spans="2:7" ht="15" x14ac:dyDescent="0.25">
      <c r="B12" s="129">
        <v>43381</v>
      </c>
      <c r="C12" s="125">
        <v>2.7650000000000001</v>
      </c>
      <c r="D12" s="125">
        <v>2.7749999999999999</v>
      </c>
      <c r="E12" s="127">
        <f t="shared" si="0"/>
        <v>47034</v>
      </c>
      <c r="F12" s="128">
        <f t="shared" si="1"/>
        <v>2.772608695652174</v>
      </c>
    </row>
    <row r="13" spans="2:7" ht="15" x14ac:dyDescent="0.25">
      <c r="B13" s="129">
        <v>43382</v>
      </c>
      <c r="C13" s="125">
        <v>2.7650000000000001</v>
      </c>
      <c r="D13" s="125">
        <v>2.7749999999999999</v>
      </c>
      <c r="E13" s="127">
        <f t="shared" si="0"/>
        <v>47035</v>
      </c>
      <c r="F13" s="128">
        <f t="shared" si="1"/>
        <v>2.7726630434782606</v>
      </c>
    </row>
    <row r="14" spans="2:7" ht="15" x14ac:dyDescent="0.25">
      <c r="B14" s="129">
        <v>43383</v>
      </c>
      <c r="C14" s="125">
        <v>2.75</v>
      </c>
      <c r="D14" s="125">
        <v>2.7549999999999999</v>
      </c>
      <c r="E14" s="127">
        <f t="shared" si="0"/>
        <v>47036</v>
      </c>
      <c r="F14" s="128">
        <f t="shared" si="1"/>
        <v>2.7538586956521738</v>
      </c>
    </row>
    <row r="15" spans="2:7" ht="15" x14ac:dyDescent="0.25">
      <c r="B15" s="129">
        <v>43384</v>
      </c>
      <c r="C15" s="125">
        <v>2.7250000000000001</v>
      </c>
      <c r="D15" s="125">
        <v>2.73</v>
      </c>
      <c r="E15" s="127">
        <f>DATE(YEAR(B15)+10,MONTH(B15),DAY(B15))</f>
        <v>47037</v>
      </c>
      <c r="F15" s="128">
        <f t="shared" si="1"/>
        <v>2.7288858695652176</v>
      </c>
    </row>
    <row r="16" spans="2:7" ht="15" x14ac:dyDescent="0.25">
      <c r="B16" s="129">
        <v>43385</v>
      </c>
      <c r="C16" s="125">
        <v>2.7450000000000001</v>
      </c>
      <c r="D16" s="125">
        <v>2.75</v>
      </c>
      <c r="E16" s="127">
        <f t="shared" si="0"/>
        <v>47038</v>
      </c>
      <c r="F16" s="128">
        <f t="shared" si="1"/>
        <v>2.7489130434782609</v>
      </c>
    </row>
    <row r="17" spans="2:6" ht="15" x14ac:dyDescent="0.25">
      <c r="B17" s="129">
        <v>43388</v>
      </c>
      <c r="C17" s="125">
        <v>2.6850000000000001</v>
      </c>
      <c r="D17" s="125">
        <v>2.69</v>
      </c>
      <c r="E17" s="127">
        <f t="shared" si="0"/>
        <v>47041</v>
      </c>
      <c r="F17" s="128">
        <f t="shared" si="1"/>
        <v>2.6889945652173912</v>
      </c>
    </row>
    <row r="18" spans="2:6" ht="15" x14ac:dyDescent="0.25">
      <c r="B18" s="129">
        <v>43389</v>
      </c>
      <c r="C18" s="125">
        <v>2.7050000000000001</v>
      </c>
      <c r="D18" s="125">
        <v>2.71</v>
      </c>
      <c r="E18" s="127">
        <f t="shared" si="0"/>
        <v>47042</v>
      </c>
      <c r="F18" s="128">
        <f t="shared" si="1"/>
        <v>2.709021739130435</v>
      </c>
    </row>
    <row r="19" spans="2:6" ht="15" x14ac:dyDescent="0.25">
      <c r="B19" s="129">
        <v>43390</v>
      </c>
      <c r="C19" s="125">
        <v>2.6949999999999998</v>
      </c>
      <c r="D19" s="125">
        <v>2.7</v>
      </c>
      <c r="E19" s="127">
        <f t="shared" si="0"/>
        <v>47043</v>
      </c>
      <c r="F19" s="128">
        <f t="shared" si="1"/>
        <v>2.6990489130434785</v>
      </c>
    </row>
    <row r="20" spans="2:6" ht="15" x14ac:dyDescent="0.25">
      <c r="B20" s="129">
        <v>43391</v>
      </c>
      <c r="C20" s="125">
        <v>2.72</v>
      </c>
      <c r="D20" s="125">
        <v>2.7250000000000001</v>
      </c>
      <c r="E20" s="127">
        <f t="shared" si="0"/>
        <v>47044</v>
      </c>
      <c r="F20" s="128">
        <f t="shared" si="1"/>
        <v>2.7240760869565217</v>
      </c>
    </row>
    <row r="21" spans="2:6" ht="15" x14ac:dyDescent="0.25">
      <c r="B21" s="129">
        <v>43392</v>
      </c>
      <c r="C21" s="125">
        <v>2.6749999999999998</v>
      </c>
      <c r="D21" s="125">
        <v>2.68</v>
      </c>
      <c r="E21" s="127">
        <f t="shared" si="0"/>
        <v>47045</v>
      </c>
      <c r="F21" s="128">
        <f t="shared" si="1"/>
        <v>2.6791032608695655</v>
      </c>
    </row>
    <row r="22" spans="2:6" ht="15" x14ac:dyDescent="0.25">
      <c r="B22" s="129">
        <v>43395</v>
      </c>
      <c r="C22" s="125">
        <v>2.6949999999999998</v>
      </c>
      <c r="D22" s="125">
        <v>2.7</v>
      </c>
      <c r="E22" s="127">
        <f t="shared" si="0"/>
        <v>47048</v>
      </c>
      <c r="F22" s="128">
        <f t="shared" si="1"/>
        <v>2.6991847826086959</v>
      </c>
    </row>
    <row r="23" spans="2:6" ht="15" x14ac:dyDescent="0.25">
      <c r="B23" s="129">
        <v>43396</v>
      </c>
      <c r="C23" s="125">
        <v>2.67</v>
      </c>
      <c r="D23" s="125">
        <v>2.6749999999999998</v>
      </c>
      <c r="E23" s="127">
        <f>DATE(YEAR(B23)+10,MONTH(B23),DAY(B23))</f>
        <v>47049</v>
      </c>
      <c r="F23" s="128">
        <f t="shared" si="1"/>
        <v>2.6742119565217388</v>
      </c>
    </row>
    <row r="24" spans="2:6" ht="15" x14ac:dyDescent="0.25">
      <c r="B24" s="129">
        <v>43397</v>
      </c>
      <c r="C24" s="125">
        <v>2.6549999999999998</v>
      </c>
      <c r="D24" s="125">
        <v>2.66</v>
      </c>
      <c r="E24" s="127">
        <f>DATE(YEAR(B24)+10,MONTH(B24),DAY(B24))</f>
        <v>47050</v>
      </c>
      <c r="F24" s="128">
        <f>C24+(E24-C$4)*(D24-C24)/(D$4-C$4)</f>
        <v>2.6592391304347829</v>
      </c>
    </row>
    <row r="25" spans="2:6" ht="15" x14ac:dyDescent="0.25">
      <c r="B25" s="129">
        <v>43398</v>
      </c>
      <c r="C25" s="125">
        <v>2.605</v>
      </c>
      <c r="D25" s="125">
        <v>2.61</v>
      </c>
      <c r="E25" s="127">
        <f>DATE(YEAR(B25)+10,MONTH(B25),DAY(B25))</f>
        <v>47051</v>
      </c>
      <c r="F25" s="128">
        <f t="shared" si="1"/>
        <v>2.6092663043478259</v>
      </c>
    </row>
    <row r="26" spans="2:6" ht="15.6" thickBot="1" x14ac:dyDescent="0.3">
      <c r="B26" s="130">
        <v>43399</v>
      </c>
      <c r="C26" s="131">
        <v>2.5950000000000002</v>
      </c>
      <c r="D26" s="131">
        <v>2.5950000000000002</v>
      </c>
      <c r="E26" s="132">
        <f>DATE(YEAR(B26)+10,MONTH(B26),DAY(B26))</f>
        <v>47052</v>
      </c>
      <c r="F26" s="133">
        <f t="shared" si="1"/>
        <v>2.5950000000000002</v>
      </c>
    </row>
    <row r="27" spans="2:6" ht="15.6" thickBot="1" x14ac:dyDescent="0.3">
      <c r="B27" s="108"/>
      <c r="C27" s="134"/>
      <c r="D27" s="134"/>
      <c r="E27" s="108"/>
      <c r="F27" s="108"/>
    </row>
    <row r="28" spans="2:6" ht="16.2" thickBot="1" x14ac:dyDescent="0.35">
      <c r="B28" s="108"/>
      <c r="C28" s="108"/>
      <c r="D28" s="108"/>
      <c r="E28" s="135" t="s">
        <v>6</v>
      </c>
      <c r="F28" s="136">
        <f>(1+AVERAGE(F7:F26)/(2*100))^2-1</f>
        <v>2.7147342382176642E-2</v>
      </c>
    </row>
    <row r="29" spans="2:6" x14ac:dyDescent="0.25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P10"/>
  <sheetViews>
    <sheetView showGridLines="0" zoomScale="115" zoomScaleNormal="115" workbookViewId="0">
      <selection activeCell="E4" sqref="E4"/>
    </sheetView>
  </sheetViews>
  <sheetFormatPr defaultColWidth="0" defaultRowHeight="13.2" zeroHeight="1" x14ac:dyDescent="0.25"/>
  <cols>
    <col min="1" max="1" width="9" style="102" customWidth="1"/>
    <col min="2" max="2" width="19.69921875" style="102" customWidth="1"/>
    <col min="3" max="13" width="11.59765625" style="102" customWidth="1"/>
    <col min="14" max="14" width="9" style="102" customWidth="1"/>
    <col min="15" max="16" width="0" style="102" hidden="1" customWidth="1"/>
    <col min="17" max="16384" width="8" style="102" hidden="1"/>
  </cols>
  <sheetData>
    <row r="1" spans="2:16" x14ac:dyDescent="0.25"/>
    <row r="2" spans="2:16" ht="35.25" customHeight="1" x14ac:dyDescent="0.25">
      <c r="B2" s="103"/>
      <c r="C2" s="141" t="s">
        <v>80</v>
      </c>
      <c r="D2" s="142"/>
      <c r="E2" s="143"/>
      <c r="F2" s="140"/>
      <c r="G2" s="140"/>
      <c r="H2" s="140"/>
      <c r="I2" s="140"/>
      <c r="J2" s="140"/>
      <c r="K2" s="140"/>
      <c r="L2" s="140"/>
      <c r="M2" s="140"/>
    </row>
    <row r="3" spans="2:16" ht="15" x14ac:dyDescent="0.25">
      <c r="B3" s="103" t="s">
        <v>8</v>
      </c>
      <c r="C3" s="104">
        <v>43646</v>
      </c>
      <c r="D3" s="104">
        <f>DATE(YEAR(C3)+1,6,30)</f>
        <v>44012</v>
      </c>
      <c r="E3" s="104">
        <f t="shared" ref="E3:M3" si="0">DATE(YEAR(D3)+1,6,30)</f>
        <v>44377</v>
      </c>
      <c r="F3" s="104">
        <f t="shared" si="0"/>
        <v>44742</v>
      </c>
      <c r="G3" s="104">
        <f t="shared" si="0"/>
        <v>45107</v>
      </c>
      <c r="H3" s="104">
        <f t="shared" si="0"/>
        <v>45473</v>
      </c>
      <c r="I3" s="104">
        <f t="shared" si="0"/>
        <v>45838</v>
      </c>
      <c r="J3" s="104">
        <f t="shared" si="0"/>
        <v>46203</v>
      </c>
      <c r="K3" s="104">
        <f t="shared" si="0"/>
        <v>46568</v>
      </c>
      <c r="L3" s="104">
        <f t="shared" si="0"/>
        <v>46934</v>
      </c>
      <c r="M3" s="104">
        <f t="shared" si="0"/>
        <v>47299</v>
      </c>
      <c r="O3" s="105"/>
    </row>
    <row r="4" spans="2:16" ht="15" x14ac:dyDescent="0.25">
      <c r="B4" s="103" t="s">
        <v>10</v>
      </c>
      <c r="C4" s="106">
        <v>0.02</v>
      </c>
      <c r="D4" s="106">
        <v>2.2499999999999999E-2</v>
      </c>
      <c r="E4" s="106">
        <v>2.375E-2</v>
      </c>
      <c r="F4" s="106">
        <v>2.5000000000000001E-2</v>
      </c>
      <c r="G4" s="106">
        <v>2.5000000000000001E-2</v>
      </c>
      <c r="H4" s="106">
        <v>2.5000000000000001E-2</v>
      </c>
      <c r="I4" s="106">
        <v>2.5000000000000001E-2</v>
      </c>
      <c r="J4" s="106">
        <v>2.5000000000000001E-2</v>
      </c>
      <c r="K4" s="106">
        <v>2.5000000000000001E-2</v>
      </c>
      <c r="L4" s="106">
        <v>2.5000000000000001E-2</v>
      </c>
      <c r="M4" s="106">
        <v>2.5000000000000001E-2</v>
      </c>
      <c r="P4" s="105"/>
    </row>
    <row r="5" spans="2:16" ht="15" x14ac:dyDescent="0.25">
      <c r="B5" s="103" t="s">
        <v>7</v>
      </c>
      <c r="C5" s="107">
        <f>1+C4</f>
        <v>1.02</v>
      </c>
      <c r="D5" s="107">
        <f>1+D4</f>
        <v>1.0225</v>
      </c>
      <c r="E5" s="107">
        <f>1+E4</f>
        <v>1.0237499999999999</v>
      </c>
      <c r="F5" s="107">
        <f t="shared" ref="F5:M5" si="1">1+F4</f>
        <v>1.0249999999999999</v>
      </c>
      <c r="G5" s="107">
        <f t="shared" si="1"/>
        <v>1.0249999999999999</v>
      </c>
      <c r="H5" s="107">
        <f t="shared" si="1"/>
        <v>1.0249999999999999</v>
      </c>
      <c r="I5" s="107">
        <f t="shared" si="1"/>
        <v>1.0249999999999999</v>
      </c>
      <c r="J5" s="107">
        <f t="shared" si="1"/>
        <v>1.0249999999999999</v>
      </c>
      <c r="K5" s="107">
        <f t="shared" si="1"/>
        <v>1.0249999999999999</v>
      </c>
      <c r="L5" s="107">
        <f>1+L4</f>
        <v>1.0249999999999999</v>
      </c>
      <c r="M5" s="107">
        <f t="shared" si="1"/>
        <v>1.0249999999999999</v>
      </c>
    </row>
    <row r="6" spans="2:16" ht="15.6" thickBot="1" x14ac:dyDescent="0.3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2:16" ht="16.2" thickBot="1" x14ac:dyDescent="0.35">
      <c r="B7" s="75" t="s">
        <v>9</v>
      </c>
      <c r="C7" s="109">
        <f>PRODUCT(C5:M5)^(1/COUNTA(C5:M5))-1</f>
        <v>2.4203395939021766E-2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2:16" x14ac:dyDescent="0.25"/>
    <row r="9" spans="2:16" hidden="1" x14ac:dyDescent="0.25"/>
    <row r="10" spans="2:16" hidden="1" x14ac:dyDescent="0.25">
      <c r="C10" s="110"/>
      <c r="D10" s="110"/>
      <c r="E10" s="111"/>
      <c r="F10" s="110"/>
      <c r="G10" s="110"/>
      <c r="H10" s="110"/>
      <c r="I10" s="110"/>
      <c r="J10" s="110"/>
      <c r="K10" s="110"/>
      <c r="L10" s="110"/>
      <c r="M10" s="110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XFC67"/>
  <sheetViews>
    <sheetView showGridLines="0" topLeftCell="F13" zoomScale="70" zoomScaleNormal="70" workbookViewId="0">
      <selection activeCell="P56" sqref="P56"/>
    </sheetView>
  </sheetViews>
  <sheetFormatPr defaultColWidth="0" defaultRowHeight="13.2" zeroHeight="1" x14ac:dyDescent="0.25"/>
  <cols>
    <col min="1" max="2" width="9" style="1" customWidth="1"/>
    <col min="3" max="3" width="44.59765625" style="1" customWidth="1"/>
    <col min="4" max="8" width="14.19921875" style="1" customWidth="1"/>
    <col min="9" max="9" width="16" style="1" customWidth="1"/>
    <col min="10" max="10" width="17.5" style="1" customWidth="1"/>
    <col min="11" max="15" width="18.5" style="1" customWidth="1"/>
    <col min="16" max="16" width="19.69921875" style="1" customWidth="1"/>
    <col min="17" max="17" width="17.8984375" style="1" customWidth="1"/>
    <col min="18" max="18" width="11.19921875" style="1" hidden="1" customWidth="1"/>
    <col min="19" max="16383" width="8" style="1" hidden="1"/>
    <col min="16384" max="16384" width="4.19921875" style="1" customWidth="1"/>
  </cols>
  <sheetData>
    <row r="1" spans="2:18" ht="13.8" thickBot="1" x14ac:dyDescent="0.3"/>
    <row r="2" spans="2:18" ht="17.399999999999999" thickBot="1" x14ac:dyDescent="0.45">
      <c r="D2" s="144" t="s">
        <v>11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P2" s="146"/>
      <c r="Q2" s="32"/>
    </row>
    <row r="3" spans="2:18" ht="16.2" thickBot="1" x14ac:dyDescent="0.35">
      <c r="D3" s="30" t="s">
        <v>12</v>
      </c>
      <c r="E3" s="31" t="s">
        <v>13</v>
      </c>
      <c r="F3" s="31" t="s">
        <v>14</v>
      </c>
      <c r="G3" s="31" t="s">
        <v>15</v>
      </c>
      <c r="H3" s="31" t="s">
        <v>16</v>
      </c>
      <c r="I3" s="31" t="s">
        <v>17</v>
      </c>
      <c r="J3" s="31" t="s">
        <v>18</v>
      </c>
      <c r="K3" s="31" t="s">
        <v>19</v>
      </c>
      <c r="L3" s="31" t="s">
        <v>20</v>
      </c>
      <c r="M3" s="31" t="s">
        <v>21</v>
      </c>
      <c r="N3" s="31" t="s">
        <v>22</v>
      </c>
      <c r="O3" s="31" t="s">
        <v>67</v>
      </c>
      <c r="P3" s="36" t="s">
        <v>70</v>
      </c>
      <c r="Q3" s="32" t="s">
        <v>78</v>
      </c>
    </row>
    <row r="4" spans="2:18" ht="15" x14ac:dyDescent="0.25">
      <c r="C4" s="25" t="s">
        <v>32</v>
      </c>
      <c r="D4" s="37" t="s">
        <v>48</v>
      </c>
      <c r="E4" s="38" t="s">
        <v>48</v>
      </c>
      <c r="F4" s="38" t="s">
        <v>48</v>
      </c>
      <c r="G4" s="38" t="s">
        <v>48</v>
      </c>
      <c r="H4" s="38" t="s">
        <v>48</v>
      </c>
      <c r="I4" s="38" t="s">
        <v>48</v>
      </c>
      <c r="J4" s="38" t="s">
        <v>48</v>
      </c>
      <c r="K4" s="39">
        <v>829446.75</v>
      </c>
      <c r="L4" s="39">
        <v>878792.83315935335</v>
      </c>
      <c r="M4" s="39">
        <v>865835.57066581445</v>
      </c>
      <c r="N4" s="58">
        <v>834781.53192435787</v>
      </c>
      <c r="O4" s="59">
        <v>810228.53</v>
      </c>
      <c r="P4" s="58">
        <v>846751.15</v>
      </c>
      <c r="Q4" s="57">
        <v>843378.53</v>
      </c>
      <c r="R4" s="23"/>
    </row>
    <row r="5" spans="2:18" ht="15" x14ac:dyDescent="0.25">
      <c r="C5" s="26" t="s">
        <v>29</v>
      </c>
      <c r="D5" s="40" t="s">
        <v>48</v>
      </c>
      <c r="E5" s="41" t="s">
        <v>48</v>
      </c>
      <c r="F5" s="41" t="s">
        <v>48</v>
      </c>
      <c r="G5" s="41" t="s">
        <v>48</v>
      </c>
      <c r="H5" s="41" t="s">
        <v>48</v>
      </c>
      <c r="I5" s="41" t="s">
        <v>48</v>
      </c>
      <c r="J5" s="41" t="s">
        <v>48</v>
      </c>
      <c r="K5" s="42">
        <v>0.18870000000000001</v>
      </c>
      <c r="L5" s="42">
        <v>0.20100000000000001</v>
      </c>
      <c r="M5" s="42">
        <v>0.19969999999999999</v>
      </c>
      <c r="N5" s="42">
        <v>0.2</v>
      </c>
      <c r="O5" s="42">
        <v>0.1719</v>
      </c>
      <c r="P5" s="42">
        <f>20505237/119805160</f>
        <v>0.17115487346287922</v>
      </c>
      <c r="Q5" s="52">
        <f>21017095/122517100</f>
        <v>0.17154417628233121</v>
      </c>
      <c r="R5" s="23"/>
    </row>
    <row r="6" spans="2:18" ht="15" x14ac:dyDescent="0.25">
      <c r="C6" s="26" t="s">
        <v>30</v>
      </c>
      <c r="D6" s="40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43">
        <v>159.6</v>
      </c>
      <c r="L6" s="43">
        <v>150.5</v>
      </c>
      <c r="M6" s="43">
        <v>150.5</v>
      </c>
      <c r="N6" s="43">
        <v>150.5</v>
      </c>
      <c r="O6" s="43">
        <v>148.5</v>
      </c>
      <c r="P6" s="43">
        <v>151.4</v>
      </c>
      <c r="Q6" s="53">
        <v>151.4</v>
      </c>
      <c r="R6" s="23"/>
    </row>
    <row r="7" spans="2:18" ht="15" x14ac:dyDescent="0.25">
      <c r="C7" s="26" t="s">
        <v>31</v>
      </c>
      <c r="D7" s="40" t="s">
        <v>48</v>
      </c>
      <c r="E7" s="41" t="s">
        <v>48</v>
      </c>
      <c r="F7" s="41" t="s">
        <v>48</v>
      </c>
      <c r="G7" s="41" t="s">
        <v>48</v>
      </c>
      <c r="H7" s="41" t="s">
        <v>48</v>
      </c>
      <c r="I7" s="41" t="s">
        <v>48</v>
      </c>
      <c r="J7" s="41" t="s">
        <v>48</v>
      </c>
      <c r="K7" s="44">
        <v>115124</v>
      </c>
      <c r="L7" s="44">
        <v>141910</v>
      </c>
      <c r="M7" s="44">
        <v>161194</v>
      </c>
      <c r="N7" s="44">
        <v>160280</v>
      </c>
      <c r="O7" s="44">
        <v>175444</v>
      </c>
      <c r="P7" s="44">
        <v>174749</v>
      </c>
      <c r="Q7" s="54">
        <v>179028</v>
      </c>
      <c r="R7" s="23"/>
    </row>
    <row r="8" spans="2:18" ht="15" x14ac:dyDescent="0.25">
      <c r="C8" s="26" t="s">
        <v>33</v>
      </c>
      <c r="D8" s="40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44">
        <v>7069232.0800000001</v>
      </c>
      <c r="L8" s="44">
        <v>7206385.6294393875</v>
      </c>
      <c r="M8" s="44">
        <v>7282059.8445658097</v>
      </c>
      <c r="N8" s="44">
        <v>7089948.3877819823</v>
      </c>
      <c r="O8" s="44">
        <v>6803923.6900000004</v>
      </c>
      <c r="P8" s="44">
        <v>6969444.0260220319</v>
      </c>
      <c r="Q8" s="54">
        <v>7109637.8499999996</v>
      </c>
      <c r="R8" s="23"/>
    </row>
    <row r="9" spans="2:18" ht="15" x14ac:dyDescent="0.25">
      <c r="C9" s="26" t="s">
        <v>34</v>
      </c>
      <c r="D9" s="40" t="s">
        <v>48</v>
      </c>
      <c r="E9" s="41" t="s">
        <v>48</v>
      </c>
      <c r="F9" s="41" t="s">
        <v>48</v>
      </c>
      <c r="G9" s="41" t="s">
        <v>48</v>
      </c>
      <c r="H9" s="41" t="s">
        <v>48</v>
      </c>
      <c r="I9" s="41" t="s">
        <v>48</v>
      </c>
      <c r="J9" s="41" t="s">
        <v>48</v>
      </c>
      <c r="K9" s="44">
        <v>2693872.28</v>
      </c>
      <c r="L9" s="44">
        <v>2733933.1243743291</v>
      </c>
      <c r="M9" s="44">
        <v>2751636.6138530173</v>
      </c>
      <c r="N9" s="44">
        <v>2656498.8122957102</v>
      </c>
      <c r="O9" s="44">
        <v>2430525.5499999998</v>
      </c>
      <c r="P9" s="44">
        <v>2394087.9383231248</v>
      </c>
      <c r="Q9" s="54">
        <v>2295990.5299999998</v>
      </c>
      <c r="R9" s="23"/>
    </row>
    <row r="10" spans="2:18" ht="15" x14ac:dyDescent="0.25">
      <c r="C10" s="26" t="s">
        <v>35</v>
      </c>
      <c r="D10" s="40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44">
        <v>34238.67</v>
      </c>
      <c r="L10" s="44">
        <v>33238.008880602021</v>
      </c>
      <c r="M10" s="44">
        <v>32307.016765742781</v>
      </c>
      <c r="N10" s="44">
        <v>32581.684018372114</v>
      </c>
      <c r="O10" s="44">
        <v>30143.200000000001</v>
      </c>
      <c r="P10" s="44">
        <v>30437</v>
      </c>
      <c r="Q10" s="55">
        <v>29776.44</v>
      </c>
    </row>
    <row r="11" spans="2:18" ht="15" x14ac:dyDescent="0.25">
      <c r="C11" s="27" t="s">
        <v>36</v>
      </c>
      <c r="D11" s="45" t="s">
        <v>48</v>
      </c>
      <c r="E11" s="46" t="s">
        <v>48</v>
      </c>
      <c r="F11" s="46" t="s">
        <v>48</v>
      </c>
      <c r="G11" s="46" t="s">
        <v>48</v>
      </c>
      <c r="H11" s="46" t="s">
        <v>48</v>
      </c>
      <c r="I11" s="46" t="s">
        <v>48</v>
      </c>
      <c r="J11" s="46" t="s">
        <v>48</v>
      </c>
      <c r="K11" s="47">
        <v>19599805.920000002</v>
      </c>
      <c r="L11" s="47">
        <v>21607991.700147215</v>
      </c>
      <c r="M11" s="47">
        <v>19938595.50928738</v>
      </c>
      <c r="N11" s="44">
        <v>19149362.056284387</v>
      </c>
      <c r="O11" s="44">
        <v>17776436.030000001</v>
      </c>
      <c r="P11" s="44">
        <v>18644285.140000001</v>
      </c>
      <c r="Q11" s="55">
        <v>18835624.579999998</v>
      </c>
    </row>
    <row r="12" spans="2:18" ht="15" x14ac:dyDescent="0.25">
      <c r="C12" s="26" t="s">
        <v>37</v>
      </c>
      <c r="D12" s="48">
        <v>97835</v>
      </c>
      <c r="E12" s="49">
        <v>108459</v>
      </c>
      <c r="F12" s="49">
        <v>144235</v>
      </c>
      <c r="G12" s="49">
        <v>131805</v>
      </c>
      <c r="H12" s="49">
        <v>186001</v>
      </c>
      <c r="I12" s="49">
        <v>178477</v>
      </c>
      <c r="J12" s="49">
        <v>122428</v>
      </c>
      <c r="K12" s="49">
        <v>120199</v>
      </c>
      <c r="L12" s="49">
        <v>121888.94</v>
      </c>
      <c r="M12" s="49">
        <v>111753</v>
      </c>
      <c r="N12" s="49">
        <v>138760.39000000001</v>
      </c>
      <c r="O12" s="49">
        <v>126683.47</v>
      </c>
      <c r="P12" s="49"/>
      <c r="Q12" s="56"/>
    </row>
    <row r="13" spans="2:18" ht="15.6" thickBot="1" x14ac:dyDescent="0.3">
      <c r="C13" s="28" t="s">
        <v>69</v>
      </c>
      <c r="D13" s="50">
        <v>122500</v>
      </c>
      <c r="E13" s="51">
        <v>142200</v>
      </c>
      <c r="F13" s="51">
        <v>173400</v>
      </c>
      <c r="G13" s="51">
        <v>164100</v>
      </c>
      <c r="H13" s="51">
        <v>238500</v>
      </c>
      <c r="I13" s="51">
        <v>240600</v>
      </c>
      <c r="J13" s="51">
        <v>163900</v>
      </c>
      <c r="K13" s="51">
        <v>157000</v>
      </c>
      <c r="L13" s="51">
        <v>176800</v>
      </c>
      <c r="M13" s="51">
        <v>164800</v>
      </c>
      <c r="N13" s="60">
        <v>159800</v>
      </c>
      <c r="O13" s="60">
        <v>149800</v>
      </c>
      <c r="P13" s="51">
        <v>153600</v>
      </c>
      <c r="Q13" s="61">
        <v>154200</v>
      </c>
    </row>
    <row r="14" spans="2:18" x14ac:dyDescent="0.25"/>
    <row r="15" spans="2:18" ht="13.8" thickBot="1" x14ac:dyDescent="0.3"/>
    <row r="16" spans="2:18" x14ac:dyDescent="0.25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2:16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2:16" x14ac:dyDescent="0.2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2:16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2:16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2:16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2:16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2:16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2:16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2:16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2:16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2:16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2:16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2:16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2:16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2:16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</row>
    <row r="32" spans="2:16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2:16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2:16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2:16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2:16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  <row r="37" spans="2:1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</row>
    <row r="38" spans="2:16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</row>
    <row r="39" spans="2:16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</row>
    <row r="40" spans="2:16" x14ac:dyDescent="0.2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</row>
    <row r="41" spans="2:16" x14ac:dyDescent="0.2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  <row r="42" spans="2:16" x14ac:dyDescent="0.2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</row>
    <row r="43" spans="2:16" x14ac:dyDescent="0.2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  <row r="44" spans="2:16" x14ac:dyDescent="0.2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</row>
    <row r="45" spans="2:16" x14ac:dyDescent="0.2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</row>
    <row r="46" spans="2:16" x14ac:dyDescent="0.2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</row>
    <row r="47" spans="2:16" x14ac:dyDescent="0.2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</row>
    <row r="48" spans="2:16" x14ac:dyDescent="0.2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</row>
    <row r="49" spans="2:16" x14ac:dyDescent="0.2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2:16" x14ac:dyDescent="0.25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  <row r="51" spans="2:16" x14ac:dyDescent="0.2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</row>
    <row r="52" spans="2:16" x14ac:dyDescent="0.25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</row>
    <row r="53" spans="2:16" ht="13.8" thickBot="1" x14ac:dyDescent="0.3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</row>
    <row r="54" spans="2:16" ht="17.399999999999999" thickBot="1" x14ac:dyDescent="0.45">
      <c r="B54" s="14"/>
      <c r="C54" s="17"/>
      <c r="D54" s="144" t="s">
        <v>11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6"/>
      <c r="P54" s="147"/>
    </row>
    <row r="55" spans="2:16" ht="16.2" thickBot="1" x14ac:dyDescent="0.35">
      <c r="B55" s="14"/>
      <c r="C55" s="3"/>
      <c r="D55" s="24" t="s">
        <v>13</v>
      </c>
      <c r="E55" s="24" t="s">
        <v>14</v>
      </c>
      <c r="F55" s="24" t="s">
        <v>15</v>
      </c>
      <c r="G55" s="24" t="s">
        <v>16</v>
      </c>
      <c r="H55" s="24" t="s">
        <v>17</v>
      </c>
      <c r="I55" s="24" t="s">
        <v>18</v>
      </c>
      <c r="J55" s="24" t="s">
        <v>19</v>
      </c>
      <c r="K55" s="24" t="s">
        <v>20</v>
      </c>
      <c r="L55" s="24" t="s">
        <v>21</v>
      </c>
      <c r="M55" s="24" t="s">
        <v>22</v>
      </c>
      <c r="N55" s="24" t="s">
        <v>67</v>
      </c>
      <c r="O55" s="24" t="s">
        <v>70</v>
      </c>
      <c r="P55" s="32" t="s">
        <v>78</v>
      </c>
    </row>
    <row r="56" spans="2:16" ht="15.6" x14ac:dyDescent="0.3">
      <c r="B56" s="14"/>
      <c r="C56" s="33" t="s">
        <v>24</v>
      </c>
      <c r="D56" s="4">
        <v>107404</v>
      </c>
      <c r="E56" s="4">
        <v>135701</v>
      </c>
      <c r="F56" s="4">
        <v>134091</v>
      </c>
      <c r="G56" s="4">
        <v>149306</v>
      </c>
      <c r="H56" s="4">
        <v>158709.62279171101</v>
      </c>
      <c r="I56" s="4">
        <v>113971.119830457</v>
      </c>
      <c r="J56" s="4">
        <f t="shared" ref="J56:O56" si="0">(K4*(1+K5)*K6)/((K4*(1+K5)*K6)+K7*K6+K8+K9)*K11/K6</f>
        <v>104178.11203866579</v>
      </c>
      <c r="K56" s="4">
        <f t="shared" si="0"/>
        <v>119941.75194115908</v>
      </c>
      <c r="L56" s="4">
        <f t="shared" si="0"/>
        <v>108648.71644633486</v>
      </c>
      <c r="M56" s="4">
        <f t="shared" si="0"/>
        <v>103897.67020924413</v>
      </c>
      <c r="N56" s="4">
        <f t="shared" si="0"/>
        <v>95744.972024981151</v>
      </c>
      <c r="O56" s="4">
        <f t="shared" si="0"/>
        <v>99424.958143234442</v>
      </c>
      <c r="P56" s="5">
        <f>(Q4*(1+Q5)*Q6)/((Q4*(1+Q5)*Q6)+Q7*Q6+Q8+Q9)*Q11/Q6</f>
        <v>100002.33390699397</v>
      </c>
    </row>
    <row r="57" spans="2:16" ht="15.6" x14ac:dyDescent="0.3">
      <c r="B57" s="14"/>
      <c r="C57" s="34" t="s">
        <v>25</v>
      </c>
      <c r="D57" s="6">
        <v>18017</v>
      </c>
      <c r="E57" s="6">
        <v>20672</v>
      </c>
      <c r="F57" s="6">
        <v>13151</v>
      </c>
      <c r="G57" s="6">
        <v>58493</v>
      </c>
      <c r="H57" s="6">
        <v>51620.522079153197</v>
      </c>
      <c r="I57" s="6">
        <v>12329.342763937215</v>
      </c>
      <c r="J57" s="6">
        <f t="shared" ref="J57:P57" si="1">(K7*K6)/((K4*(1+K5)*K6)+K7*K6+K8+K9)*K11/K6</f>
        <v>12164.144792355832</v>
      </c>
      <c r="K57" s="6">
        <f t="shared" si="1"/>
        <v>16127.010707971525</v>
      </c>
      <c r="L57" s="6">
        <f t="shared" si="1"/>
        <v>16860.303568328425</v>
      </c>
      <c r="M57" s="6">
        <f t="shared" si="1"/>
        <v>16623.829054161251</v>
      </c>
      <c r="N57" s="6">
        <f t="shared" si="1"/>
        <v>17691.164106295295</v>
      </c>
      <c r="O57" s="6">
        <f t="shared" si="1"/>
        <v>17520.237574424129</v>
      </c>
      <c r="P57" s="7">
        <f t="shared" si="1"/>
        <v>18119.653375703503</v>
      </c>
    </row>
    <row r="58" spans="2:16" ht="15.6" x14ac:dyDescent="0.3">
      <c r="B58" s="14"/>
      <c r="C58" s="34" t="s">
        <v>27</v>
      </c>
      <c r="D58" s="6">
        <v>13363.361699999999</v>
      </c>
      <c r="E58" s="6">
        <v>14392.090099999999</v>
      </c>
      <c r="F58" s="6">
        <v>13431</v>
      </c>
      <c r="G58" s="6">
        <v>27335</v>
      </c>
      <c r="H58" s="6">
        <v>26648.639999999999</v>
      </c>
      <c r="I58" s="6">
        <v>33384.488896452836</v>
      </c>
      <c r="J58" s="6">
        <f t="shared" ref="J58:P58" si="2">K10</f>
        <v>34238.67</v>
      </c>
      <c r="K58" s="6">
        <f t="shared" si="2"/>
        <v>33238.008880602021</v>
      </c>
      <c r="L58" s="6">
        <f t="shared" si="2"/>
        <v>32307.016765742781</v>
      </c>
      <c r="M58" s="6">
        <f t="shared" si="2"/>
        <v>32581.684018372114</v>
      </c>
      <c r="N58" s="6">
        <f t="shared" si="2"/>
        <v>30143.200000000001</v>
      </c>
      <c r="O58" s="6">
        <f t="shared" si="2"/>
        <v>30437</v>
      </c>
      <c r="P58" s="7">
        <f t="shared" si="2"/>
        <v>29776.44</v>
      </c>
    </row>
    <row r="59" spans="2:16" ht="15.6" x14ac:dyDescent="0.3">
      <c r="B59" s="14"/>
      <c r="C59" s="34" t="s">
        <v>26</v>
      </c>
      <c r="D59" s="6">
        <v>3456</v>
      </c>
      <c r="E59" s="6">
        <v>2631</v>
      </c>
      <c r="F59" s="6">
        <v>3151</v>
      </c>
      <c r="G59" s="6">
        <v>2615</v>
      </c>
      <c r="H59" s="6">
        <v>2824.58583257696</v>
      </c>
      <c r="I59" s="6">
        <v>2239.0742348717968</v>
      </c>
      <c r="J59" s="6">
        <f t="shared" ref="J59:O59" si="3">(K8)/((K4*(1+K5)*K6)+K7*K6+K8+K9)*K11/K6</f>
        <v>4680.099245710715</v>
      </c>
      <c r="K59" s="6">
        <f t="shared" si="3"/>
        <v>5441.5405867291374</v>
      </c>
      <c r="L59" s="6">
        <f t="shared" si="3"/>
        <v>5060.9758061740849</v>
      </c>
      <c r="M59" s="6">
        <f t="shared" si="3"/>
        <v>4886.0544711751863</v>
      </c>
      <c r="N59" s="6">
        <f t="shared" si="3"/>
        <v>4620.0946319206996</v>
      </c>
      <c r="O59" s="6">
        <f t="shared" si="3"/>
        <v>4615.2746554386931</v>
      </c>
      <c r="P59" s="7">
        <f>(Q8)/((Q4*(1+Q5)*Q6)+Q7*Q6+Q8+Q9)*Q11/Q6</f>
        <v>4752.8108364052532</v>
      </c>
    </row>
    <row r="60" spans="2:16" ht="15.6" x14ac:dyDescent="0.3">
      <c r="B60" s="14"/>
      <c r="C60" s="34" t="s">
        <v>28</v>
      </c>
      <c r="D60" s="6">
        <v>0</v>
      </c>
      <c r="E60" s="6">
        <v>0</v>
      </c>
      <c r="F60" s="6">
        <v>293</v>
      </c>
      <c r="G60" s="6">
        <v>769</v>
      </c>
      <c r="H60" s="6">
        <v>817.61457655866002</v>
      </c>
      <c r="I60" s="6">
        <v>1972.5490729899482</v>
      </c>
      <c r="J60" s="6">
        <f t="shared" ref="J60:P60" si="4">(K9)/((K4*(1+K5)*K6)+K7*K6+K8+K9)*K11/K6</f>
        <v>1783.4454270270619</v>
      </c>
      <c r="K60" s="6">
        <f t="shared" si="4"/>
        <v>2064.3924461815727</v>
      </c>
      <c r="L60" s="6">
        <f t="shared" si="4"/>
        <v>1912.3663671186482</v>
      </c>
      <c r="M60" s="6">
        <f t="shared" si="4"/>
        <v>1830.7323536877852</v>
      </c>
      <c r="N60" s="6">
        <f t="shared" si="4"/>
        <v>1650.4091694627905</v>
      </c>
      <c r="O60" s="6">
        <f t="shared" si="4"/>
        <v>1585.4024142211056</v>
      </c>
      <c r="P60" s="7">
        <f t="shared" si="4"/>
        <v>1534.8754608179993</v>
      </c>
    </row>
    <row r="61" spans="2:16" ht="15.6" x14ac:dyDescent="0.3">
      <c r="B61" s="14"/>
      <c r="C61" s="34" t="s">
        <v>23</v>
      </c>
      <c r="D61" s="6">
        <f t="shared" ref="D61:K61" si="5">E12</f>
        <v>108459</v>
      </c>
      <c r="E61" s="6">
        <f t="shared" si="5"/>
        <v>144235</v>
      </c>
      <c r="F61" s="6">
        <f t="shared" si="5"/>
        <v>131805</v>
      </c>
      <c r="G61" s="6">
        <f t="shared" si="5"/>
        <v>186001</v>
      </c>
      <c r="H61" s="6">
        <f t="shared" si="5"/>
        <v>178477</v>
      </c>
      <c r="I61" s="6">
        <f t="shared" si="5"/>
        <v>122428</v>
      </c>
      <c r="J61" s="6">
        <f t="shared" si="5"/>
        <v>120199</v>
      </c>
      <c r="K61" s="6">
        <f t="shared" si="5"/>
        <v>121888.94</v>
      </c>
      <c r="L61" s="6">
        <v>111752.53</v>
      </c>
      <c r="M61" s="6">
        <v>138760.39000000001</v>
      </c>
      <c r="N61" s="6">
        <v>126683.47</v>
      </c>
      <c r="O61" s="6"/>
      <c r="P61" s="7"/>
    </row>
    <row r="62" spans="2:16" ht="15.6" x14ac:dyDescent="0.3">
      <c r="B62" s="14"/>
      <c r="C62" s="3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</row>
    <row r="63" spans="2:16" ht="16.2" thickBot="1" x14ac:dyDescent="0.35">
      <c r="B63" s="14"/>
      <c r="C63" s="35" t="s">
        <v>69</v>
      </c>
      <c r="D63" s="10">
        <f t="shared" ref="D63:P63" si="6">E13</f>
        <v>142200</v>
      </c>
      <c r="E63" s="10">
        <f t="shared" si="6"/>
        <v>173400</v>
      </c>
      <c r="F63" s="10">
        <f t="shared" si="6"/>
        <v>164100</v>
      </c>
      <c r="G63" s="10">
        <f t="shared" si="6"/>
        <v>238500</v>
      </c>
      <c r="H63" s="10">
        <f t="shared" si="6"/>
        <v>240600</v>
      </c>
      <c r="I63" s="10">
        <f t="shared" si="6"/>
        <v>163900</v>
      </c>
      <c r="J63" s="10">
        <f t="shared" si="6"/>
        <v>157000</v>
      </c>
      <c r="K63" s="10">
        <f t="shared" si="6"/>
        <v>176800</v>
      </c>
      <c r="L63" s="10">
        <f t="shared" si="6"/>
        <v>164800</v>
      </c>
      <c r="M63" s="10">
        <f t="shared" si="6"/>
        <v>159800</v>
      </c>
      <c r="N63" s="10">
        <f t="shared" si="6"/>
        <v>149800</v>
      </c>
      <c r="O63" s="10">
        <f t="shared" si="6"/>
        <v>153600</v>
      </c>
      <c r="P63" s="29">
        <f t="shared" si="6"/>
        <v>154200</v>
      </c>
    </row>
    <row r="64" spans="2:16" ht="15" x14ac:dyDescent="0.25">
      <c r="B64" s="14"/>
      <c r="C64" s="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5"/>
      <c r="P64" s="16"/>
    </row>
    <row r="65" spans="2:16" ht="13.8" thickBot="1" x14ac:dyDescent="0.3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2:16" x14ac:dyDescent="0.25"/>
    <row r="67" spans="2:16" x14ac:dyDescent="0.25"/>
  </sheetData>
  <mergeCells count="2">
    <mergeCell ref="D2:P2"/>
    <mergeCell ref="D54:P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M467"/>
  <sheetViews>
    <sheetView showGridLines="0" workbookViewId="0">
      <selection activeCell="J32" sqref="J32"/>
    </sheetView>
  </sheetViews>
  <sheetFormatPr defaultColWidth="0" defaultRowHeight="13.2" zeroHeight="1" x14ac:dyDescent="0.25"/>
  <cols>
    <col min="1" max="1" width="9" style="63" customWidth="1"/>
    <col min="2" max="2" width="11.19921875" style="63" customWidth="1"/>
    <col min="3" max="3" width="11.19921875" style="62" customWidth="1"/>
    <col min="4" max="5" width="22.3984375" style="63" customWidth="1"/>
    <col min="6" max="13" width="9" style="63" customWidth="1"/>
    <col min="14" max="16384" width="8" style="63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3:5" x14ac:dyDescent="0.25"/>
    <row r="18" spans="3:5" x14ac:dyDescent="0.25"/>
    <row r="19" spans="3:5" x14ac:dyDescent="0.25"/>
    <row r="20" spans="3:5" x14ac:dyDescent="0.25"/>
    <row r="21" spans="3:5" x14ac:dyDescent="0.25"/>
    <row r="22" spans="3:5" x14ac:dyDescent="0.25"/>
    <row r="23" spans="3:5" x14ac:dyDescent="0.25"/>
    <row r="24" spans="3:5" x14ac:dyDescent="0.25"/>
    <row r="25" spans="3:5" x14ac:dyDescent="0.25"/>
    <row r="26" spans="3:5" x14ac:dyDescent="0.25"/>
    <row r="27" spans="3:5" x14ac:dyDescent="0.25"/>
    <row r="28" spans="3:5" x14ac:dyDescent="0.25"/>
    <row r="29" spans="3:5" x14ac:dyDescent="0.25"/>
    <row r="30" spans="3:5" x14ac:dyDescent="0.25"/>
    <row r="31" spans="3:5" x14ac:dyDescent="0.25"/>
    <row r="32" spans="3:5" ht="15.6" x14ac:dyDescent="0.3">
      <c r="C32" s="64" t="s">
        <v>3</v>
      </c>
      <c r="D32" s="65" t="s">
        <v>74</v>
      </c>
      <c r="E32" s="65" t="s">
        <v>75</v>
      </c>
    </row>
    <row r="33" spans="2:7" x14ac:dyDescent="0.25">
      <c r="B33" s="66"/>
      <c r="C33" s="67">
        <v>42979</v>
      </c>
      <c r="D33" s="68">
        <v>2.7000000000000003E-2</v>
      </c>
      <c r="E33" s="68">
        <v>2.725E-2</v>
      </c>
      <c r="F33" s="68"/>
      <c r="G33" s="68"/>
    </row>
    <row r="34" spans="2:7" x14ac:dyDescent="0.25">
      <c r="B34" s="66"/>
      <c r="C34" s="69">
        <v>42982</v>
      </c>
      <c r="D34" s="68">
        <v>2.665E-2</v>
      </c>
      <c r="E34" s="68">
        <v>2.6949999999999998E-2</v>
      </c>
      <c r="F34" s="68"/>
      <c r="G34" s="68"/>
    </row>
    <row r="35" spans="2:7" x14ac:dyDescent="0.25">
      <c r="B35" s="66"/>
      <c r="C35" s="69">
        <v>42983</v>
      </c>
      <c r="D35" s="68">
        <v>2.7149999999999997E-2</v>
      </c>
      <c r="E35" s="68">
        <v>2.7450000000000002E-2</v>
      </c>
      <c r="F35" s="68"/>
      <c r="G35" s="68"/>
    </row>
    <row r="36" spans="2:7" x14ac:dyDescent="0.25">
      <c r="B36" s="66"/>
      <c r="C36" s="69">
        <v>42984</v>
      </c>
      <c r="D36" s="68">
        <v>2.64E-2</v>
      </c>
      <c r="E36" s="68">
        <v>2.665E-2</v>
      </c>
      <c r="F36" s="68"/>
      <c r="G36" s="68"/>
    </row>
    <row r="37" spans="2:7" x14ac:dyDescent="0.25">
      <c r="B37" s="66"/>
      <c r="C37" s="69">
        <v>42985</v>
      </c>
      <c r="D37" s="68">
        <v>2.6800000000000001E-2</v>
      </c>
      <c r="E37" s="68">
        <v>2.7050000000000001E-2</v>
      </c>
      <c r="F37" s="68"/>
      <c r="G37" s="68"/>
    </row>
    <row r="38" spans="2:7" x14ac:dyDescent="0.25">
      <c r="B38" s="66"/>
      <c r="C38" s="69">
        <v>42986</v>
      </c>
      <c r="D38" s="68">
        <v>2.6150000000000003E-2</v>
      </c>
      <c r="E38" s="68">
        <v>2.6450000000000001E-2</v>
      </c>
      <c r="F38" s="68"/>
      <c r="G38" s="68"/>
    </row>
    <row r="39" spans="2:7" x14ac:dyDescent="0.25">
      <c r="B39" s="66"/>
      <c r="C39" s="69">
        <v>42989</v>
      </c>
      <c r="D39" s="68">
        <v>2.64E-2</v>
      </c>
      <c r="E39" s="68">
        <v>2.6699999999999998E-2</v>
      </c>
      <c r="F39" s="68"/>
      <c r="G39" s="68"/>
    </row>
    <row r="40" spans="2:7" x14ac:dyDescent="0.25">
      <c r="B40" s="66"/>
      <c r="C40" s="69">
        <v>42990</v>
      </c>
      <c r="D40" s="68">
        <v>2.6749999999999999E-2</v>
      </c>
      <c r="E40" s="68">
        <v>2.7050000000000001E-2</v>
      </c>
      <c r="F40" s="68"/>
      <c r="G40" s="68"/>
    </row>
    <row r="41" spans="2:7" x14ac:dyDescent="0.25">
      <c r="B41" s="66"/>
      <c r="C41" s="69">
        <v>42991</v>
      </c>
      <c r="D41" s="68">
        <v>2.7099999999999999E-2</v>
      </c>
      <c r="E41" s="68">
        <v>2.7349999999999999E-2</v>
      </c>
      <c r="F41" s="68"/>
      <c r="G41" s="68"/>
    </row>
    <row r="42" spans="2:7" x14ac:dyDescent="0.25">
      <c r="B42" s="66"/>
      <c r="C42" s="69">
        <v>42992</v>
      </c>
      <c r="D42" s="68">
        <v>2.7650000000000001E-2</v>
      </c>
      <c r="E42" s="68">
        <v>2.7949999999999999E-2</v>
      </c>
      <c r="F42" s="68"/>
      <c r="G42" s="68"/>
    </row>
    <row r="43" spans="2:7" x14ac:dyDescent="0.25">
      <c r="B43" s="66"/>
      <c r="C43" s="69">
        <v>42993</v>
      </c>
      <c r="D43" s="68">
        <v>2.7799999999999998E-2</v>
      </c>
      <c r="E43" s="68">
        <v>2.8050000000000002E-2</v>
      </c>
      <c r="F43" s="68"/>
      <c r="G43" s="68"/>
    </row>
    <row r="44" spans="2:7" x14ac:dyDescent="0.25">
      <c r="B44" s="66"/>
      <c r="C44" s="69">
        <v>42996</v>
      </c>
      <c r="D44" s="68">
        <v>2.835E-2</v>
      </c>
      <c r="E44" s="68">
        <v>2.86E-2</v>
      </c>
      <c r="F44" s="68"/>
      <c r="G44" s="68"/>
    </row>
    <row r="45" spans="2:7" x14ac:dyDescent="0.25">
      <c r="B45" s="66"/>
      <c r="C45" s="69">
        <v>42997</v>
      </c>
      <c r="D45" s="68">
        <v>2.8500000000000001E-2</v>
      </c>
      <c r="E45" s="68">
        <v>2.8799999999999999E-2</v>
      </c>
      <c r="F45" s="68"/>
      <c r="G45" s="68"/>
    </row>
    <row r="46" spans="2:7" x14ac:dyDescent="0.25">
      <c r="B46" s="66"/>
      <c r="C46" s="69">
        <v>42998</v>
      </c>
      <c r="D46" s="68">
        <v>2.8650000000000002E-2</v>
      </c>
      <c r="E46" s="68">
        <v>2.8900000000000002E-2</v>
      </c>
      <c r="F46" s="68"/>
      <c r="G46" s="68"/>
    </row>
    <row r="47" spans="2:7" x14ac:dyDescent="0.25">
      <c r="B47" s="66"/>
      <c r="C47" s="69">
        <v>42999</v>
      </c>
      <c r="D47" s="68">
        <v>2.8650000000000002E-2</v>
      </c>
      <c r="E47" s="68">
        <v>2.8900000000000002E-2</v>
      </c>
      <c r="F47" s="68"/>
      <c r="G47" s="68"/>
    </row>
    <row r="48" spans="2:7" x14ac:dyDescent="0.25">
      <c r="B48" s="66"/>
      <c r="C48" s="69">
        <v>43000</v>
      </c>
      <c r="D48" s="68">
        <v>2.8300000000000002E-2</v>
      </c>
      <c r="E48" s="68">
        <v>2.8549999999999999E-2</v>
      </c>
      <c r="F48" s="68"/>
      <c r="G48" s="68"/>
    </row>
    <row r="49" spans="2:7" x14ac:dyDescent="0.25">
      <c r="B49" s="66"/>
      <c r="C49" s="69">
        <v>43003</v>
      </c>
      <c r="D49" s="68">
        <v>2.835E-2</v>
      </c>
      <c r="E49" s="68">
        <v>2.86E-2</v>
      </c>
      <c r="F49" s="68"/>
      <c r="G49" s="68"/>
    </row>
    <row r="50" spans="2:7" x14ac:dyDescent="0.25">
      <c r="B50" s="66"/>
      <c r="C50" s="69">
        <v>43004</v>
      </c>
      <c r="D50" s="68">
        <v>2.8050000000000002E-2</v>
      </c>
      <c r="E50" s="68">
        <v>2.835E-2</v>
      </c>
      <c r="F50" s="68"/>
      <c r="G50" s="68"/>
    </row>
    <row r="51" spans="2:7" x14ac:dyDescent="0.25">
      <c r="B51" s="66"/>
      <c r="C51" s="69">
        <v>43005</v>
      </c>
      <c r="D51" s="68">
        <v>2.8250000000000001E-2</v>
      </c>
      <c r="E51" s="68">
        <v>2.8500000000000001E-2</v>
      </c>
      <c r="F51" s="68"/>
      <c r="G51" s="68"/>
    </row>
    <row r="52" spans="2:7" x14ac:dyDescent="0.25">
      <c r="B52" s="66"/>
      <c r="C52" s="69">
        <v>43006</v>
      </c>
      <c r="D52" s="68">
        <v>2.895E-2</v>
      </c>
      <c r="E52" s="68">
        <v>2.9249999999999998E-2</v>
      </c>
      <c r="F52" s="68"/>
      <c r="G52" s="68"/>
    </row>
    <row r="53" spans="2:7" x14ac:dyDescent="0.25">
      <c r="B53" s="66"/>
      <c r="C53" s="69">
        <v>43007</v>
      </c>
      <c r="D53" s="68">
        <v>2.8799999999999999E-2</v>
      </c>
      <c r="E53" s="68">
        <v>2.9049999999999999E-2</v>
      </c>
      <c r="F53" s="68"/>
      <c r="G53" s="68"/>
    </row>
    <row r="54" spans="2:7" x14ac:dyDescent="0.25">
      <c r="B54" s="66"/>
      <c r="C54" s="69">
        <v>43010</v>
      </c>
      <c r="D54" s="68">
        <v>2.9100000000000001E-2</v>
      </c>
      <c r="E54" s="68">
        <v>2.9350000000000001E-2</v>
      </c>
      <c r="F54" s="68"/>
      <c r="G54" s="68"/>
    </row>
    <row r="55" spans="2:7" x14ac:dyDescent="0.25">
      <c r="B55" s="66"/>
      <c r="C55" s="69">
        <v>43011</v>
      </c>
      <c r="D55" s="68">
        <v>2.8750000000000001E-2</v>
      </c>
      <c r="E55" s="68">
        <v>2.9049999999999999E-2</v>
      </c>
      <c r="F55" s="68"/>
      <c r="G55" s="68"/>
    </row>
    <row r="56" spans="2:7" x14ac:dyDescent="0.25">
      <c r="B56" s="66"/>
      <c r="C56" s="69">
        <v>43012</v>
      </c>
      <c r="D56" s="68">
        <v>2.8450000000000003E-2</v>
      </c>
      <c r="E56" s="68">
        <v>2.87E-2</v>
      </c>
      <c r="F56" s="68"/>
      <c r="G56" s="68"/>
    </row>
    <row r="57" spans="2:7" x14ac:dyDescent="0.25">
      <c r="B57" s="66"/>
      <c r="C57" s="69">
        <v>43013</v>
      </c>
      <c r="D57" s="68">
        <v>2.8199999999999999E-2</v>
      </c>
      <c r="E57" s="68">
        <v>2.8450000000000003E-2</v>
      </c>
      <c r="F57" s="68"/>
      <c r="G57" s="68"/>
    </row>
    <row r="58" spans="2:7" x14ac:dyDescent="0.25">
      <c r="B58" s="66"/>
      <c r="C58" s="69">
        <v>43014</v>
      </c>
      <c r="D58" s="68">
        <v>2.8549999999999999E-2</v>
      </c>
      <c r="E58" s="68">
        <v>2.8799999999999999E-2</v>
      </c>
      <c r="F58" s="68"/>
      <c r="G58" s="68"/>
    </row>
    <row r="59" spans="2:7" x14ac:dyDescent="0.25">
      <c r="B59" s="66"/>
      <c r="C59" s="69">
        <v>43017</v>
      </c>
      <c r="D59" s="68">
        <v>2.86E-2</v>
      </c>
      <c r="E59" s="68">
        <v>2.8849999999999997E-2</v>
      </c>
      <c r="F59" s="68"/>
      <c r="G59" s="68"/>
    </row>
    <row r="60" spans="2:7" x14ac:dyDescent="0.25">
      <c r="B60" s="66"/>
      <c r="C60" s="69">
        <v>43018</v>
      </c>
      <c r="D60" s="68">
        <v>2.87E-2</v>
      </c>
      <c r="E60" s="68">
        <v>2.895E-2</v>
      </c>
      <c r="F60" s="68"/>
      <c r="G60" s="68"/>
    </row>
    <row r="61" spans="2:7" x14ac:dyDescent="0.25">
      <c r="B61" s="66"/>
      <c r="C61" s="69">
        <v>43019</v>
      </c>
      <c r="D61" s="68">
        <v>2.8549999999999999E-2</v>
      </c>
      <c r="E61" s="68">
        <v>2.8799999999999999E-2</v>
      </c>
      <c r="F61" s="68"/>
      <c r="G61" s="68"/>
    </row>
    <row r="62" spans="2:7" x14ac:dyDescent="0.25">
      <c r="B62" s="66"/>
      <c r="C62" s="69">
        <v>43020</v>
      </c>
      <c r="D62" s="68">
        <v>2.8399999999999998E-2</v>
      </c>
      <c r="E62" s="68">
        <v>2.8650000000000002E-2</v>
      </c>
      <c r="F62" s="68"/>
      <c r="G62" s="68"/>
    </row>
    <row r="63" spans="2:7" x14ac:dyDescent="0.25">
      <c r="B63" s="66"/>
      <c r="C63" s="69">
        <v>43021</v>
      </c>
      <c r="D63" s="68">
        <v>2.8300000000000002E-2</v>
      </c>
      <c r="E63" s="68">
        <v>2.8549999999999999E-2</v>
      </c>
      <c r="F63" s="68"/>
      <c r="G63" s="68"/>
    </row>
    <row r="64" spans="2:7" x14ac:dyDescent="0.25">
      <c r="B64" s="66"/>
      <c r="C64" s="69">
        <v>43024</v>
      </c>
      <c r="D64" s="68">
        <v>2.785E-2</v>
      </c>
      <c r="E64" s="68">
        <v>2.81E-2</v>
      </c>
      <c r="F64" s="68"/>
      <c r="G64" s="68"/>
    </row>
    <row r="65" spans="2:7" x14ac:dyDescent="0.25">
      <c r="B65" s="66"/>
      <c r="C65" s="69">
        <v>43025</v>
      </c>
      <c r="D65" s="68">
        <v>2.7999999999999997E-2</v>
      </c>
      <c r="E65" s="68">
        <v>2.8250000000000001E-2</v>
      </c>
      <c r="F65" s="68"/>
      <c r="G65" s="68"/>
    </row>
    <row r="66" spans="2:7" x14ac:dyDescent="0.25">
      <c r="B66" s="66"/>
      <c r="C66" s="69">
        <v>43026</v>
      </c>
      <c r="D66" s="68">
        <v>2.76E-2</v>
      </c>
      <c r="E66" s="68">
        <v>2.785E-2</v>
      </c>
      <c r="F66" s="68"/>
      <c r="G66" s="68"/>
    </row>
    <row r="67" spans="2:7" x14ac:dyDescent="0.25">
      <c r="B67" s="66"/>
      <c r="C67" s="69">
        <v>43027</v>
      </c>
      <c r="D67" s="68">
        <v>2.7999999999999997E-2</v>
      </c>
      <c r="E67" s="68">
        <v>2.8250000000000001E-2</v>
      </c>
      <c r="F67" s="68"/>
      <c r="G67" s="68"/>
    </row>
    <row r="68" spans="2:7" x14ac:dyDescent="0.25">
      <c r="B68" s="66"/>
      <c r="C68" s="69">
        <v>43028</v>
      </c>
      <c r="D68" s="68">
        <v>2.8149999999999998E-2</v>
      </c>
      <c r="E68" s="68">
        <v>2.8399999999999998E-2</v>
      </c>
      <c r="F68" s="68"/>
      <c r="G68" s="68"/>
    </row>
    <row r="69" spans="2:7" x14ac:dyDescent="0.25">
      <c r="B69" s="66"/>
      <c r="C69" s="69">
        <v>43031</v>
      </c>
      <c r="D69" s="68">
        <v>2.8399999999999998E-2</v>
      </c>
      <c r="E69" s="68">
        <v>2.8650000000000002E-2</v>
      </c>
      <c r="F69" s="68"/>
      <c r="G69" s="68"/>
    </row>
    <row r="70" spans="2:7" x14ac:dyDescent="0.25">
      <c r="B70" s="66"/>
      <c r="C70" s="69">
        <v>43032</v>
      </c>
      <c r="D70" s="68">
        <v>2.81E-2</v>
      </c>
      <c r="E70" s="68">
        <v>2.835E-2</v>
      </c>
      <c r="F70" s="68"/>
      <c r="G70" s="68"/>
    </row>
    <row r="71" spans="2:7" x14ac:dyDescent="0.25">
      <c r="B71" s="66"/>
      <c r="C71" s="69">
        <v>43033</v>
      </c>
      <c r="D71" s="68">
        <v>2.7999999999999997E-2</v>
      </c>
      <c r="E71" s="68">
        <v>2.8250000000000001E-2</v>
      </c>
      <c r="F71" s="68"/>
      <c r="G71" s="68"/>
    </row>
    <row r="72" spans="2:7" x14ac:dyDescent="0.25">
      <c r="B72" s="66"/>
      <c r="C72" s="69">
        <v>43034</v>
      </c>
      <c r="D72" s="68">
        <v>2.7949999999999999E-2</v>
      </c>
      <c r="E72" s="68">
        <v>2.8199999999999999E-2</v>
      </c>
      <c r="F72" s="68"/>
      <c r="G72" s="68"/>
    </row>
    <row r="73" spans="2:7" x14ac:dyDescent="0.25">
      <c r="B73" s="66"/>
      <c r="C73" s="69">
        <v>43035</v>
      </c>
      <c r="D73" s="68">
        <v>2.8149999999999998E-2</v>
      </c>
      <c r="E73" s="68">
        <v>2.835E-2</v>
      </c>
      <c r="F73" s="68"/>
      <c r="G73" s="68"/>
    </row>
    <row r="74" spans="2:7" x14ac:dyDescent="0.25">
      <c r="B74" s="66"/>
      <c r="C74" s="69">
        <v>43038</v>
      </c>
      <c r="D74" s="68">
        <v>2.7699999999999999E-2</v>
      </c>
      <c r="E74" s="68">
        <v>2.7900000000000001E-2</v>
      </c>
      <c r="F74" s="68"/>
      <c r="G74" s="68"/>
    </row>
    <row r="75" spans="2:7" x14ac:dyDescent="0.25">
      <c r="B75" s="66"/>
      <c r="C75" s="69">
        <v>43039</v>
      </c>
      <c r="D75" s="68">
        <v>2.7050000000000001E-2</v>
      </c>
      <c r="E75" s="68">
        <v>2.7300000000000001E-2</v>
      </c>
      <c r="F75" s="68"/>
      <c r="G75" s="68"/>
    </row>
    <row r="76" spans="2:7" x14ac:dyDescent="0.25">
      <c r="B76" s="66"/>
      <c r="C76" s="69">
        <v>43040</v>
      </c>
      <c r="D76" s="68">
        <v>2.7400000000000001E-2</v>
      </c>
      <c r="E76" s="68">
        <v>2.7650000000000001E-2</v>
      </c>
      <c r="F76" s="68"/>
      <c r="G76" s="68"/>
    </row>
    <row r="77" spans="2:7" x14ac:dyDescent="0.25">
      <c r="B77" s="66"/>
      <c r="C77" s="69">
        <v>43041</v>
      </c>
      <c r="D77" s="68">
        <v>2.69E-2</v>
      </c>
      <c r="E77" s="68">
        <v>2.7149999999999997E-2</v>
      </c>
      <c r="F77" s="68"/>
      <c r="G77" s="68"/>
    </row>
    <row r="78" spans="2:7" x14ac:dyDescent="0.25">
      <c r="B78" s="66"/>
      <c r="C78" s="69">
        <v>43042</v>
      </c>
      <c r="D78" s="68">
        <v>2.605E-2</v>
      </c>
      <c r="E78" s="68">
        <v>2.63E-2</v>
      </c>
      <c r="F78" s="68"/>
      <c r="G78" s="68"/>
    </row>
    <row r="79" spans="2:7" x14ac:dyDescent="0.25">
      <c r="B79" s="66"/>
      <c r="C79" s="69">
        <v>43045</v>
      </c>
      <c r="D79" s="68">
        <v>2.605E-2</v>
      </c>
      <c r="E79" s="68">
        <v>2.63E-2</v>
      </c>
      <c r="F79" s="68"/>
      <c r="G79" s="68"/>
    </row>
    <row r="80" spans="2:7" x14ac:dyDescent="0.25">
      <c r="B80" s="66"/>
      <c r="C80" s="69">
        <v>43046</v>
      </c>
      <c r="D80" s="68">
        <v>2.6200000000000001E-2</v>
      </c>
      <c r="E80" s="68">
        <v>2.6450000000000001E-2</v>
      </c>
      <c r="F80" s="68"/>
      <c r="G80" s="68"/>
    </row>
    <row r="81" spans="2:7" x14ac:dyDescent="0.25">
      <c r="B81" s="66"/>
      <c r="C81" s="69">
        <v>43047</v>
      </c>
      <c r="D81" s="68">
        <v>2.6099999999999998E-2</v>
      </c>
      <c r="E81" s="68">
        <v>2.6349999999999998E-2</v>
      </c>
      <c r="F81" s="68"/>
      <c r="G81" s="68"/>
    </row>
    <row r="82" spans="2:7" x14ac:dyDescent="0.25">
      <c r="B82" s="66"/>
      <c r="C82" s="69">
        <v>43048</v>
      </c>
      <c r="D82" s="68">
        <v>2.63E-2</v>
      </c>
      <c r="E82" s="68">
        <v>2.6549999999999997E-2</v>
      </c>
      <c r="F82" s="68"/>
      <c r="G82" s="68"/>
    </row>
    <row r="83" spans="2:7" x14ac:dyDescent="0.25">
      <c r="B83" s="66"/>
      <c r="C83" s="69">
        <v>43049</v>
      </c>
      <c r="D83" s="68">
        <v>2.6450000000000001E-2</v>
      </c>
      <c r="E83" s="68">
        <v>2.6699999999999998E-2</v>
      </c>
      <c r="F83" s="68"/>
      <c r="G83" s="68"/>
    </row>
    <row r="84" spans="2:7" x14ac:dyDescent="0.25">
      <c r="B84" s="66"/>
      <c r="C84" s="69">
        <v>43052</v>
      </c>
      <c r="D84" s="68">
        <v>2.6549999999999997E-2</v>
      </c>
      <c r="E84" s="68">
        <v>2.6849999999999999E-2</v>
      </c>
      <c r="F84" s="68"/>
      <c r="G84" s="68"/>
    </row>
    <row r="85" spans="2:7" x14ac:dyDescent="0.25">
      <c r="B85" s="66"/>
      <c r="C85" s="69">
        <v>43053</v>
      </c>
      <c r="D85" s="68">
        <v>2.69E-2</v>
      </c>
      <c r="E85" s="68">
        <v>2.7200000000000002E-2</v>
      </c>
      <c r="F85" s="68"/>
      <c r="G85" s="68"/>
    </row>
    <row r="86" spans="2:7" x14ac:dyDescent="0.25">
      <c r="B86" s="66"/>
      <c r="C86" s="69">
        <v>43054</v>
      </c>
      <c r="D86" s="68">
        <v>2.6249999999999999E-2</v>
      </c>
      <c r="E86" s="68">
        <v>2.6499999999999999E-2</v>
      </c>
      <c r="F86" s="68"/>
      <c r="G86" s="68"/>
    </row>
    <row r="87" spans="2:7" x14ac:dyDescent="0.25">
      <c r="B87" s="66"/>
      <c r="C87" s="69">
        <v>43055</v>
      </c>
      <c r="D87" s="68">
        <v>2.6200000000000001E-2</v>
      </c>
      <c r="E87" s="68">
        <v>2.6450000000000001E-2</v>
      </c>
      <c r="F87" s="68"/>
      <c r="G87" s="68"/>
    </row>
    <row r="88" spans="2:7" x14ac:dyDescent="0.25">
      <c r="B88" s="66"/>
      <c r="C88" s="69">
        <v>43056</v>
      </c>
      <c r="D88" s="68">
        <v>2.6099999999999998E-2</v>
      </c>
      <c r="E88" s="68">
        <v>2.6349999999999998E-2</v>
      </c>
      <c r="F88" s="68"/>
      <c r="G88" s="68"/>
    </row>
    <row r="89" spans="2:7" x14ac:dyDescent="0.25">
      <c r="B89" s="66"/>
      <c r="C89" s="69">
        <v>43059</v>
      </c>
      <c r="D89" s="68">
        <v>2.58E-2</v>
      </c>
      <c r="E89" s="68">
        <v>2.605E-2</v>
      </c>
      <c r="F89" s="68"/>
      <c r="G89" s="68"/>
    </row>
    <row r="90" spans="2:7" x14ac:dyDescent="0.25">
      <c r="B90" s="66"/>
      <c r="C90" s="69">
        <v>43060</v>
      </c>
      <c r="D90" s="68">
        <v>2.5849999999999998E-2</v>
      </c>
      <c r="E90" s="68">
        <v>2.6099999999999998E-2</v>
      </c>
      <c r="F90" s="68"/>
      <c r="G90" s="68"/>
    </row>
    <row r="91" spans="2:7" x14ac:dyDescent="0.25">
      <c r="B91" s="66"/>
      <c r="C91" s="69">
        <v>43061</v>
      </c>
      <c r="D91" s="68">
        <v>2.5600000000000001E-2</v>
      </c>
      <c r="E91" s="68">
        <v>2.5849999999999998E-2</v>
      </c>
      <c r="F91" s="68"/>
      <c r="G91" s="68"/>
    </row>
    <row r="92" spans="2:7" x14ac:dyDescent="0.25">
      <c r="B92" s="66"/>
      <c r="C92" s="69">
        <v>43062</v>
      </c>
      <c r="D92" s="68">
        <v>2.545E-2</v>
      </c>
      <c r="E92" s="68">
        <v>2.5699999999999997E-2</v>
      </c>
      <c r="F92" s="68"/>
      <c r="G92" s="68"/>
    </row>
    <row r="93" spans="2:7" x14ac:dyDescent="0.25">
      <c r="B93" s="66"/>
      <c r="C93" s="69">
        <v>43063</v>
      </c>
      <c r="D93" s="68">
        <v>2.5399999999999999E-2</v>
      </c>
      <c r="E93" s="68">
        <v>2.5649999999999999E-2</v>
      </c>
      <c r="F93" s="68"/>
      <c r="G93" s="68"/>
    </row>
    <row r="94" spans="2:7" x14ac:dyDescent="0.25">
      <c r="B94" s="66"/>
      <c r="C94" s="69">
        <v>43066</v>
      </c>
      <c r="D94" s="68">
        <v>2.5600000000000001E-2</v>
      </c>
      <c r="E94" s="68">
        <v>2.5849999999999998E-2</v>
      </c>
      <c r="F94" s="68"/>
      <c r="G94" s="68"/>
    </row>
    <row r="95" spans="2:7" x14ac:dyDescent="0.25">
      <c r="B95" s="66"/>
      <c r="C95" s="69">
        <v>43067</v>
      </c>
      <c r="D95" s="68">
        <v>2.53E-2</v>
      </c>
      <c r="E95" s="68">
        <v>2.5550000000000003E-2</v>
      </c>
      <c r="F95" s="68"/>
      <c r="G95" s="68"/>
    </row>
    <row r="96" spans="2:7" x14ac:dyDescent="0.25">
      <c r="B96" s="66"/>
      <c r="C96" s="69">
        <v>43068</v>
      </c>
      <c r="D96" s="68">
        <v>2.5049999999999999E-2</v>
      </c>
      <c r="E96" s="68">
        <v>2.53E-2</v>
      </c>
      <c r="F96" s="68"/>
      <c r="G96" s="68"/>
    </row>
    <row r="97" spans="2:7" x14ac:dyDescent="0.25">
      <c r="B97" s="66"/>
      <c r="C97" s="69">
        <v>43069</v>
      </c>
      <c r="D97" s="68">
        <v>2.5350000000000001E-2</v>
      </c>
      <c r="E97" s="68">
        <v>2.5600000000000001E-2</v>
      </c>
      <c r="F97" s="68"/>
      <c r="G97" s="68"/>
    </row>
    <row r="98" spans="2:7" x14ac:dyDescent="0.25">
      <c r="B98" s="66"/>
      <c r="C98" s="69">
        <v>43070</v>
      </c>
      <c r="D98" s="68">
        <v>2.5699999999999997E-2</v>
      </c>
      <c r="E98" s="68">
        <v>2.5950000000000001E-2</v>
      </c>
      <c r="F98" s="68"/>
      <c r="G98" s="68"/>
    </row>
    <row r="99" spans="2:7" x14ac:dyDescent="0.25">
      <c r="B99" s="66"/>
      <c r="C99" s="69">
        <v>43073</v>
      </c>
      <c r="D99" s="68">
        <v>2.58E-2</v>
      </c>
      <c r="E99" s="68">
        <v>2.605E-2</v>
      </c>
      <c r="F99" s="68"/>
      <c r="G99" s="68"/>
    </row>
    <row r="100" spans="2:7" x14ac:dyDescent="0.25">
      <c r="B100" s="66"/>
      <c r="C100" s="69">
        <v>43074</v>
      </c>
      <c r="D100" s="68">
        <v>2.6349999999999998E-2</v>
      </c>
      <c r="E100" s="68">
        <v>2.6600000000000002E-2</v>
      </c>
      <c r="F100" s="68"/>
      <c r="G100" s="68"/>
    </row>
    <row r="101" spans="2:7" x14ac:dyDescent="0.25">
      <c r="B101" s="66"/>
      <c r="C101" s="69">
        <v>43075</v>
      </c>
      <c r="D101" s="68">
        <v>2.545E-2</v>
      </c>
      <c r="E101" s="68">
        <v>2.5699999999999997E-2</v>
      </c>
      <c r="F101" s="68"/>
      <c r="G101" s="68"/>
    </row>
    <row r="102" spans="2:7" x14ac:dyDescent="0.25">
      <c r="B102" s="66"/>
      <c r="C102" s="69">
        <v>43076</v>
      </c>
      <c r="D102" s="68">
        <v>2.5499999999999998E-2</v>
      </c>
      <c r="E102" s="68">
        <v>2.5750000000000002E-2</v>
      </c>
      <c r="F102" s="68"/>
      <c r="G102" s="68"/>
    </row>
    <row r="103" spans="2:7" x14ac:dyDescent="0.25">
      <c r="B103" s="66"/>
      <c r="C103" s="69">
        <v>43077</v>
      </c>
      <c r="D103" s="68">
        <v>2.5649999999999999E-2</v>
      </c>
      <c r="E103" s="68">
        <v>2.5899999999999999E-2</v>
      </c>
      <c r="F103" s="68"/>
      <c r="G103" s="68"/>
    </row>
    <row r="104" spans="2:7" x14ac:dyDescent="0.25">
      <c r="B104" s="66"/>
      <c r="C104" s="69">
        <v>43080</v>
      </c>
      <c r="D104" s="68">
        <v>2.5950000000000001E-2</v>
      </c>
      <c r="E104" s="68">
        <v>2.6200000000000001E-2</v>
      </c>
      <c r="F104" s="68"/>
      <c r="G104" s="68"/>
    </row>
    <row r="105" spans="2:7" x14ac:dyDescent="0.25">
      <c r="B105" s="66"/>
      <c r="C105" s="69">
        <v>43081</v>
      </c>
      <c r="D105" s="68">
        <v>2.5550000000000003E-2</v>
      </c>
      <c r="E105" s="68">
        <v>2.5849999999999998E-2</v>
      </c>
      <c r="F105" s="68"/>
      <c r="G105" s="68"/>
    </row>
    <row r="106" spans="2:7" x14ac:dyDescent="0.25">
      <c r="B106" s="66"/>
      <c r="C106" s="69">
        <v>43082</v>
      </c>
      <c r="D106" s="68">
        <v>2.5600000000000001E-2</v>
      </c>
      <c r="E106" s="68">
        <v>2.5849999999999998E-2</v>
      </c>
      <c r="F106" s="68"/>
      <c r="G106" s="68"/>
    </row>
    <row r="107" spans="2:7" x14ac:dyDescent="0.25">
      <c r="B107" s="66"/>
      <c r="C107" s="69">
        <v>43083</v>
      </c>
      <c r="D107" s="68">
        <v>2.5950000000000001E-2</v>
      </c>
      <c r="E107" s="68">
        <v>2.6200000000000001E-2</v>
      </c>
      <c r="F107" s="68"/>
      <c r="G107" s="68"/>
    </row>
    <row r="108" spans="2:7" x14ac:dyDescent="0.25">
      <c r="B108" s="66"/>
      <c r="C108" s="69">
        <v>43084</v>
      </c>
      <c r="D108" s="68">
        <v>2.5600000000000001E-2</v>
      </c>
      <c r="E108" s="68">
        <v>2.5899999999999999E-2</v>
      </c>
      <c r="F108" s="68"/>
      <c r="G108" s="68"/>
    </row>
    <row r="109" spans="2:7" x14ac:dyDescent="0.25">
      <c r="B109" s="66"/>
      <c r="C109" s="69">
        <v>43087</v>
      </c>
      <c r="D109" s="68">
        <v>2.5699999999999997E-2</v>
      </c>
      <c r="E109" s="68">
        <v>2.5950000000000001E-2</v>
      </c>
      <c r="F109" s="68"/>
      <c r="G109" s="68"/>
    </row>
    <row r="110" spans="2:7" x14ac:dyDescent="0.25">
      <c r="B110" s="66"/>
      <c r="C110" s="69">
        <v>43088</v>
      </c>
      <c r="D110" s="68">
        <v>2.6099999999999998E-2</v>
      </c>
      <c r="E110" s="68">
        <v>2.64E-2</v>
      </c>
      <c r="F110" s="68"/>
      <c r="G110" s="68"/>
    </row>
    <row r="111" spans="2:7" x14ac:dyDescent="0.25">
      <c r="B111" s="66"/>
      <c r="C111" s="69">
        <v>43089</v>
      </c>
      <c r="D111" s="68">
        <v>2.6749999999999999E-2</v>
      </c>
      <c r="E111" s="68">
        <v>2.7000000000000003E-2</v>
      </c>
      <c r="F111" s="68"/>
      <c r="G111" s="68"/>
    </row>
    <row r="112" spans="2:7" x14ac:dyDescent="0.25">
      <c r="B112" s="66"/>
      <c r="C112" s="69">
        <v>43090</v>
      </c>
      <c r="D112" s="68">
        <v>2.7000000000000003E-2</v>
      </c>
      <c r="E112" s="68">
        <v>2.7300000000000001E-2</v>
      </c>
      <c r="F112" s="68"/>
      <c r="G112" s="68"/>
    </row>
    <row r="113" spans="2:7" x14ac:dyDescent="0.25">
      <c r="B113" s="66"/>
      <c r="C113" s="69">
        <v>43091</v>
      </c>
      <c r="D113" s="68">
        <v>2.7450000000000002E-2</v>
      </c>
      <c r="E113" s="68">
        <v>2.775E-2</v>
      </c>
      <c r="F113" s="68"/>
      <c r="G113" s="68"/>
    </row>
    <row r="114" spans="2:7" x14ac:dyDescent="0.25">
      <c r="B114" s="66"/>
      <c r="C114" s="69">
        <v>43096</v>
      </c>
      <c r="D114" s="68">
        <v>2.725E-2</v>
      </c>
      <c r="E114" s="68">
        <v>2.7549999999999998E-2</v>
      </c>
      <c r="F114" s="68"/>
      <c r="G114" s="68"/>
    </row>
    <row r="115" spans="2:7" x14ac:dyDescent="0.25">
      <c r="B115" s="66"/>
      <c r="C115" s="69">
        <v>43097</v>
      </c>
      <c r="D115" s="68">
        <v>2.7000000000000003E-2</v>
      </c>
      <c r="E115" s="68">
        <v>2.7300000000000001E-2</v>
      </c>
      <c r="F115" s="68"/>
      <c r="G115" s="68"/>
    </row>
    <row r="116" spans="2:7" x14ac:dyDescent="0.25">
      <c r="B116" s="66"/>
      <c r="C116" s="69">
        <v>43098</v>
      </c>
      <c r="D116" s="68">
        <v>2.665E-2</v>
      </c>
      <c r="E116" s="68">
        <v>2.6949999999999998E-2</v>
      </c>
      <c r="F116" s="68"/>
      <c r="G116" s="68"/>
    </row>
    <row r="117" spans="2:7" x14ac:dyDescent="0.25">
      <c r="B117" s="66"/>
      <c r="C117" s="69">
        <v>43102</v>
      </c>
      <c r="D117" s="68">
        <v>2.69E-2</v>
      </c>
      <c r="E117" s="68">
        <v>2.7200000000000002E-2</v>
      </c>
      <c r="F117" s="68"/>
      <c r="G117" s="68"/>
    </row>
    <row r="118" spans="2:7" x14ac:dyDescent="0.25">
      <c r="B118" s="66"/>
      <c r="C118" s="69">
        <v>43103</v>
      </c>
      <c r="D118" s="68">
        <v>2.7149999999999997E-2</v>
      </c>
      <c r="E118" s="68">
        <v>2.7450000000000002E-2</v>
      </c>
      <c r="F118" s="68"/>
      <c r="G118" s="68"/>
    </row>
    <row r="119" spans="2:7" x14ac:dyDescent="0.25">
      <c r="B119" s="66"/>
      <c r="C119" s="69">
        <v>43104</v>
      </c>
      <c r="D119" s="68">
        <v>2.6800000000000001E-2</v>
      </c>
      <c r="E119" s="68">
        <v>2.7099999999999999E-2</v>
      </c>
      <c r="F119" s="68"/>
      <c r="G119" s="68"/>
    </row>
    <row r="120" spans="2:7" x14ac:dyDescent="0.25">
      <c r="B120" s="66"/>
      <c r="C120" s="69">
        <v>43105</v>
      </c>
      <c r="D120" s="68">
        <v>2.64E-2</v>
      </c>
      <c r="E120" s="68">
        <v>2.6699999999999998E-2</v>
      </c>
      <c r="F120" s="68"/>
      <c r="G120" s="68"/>
    </row>
    <row r="121" spans="2:7" x14ac:dyDescent="0.25">
      <c r="B121" s="66"/>
      <c r="C121" s="69">
        <v>43108</v>
      </c>
      <c r="D121" s="68">
        <v>2.6499999999999999E-2</v>
      </c>
      <c r="E121" s="68">
        <v>2.6800000000000001E-2</v>
      </c>
      <c r="F121" s="68"/>
      <c r="G121" s="68"/>
    </row>
    <row r="122" spans="2:7" x14ac:dyDescent="0.25">
      <c r="B122" s="66"/>
      <c r="C122" s="69">
        <v>43109</v>
      </c>
      <c r="D122" s="68">
        <v>2.6749999999999999E-2</v>
      </c>
      <c r="E122" s="68">
        <v>2.7050000000000001E-2</v>
      </c>
      <c r="F122" s="68"/>
      <c r="G122" s="68"/>
    </row>
    <row r="123" spans="2:7" x14ac:dyDescent="0.25">
      <c r="B123" s="66"/>
      <c r="C123" s="69">
        <v>43110</v>
      </c>
      <c r="D123" s="68">
        <v>2.7200000000000002E-2</v>
      </c>
      <c r="E123" s="68">
        <v>2.75E-2</v>
      </c>
      <c r="F123" s="68"/>
      <c r="G123" s="68"/>
    </row>
    <row r="124" spans="2:7" x14ac:dyDescent="0.25">
      <c r="B124" s="66"/>
      <c r="C124" s="69">
        <v>43111</v>
      </c>
      <c r="D124" s="68">
        <v>2.7349999999999999E-2</v>
      </c>
      <c r="E124" s="68">
        <v>2.7650000000000001E-2</v>
      </c>
      <c r="F124" s="68"/>
      <c r="G124" s="68"/>
    </row>
    <row r="125" spans="2:7" x14ac:dyDescent="0.25">
      <c r="B125" s="66"/>
      <c r="C125" s="69">
        <v>43112</v>
      </c>
      <c r="D125" s="68">
        <v>2.7549999999999998E-2</v>
      </c>
      <c r="E125" s="68">
        <v>2.785E-2</v>
      </c>
      <c r="F125" s="68"/>
      <c r="G125" s="68"/>
    </row>
    <row r="126" spans="2:7" x14ac:dyDescent="0.25">
      <c r="B126" s="66"/>
      <c r="C126" s="69">
        <v>43115</v>
      </c>
      <c r="D126" s="68">
        <v>2.7699999999999999E-2</v>
      </c>
      <c r="E126" s="68">
        <v>2.7999999999999997E-2</v>
      </c>
      <c r="F126" s="68"/>
      <c r="G126" s="68"/>
    </row>
    <row r="127" spans="2:7" x14ac:dyDescent="0.25">
      <c r="B127" s="66"/>
      <c r="C127" s="69">
        <v>43116</v>
      </c>
      <c r="D127" s="68">
        <v>2.775E-2</v>
      </c>
      <c r="E127" s="68">
        <v>2.7999999999999997E-2</v>
      </c>
      <c r="F127" s="68"/>
      <c r="G127" s="68"/>
    </row>
    <row r="128" spans="2:7" x14ac:dyDescent="0.25">
      <c r="B128" s="66"/>
      <c r="C128" s="69">
        <v>43117</v>
      </c>
      <c r="D128" s="68">
        <v>2.7900000000000001E-2</v>
      </c>
      <c r="E128" s="68">
        <v>2.8149999999999998E-2</v>
      </c>
      <c r="F128" s="68"/>
      <c r="G128" s="68"/>
    </row>
    <row r="129" spans="2:7" x14ac:dyDescent="0.25">
      <c r="B129" s="66"/>
      <c r="C129" s="69">
        <v>43118</v>
      </c>
      <c r="D129" s="68">
        <v>2.81E-2</v>
      </c>
      <c r="E129" s="68">
        <v>2.835E-2</v>
      </c>
      <c r="F129" s="68"/>
      <c r="G129" s="68"/>
    </row>
    <row r="130" spans="2:7" x14ac:dyDescent="0.25">
      <c r="B130" s="66"/>
      <c r="C130" s="69">
        <v>43119</v>
      </c>
      <c r="D130" s="68">
        <v>2.8650000000000002E-2</v>
      </c>
      <c r="E130" s="68">
        <v>2.8900000000000002E-2</v>
      </c>
      <c r="F130" s="68"/>
      <c r="G130" s="68"/>
    </row>
    <row r="131" spans="2:7" x14ac:dyDescent="0.25">
      <c r="B131" s="66"/>
      <c r="C131" s="69">
        <v>43122</v>
      </c>
      <c r="D131" s="68">
        <v>2.86E-2</v>
      </c>
      <c r="E131" s="68">
        <v>2.8799999999999999E-2</v>
      </c>
      <c r="F131" s="68"/>
      <c r="G131" s="68"/>
    </row>
    <row r="132" spans="2:7" x14ac:dyDescent="0.25">
      <c r="B132" s="66"/>
      <c r="C132" s="69">
        <v>43123</v>
      </c>
      <c r="D132" s="68">
        <v>2.8300000000000002E-2</v>
      </c>
      <c r="E132" s="68">
        <v>2.8500000000000001E-2</v>
      </c>
      <c r="F132" s="68"/>
      <c r="G132" s="68"/>
    </row>
    <row r="133" spans="2:7" x14ac:dyDescent="0.25">
      <c r="B133" s="66"/>
      <c r="C133" s="69">
        <v>43124</v>
      </c>
      <c r="D133" s="68">
        <v>2.8250000000000001E-2</v>
      </c>
      <c r="E133" s="68">
        <v>2.8450000000000003E-2</v>
      </c>
      <c r="F133" s="68"/>
      <c r="G133" s="68"/>
    </row>
    <row r="134" spans="2:7" x14ac:dyDescent="0.25">
      <c r="B134" s="66"/>
      <c r="C134" s="69">
        <v>43125</v>
      </c>
      <c r="D134" s="68">
        <v>2.8450000000000003E-2</v>
      </c>
      <c r="E134" s="68">
        <v>2.8650000000000002E-2</v>
      </c>
      <c r="F134" s="68"/>
      <c r="G134" s="68"/>
    </row>
    <row r="135" spans="2:7" x14ac:dyDescent="0.25">
      <c r="B135" s="66"/>
      <c r="C135" s="69">
        <v>43129</v>
      </c>
      <c r="D135" s="68">
        <v>2.8500000000000001E-2</v>
      </c>
      <c r="E135" s="68">
        <v>2.87E-2</v>
      </c>
      <c r="F135" s="68"/>
      <c r="G135" s="68"/>
    </row>
    <row r="136" spans="2:7" x14ac:dyDescent="0.25">
      <c r="B136" s="66"/>
      <c r="C136" s="69">
        <v>43130</v>
      </c>
      <c r="D136" s="68">
        <v>2.86E-2</v>
      </c>
      <c r="E136" s="68">
        <v>2.8799999999999999E-2</v>
      </c>
      <c r="F136" s="68"/>
      <c r="G136" s="68"/>
    </row>
    <row r="137" spans="2:7" x14ac:dyDescent="0.25">
      <c r="B137" s="66"/>
      <c r="C137" s="69">
        <v>43131</v>
      </c>
      <c r="D137" s="68">
        <v>2.8149999999999998E-2</v>
      </c>
      <c r="E137" s="68">
        <v>2.8300000000000002E-2</v>
      </c>
      <c r="F137" s="68"/>
      <c r="G137" s="68"/>
    </row>
    <row r="138" spans="2:7" x14ac:dyDescent="0.25">
      <c r="B138" s="66"/>
      <c r="C138" s="69">
        <v>43132</v>
      </c>
      <c r="D138" s="68">
        <v>2.8050000000000002E-2</v>
      </c>
      <c r="E138" s="68">
        <v>2.8250000000000001E-2</v>
      </c>
      <c r="F138" s="68"/>
      <c r="G138" s="68"/>
    </row>
    <row r="139" spans="2:7" x14ac:dyDescent="0.25">
      <c r="B139" s="66"/>
      <c r="C139" s="69">
        <v>43133</v>
      </c>
      <c r="D139" s="68">
        <v>2.8300000000000002E-2</v>
      </c>
      <c r="E139" s="68">
        <v>2.8500000000000001E-2</v>
      </c>
      <c r="F139" s="68"/>
      <c r="G139" s="68"/>
    </row>
    <row r="140" spans="2:7" x14ac:dyDescent="0.25">
      <c r="B140" s="66"/>
      <c r="C140" s="69">
        <v>43136</v>
      </c>
      <c r="D140" s="68">
        <v>2.9350000000000001E-2</v>
      </c>
      <c r="E140" s="68">
        <v>2.955E-2</v>
      </c>
      <c r="F140" s="68"/>
      <c r="G140" s="68"/>
    </row>
    <row r="141" spans="2:7" x14ac:dyDescent="0.25">
      <c r="B141" s="66"/>
      <c r="C141" s="69">
        <v>43137</v>
      </c>
      <c r="D141" s="68">
        <v>2.8199999999999999E-2</v>
      </c>
      <c r="E141" s="68">
        <v>2.8399999999999998E-2</v>
      </c>
      <c r="F141" s="68"/>
      <c r="G141" s="68"/>
    </row>
    <row r="142" spans="2:7" x14ac:dyDescent="0.25">
      <c r="B142" s="66"/>
      <c r="C142" s="69">
        <v>43138</v>
      </c>
      <c r="D142" s="68">
        <v>2.8450000000000003E-2</v>
      </c>
      <c r="E142" s="68">
        <v>2.8650000000000002E-2</v>
      </c>
      <c r="F142" s="68"/>
      <c r="G142" s="68"/>
    </row>
    <row r="143" spans="2:7" x14ac:dyDescent="0.25">
      <c r="B143" s="66"/>
      <c r="C143" s="69">
        <v>43139</v>
      </c>
      <c r="D143" s="68">
        <v>2.8900000000000002E-2</v>
      </c>
      <c r="E143" s="68">
        <v>2.9100000000000001E-2</v>
      </c>
      <c r="F143" s="68"/>
      <c r="G143" s="68"/>
    </row>
    <row r="144" spans="2:7" x14ac:dyDescent="0.25">
      <c r="B144" s="66"/>
      <c r="C144" s="69">
        <v>43140</v>
      </c>
      <c r="D144" s="68">
        <v>2.86E-2</v>
      </c>
      <c r="E144" s="68">
        <v>2.8799999999999999E-2</v>
      </c>
      <c r="F144" s="68"/>
      <c r="G144" s="68"/>
    </row>
    <row r="145" spans="2:7" x14ac:dyDescent="0.25">
      <c r="B145" s="66"/>
      <c r="C145" s="69">
        <v>43143</v>
      </c>
      <c r="D145" s="68">
        <v>2.9100000000000001E-2</v>
      </c>
      <c r="E145" s="68">
        <v>2.9300000000000003E-2</v>
      </c>
      <c r="F145" s="68"/>
      <c r="G145" s="68"/>
    </row>
    <row r="146" spans="2:7" x14ac:dyDescent="0.25">
      <c r="B146" s="66"/>
      <c r="C146" s="69">
        <v>43144</v>
      </c>
      <c r="D146" s="68">
        <v>2.8750000000000001E-2</v>
      </c>
      <c r="E146" s="68">
        <v>2.895E-2</v>
      </c>
      <c r="F146" s="68"/>
      <c r="G146" s="68"/>
    </row>
    <row r="147" spans="2:7" x14ac:dyDescent="0.25">
      <c r="B147" s="66"/>
      <c r="C147" s="69">
        <v>43145</v>
      </c>
      <c r="D147" s="68">
        <v>2.8500000000000001E-2</v>
      </c>
      <c r="E147" s="68">
        <v>2.87E-2</v>
      </c>
      <c r="F147" s="68"/>
      <c r="G147" s="68"/>
    </row>
    <row r="148" spans="2:7" x14ac:dyDescent="0.25">
      <c r="B148" s="66"/>
      <c r="C148" s="69">
        <v>43146</v>
      </c>
      <c r="D148" s="68">
        <v>2.92E-2</v>
      </c>
      <c r="E148" s="68">
        <v>2.9399999999999999E-2</v>
      </c>
      <c r="F148" s="68"/>
      <c r="G148" s="68"/>
    </row>
    <row r="149" spans="2:7" x14ac:dyDescent="0.25">
      <c r="B149" s="66"/>
      <c r="C149" s="69">
        <v>43147</v>
      </c>
      <c r="D149" s="68">
        <v>2.9249999999999998E-2</v>
      </c>
      <c r="E149" s="68">
        <v>2.9449999999999997E-2</v>
      </c>
      <c r="F149" s="68"/>
      <c r="G149" s="68"/>
    </row>
    <row r="150" spans="2:7" x14ac:dyDescent="0.25">
      <c r="B150" s="66"/>
      <c r="C150" s="69">
        <v>43150</v>
      </c>
      <c r="D150" s="68">
        <v>2.8849999999999997E-2</v>
      </c>
      <c r="E150" s="68">
        <v>2.9049999999999999E-2</v>
      </c>
      <c r="F150" s="68"/>
      <c r="G150" s="68"/>
    </row>
    <row r="151" spans="2:7" x14ac:dyDescent="0.25">
      <c r="B151" s="66"/>
      <c r="C151" s="69">
        <v>43151</v>
      </c>
      <c r="D151" s="68">
        <v>2.8999999999999998E-2</v>
      </c>
      <c r="E151" s="68">
        <v>2.92E-2</v>
      </c>
      <c r="F151" s="68"/>
      <c r="G151" s="68"/>
    </row>
    <row r="152" spans="2:7" x14ac:dyDescent="0.25">
      <c r="B152" s="66"/>
      <c r="C152" s="69">
        <v>43152</v>
      </c>
      <c r="D152" s="68">
        <v>2.8650000000000002E-2</v>
      </c>
      <c r="E152" s="68">
        <v>2.8849999999999997E-2</v>
      </c>
      <c r="F152" s="68"/>
      <c r="G152" s="68"/>
    </row>
    <row r="153" spans="2:7" x14ac:dyDescent="0.25">
      <c r="B153" s="66"/>
      <c r="C153" s="69">
        <v>43153</v>
      </c>
      <c r="D153" s="68">
        <v>2.8750000000000001E-2</v>
      </c>
      <c r="E153" s="68">
        <v>2.895E-2</v>
      </c>
      <c r="F153" s="68"/>
      <c r="G153" s="68"/>
    </row>
    <row r="154" spans="2:7" x14ac:dyDescent="0.25">
      <c r="B154" s="66"/>
      <c r="C154" s="69">
        <v>43154</v>
      </c>
      <c r="D154" s="68">
        <v>2.8500000000000001E-2</v>
      </c>
      <c r="E154" s="68">
        <v>2.87E-2</v>
      </c>
      <c r="F154" s="68"/>
      <c r="G154" s="68"/>
    </row>
    <row r="155" spans="2:7" x14ac:dyDescent="0.25">
      <c r="B155" s="66"/>
      <c r="C155" s="69">
        <v>43157</v>
      </c>
      <c r="D155" s="68">
        <v>2.775E-2</v>
      </c>
      <c r="E155" s="68">
        <v>2.7999999999999997E-2</v>
      </c>
      <c r="F155" s="68"/>
      <c r="G155" s="68"/>
    </row>
    <row r="156" spans="2:7" x14ac:dyDescent="0.25">
      <c r="B156" s="66"/>
      <c r="C156" s="69">
        <v>43158</v>
      </c>
      <c r="D156" s="68">
        <v>2.7549999999999998E-2</v>
      </c>
      <c r="E156" s="68">
        <v>2.7799999999999998E-2</v>
      </c>
      <c r="F156" s="68"/>
      <c r="G156" s="68"/>
    </row>
    <row r="157" spans="2:7" x14ac:dyDescent="0.25">
      <c r="B157" s="66"/>
      <c r="C157" s="69">
        <v>43159</v>
      </c>
      <c r="D157" s="68">
        <v>2.81E-2</v>
      </c>
      <c r="E157" s="68">
        <v>2.8300000000000002E-2</v>
      </c>
      <c r="F157" s="68"/>
      <c r="G157" s="68"/>
    </row>
    <row r="158" spans="2:7" x14ac:dyDescent="0.25">
      <c r="B158" s="66"/>
      <c r="C158" s="69">
        <v>43160</v>
      </c>
      <c r="D158" s="68">
        <v>2.75E-2</v>
      </c>
      <c r="E158" s="68">
        <v>2.775E-2</v>
      </c>
      <c r="F158" s="68"/>
      <c r="G158" s="68"/>
    </row>
    <row r="159" spans="2:7" x14ac:dyDescent="0.25">
      <c r="B159" s="66"/>
      <c r="C159" s="69">
        <v>43161</v>
      </c>
      <c r="D159" s="68">
        <v>2.7349999999999999E-2</v>
      </c>
      <c r="E159" s="68">
        <v>2.7549999999999998E-2</v>
      </c>
      <c r="F159" s="68"/>
      <c r="G159" s="68"/>
    </row>
    <row r="160" spans="2:7" x14ac:dyDescent="0.25">
      <c r="B160" s="66"/>
      <c r="C160" s="69">
        <v>43164</v>
      </c>
      <c r="D160" s="68">
        <v>2.7450000000000002E-2</v>
      </c>
      <c r="E160" s="68">
        <v>2.7650000000000001E-2</v>
      </c>
      <c r="F160" s="68"/>
      <c r="G160" s="68"/>
    </row>
    <row r="161" spans="2:7" x14ac:dyDescent="0.25">
      <c r="B161" s="66"/>
      <c r="C161" s="69">
        <v>43165</v>
      </c>
      <c r="D161" s="68">
        <v>2.8199999999999999E-2</v>
      </c>
      <c r="E161" s="68">
        <v>2.8399999999999998E-2</v>
      </c>
      <c r="F161" s="68"/>
      <c r="G161" s="68"/>
    </row>
    <row r="162" spans="2:7" x14ac:dyDescent="0.25">
      <c r="B162" s="66"/>
      <c r="C162" s="69">
        <v>43166</v>
      </c>
      <c r="D162" s="68">
        <v>2.7949999999999999E-2</v>
      </c>
      <c r="E162" s="68">
        <v>2.8149999999999998E-2</v>
      </c>
      <c r="F162" s="68"/>
      <c r="G162" s="68"/>
    </row>
    <row r="163" spans="2:7" x14ac:dyDescent="0.25">
      <c r="B163" s="66"/>
      <c r="C163" s="69">
        <v>43167</v>
      </c>
      <c r="D163" s="68">
        <v>2.8050000000000002E-2</v>
      </c>
      <c r="E163" s="68">
        <v>2.8250000000000001E-2</v>
      </c>
      <c r="F163" s="68"/>
      <c r="G163" s="68"/>
    </row>
    <row r="164" spans="2:7" x14ac:dyDescent="0.25">
      <c r="B164" s="66"/>
      <c r="C164" s="69">
        <v>43168</v>
      </c>
      <c r="D164" s="68">
        <v>2.7799999999999998E-2</v>
      </c>
      <c r="E164" s="68">
        <v>2.7999999999999997E-2</v>
      </c>
      <c r="F164" s="68"/>
      <c r="G164" s="68"/>
    </row>
    <row r="165" spans="2:7" x14ac:dyDescent="0.25">
      <c r="B165" s="66"/>
      <c r="C165" s="69">
        <v>43171</v>
      </c>
      <c r="D165" s="68">
        <v>2.8199999999999999E-2</v>
      </c>
      <c r="E165" s="68">
        <v>2.8399999999999998E-2</v>
      </c>
      <c r="F165" s="68"/>
      <c r="G165" s="68"/>
    </row>
    <row r="166" spans="2:7" x14ac:dyDescent="0.25">
      <c r="B166" s="66"/>
      <c r="C166" s="69">
        <v>43172</v>
      </c>
      <c r="D166" s="68">
        <v>2.8050000000000002E-2</v>
      </c>
      <c r="E166" s="68">
        <v>2.8250000000000001E-2</v>
      </c>
      <c r="F166" s="68"/>
      <c r="G166" s="68"/>
    </row>
    <row r="167" spans="2:7" x14ac:dyDescent="0.25">
      <c r="B167" s="66"/>
      <c r="C167" s="69">
        <v>43173</v>
      </c>
      <c r="D167" s="68">
        <v>2.7400000000000001E-2</v>
      </c>
      <c r="E167" s="68">
        <v>2.76E-2</v>
      </c>
      <c r="F167" s="68"/>
      <c r="G167" s="68"/>
    </row>
    <row r="168" spans="2:7" x14ac:dyDescent="0.25">
      <c r="B168" s="66"/>
      <c r="C168" s="69">
        <v>43174</v>
      </c>
      <c r="D168" s="68">
        <v>2.7050000000000001E-2</v>
      </c>
      <c r="E168" s="68">
        <v>2.725E-2</v>
      </c>
      <c r="F168" s="68"/>
      <c r="G168" s="68"/>
    </row>
    <row r="169" spans="2:7" x14ac:dyDescent="0.25">
      <c r="B169" s="66"/>
      <c r="C169" s="69">
        <v>43175</v>
      </c>
      <c r="D169" s="68">
        <v>2.69E-2</v>
      </c>
      <c r="E169" s="68">
        <v>2.7099999999999999E-2</v>
      </c>
      <c r="F169" s="68"/>
      <c r="G169" s="68"/>
    </row>
    <row r="170" spans="2:7" x14ac:dyDescent="0.25">
      <c r="B170" s="66"/>
      <c r="C170" s="69">
        <v>43178</v>
      </c>
      <c r="D170" s="68">
        <v>2.7050000000000001E-2</v>
      </c>
      <c r="E170" s="68">
        <v>2.725E-2</v>
      </c>
      <c r="F170" s="68"/>
      <c r="G170" s="68"/>
    </row>
    <row r="171" spans="2:7" x14ac:dyDescent="0.25">
      <c r="B171" s="66"/>
      <c r="C171" s="69">
        <v>43179</v>
      </c>
      <c r="D171" s="68">
        <v>2.7000000000000003E-2</v>
      </c>
      <c r="E171" s="68">
        <v>2.7200000000000002E-2</v>
      </c>
      <c r="F171" s="68"/>
      <c r="G171" s="68"/>
    </row>
    <row r="172" spans="2:7" x14ac:dyDescent="0.25">
      <c r="B172" s="66"/>
      <c r="C172" s="69">
        <v>43180</v>
      </c>
      <c r="D172" s="68">
        <v>2.6949999999999998E-2</v>
      </c>
      <c r="E172" s="68">
        <v>2.7149999999999997E-2</v>
      </c>
      <c r="F172" s="68"/>
      <c r="G172" s="68"/>
    </row>
    <row r="173" spans="2:7" x14ac:dyDescent="0.25">
      <c r="B173" s="66"/>
      <c r="C173" s="69">
        <v>43181</v>
      </c>
      <c r="D173" s="68">
        <v>2.7000000000000003E-2</v>
      </c>
      <c r="E173" s="68">
        <v>2.7200000000000002E-2</v>
      </c>
      <c r="F173" s="68"/>
      <c r="G173" s="68"/>
    </row>
    <row r="174" spans="2:7" x14ac:dyDescent="0.25">
      <c r="B174" s="66"/>
      <c r="C174" s="69">
        <v>43182</v>
      </c>
      <c r="D174" s="68">
        <v>2.6450000000000001E-2</v>
      </c>
      <c r="E174" s="68">
        <v>2.6699999999999998E-2</v>
      </c>
      <c r="F174" s="68"/>
      <c r="G174" s="68"/>
    </row>
    <row r="175" spans="2:7" x14ac:dyDescent="0.25">
      <c r="B175" s="66"/>
      <c r="C175" s="69">
        <v>43185</v>
      </c>
      <c r="D175" s="68">
        <v>2.6600000000000002E-2</v>
      </c>
      <c r="E175" s="68">
        <v>2.6849999999999999E-2</v>
      </c>
      <c r="F175" s="68"/>
      <c r="G175" s="68"/>
    </row>
    <row r="176" spans="2:7" x14ac:dyDescent="0.25">
      <c r="B176" s="66"/>
      <c r="C176" s="69">
        <v>43186</v>
      </c>
      <c r="D176" s="68">
        <v>2.6499999999999999E-2</v>
      </c>
      <c r="E176" s="68">
        <v>2.6699999999999998E-2</v>
      </c>
      <c r="F176" s="68"/>
      <c r="G176" s="68"/>
    </row>
    <row r="177" spans="2:7" x14ac:dyDescent="0.25">
      <c r="B177" s="66"/>
      <c r="C177" s="69">
        <v>43187</v>
      </c>
      <c r="D177" s="68">
        <v>2.5899999999999999E-2</v>
      </c>
      <c r="E177" s="68">
        <v>2.605E-2</v>
      </c>
      <c r="F177" s="68"/>
      <c r="G177" s="68"/>
    </row>
    <row r="178" spans="2:7" x14ac:dyDescent="0.25">
      <c r="B178" s="66"/>
      <c r="C178" s="69">
        <v>43188</v>
      </c>
      <c r="D178" s="68">
        <v>2.6000000000000002E-2</v>
      </c>
      <c r="E178" s="68">
        <v>2.6150000000000003E-2</v>
      </c>
      <c r="F178" s="68"/>
      <c r="G178" s="68"/>
    </row>
    <row r="179" spans="2:7" x14ac:dyDescent="0.25">
      <c r="B179" s="66"/>
      <c r="C179" s="69">
        <v>43193</v>
      </c>
      <c r="D179" s="68">
        <v>2.605E-2</v>
      </c>
      <c r="E179" s="68">
        <v>2.6200000000000001E-2</v>
      </c>
      <c r="F179" s="68"/>
      <c r="G179" s="68"/>
    </row>
    <row r="180" spans="2:7" x14ac:dyDescent="0.25">
      <c r="B180" s="66"/>
      <c r="C180" s="69">
        <v>43194</v>
      </c>
      <c r="D180" s="68">
        <v>2.63E-2</v>
      </c>
      <c r="E180" s="68">
        <v>2.64E-2</v>
      </c>
      <c r="F180" s="68"/>
      <c r="G180" s="68"/>
    </row>
    <row r="181" spans="2:7" x14ac:dyDescent="0.25">
      <c r="B181" s="66"/>
      <c r="C181" s="69">
        <v>43195</v>
      </c>
      <c r="D181" s="68">
        <v>2.665E-2</v>
      </c>
      <c r="E181" s="68">
        <v>2.6800000000000001E-2</v>
      </c>
      <c r="F181" s="68"/>
      <c r="G181" s="68"/>
    </row>
    <row r="182" spans="2:7" x14ac:dyDescent="0.25">
      <c r="B182" s="66"/>
      <c r="C182" s="69">
        <v>43196</v>
      </c>
      <c r="D182" s="68">
        <v>2.6549999999999997E-2</v>
      </c>
      <c r="E182" s="68">
        <v>2.6699999999999998E-2</v>
      </c>
      <c r="F182" s="68"/>
      <c r="G182" s="68"/>
    </row>
    <row r="183" spans="2:7" x14ac:dyDescent="0.25">
      <c r="B183" s="66"/>
      <c r="C183" s="69">
        <v>43199</v>
      </c>
      <c r="D183" s="68">
        <v>2.6699999999999998E-2</v>
      </c>
      <c r="E183" s="68">
        <v>2.69E-2</v>
      </c>
      <c r="F183" s="68"/>
      <c r="G183" s="68"/>
    </row>
    <row r="184" spans="2:7" x14ac:dyDescent="0.25">
      <c r="B184" s="66"/>
      <c r="C184" s="69">
        <v>43200</v>
      </c>
      <c r="D184" s="68">
        <v>2.7050000000000001E-2</v>
      </c>
      <c r="E184" s="68">
        <v>2.7200000000000002E-2</v>
      </c>
      <c r="F184" s="68"/>
      <c r="G184" s="68"/>
    </row>
    <row r="185" spans="2:7" x14ac:dyDescent="0.25">
      <c r="B185" s="66"/>
      <c r="C185" s="69">
        <v>43201</v>
      </c>
      <c r="D185" s="68">
        <v>2.6749999999999999E-2</v>
      </c>
      <c r="E185" s="68">
        <v>2.69E-2</v>
      </c>
      <c r="F185" s="68"/>
      <c r="G185" s="68"/>
    </row>
    <row r="186" spans="2:7" x14ac:dyDescent="0.25">
      <c r="B186" s="66"/>
      <c r="C186" s="69">
        <v>43202</v>
      </c>
      <c r="D186" s="68">
        <v>2.665E-2</v>
      </c>
      <c r="E186" s="68">
        <v>2.6749999999999999E-2</v>
      </c>
      <c r="F186" s="68"/>
      <c r="G186" s="68"/>
    </row>
    <row r="187" spans="2:7" x14ac:dyDescent="0.25">
      <c r="B187" s="66"/>
      <c r="C187" s="69">
        <v>43203</v>
      </c>
      <c r="D187" s="68">
        <v>2.7349999999999999E-2</v>
      </c>
      <c r="E187" s="68">
        <v>2.7450000000000002E-2</v>
      </c>
      <c r="F187" s="68"/>
      <c r="G187" s="68"/>
    </row>
    <row r="188" spans="2:7" x14ac:dyDescent="0.25">
      <c r="B188" s="66"/>
      <c r="C188" s="69">
        <v>43206</v>
      </c>
      <c r="D188" s="68">
        <v>2.7450000000000002E-2</v>
      </c>
      <c r="E188" s="68">
        <v>2.76E-2</v>
      </c>
      <c r="F188" s="68"/>
      <c r="G188" s="68"/>
    </row>
    <row r="189" spans="2:7" x14ac:dyDescent="0.25">
      <c r="B189" s="66"/>
      <c r="C189" s="69">
        <v>43207</v>
      </c>
      <c r="D189" s="68">
        <v>2.76E-2</v>
      </c>
      <c r="E189" s="68">
        <v>2.775E-2</v>
      </c>
      <c r="F189" s="68"/>
      <c r="G189" s="68"/>
    </row>
    <row r="190" spans="2:7" x14ac:dyDescent="0.25">
      <c r="B190" s="66"/>
      <c r="C190" s="69">
        <v>43208</v>
      </c>
      <c r="D190" s="68">
        <v>2.75E-2</v>
      </c>
      <c r="E190" s="68">
        <v>2.76E-2</v>
      </c>
      <c r="F190" s="68"/>
      <c r="G190" s="68"/>
    </row>
    <row r="191" spans="2:7" x14ac:dyDescent="0.25">
      <c r="B191" s="66"/>
      <c r="C191" s="69">
        <v>43209</v>
      </c>
      <c r="D191" s="68">
        <v>2.7799999999999998E-2</v>
      </c>
      <c r="E191" s="68">
        <v>2.7949999999999999E-2</v>
      </c>
      <c r="F191" s="68"/>
      <c r="G191" s="68"/>
    </row>
    <row r="192" spans="2:7" x14ac:dyDescent="0.25">
      <c r="B192" s="66"/>
      <c r="C192" s="69">
        <v>43210</v>
      </c>
      <c r="D192" s="68">
        <v>2.8050000000000002E-2</v>
      </c>
      <c r="E192" s="68">
        <v>2.8199999999999999E-2</v>
      </c>
      <c r="F192" s="68"/>
      <c r="G192" s="68"/>
    </row>
    <row r="193" spans="2:7" x14ac:dyDescent="0.25">
      <c r="B193" s="66"/>
      <c r="C193" s="69">
        <v>43213</v>
      </c>
      <c r="D193" s="68">
        <v>2.8650000000000002E-2</v>
      </c>
      <c r="E193" s="68">
        <v>2.8750000000000001E-2</v>
      </c>
      <c r="F193" s="68"/>
      <c r="G193" s="68"/>
    </row>
    <row r="194" spans="2:7" x14ac:dyDescent="0.25">
      <c r="B194" s="66"/>
      <c r="C194" s="69">
        <v>43214</v>
      </c>
      <c r="D194" s="68">
        <v>2.835E-2</v>
      </c>
      <c r="E194" s="68">
        <v>2.8500000000000001E-2</v>
      </c>
      <c r="F194" s="68"/>
      <c r="G194" s="68"/>
    </row>
    <row r="195" spans="2:7" x14ac:dyDescent="0.25">
      <c r="B195" s="66"/>
      <c r="C195" s="69">
        <v>43216</v>
      </c>
      <c r="D195" s="68">
        <v>2.86E-2</v>
      </c>
      <c r="E195" s="68">
        <v>2.8750000000000001E-2</v>
      </c>
      <c r="F195" s="68"/>
      <c r="G195" s="68"/>
    </row>
    <row r="196" spans="2:7" x14ac:dyDescent="0.25">
      <c r="B196" s="66"/>
      <c r="C196" s="69">
        <v>43217</v>
      </c>
      <c r="D196" s="68">
        <v>2.8199999999999999E-2</v>
      </c>
      <c r="E196" s="68">
        <v>2.835E-2</v>
      </c>
      <c r="F196" s="68"/>
      <c r="G196" s="68"/>
    </row>
    <row r="197" spans="2:7" x14ac:dyDescent="0.25">
      <c r="B197" s="66"/>
      <c r="C197" s="69">
        <v>43220</v>
      </c>
      <c r="D197" s="68">
        <v>2.7650000000000001E-2</v>
      </c>
      <c r="E197" s="68">
        <v>2.7799999999999998E-2</v>
      </c>
      <c r="F197" s="68"/>
      <c r="G197" s="68"/>
    </row>
    <row r="198" spans="2:7" x14ac:dyDescent="0.25">
      <c r="B198" s="66"/>
      <c r="C198" s="69">
        <v>43221</v>
      </c>
      <c r="D198" s="68">
        <v>2.7549999999999998E-2</v>
      </c>
      <c r="E198" s="68">
        <v>2.7650000000000001E-2</v>
      </c>
      <c r="F198" s="68"/>
      <c r="G198" s="68"/>
    </row>
    <row r="199" spans="2:7" x14ac:dyDescent="0.25">
      <c r="B199" s="66"/>
      <c r="C199" s="69">
        <v>43222</v>
      </c>
      <c r="D199" s="68">
        <v>2.7949999999999999E-2</v>
      </c>
      <c r="E199" s="68">
        <v>2.8050000000000002E-2</v>
      </c>
      <c r="F199" s="68"/>
      <c r="G199" s="68"/>
    </row>
    <row r="200" spans="2:7" x14ac:dyDescent="0.25">
      <c r="B200" s="66"/>
      <c r="C200" s="69">
        <v>43223</v>
      </c>
      <c r="D200" s="68">
        <v>2.81E-2</v>
      </c>
      <c r="E200" s="68">
        <v>2.8199999999999999E-2</v>
      </c>
      <c r="F200" s="68"/>
      <c r="G200" s="68"/>
    </row>
    <row r="201" spans="2:7" x14ac:dyDescent="0.25">
      <c r="B201" s="66"/>
      <c r="C201" s="69">
        <v>43224</v>
      </c>
      <c r="D201" s="68">
        <v>2.7699999999999999E-2</v>
      </c>
      <c r="E201" s="68">
        <v>2.785E-2</v>
      </c>
      <c r="F201" s="68"/>
      <c r="G201" s="68"/>
    </row>
    <row r="202" spans="2:7" x14ac:dyDescent="0.25">
      <c r="B202" s="66"/>
      <c r="C202" s="69">
        <v>43227</v>
      </c>
      <c r="D202" s="68">
        <v>2.7549999999999998E-2</v>
      </c>
      <c r="E202" s="68">
        <v>2.7650000000000001E-2</v>
      </c>
      <c r="F202" s="68"/>
      <c r="G202" s="68"/>
    </row>
    <row r="203" spans="2:7" x14ac:dyDescent="0.25">
      <c r="B203" s="66"/>
      <c r="C203" s="69">
        <v>43228</v>
      </c>
      <c r="D203" s="68">
        <v>2.7400000000000001E-2</v>
      </c>
      <c r="E203" s="68">
        <v>2.75E-2</v>
      </c>
      <c r="F203" s="68"/>
      <c r="G203" s="68"/>
    </row>
    <row r="204" spans="2:7" x14ac:dyDescent="0.25">
      <c r="B204" s="66"/>
      <c r="C204" s="69">
        <v>43229</v>
      </c>
      <c r="D204" s="68">
        <v>2.7799999999999998E-2</v>
      </c>
      <c r="E204" s="68">
        <v>2.7900000000000001E-2</v>
      </c>
      <c r="F204" s="68"/>
      <c r="G204" s="68"/>
    </row>
    <row r="205" spans="2:7" x14ac:dyDescent="0.25">
      <c r="B205" s="66"/>
      <c r="C205" s="69">
        <v>43230</v>
      </c>
      <c r="D205" s="68">
        <v>2.775E-2</v>
      </c>
      <c r="E205" s="68">
        <v>2.785E-2</v>
      </c>
      <c r="F205" s="68"/>
      <c r="G205" s="68"/>
    </row>
    <row r="206" spans="2:7" x14ac:dyDescent="0.25">
      <c r="B206" s="66"/>
      <c r="C206" s="69">
        <v>43231</v>
      </c>
      <c r="D206" s="68">
        <v>2.7799999999999998E-2</v>
      </c>
      <c r="E206" s="68">
        <v>2.7900000000000001E-2</v>
      </c>
      <c r="F206" s="68"/>
      <c r="G206" s="68"/>
    </row>
    <row r="207" spans="2:7" x14ac:dyDescent="0.25">
      <c r="B207" s="66"/>
      <c r="C207" s="69">
        <v>43234</v>
      </c>
      <c r="D207" s="68">
        <v>2.7699999999999999E-2</v>
      </c>
      <c r="E207" s="68">
        <v>2.785E-2</v>
      </c>
      <c r="F207" s="68"/>
      <c r="G207" s="68"/>
    </row>
    <row r="208" spans="2:7" x14ac:dyDescent="0.25">
      <c r="B208" s="66"/>
      <c r="C208" s="69">
        <v>43235</v>
      </c>
      <c r="D208" s="68">
        <v>2.8300000000000002E-2</v>
      </c>
      <c r="E208" s="68">
        <v>2.8399999999999998E-2</v>
      </c>
      <c r="F208" s="68"/>
      <c r="G208" s="68"/>
    </row>
    <row r="209" spans="2:7" x14ac:dyDescent="0.25">
      <c r="B209" s="66"/>
      <c r="C209" s="69">
        <v>43236</v>
      </c>
      <c r="D209" s="68">
        <v>2.8799999999999999E-2</v>
      </c>
      <c r="E209" s="68">
        <v>2.895E-2</v>
      </c>
      <c r="F209" s="68"/>
      <c r="G209" s="68"/>
    </row>
    <row r="210" spans="2:7" x14ac:dyDescent="0.25">
      <c r="B210" s="66"/>
      <c r="C210" s="69">
        <v>43237</v>
      </c>
      <c r="D210" s="68">
        <v>2.92E-2</v>
      </c>
      <c r="E210" s="68">
        <v>2.9350000000000001E-2</v>
      </c>
      <c r="F210" s="68"/>
      <c r="G210" s="68"/>
    </row>
    <row r="211" spans="2:7" x14ac:dyDescent="0.25">
      <c r="B211" s="66"/>
      <c r="C211" s="69">
        <v>43238</v>
      </c>
      <c r="D211" s="68">
        <v>2.8999999999999998E-2</v>
      </c>
      <c r="E211" s="68">
        <v>2.9149999999999999E-2</v>
      </c>
      <c r="F211" s="68"/>
      <c r="G211" s="68"/>
    </row>
    <row r="212" spans="2:7" x14ac:dyDescent="0.25">
      <c r="B212" s="66"/>
      <c r="C212" s="69">
        <v>43241</v>
      </c>
      <c r="D212" s="68">
        <v>2.8900000000000002E-2</v>
      </c>
      <c r="E212" s="68">
        <v>2.8999999999999998E-2</v>
      </c>
      <c r="F212" s="68"/>
      <c r="G212" s="68"/>
    </row>
    <row r="213" spans="2:7" x14ac:dyDescent="0.25">
      <c r="B213" s="66"/>
      <c r="C213" s="69">
        <v>43242</v>
      </c>
      <c r="D213" s="68">
        <v>2.8650000000000002E-2</v>
      </c>
      <c r="E213" s="68">
        <v>2.8750000000000001E-2</v>
      </c>
      <c r="F213" s="68"/>
      <c r="G213" s="68"/>
    </row>
    <row r="214" spans="2:7" x14ac:dyDescent="0.25">
      <c r="B214" s="66"/>
      <c r="C214" s="69">
        <v>43243</v>
      </c>
      <c r="D214" s="68">
        <v>2.8399999999999998E-2</v>
      </c>
      <c r="E214" s="68">
        <v>2.8500000000000001E-2</v>
      </c>
      <c r="F214" s="68"/>
      <c r="G214" s="68"/>
    </row>
    <row r="215" spans="2:7" x14ac:dyDescent="0.25">
      <c r="B215" s="66"/>
      <c r="C215" s="69">
        <v>43244</v>
      </c>
      <c r="D215" s="68">
        <v>2.8050000000000002E-2</v>
      </c>
      <c r="E215" s="68">
        <v>2.8149999999999998E-2</v>
      </c>
      <c r="F215" s="68"/>
      <c r="G215" s="68"/>
    </row>
    <row r="216" spans="2:7" x14ac:dyDescent="0.25">
      <c r="B216" s="66"/>
      <c r="C216" s="69">
        <v>43245</v>
      </c>
      <c r="D216" s="68">
        <v>2.785E-2</v>
      </c>
      <c r="E216" s="68">
        <v>2.7949999999999999E-2</v>
      </c>
      <c r="F216" s="68"/>
      <c r="G216" s="68"/>
    </row>
    <row r="217" spans="2:7" x14ac:dyDescent="0.25">
      <c r="B217" s="66"/>
      <c r="C217" s="69">
        <v>43248</v>
      </c>
      <c r="D217" s="68">
        <v>2.7549999999999998E-2</v>
      </c>
      <c r="E217" s="68">
        <v>2.76E-2</v>
      </c>
      <c r="F217" s="68"/>
      <c r="G217" s="68"/>
    </row>
    <row r="218" spans="2:7" x14ac:dyDescent="0.25">
      <c r="B218" s="66"/>
      <c r="C218" s="69">
        <v>43249</v>
      </c>
      <c r="D218" s="68">
        <v>2.6849999999999999E-2</v>
      </c>
      <c r="E218" s="68">
        <v>2.6949999999999998E-2</v>
      </c>
      <c r="F218" s="68"/>
      <c r="G218" s="68"/>
    </row>
    <row r="219" spans="2:7" x14ac:dyDescent="0.25">
      <c r="B219" s="66"/>
      <c r="C219" s="69">
        <v>43250</v>
      </c>
      <c r="D219" s="68">
        <v>2.6450000000000001E-2</v>
      </c>
      <c r="E219" s="68">
        <v>2.6499999999999999E-2</v>
      </c>
      <c r="F219" s="68"/>
      <c r="G219" s="68"/>
    </row>
    <row r="220" spans="2:7" x14ac:dyDescent="0.25">
      <c r="B220" s="66"/>
      <c r="C220" s="69">
        <v>43251</v>
      </c>
      <c r="D220" s="68">
        <v>2.6699999999999998E-2</v>
      </c>
      <c r="E220" s="68">
        <v>2.6800000000000001E-2</v>
      </c>
      <c r="F220" s="68"/>
      <c r="G220" s="68"/>
    </row>
    <row r="221" spans="2:7" x14ac:dyDescent="0.25">
      <c r="B221" s="66"/>
      <c r="C221" s="69">
        <v>43252</v>
      </c>
      <c r="D221" s="68">
        <v>2.7000000000000003E-2</v>
      </c>
      <c r="E221" s="68">
        <v>2.7099999999999999E-2</v>
      </c>
      <c r="F221" s="68"/>
      <c r="G221" s="68"/>
    </row>
    <row r="222" spans="2:7" x14ac:dyDescent="0.25">
      <c r="B222" s="66"/>
      <c r="C222" s="69">
        <v>43255</v>
      </c>
      <c r="D222" s="68">
        <v>2.7300000000000001E-2</v>
      </c>
      <c r="E222" s="68">
        <v>2.7400000000000001E-2</v>
      </c>
      <c r="F222" s="68"/>
      <c r="G222" s="68"/>
    </row>
    <row r="223" spans="2:7" x14ac:dyDescent="0.25">
      <c r="B223" s="66"/>
      <c r="C223" s="69">
        <v>43256</v>
      </c>
      <c r="D223" s="68">
        <v>2.725E-2</v>
      </c>
      <c r="E223" s="68">
        <v>2.7349999999999999E-2</v>
      </c>
      <c r="F223" s="68"/>
      <c r="G223" s="68"/>
    </row>
    <row r="224" spans="2:7" x14ac:dyDescent="0.25">
      <c r="B224" s="66"/>
      <c r="C224" s="69">
        <v>43257</v>
      </c>
      <c r="D224" s="68">
        <v>2.76E-2</v>
      </c>
      <c r="E224" s="68">
        <v>2.7699999999999999E-2</v>
      </c>
      <c r="F224" s="68"/>
      <c r="G224" s="68"/>
    </row>
    <row r="225" spans="2:7" x14ac:dyDescent="0.25">
      <c r="B225" s="66"/>
      <c r="C225" s="69">
        <v>43258</v>
      </c>
      <c r="D225" s="68">
        <v>2.8399999999999998E-2</v>
      </c>
      <c r="E225" s="68">
        <v>2.8500000000000001E-2</v>
      </c>
      <c r="F225" s="68"/>
      <c r="G225" s="68"/>
    </row>
    <row r="226" spans="2:7" x14ac:dyDescent="0.25">
      <c r="B226" s="66"/>
      <c r="C226" s="69">
        <v>43259</v>
      </c>
      <c r="D226" s="68">
        <v>2.775E-2</v>
      </c>
      <c r="E226" s="68">
        <v>2.785E-2</v>
      </c>
      <c r="F226" s="68"/>
      <c r="G226" s="68"/>
    </row>
    <row r="227" spans="2:7" x14ac:dyDescent="0.25">
      <c r="B227" s="66"/>
      <c r="C227" s="69">
        <v>43263</v>
      </c>
      <c r="D227" s="68">
        <v>2.8050000000000002E-2</v>
      </c>
      <c r="E227" s="68">
        <v>2.81E-2</v>
      </c>
      <c r="F227" s="68"/>
      <c r="G227" s="68"/>
    </row>
    <row r="228" spans="2:7" x14ac:dyDescent="0.25">
      <c r="B228" s="66"/>
      <c r="C228" s="69">
        <v>43264</v>
      </c>
      <c r="D228" s="68">
        <v>2.775E-2</v>
      </c>
      <c r="E228" s="68">
        <v>2.785E-2</v>
      </c>
      <c r="F228" s="68"/>
      <c r="G228" s="68"/>
    </row>
    <row r="229" spans="2:7" x14ac:dyDescent="0.25">
      <c r="B229" s="66"/>
      <c r="C229" s="69">
        <v>43265</v>
      </c>
      <c r="D229" s="68">
        <v>2.725E-2</v>
      </c>
      <c r="E229" s="68">
        <v>2.7349999999999999E-2</v>
      </c>
      <c r="F229" s="68"/>
      <c r="G229" s="68"/>
    </row>
    <row r="230" spans="2:7" x14ac:dyDescent="0.25">
      <c r="B230" s="66"/>
      <c r="C230" s="69">
        <v>43266</v>
      </c>
      <c r="D230" s="68">
        <v>2.6949999999999998E-2</v>
      </c>
      <c r="E230" s="68">
        <v>2.7000000000000003E-2</v>
      </c>
      <c r="F230" s="68"/>
      <c r="G230" s="68"/>
    </row>
    <row r="231" spans="2:7" x14ac:dyDescent="0.25">
      <c r="B231" s="66"/>
      <c r="C231" s="69">
        <v>43269</v>
      </c>
      <c r="D231" s="68">
        <v>2.6699999999999998E-2</v>
      </c>
      <c r="E231" s="68">
        <v>2.6749999999999999E-2</v>
      </c>
      <c r="F231" s="68"/>
      <c r="G231" s="68"/>
    </row>
    <row r="232" spans="2:7" x14ac:dyDescent="0.25">
      <c r="B232" s="66"/>
      <c r="C232" s="69">
        <v>43270</v>
      </c>
      <c r="D232" s="68">
        <v>2.6200000000000001E-2</v>
      </c>
      <c r="E232" s="68">
        <v>2.63E-2</v>
      </c>
      <c r="F232" s="68"/>
      <c r="G232" s="68"/>
    </row>
    <row r="233" spans="2:7" x14ac:dyDescent="0.25">
      <c r="B233" s="66"/>
      <c r="C233" s="69">
        <v>43271</v>
      </c>
      <c r="D233" s="68">
        <v>2.6549999999999997E-2</v>
      </c>
      <c r="E233" s="68">
        <v>2.6600000000000002E-2</v>
      </c>
      <c r="F233" s="68"/>
      <c r="G233" s="68"/>
    </row>
    <row r="234" spans="2:7" x14ac:dyDescent="0.25">
      <c r="B234" s="66"/>
      <c r="C234" s="69">
        <v>43272</v>
      </c>
      <c r="D234" s="68">
        <v>2.6749999999999999E-2</v>
      </c>
      <c r="E234" s="68">
        <v>2.6800000000000001E-2</v>
      </c>
      <c r="F234" s="68"/>
      <c r="G234" s="68"/>
    </row>
    <row r="235" spans="2:7" x14ac:dyDescent="0.25">
      <c r="B235" s="66"/>
      <c r="C235" s="69">
        <v>43273</v>
      </c>
      <c r="D235" s="68">
        <v>2.6499999999999999E-2</v>
      </c>
      <c r="E235" s="68">
        <v>2.6549999999999997E-2</v>
      </c>
      <c r="F235" s="68"/>
      <c r="G235" s="68"/>
    </row>
    <row r="236" spans="2:7" x14ac:dyDescent="0.25">
      <c r="B236" s="66"/>
      <c r="C236" s="69">
        <v>43276</v>
      </c>
      <c r="D236" s="68">
        <v>2.63E-2</v>
      </c>
      <c r="E236" s="68">
        <v>2.6349999999999998E-2</v>
      </c>
      <c r="F236" s="68"/>
      <c r="G236" s="68"/>
    </row>
    <row r="237" spans="2:7" x14ac:dyDescent="0.25">
      <c r="B237" s="66"/>
      <c r="C237" s="69">
        <v>43277</v>
      </c>
      <c r="D237" s="68">
        <v>2.64E-2</v>
      </c>
      <c r="E237" s="68">
        <v>2.6450000000000001E-2</v>
      </c>
      <c r="F237" s="68"/>
      <c r="G237" s="68"/>
    </row>
    <row r="238" spans="2:7" x14ac:dyDescent="0.25">
      <c r="B238" s="66"/>
      <c r="C238" s="69">
        <v>43278</v>
      </c>
      <c r="D238" s="68">
        <v>2.6249999999999999E-2</v>
      </c>
      <c r="E238" s="68">
        <v>2.63E-2</v>
      </c>
      <c r="F238" s="68"/>
      <c r="G238" s="68"/>
    </row>
    <row r="239" spans="2:7" x14ac:dyDescent="0.25">
      <c r="B239" s="66"/>
      <c r="C239" s="69">
        <v>43279</v>
      </c>
      <c r="D239" s="68">
        <v>2.6150000000000003E-2</v>
      </c>
      <c r="E239" s="68">
        <v>2.6200000000000001E-2</v>
      </c>
      <c r="F239" s="68"/>
      <c r="G239" s="68"/>
    </row>
    <row r="240" spans="2:7" x14ac:dyDescent="0.25">
      <c r="B240" s="66"/>
      <c r="C240" s="69">
        <v>43280</v>
      </c>
      <c r="D240" s="68">
        <v>2.63E-2</v>
      </c>
      <c r="E240" s="68">
        <v>2.6349999999999998E-2</v>
      </c>
      <c r="F240" s="68"/>
      <c r="G240" s="68"/>
    </row>
    <row r="241" spans="2:7" x14ac:dyDescent="0.25">
      <c r="B241" s="66"/>
      <c r="C241" s="69">
        <v>43283</v>
      </c>
      <c r="D241" s="68">
        <v>2.5950000000000001E-2</v>
      </c>
      <c r="E241" s="68">
        <v>2.6000000000000002E-2</v>
      </c>
      <c r="F241" s="68"/>
      <c r="G241" s="68"/>
    </row>
    <row r="242" spans="2:7" x14ac:dyDescent="0.25">
      <c r="B242" s="66"/>
      <c r="C242" s="69">
        <v>43284</v>
      </c>
      <c r="D242" s="68">
        <v>2.6150000000000003E-2</v>
      </c>
      <c r="E242" s="68">
        <v>2.6200000000000001E-2</v>
      </c>
      <c r="F242" s="68"/>
      <c r="G242" s="68"/>
    </row>
    <row r="243" spans="2:7" x14ac:dyDescent="0.25">
      <c r="B243" s="66"/>
      <c r="C243" s="69">
        <v>43285</v>
      </c>
      <c r="D243" s="68">
        <v>2.5849999999999998E-2</v>
      </c>
      <c r="E243" s="68">
        <v>2.5899999999999999E-2</v>
      </c>
      <c r="F243" s="68"/>
      <c r="G243" s="68"/>
    </row>
    <row r="244" spans="2:7" x14ac:dyDescent="0.25">
      <c r="B244" s="66"/>
      <c r="C244" s="69">
        <v>43286</v>
      </c>
      <c r="D244" s="68">
        <v>2.5899999999999999E-2</v>
      </c>
      <c r="E244" s="68">
        <v>2.6000000000000002E-2</v>
      </c>
      <c r="F244" s="68"/>
      <c r="G244" s="68"/>
    </row>
    <row r="245" spans="2:7" x14ac:dyDescent="0.25">
      <c r="B245" s="66"/>
      <c r="C245" s="69">
        <v>43287</v>
      </c>
      <c r="D245" s="68">
        <v>2.6249999999999999E-2</v>
      </c>
      <c r="E245" s="68">
        <v>2.63E-2</v>
      </c>
      <c r="F245" s="68"/>
      <c r="G245" s="68"/>
    </row>
    <row r="246" spans="2:7" x14ac:dyDescent="0.25">
      <c r="B246" s="66"/>
      <c r="C246" s="69">
        <v>43290</v>
      </c>
      <c r="D246" s="68">
        <v>2.6099999999999998E-2</v>
      </c>
      <c r="E246" s="68">
        <v>2.6150000000000003E-2</v>
      </c>
      <c r="F246" s="68"/>
      <c r="G246" s="68"/>
    </row>
    <row r="247" spans="2:7" x14ac:dyDescent="0.25">
      <c r="B247" s="66"/>
      <c r="C247" s="69">
        <v>43291</v>
      </c>
      <c r="D247" s="68">
        <v>2.63E-2</v>
      </c>
      <c r="E247" s="68">
        <v>2.6349999999999998E-2</v>
      </c>
      <c r="F247" s="68"/>
      <c r="G247" s="68"/>
    </row>
    <row r="248" spans="2:7" x14ac:dyDescent="0.25">
      <c r="B248" s="66"/>
      <c r="C248" s="69">
        <v>43292</v>
      </c>
      <c r="D248" s="68">
        <v>2.605E-2</v>
      </c>
      <c r="E248" s="68">
        <v>2.6099999999999998E-2</v>
      </c>
      <c r="F248" s="68"/>
      <c r="G248" s="68"/>
    </row>
    <row r="249" spans="2:7" x14ac:dyDescent="0.25">
      <c r="B249" s="66"/>
      <c r="C249" s="69">
        <v>43293</v>
      </c>
      <c r="D249" s="68">
        <v>2.63E-2</v>
      </c>
      <c r="E249" s="68">
        <v>2.63E-2</v>
      </c>
      <c r="F249" s="68"/>
      <c r="G249" s="68"/>
    </row>
    <row r="250" spans="2:7" x14ac:dyDescent="0.25">
      <c r="B250" s="66"/>
      <c r="C250" s="69">
        <v>43294</v>
      </c>
      <c r="D250" s="68">
        <v>2.63E-2</v>
      </c>
      <c r="E250" s="68">
        <v>2.6349999999999998E-2</v>
      </c>
      <c r="F250" s="68"/>
      <c r="G250" s="68"/>
    </row>
    <row r="251" spans="2:7" x14ac:dyDescent="0.25">
      <c r="B251" s="66"/>
      <c r="C251" s="69">
        <v>43297</v>
      </c>
      <c r="D251" s="68">
        <v>2.6349999999999998E-2</v>
      </c>
      <c r="E251" s="68">
        <v>2.64E-2</v>
      </c>
      <c r="F251" s="68"/>
      <c r="G251" s="68"/>
    </row>
    <row r="252" spans="2:7" x14ac:dyDescent="0.25">
      <c r="B252" s="66"/>
      <c r="C252" s="69">
        <v>43298</v>
      </c>
      <c r="D252" s="68">
        <v>2.6549999999999997E-2</v>
      </c>
      <c r="E252" s="68">
        <v>2.6600000000000002E-2</v>
      </c>
      <c r="F252" s="68"/>
      <c r="G252" s="68"/>
    </row>
    <row r="253" spans="2:7" x14ac:dyDescent="0.25">
      <c r="B253" s="66"/>
      <c r="C253" s="69">
        <v>43299</v>
      </c>
      <c r="D253" s="68">
        <v>2.6349999999999998E-2</v>
      </c>
      <c r="E253" s="68">
        <v>2.6349999999999998E-2</v>
      </c>
      <c r="F253" s="68"/>
      <c r="G253" s="68"/>
    </row>
    <row r="254" spans="2:7" x14ac:dyDescent="0.25">
      <c r="B254" s="66"/>
      <c r="C254" s="69">
        <v>43300</v>
      </c>
      <c r="D254" s="68">
        <v>2.6549999999999997E-2</v>
      </c>
      <c r="E254" s="68">
        <v>2.6600000000000002E-2</v>
      </c>
      <c r="F254" s="68"/>
      <c r="G254" s="68"/>
    </row>
    <row r="255" spans="2:7" x14ac:dyDescent="0.25">
      <c r="B255" s="66"/>
      <c r="C255" s="69">
        <v>43301</v>
      </c>
      <c r="D255" s="68">
        <v>2.6150000000000003E-2</v>
      </c>
      <c r="E255" s="68">
        <v>2.6200000000000001E-2</v>
      </c>
      <c r="F255" s="68"/>
      <c r="G255" s="68"/>
    </row>
    <row r="256" spans="2:7" x14ac:dyDescent="0.25">
      <c r="B256" s="66"/>
      <c r="C256" s="69">
        <v>43304</v>
      </c>
      <c r="D256" s="68">
        <v>2.6699999999999998E-2</v>
      </c>
      <c r="E256" s="68">
        <v>2.6699999999999998E-2</v>
      </c>
      <c r="F256" s="68"/>
      <c r="G256" s="68"/>
    </row>
    <row r="257" spans="2:7" x14ac:dyDescent="0.25">
      <c r="B257" s="66"/>
      <c r="C257" s="69">
        <v>43305</v>
      </c>
      <c r="D257" s="68">
        <v>2.7200000000000002E-2</v>
      </c>
      <c r="E257" s="68">
        <v>2.7200000000000002E-2</v>
      </c>
      <c r="F257" s="68"/>
      <c r="G257" s="68"/>
    </row>
    <row r="258" spans="2:7" x14ac:dyDescent="0.25">
      <c r="B258" s="66"/>
      <c r="C258" s="69">
        <v>43306</v>
      </c>
      <c r="D258" s="68">
        <v>2.6800000000000001E-2</v>
      </c>
      <c r="E258" s="68">
        <v>2.6800000000000001E-2</v>
      </c>
      <c r="F258" s="68"/>
      <c r="G258" s="68"/>
    </row>
    <row r="259" spans="2:7" x14ac:dyDescent="0.25">
      <c r="B259" s="66"/>
      <c r="C259" s="69">
        <v>43307</v>
      </c>
      <c r="D259" s="68">
        <v>2.6849999999999999E-2</v>
      </c>
      <c r="E259" s="68">
        <v>2.6849999999999999E-2</v>
      </c>
      <c r="F259" s="68"/>
      <c r="G259" s="68"/>
    </row>
    <row r="260" spans="2:7" x14ac:dyDescent="0.25">
      <c r="B260" s="66"/>
      <c r="C260" s="69">
        <v>43308</v>
      </c>
      <c r="D260" s="68">
        <v>2.6450000000000001E-2</v>
      </c>
      <c r="E260" s="68">
        <v>2.6450000000000001E-2</v>
      </c>
      <c r="F260" s="68"/>
      <c r="G260" s="68"/>
    </row>
    <row r="261" spans="2:7" x14ac:dyDescent="0.25">
      <c r="B261" s="66"/>
      <c r="C261" s="69">
        <v>43311</v>
      </c>
      <c r="D261" s="68">
        <v>2.6499999999999999E-2</v>
      </c>
      <c r="E261" s="68">
        <v>2.6499999999999999E-2</v>
      </c>
      <c r="F261" s="68"/>
      <c r="G261" s="68"/>
    </row>
    <row r="262" spans="2:7" x14ac:dyDescent="0.25">
      <c r="B262" s="66"/>
      <c r="C262" s="69">
        <v>43312</v>
      </c>
      <c r="D262" s="68">
        <v>2.6499999999999999E-2</v>
      </c>
      <c r="E262" s="68">
        <v>2.6499999999999999E-2</v>
      </c>
      <c r="F262" s="68"/>
      <c r="G262" s="68"/>
    </row>
    <row r="263" spans="2:7" x14ac:dyDescent="0.25">
      <c r="B263" s="66"/>
      <c r="C263" s="69">
        <v>43313</v>
      </c>
      <c r="D263" s="68">
        <v>2.6849999999999999E-2</v>
      </c>
      <c r="E263" s="68">
        <v>2.69E-2</v>
      </c>
      <c r="F263" s="68"/>
      <c r="G263" s="68"/>
    </row>
    <row r="264" spans="2:7" x14ac:dyDescent="0.25">
      <c r="B264" s="66"/>
      <c r="C264" s="69">
        <v>43314</v>
      </c>
      <c r="D264" s="68">
        <v>2.7300000000000001E-2</v>
      </c>
      <c r="E264" s="68">
        <v>2.7300000000000001E-2</v>
      </c>
      <c r="F264" s="68"/>
      <c r="G264" s="68"/>
    </row>
    <row r="265" spans="2:7" x14ac:dyDescent="0.25">
      <c r="B265" s="66"/>
      <c r="C265" s="69">
        <v>43315</v>
      </c>
      <c r="D265" s="68">
        <v>2.725E-2</v>
      </c>
      <c r="E265" s="68">
        <v>2.725E-2</v>
      </c>
      <c r="F265" s="68"/>
      <c r="G265" s="68"/>
    </row>
    <row r="266" spans="2:7" x14ac:dyDescent="0.25">
      <c r="B266" s="66"/>
      <c r="C266" s="69">
        <v>43318</v>
      </c>
      <c r="D266" s="68">
        <v>2.6749999999999999E-2</v>
      </c>
      <c r="E266" s="68">
        <v>2.6749999999999999E-2</v>
      </c>
      <c r="F266" s="68"/>
      <c r="G266" s="68"/>
    </row>
    <row r="267" spans="2:7" x14ac:dyDescent="0.25">
      <c r="B267" s="66"/>
      <c r="C267" s="69">
        <v>43319</v>
      </c>
      <c r="D267" s="68">
        <v>2.6549999999999997E-2</v>
      </c>
      <c r="E267" s="68">
        <v>2.6600000000000002E-2</v>
      </c>
      <c r="F267" s="68"/>
      <c r="G267" s="68"/>
    </row>
    <row r="268" spans="2:7" x14ac:dyDescent="0.25">
      <c r="B268" s="66"/>
      <c r="C268" s="69">
        <v>43320</v>
      </c>
      <c r="D268" s="68">
        <v>2.6749999999999999E-2</v>
      </c>
      <c r="E268" s="68">
        <v>2.6800000000000001E-2</v>
      </c>
      <c r="F268" s="68"/>
      <c r="G268" s="68"/>
    </row>
    <row r="269" spans="2:7" x14ac:dyDescent="0.25">
      <c r="B269" s="66"/>
      <c r="C269" s="69">
        <v>43321</v>
      </c>
      <c r="D269" s="68">
        <v>2.6499999999999999E-2</v>
      </c>
      <c r="E269" s="68">
        <v>2.6549999999999997E-2</v>
      </c>
      <c r="F269" s="68"/>
      <c r="G269" s="68"/>
    </row>
    <row r="270" spans="2:7" x14ac:dyDescent="0.25">
      <c r="B270" s="66"/>
      <c r="C270" s="69">
        <v>43322</v>
      </c>
      <c r="D270" s="68">
        <v>2.5849999999999998E-2</v>
      </c>
      <c r="E270" s="68">
        <v>2.5899999999999999E-2</v>
      </c>
      <c r="F270" s="68"/>
      <c r="G270" s="68"/>
    </row>
    <row r="271" spans="2:7" x14ac:dyDescent="0.25">
      <c r="B271" s="66"/>
      <c r="C271" s="69">
        <v>43325</v>
      </c>
      <c r="D271" s="68">
        <v>2.58E-2</v>
      </c>
      <c r="E271" s="68">
        <v>2.58E-2</v>
      </c>
      <c r="F271" s="68"/>
      <c r="G271" s="68"/>
    </row>
    <row r="272" spans="2:7" x14ac:dyDescent="0.25">
      <c r="B272" s="66"/>
      <c r="C272" s="69">
        <v>43326</v>
      </c>
      <c r="D272" s="68">
        <v>2.5899999999999999E-2</v>
      </c>
      <c r="E272" s="68">
        <v>2.5899999999999999E-2</v>
      </c>
      <c r="F272" s="68"/>
      <c r="G272" s="68"/>
    </row>
    <row r="273" spans="2:7" x14ac:dyDescent="0.25">
      <c r="B273" s="66"/>
      <c r="C273" s="69">
        <v>43327</v>
      </c>
      <c r="D273" s="68">
        <v>2.58E-2</v>
      </c>
      <c r="E273" s="68">
        <v>2.5849999999999998E-2</v>
      </c>
      <c r="F273" s="68"/>
      <c r="G273" s="68"/>
    </row>
    <row r="274" spans="2:7" x14ac:dyDescent="0.25">
      <c r="B274" s="66"/>
      <c r="C274" s="69">
        <v>43328</v>
      </c>
      <c r="D274" s="68">
        <v>2.5550000000000003E-2</v>
      </c>
      <c r="E274" s="68">
        <v>2.5600000000000001E-2</v>
      </c>
      <c r="F274" s="68"/>
      <c r="G274" s="68"/>
    </row>
    <row r="275" spans="2:7" x14ac:dyDescent="0.25">
      <c r="B275" s="66"/>
      <c r="C275" s="69">
        <v>43329</v>
      </c>
      <c r="D275" s="68">
        <v>2.545E-2</v>
      </c>
      <c r="E275" s="68">
        <v>2.5499999999999998E-2</v>
      </c>
      <c r="F275" s="68"/>
      <c r="G275" s="68"/>
    </row>
    <row r="276" spans="2:7" x14ac:dyDescent="0.25">
      <c r="B276" s="66"/>
      <c r="C276" s="69">
        <v>43332</v>
      </c>
      <c r="D276" s="68">
        <v>2.5249999999999998E-2</v>
      </c>
      <c r="E276" s="68">
        <v>2.53E-2</v>
      </c>
      <c r="F276" s="68"/>
      <c r="G276" s="68"/>
    </row>
    <row r="277" spans="2:7" x14ac:dyDescent="0.25">
      <c r="B277" s="66"/>
      <c r="C277" s="69">
        <v>43333</v>
      </c>
      <c r="D277" s="68">
        <v>2.5350000000000001E-2</v>
      </c>
      <c r="E277" s="68">
        <v>2.5399999999999999E-2</v>
      </c>
      <c r="F277" s="68"/>
      <c r="G277" s="68"/>
    </row>
    <row r="278" spans="2:7" x14ac:dyDescent="0.25">
      <c r="B278" s="66"/>
      <c r="C278" s="69">
        <v>43334</v>
      </c>
      <c r="D278" s="68">
        <v>2.5399999999999999E-2</v>
      </c>
      <c r="E278" s="68">
        <v>2.545E-2</v>
      </c>
      <c r="F278" s="68"/>
      <c r="G278" s="68"/>
    </row>
    <row r="279" spans="2:7" x14ac:dyDescent="0.25">
      <c r="B279" s="66"/>
      <c r="C279" s="69">
        <v>43335</v>
      </c>
      <c r="D279" s="68">
        <v>2.53E-2</v>
      </c>
      <c r="E279" s="68">
        <v>2.5350000000000001E-2</v>
      </c>
      <c r="F279" s="68"/>
      <c r="G279" s="68"/>
    </row>
    <row r="280" spans="2:7" x14ac:dyDescent="0.25">
      <c r="B280" s="66"/>
      <c r="C280" s="69">
        <v>43336</v>
      </c>
      <c r="D280" s="68">
        <v>2.5350000000000001E-2</v>
      </c>
      <c r="E280" s="68">
        <v>2.5350000000000001E-2</v>
      </c>
      <c r="F280" s="68"/>
      <c r="G280" s="68"/>
    </row>
    <row r="281" spans="2:7" x14ac:dyDescent="0.25">
      <c r="B281" s="66"/>
      <c r="C281" s="69">
        <v>43339</v>
      </c>
      <c r="D281" s="68">
        <v>2.5399999999999999E-2</v>
      </c>
      <c r="E281" s="68">
        <v>2.5399999999999999E-2</v>
      </c>
      <c r="F281" s="68"/>
      <c r="G281" s="68"/>
    </row>
    <row r="282" spans="2:7" x14ac:dyDescent="0.25">
      <c r="B282" s="66"/>
      <c r="C282" s="69">
        <v>43340</v>
      </c>
      <c r="D282" s="68">
        <v>2.5600000000000001E-2</v>
      </c>
      <c r="E282" s="68">
        <v>2.5600000000000001E-2</v>
      </c>
      <c r="F282" s="68"/>
      <c r="G282" s="68"/>
    </row>
    <row r="283" spans="2:7" x14ac:dyDescent="0.25">
      <c r="B283" s="66"/>
      <c r="C283" s="69">
        <v>43341</v>
      </c>
      <c r="D283" s="68">
        <v>2.5499999999999998E-2</v>
      </c>
      <c r="E283" s="68">
        <v>2.5499999999999998E-2</v>
      </c>
      <c r="F283" s="68"/>
      <c r="G283" s="68"/>
    </row>
    <row r="284" spans="2:7" x14ac:dyDescent="0.25">
      <c r="B284" s="66"/>
      <c r="C284" s="69">
        <v>43342</v>
      </c>
      <c r="D284" s="68">
        <v>2.5649999999999999E-2</v>
      </c>
      <c r="E284" s="68">
        <v>2.5699999999999997E-2</v>
      </c>
      <c r="F284" s="68"/>
      <c r="G284" s="68"/>
    </row>
    <row r="285" spans="2:7" x14ac:dyDescent="0.25">
      <c r="B285" s="66"/>
      <c r="C285" s="69">
        <v>43343</v>
      </c>
      <c r="D285" s="68">
        <v>2.52E-2</v>
      </c>
      <c r="E285" s="68">
        <v>2.52E-2</v>
      </c>
      <c r="F285" s="68"/>
      <c r="G285" s="68"/>
    </row>
    <row r="286" spans="2:7" x14ac:dyDescent="0.25">
      <c r="B286" s="66"/>
      <c r="C286" s="69">
        <v>43346</v>
      </c>
      <c r="D286" s="68">
        <v>2.52E-2</v>
      </c>
      <c r="E286" s="68">
        <v>2.52E-2</v>
      </c>
      <c r="F286" s="68"/>
      <c r="G286" s="68"/>
    </row>
    <row r="287" spans="2:7" x14ac:dyDescent="0.25">
      <c r="B287" s="66"/>
      <c r="C287" s="69">
        <v>43347</v>
      </c>
      <c r="D287" s="68">
        <v>2.5249999999999998E-2</v>
      </c>
      <c r="E287" s="68">
        <v>2.5249999999999998E-2</v>
      </c>
      <c r="F287" s="68"/>
      <c r="G287" s="68"/>
    </row>
    <row r="288" spans="2:7" x14ac:dyDescent="0.25">
      <c r="B288" s="66"/>
      <c r="C288" s="69">
        <v>43348</v>
      </c>
      <c r="D288" s="68">
        <v>2.545E-2</v>
      </c>
      <c r="E288" s="68">
        <v>2.5499999999999998E-2</v>
      </c>
      <c r="F288" s="68"/>
      <c r="G288" s="68"/>
    </row>
    <row r="289" spans="2:7" x14ac:dyDescent="0.25">
      <c r="B289" s="66"/>
      <c r="C289" s="69">
        <v>43349</v>
      </c>
      <c r="D289" s="68">
        <v>2.5649999999999999E-2</v>
      </c>
      <c r="E289" s="68">
        <v>2.5649999999999999E-2</v>
      </c>
      <c r="F289" s="68"/>
      <c r="G289" s="68"/>
    </row>
    <row r="290" spans="2:7" x14ac:dyDescent="0.25">
      <c r="B290" s="66"/>
      <c r="C290" s="69">
        <v>43350</v>
      </c>
      <c r="D290" s="68">
        <v>2.545E-2</v>
      </c>
      <c r="E290" s="68">
        <v>2.545E-2</v>
      </c>
      <c r="F290" s="68"/>
      <c r="G290" s="68"/>
    </row>
    <row r="291" spans="2:7" x14ac:dyDescent="0.25">
      <c r="B291" s="66"/>
      <c r="C291" s="69">
        <v>43353</v>
      </c>
      <c r="D291" s="68">
        <v>2.5750000000000002E-2</v>
      </c>
      <c r="E291" s="68">
        <v>2.5750000000000002E-2</v>
      </c>
      <c r="F291" s="68"/>
      <c r="G291" s="68"/>
    </row>
    <row r="292" spans="2:7" x14ac:dyDescent="0.25">
      <c r="B292" s="66"/>
      <c r="C292" s="69">
        <v>43354</v>
      </c>
      <c r="D292" s="68">
        <v>2.58E-2</v>
      </c>
      <c r="E292" s="68">
        <v>2.58E-2</v>
      </c>
      <c r="F292" s="68"/>
      <c r="G292" s="68"/>
    </row>
    <row r="293" spans="2:7" x14ac:dyDescent="0.25">
      <c r="B293" s="66"/>
      <c r="C293" s="69">
        <v>43355</v>
      </c>
      <c r="D293" s="68">
        <v>2.5849999999999998E-2</v>
      </c>
      <c r="E293" s="68">
        <v>2.5899999999999999E-2</v>
      </c>
      <c r="F293" s="68"/>
      <c r="G293" s="68"/>
    </row>
    <row r="294" spans="2:7" x14ac:dyDescent="0.25">
      <c r="B294" s="66"/>
      <c r="C294" s="69">
        <v>43356</v>
      </c>
      <c r="D294" s="68">
        <v>2.605E-2</v>
      </c>
      <c r="E294" s="68">
        <v>2.605E-2</v>
      </c>
      <c r="F294" s="68"/>
      <c r="G294" s="68"/>
    </row>
    <row r="295" spans="2:7" x14ac:dyDescent="0.25">
      <c r="B295" s="66"/>
      <c r="C295" s="69">
        <v>43357</v>
      </c>
      <c r="D295" s="68">
        <v>2.6000000000000002E-2</v>
      </c>
      <c r="E295" s="68">
        <v>2.605E-2</v>
      </c>
      <c r="F295" s="68"/>
      <c r="G295" s="68"/>
    </row>
    <row r="296" spans="2:7" x14ac:dyDescent="0.25">
      <c r="B296" s="66"/>
      <c r="C296" s="69">
        <v>43360</v>
      </c>
      <c r="D296" s="68">
        <v>2.6200000000000001E-2</v>
      </c>
      <c r="E296" s="68">
        <v>2.6249999999999999E-2</v>
      </c>
      <c r="F296" s="68"/>
      <c r="G296" s="68"/>
    </row>
    <row r="297" spans="2:7" x14ac:dyDescent="0.25">
      <c r="B297" s="66"/>
      <c r="C297" s="69">
        <v>43361</v>
      </c>
      <c r="D297" s="68">
        <v>2.6600000000000002E-2</v>
      </c>
      <c r="E297" s="68">
        <v>2.6600000000000002E-2</v>
      </c>
      <c r="F297" s="68"/>
      <c r="G297" s="68"/>
    </row>
    <row r="298" spans="2:7" x14ac:dyDescent="0.25">
      <c r="B298" s="66"/>
      <c r="C298" s="69">
        <v>43362</v>
      </c>
      <c r="D298" s="68">
        <v>2.7050000000000001E-2</v>
      </c>
      <c r="E298" s="68">
        <v>2.7099999999999999E-2</v>
      </c>
      <c r="F298" s="68"/>
      <c r="G298" s="68"/>
    </row>
    <row r="299" spans="2:7" x14ac:dyDescent="0.25">
      <c r="B299" s="66"/>
      <c r="C299" s="69">
        <v>43363</v>
      </c>
      <c r="D299" s="68">
        <v>2.7149999999999997E-2</v>
      </c>
      <c r="E299" s="68">
        <v>2.7149999999999997E-2</v>
      </c>
      <c r="F299" s="68"/>
      <c r="G299" s="68"/>
    </row>
    <row r="300" spans="2:7" x14ac:dyDescent="0.25">
      <c r="B300" s="66"/>
      <c r="C300" s="69">
        <v>43364</v>
      </c>
      <c r="D300" s="68">
        <v>2.7000000000000003E-2</v>
      </c>
      <c r="E300" s="68">
        <v>2.7050000000000001E-2</v>
      </c>
      <c r="F300" s="68"/>
      <c r="G300" s="68"/>
    </row>
    <row r="301" spans="2:7" x14ac:dyDescent="0.25">
      <c r="B301" s="66"/>
      <c r="C301" s="69">
        <v>43367</v>
      </c>
      <c r="D301" s="68">
        <v>2.7050000000000001E-2</v>
      </c>
      <c r="E301" s="68">
        <v>2.7099999999999999E-2</v>
      </c>
      <c r="F301" s="68"/>
      <c r="G301" s="68"/>
    </row>
    <row r="302" spans="2:7" x14ac:dyDescent="0.25">
      <c r="B302" s="66"/>
      <c r="C302" s="69">
        <v>43368</v>
      </c>
      <c r="D302" s="68">
        <v>2.75E-2</v>
      </c>
      <c r="E302" s="68">
        <v>2.7549999999999998E-2</v>
      </c>
      <c r="F302" s="68"/>
      <c r="G302" s="68"/>
    </row>
    <row r="303" spans="2:7" x14ac:dyDescent="0.25">
      <c r="B303" s="66"/>
      <c r="C303" s="69">
        <v>43369</v>
      </c>
      <c r="D303" s="68">
        <v>2.7300000000000001E-2</v>
      </c>
      <c r="E303" s="68">
        <v>2.7349999999999999E-2</v>
      </c>
      <c r="F303" s="68"/>
      <c r="G303" s="68"/>
    </row>
    <row r="304" spans="2:7" x14ac:dyDescent="0.25">
      <c r="B304" s="66"/>
      <c r="C304" s="69">
        <v>43370</v>
      </c>
      <c r="D304" s="68">
        <v>2.6849999999999999E-2</v>
      </c>
      <c r="E304" s="68">
        <v>2.69E-2</v>
      </c>
      <c r="F304" s="68"/>
      <c r="G304" s="68"/>
    </row>
    <row r="305" spans="2:7" x14ac:dyDescent="0.25">
      <c r="B305" s="66"/>
      <c r="C305" s="69">
        <v>43371</v>
      </c>
      <c r="D305" s="68">
        <v>2.6699999999999998E-2</v>
      </c>
      <c r="E305" s="68">
        <v>2.6749999999999999E-2</v>
      </c>
      <c r="F305" s="68"/>
      <c r="G305" s="68"/>
    </row>
    <row r="306" spans="2:7" x14ac:dyDescent="0.25">
      <c r="B306" s="66"/>
      <c r="C306" s="69">
        <v>43374</v>
      </c>
      <c r="D306" s="68">
        <v>2.6749999999999999E-2</v>
      </c>
      <c r="E306" s="68">
        <v>2.6800000000000001E-2</v>
      </c>
      <c r="F306" s="68"/>
      <c r="G306" s="68"/>
    </row>
    <row r="307" spans="2:7" x14ac:dyDescent="0.25">
      <c r="C307" s="69">
        <v>43375</v>
      </c>
      <c r="D307" s="68">
        <v>2.665E-2</v>
      </c>
      <c r="E307" s="68">
        <v>2.6699999999999998E-2</v>
      </c>
      <c r="F307" s="68"/>
      <c r="G307" s="68"/>
    </row>
    <row r="308" spans="2:7" x14ac:dyDescent="0.25">
      <c r="C308" s="69">
        <v>43376</v>
      </c>
      <c r="D308" s="68">
        <v>2.64E-2</v>
      </c>
      <c r="E308" s="68">
        <v>2.6450000000000001E-2</v>
      </c>
      <c r="F308" s="68"/>
      <c r="G308" s="68"/>
    </row>
    <row r="309" spans="2:7" x14ac:dyDescent="0.25">
      <c r="C309" s="69">
        <v>43377</v>
      </c>
      <c r="D309" s="68">
        <v>2.7050000000000001E-2</v>
      </c>
      <c r="E309" s="68">
        <v>2.7149999999999997E-2</v>
      </c>
      <c r="F309" s="68"/>
      <c r="G309" s="68"/>
    </row>
    <row r="310" spans="2:7" x14ac:dyDescent="0.25">
      <c r="C310" s="69">
        <v>43378</v>
      </c>
      <c r="D310" s="68">
        <v>2.7099999999999999E-2</v>
      </c>
      <c r="E310" s="68">
        <v>2.7149999999999997E-2</v>
      </c>
      <c r="F310" s="68"/>
      <c r="G310" s="68"/>
    </row>
    <row r="311" spans="2:7" x14ac:dyDescent="0.25">
      <c r="C311" s="69">
        <v>43381</v>
      </c>
      <c r="D311" s="68">
        <v>2.7650000000000001E-2</v>
      </c>
      <c r="E311" s="68">
        <v>2.775E-2</v>
      </c>
      <c r="F311" s="68"/>
      <c r="G311" s="68"/>
    </row>
    <row r="312" spans="2:7" x14ac:dyDescent="0.25">
      <c r="C312" s="69">
        <v>43382</v>
      </c>
      <c r="D312" s="68">
        <v>2.7650000000000001E-2</v>
      </c>
      <c r="E312" s="68">
        <v>2.775E-2</v>
      </c>
      <c r="F312" s="68"/>
      <c r="G312" s="68"/>
    </row>
    <row r="313" spans="2:7" x14ac:dyDescent="0.25">
      <c r="C313" s="69">
        <v>43383</v>
      </c>
      <c r="D313" s="68">
        <v>2.75E-2</v>
      </c>
      <c r="E313" s="68">
        <v>2.7549999999999998E-2</v>
      </c>
      <c r="F313" s="68"/>
      <c r="G313" s="68"/>
    </row>
    <row r="314" spans="2:7" x14ac:dyDescent="0.25">
      <c r="C314" s="69">
        <v>43384</v>
      </c>
      <c r="D314" s="68">
        <v>2.725E-2</v>
      </c>
      <c r="E314" s="68">
        <v>2.7300000000000001E-2</v>
      </c>
      <c r="F314" s="68"/>
      <c r="G314" s="68"/>
    </row>
    <row r="315" spans="2:7" x14ac:dyDescent="0.25">
      <c r="C315" s="69">
        <v>43385</v>
      </c>
      <c r="D315" s="68">
        <v>2.7450000000000002E-2</v>
      </c>
      <c r="E315" s="68">
        <v>2.75E-2</v>
      </c>
      <c r="F315" s="68"/>
      <c r="G315" s="68"/>
    </row>
    <row r="316" spans="2:7" x14ac:dyDescent="0.25">
      <c r="C316" s="69">
        <v>43388</v>
      </c>
      <c r="D316" s="68">
        <v>2.6849999999999999E-2</v>
      </c>
      <c r="E316" s="68">
        <v>2.69E-2</v>
      </c>
      <c r="F316" s="68"/>
      <c r="G316" s="68"/>
    </row>
    <row r="317" spans="2:7" x14ac:dyDescent="0.25">
      <c r="C317" s="69">
        <v>43389</v>
      </c>
      <c r="D317" s="68">
        <v>2.7050000000000001E-2</v>
      </c>
      <c r="E317" s="68">
        <v>2.7099999999999999E-2</v>
      </c>
      <c r="F317" s="68"/>
      <c r="G317" s="68"/>
    </row>
    <row r="318" spans="2:7" x14ac:dyDescent="0.25">
      <c r="C318" s="69">
        <v>43390</v>
      </c>
      <c r="D318" s="68">
        <v>2.6949999999999998E-2</v>
      </c>
      <c r="E318" s="68">
        <v>2.7000000000000003E-2</v>
      </c>
      <c r="F318" s="68"/>
      <c r="G318" s="68"/>
    </row>
    <row r="319" spans="2:7" x14ac:dyDescent="0.25">
      <c r="C319" s="69">
        <v>43391</v>
      </c>
      <c r="D319" s="68">
        <v>2.7200000000000002E-2</v>
      </c>
      <c r="E319" s="68">
        <v>2.725E-2</v>
      </c>
      <c r="F319" s="68"/>
      <c r="G319" s="68"/>
    </row>
    <row r="320" spans="2:7" x14ac:dyDescent="0.25">
      <c r="C320" s="69">
        <v>43392</v>
      </c>
      <c r="D320" s="68">
        <v>2.6749999999999999E-2</v>
      </c>
      <c r="E320" s="68">
        <v>2.6800000000000001E-2</v>
      </c>
      <c r="F320" s="68"/>
      <c r="G320" s="68"/>
    </row>
    <row r="321" spans="3:8" x14ac:dyDescent="0.25">
      <c r="C321" s="69">
        <v>43395</v>
      </c>
      <c r="D321" s="68">
        <v>2.6949999999999998E-2</v>
      </c>
      <c r="E321" s="68">
        <v>2.7000000000000003E-2</v>
      </c>
      <c r="F321" s="68"/>
      <c r="G321" s="68"/>
    </row>
    <row r="322" spans="3:8" x14ac:dyDescent="0.25">
      <c r="C322" s="69">
        <v>43396</v>
      </c>
      <c r="D322" s="68">
        <v>2.6699999999999998E-2</v>
      </c>
      <c r="E322" s="68">
        <v>2.6749999999999999E-2</v>
      </c>
      <c r="F322" s="68"/>
      <c r="G322" s="68"/>
    </row>
    <row r="323" spans="3:8" x14ac:dyDescent="0.25">
      <c r="C323" s="69">
        <v>43397</v>
      </c>
      <c r="D323" s="68">
        <v>2.6549999999999997E-2</v>
      </c>
      <c r="E323" s="68">
        <v>2.6600000000000002E-2</v>
      </c>
      <c r="F323" s="68"/>
      <c r="G323" s="68"/>
    </row>
    <row r="324" spans="3:8" x14ac:dyDescent="0.25">
      <c r="C324" s="69">
        <v>43398</v>
      </c>
      <c r="D324" s="68">
        <v>2.605E-2</v>
      </c>
      <c r="E324" s="68">
        <v>2.6099999999999998E-2</v>
      </c>
      <c r="F324" s="68"/>
      <c r="G324" s="68"/>
    </row>
    <row r="325" spans="3:8" x14ac:dyDescent="0.25">
      <c r="C325" s="69">
        <v>43399</v>
      </c>
      <c r="D325" s="68">
        <v>2.5950000000000001E-2</v>
      </c>
      <c r="E325" s="68">
        <v>2.5950000000000001E-2</v>
      </c>
      <c r="F325" s="68"/>
      <c r="G325" s="68"/>
    </row>
    <row r="326" spans="3:8" x14ac:dyDescent="0.25">
      <c r="C326" s="70">
        <v>43402</v>
      </c>
      <c r="D326" s="68">
        <v>2.5649999999999999E-2</v>
      </c>
      <c r="E326" s="68">
        <v>2.5649999999999999E-2</v>
      </c>
      <c r="F326" s="68"/>
      <c r="G326" s="68"/>
    </row>
    <row r="327" spans="3:8" x14ac:dyDescent="0.25">
      <c r="C327" s="63"/>
    </row>
    <row r="328" spans="3:8" x14ac:dyDescent="0.25">
      <c r="C328" s="63"/>
    </row>
    <row r="329" spans="3:8" x14ac:dyDescent="0.25">
      <c r="C329" s="63"/>
      <c r="F329" s="71"/>
      <c r="G329" s="71"/>
      <c r="H329" s="71"/>
    </row>
    <row r="330" spans="3:8" x14ac:dyDescent="0.25">
      <c r="C330" s="63"/>
      <c r="F330" s="71"/>
      <c r="G330" s="71"/>
      <c r="H330" s="71"/>
    </row>
    <row r="331" spans="3:8" x14ac:dyDescent="0.25">
      <c r="C331" s="63"/>
      <c r="F331" s="71"/>
      <c r="G331" s="71"/>
      <c r="H331" s="71"/>
    </row>
    <row r="332" spans="3:8" x14ac:dyDescent="0.25">
      <c r="C332" s="63"/>
      <c r="F332" s="71"/>
      <c r="G332" s="71"/>
      <c r="H332" s="71"/>
    </row>
    <row r="333" spans="3:8" x14ac:dyDescent="0.25">
      <c r="C333" s="63"/>
      <c r="F333" s="71"/>
      <c r="G333" s="71"/>
      <c r="H333" s="71"/>
    </row>
    <row r="334" spans="3:8" x14ac:dyDescent="0.25">
      <c r="C334" s="63"/>
      <c r="F334" s="71"/>
      <c r="G334" s="71"/>
      <c r="H334" s="71"/>
    </row>
    <row r="335" spans="3:8" x14ac:dyDescent="0.25">
      <c r="C335" s="63"/>
      <c r="F335" s="71"/>
      <c r="G335" s="71"/>
      <c r="H335" s="71"/>
    </row>
    <row r="336" spans="3:8" x14ac:dyDescent="0.25">
      <c r="C336" s="63"/>
      <c r="F336" s="71"/>
      <c r="G336" s="71"/>
      <c r="H336" s="71"/>
    </row>
    <row r="337" spans="3:8" x14ac:dyDescent="0.25">
      <c r="C337" s="63"/>
      <c r="F337" s="71"/>
      <c r="G337" s="71"/>
      <c r="H337" s="71"/>
    </row>
    <row r="338" spans="3:8" x14ac:dyDescent="0.25">
      <c r="C338" s="63"/>
      <c r="F338" s="71"/>
      <c r="G338" s="71"/>
      <c r="H338" s="71"/>
    </row>
    <row r="339" spans="3:8" x14ac:dyDescent="0.25">
      <c r="C339" s="63"/>
      <c r="F339" s="71"/>
      <c r="G339" s="71"/>
      <c r="H339" s="71"/>
    </row>
    <row r="340" spans="3:8" x14ac:dyDescent="0.25">
      <c r="C340" s="63"/>
      <c r="F340" s="71"/>
      <c r="G340" s="71"/>
      <c r="H340" s="71"/>
    </row>
    <row r="341" spans="3:8" x14ac:dyDescent="0.25">
      <c r="C341" s="63"/>
      <c r="F341" s="71"/>
      <c r="G341" s="71"/>
      <c r="H341" s="71"/>
    </row>
    <row r="342" spans="3:8" x14ac:dyDescent="0.25">
      <c r="C342" s="63"/>
      <c r="F342" s="71"/>
      <c r="G342" s="71"/>
      <c r="H342" s="71"/>
    </row>
    <row r="343" spans="3:8" x14ac:dyDescent="0.25">
      <c r="C343" s="63"/>
      <c r="F343" s="71"/>
      <c r="G343" s="71"/>
      <c r="H343" s="71"/>
    </row>
    <row r="344" spans="3:8" x14ac:dyDescent="0.25">
      <c r="C344" s="63"/>
      <c r="F344" s="71"/>
      <c r="G344" s="71"/>
      <c r="H344" s="71"/>
    </row>
    <row r="345" spans="3:8" x14ac:dyDescent="0.25">
      <c r="C345" s="63"/>
      <c r="F345" s="71"/>
      <c r="G345" s="71"/>
      <c r="H345" s="71"/>
    </row>
    <row r="346" spans="3:8" x14ac:dyDescent="0.25">
      <c r="C346" s="63"/>
      <c r="F346" s="71"/>
      <c r="G346" s="71"/>
      <c r="H346" s="71"/>
    </row>
    <row r="347" spans="3:8" x14ac:dyDescent="0.25">
      <c r="C347" s="63"/>
      <c r="F347" s="71"/>
      <c r="G347" s="71"/>
      <c r="H347" s="71"/>
    </row>
    <row r="348" spans="3:8" x14ac:dyDescent="0.25">
      <c r="C348" s="63"/>
      <c r="F348" s="71"/>
      <c r="G348" s="71"/>
      <c r="H348" s="71"/>
    </row>
    <row r="349" spans="3:8" x14ac:dyDescent="0.25">
      <c r="C349" s="63"/>
      <c r="F349" s="71"/>
      <c r="G349" s="71"/>
      <c r="H349" s="71"/>
    </row>
    <row r="350" spans="3:8" x14ac:dyDescent="0.25">
      <c r="C350" s="63"/>
      <c r="F350" s="71"/>
      <c r="G350" s="71"/>
      <c r="H350" s="71"/>
    </row>
    <row r="351" spans="3:8" x14ac:dyDescent="0.25">
      <c r="C351" s="63"/>
    </row>
    <row r="352" spans="3:8" x14ac:dyDescent="0.25">
      <c r="C352" s="63"/>
    </row>
    <row r="353" spans="3:3" x14ac:dyDescent="0.25">
      <c r="C353" s="63"/>
    </row>
    <row r="354" spans="3:3" x14ac:dyDescent="0.25">
      <c r="C354" s="63"/>
    </row>
    <row r="355" spans="3:3" x14ac:dyDescent="0.25">
      <c r="C355" s="63"/>
    </row>
    <row r="356" spans="3:3" x14ac:dyDescent="0.25">
      <c r="C356" s="63"/>
    </row>
    <row r="357" spans="3:3" x14ac:dyDescent="0.25">
      <c r="C357" s="63"/>
    </row>
    <row r="358" spans="3:3" x14ac:dyDescent="0.25">
      <c r="C358" s="63"/>
    </row>
    <row r="359" spans="3:3" x14ac:dyDescent="0.25">
      <c r="C359" s="63"/>
    </row>
    <row r="360" spans="3:3" x14ac:dyDescent="0.25">
      <c r="C360" s="63"/>
    </row>
    <row r="361" spans="3:3" x14ac:dyDescent="0.25">
      <c r="C361" s="63"/>
    </row>
    <row r="362" spans="3:3" x14ac:dyDescent="0.25">
      <c r="C362" s="63"/>
    </row>
    <row r="363" spans="3:3" x14ac:dyDescent="0.25">
      <c r="C363" s="63"/>
    </row>
    <row r="364" spans="3:3" x14ac:dyDescent="0.25">
      <c r="C364" s="63"/>
    </row>
    <row r="365" spans="3:3" x14ac:dyDescent="0.25">
      <c r="C365" s="63"/>
    </row>
    <row r="366" spans="3:3" x14ac:dyDescent="0.25">
      <c r="C366" s="63"/>
    </row>
    <row r="367" spans="3:3" x14ac:dyDescent="0.25">
      <c r="C367" s="63"/>
    </row>
    <row r="368" spans="3:3" x14ac:dyDescent="0.25">
      <c r="C368" s="63"/>
    </row>
    <row r="369" spans="3:3" x14ac:dyDescent="0.25">
      <c r="C369" s="63"/>
    </row>
    <row r="370" spans="3:3" x14ac:dyDescent="0.25">
      <c r="C370" s="63"/>
    </row>
    <row r="371" spans="3:3" x14ac:dyDescent="0.25">
      <c r="C371" s="63"/>
    </row>
    <row r="372" spans="3:3" x14ac:dyDescent="0.25">
      <c r="C372" s="63"/>
    </row>
    <row r="373" spans="3:3" x14ac:dyDescent="0.25">
      <c r="C373" s="63"/>
    </row>
    <row r="374" spans="3:3" x14ac:dyDescent="0.25">
      <c r="C374" s="63"/>
    </row>
    <row r="375" spans="3:3" x14ac:dyDescent="0.25">
      <c r="C375" s="63"/>
    </row>
    <row r="376" spans="3:3" x14ac:dyDescent="0.25">
      <c r="C376" s="63"/>
    </row>
    <row r="377" spans="3:3" x14ac:dyDescent="0.25">
      <c r="C377" s="63"/>
    </row>
    <row r="378" spans="3:3" x14ac:dyDescent="0.25">
      <c r="C378" s="63"/>
    </row>
    <row r="379" spans="3:3" x14ac:dyDescent="0.25">
      <c r="C379" s="63"/>
    </row>
    <row r="380" spans="3:3" x14ac:dyDescent="0.25">
      <c r="C380" s="63"/>
    </row>
    <row r="381" spans="3:3" x14ac:dyDescent="0.25">
      <c r="C381" s="63"/>
    </row>
    <row r="382" spans="3:3" x14ac:dyDescent="0.25">
      <c r="C382" s="63"/>
    </row>
    <row r="383" spans="3:3" x14ac:dyDescent="0.25">
      <c r="C383" s="63"/>
    </row>
    <row r="384" spans="3:3" x14ac:dyDescent="0.25">
      <c r="C384" s="63"/>
    </row>
    <row r="385" spans="3:3" x14ac:dyDescent="0.25">
      <c r="C385" s="63"/>
    </row>
    <row r="386" spans="3:3" x14ac:dyDescent="0.25">
      <c r="C386" s="63"/>
    </row>
    <row r="387" spans="3:3" x14ac:dyDescent="0.25">
      <c r="C387" s="63"/>
    </row>
    <row r="388" spans="3:3" x14ac:dyDescent="0.25">
      <c r="C388" s="63"/>
    </row>
    <row r="389" spans="3:3" x14ac:dyDescent="0.25">
      <c r="C389" s="63"/>
    </row>
    <row r="390" spans="3:3" x14ac:dyDescent="0.25">
      <c r="C390" s="63"/>
    </row>
    <row r="391" spans="3:3" x14ac:dyDescent="0.25">
      <c r="C391" s="63"/>
    </row>
    <row r="392" spans="3:3" x14ac:dyDescent="0.25">
      <c r="C392" s="63"/>
    </row>
    <row r="393" spans="3:3" x14ac:dyDescent="0.25">
      <c r="C393" s="63"/>
    </row>
    <row r="394" spans="3:3" x14ac:dyDescent="0.25">
      <c r="C394" s="63"/>
    </row>
    <row r="395" spans="3:3" x14ac:dyDescent="0.25">
      <c r="C395" s="63"/>
    </row>
    <row r="396" spans="3:3" x14ac:dyDescent="0.25">
      <c r="C396" s="63"/>
    </row>
    <row r="397" spans="3:3" x14ac:dyDescent="0.25">
      <c r="C397" s="63"/>
    </row>
    <row r="398" spans="3:3" x14ac:dyDescent="0.25">
      <c r="C398" s="63"/>
    </row>
    <row r="399" spans="3:3" x14ac:dyDescent="0.25">
      <c r="C399" s="63"/>
    </row>
    <row r="400" spans="3:3" x14ac:dyDescent="0.25">
      <c r="C400" s="63"/>
    </row>
    <row r="401" spans="3:3" x14ac:dyDescent="0.25">
      <c r="C401" s="63"/>
    </row>
    <row r="402" spans="3:3" x14ac:dyDescent="0.25">
      <c r="C402" s="63"/>
    </row>
    <row r="403" spans="3:3" x14ac:dyDescent="0.25">
      <c r="C403" s="63"/>
    </row>
    <row r="404" spans="3:3" x14ac:dyDescent="0.25">
      <c r="C404" s="63"/>
    </row>
    <row r="405" spans="3:3" x14ac:dyDescent="0.25">
      <c r="C405" s="63"/>
    </row>
    <row r="406" spans="3:3" x14ac:dyDescent="0.25">
      <c r="C406" s="63"/>
    </row>
    <row r="407" spans="3:3" x14ac:dyDescent="0.25">
      <c r="C407" s="63"/>
    </row>
    <row r="408" spans="3:3" x14ac:dyDescent="0.25">
      <c r="C408" s="63"/>
    </row>
    <row r="409" spans="3:3" x14ac:dyDescent="0.25">
      <c r="C409" s="63"/>
    </row>
    <row r="410" spans="3:3" x14ac:dyDescent="0.25">
      <c r="C410" s="63"/>
    </row>
    <row r="411" spans="3:3" x14ac:dyDescent="0.25">
      <c r="C411" s="63"/>
    </row>
    <row r="412" spans="3:3" x14ac:dyDescent="0.25">
      <c r="C412" s="63"/>
    </row>
    <row r="413" spans="3:3" x14ac:dyDescent="0.25">
      <c r="C413" s="63"/>
    </row>
    <row r="414" spans="3:3" x14ac:dyDescent="0.25">
      <c r="C414" s="63"/>
    </row>
    <row r="415" spans="3:3" x14ac:dyDescent="0.25">
      <c r="C415" s="63"/>
    </row>
    <row r="416" spans="3:3" x14ac:dyDescent="0.25">
      <c r="C416" s="63"/>
    </row>
    <row r="417" spans="3:3" x14ac:dyDescent="0.25">
      <c r="C417" s="63"/>
    </row>
    <row r="418" spans="3:3" x14ac:dyDescent="0.25">
      <c r="C418" s="63"/>
    </row>
    <row r="419" spans="3:3" x14ac:dyDescent="0.25">
      <c r="C419" s="63"/>
    </row>
    <row r="420" spans="3:3" x14ac:dyDescent="0.25">
      <c r="C420" s="63"/>
    </row>
    <row r="421" spans="3:3" x14ac:dyDescent="0.25">
      <c r="C421" s="63"/>
    </row>
    <row r="422" spans="3:3" x14ac:dyDescent="0.25">
      <c r="C422" s="63"/>
    </row>
    <row r="423" spans="3:3" x14ac:dyDescent="0.25">
      <c r="C423" s="63"/>
    </row>
    <row r="424" spans="3:3" x14ac:dyDescent="0.25">
      <c r="C424" s="63"/>
    </row>
    <row r="425" spans="3:3" x14ac:dyDescent="0.25">
      <c r="C425" s="63"/>
    </row>
    <row r="426" spans="3:3" x14ac:dyDescent="0.25">
      <c r="C426" s="63"/>
    </row>
    <row r="427" spans="3:3" x14ac:dyDescent="0.25">
      <c r="C427" s="63"/>
    </row>
    <row r="428" spans="3:3" x14ac:dyDescent="0.25">
      <c r="C428" s="63"/>
    </row>
    <row r="429" spans="3:3" x14ac:dyDescent="0.25">
      <c r="C429" s="63"/>
    </row>
    <row r="430" spans="3:3" x14ac:dyDescent="0.25">
      <c r="C430" s="63"/>
    </row>
    <row r="431" spans="3:3" x14ac:dyDescent="0.25">
      <c r="C431" s="63"/>
    </row>
    <row r="432" spans="3:3" x14ac:dyDescent="0.25">
      <c r="C432" s="63"/>
    </row>
    <row r="433" spans="3:3" x14ac:dyDescent="0.25">
      <c r="C433" s="63"/>
    </row>
    <row r="434" spans="3:3" x14ac:dyDescent="0.25">
      <c r="C434" s="63"/>
    </row>
    <row r="435" spans="3:3" x14ac:dyDescent="0.25">
      <c r="C435" s="63"/>
    </row>
    <row r="436" spans="3:3" x14ac:dyDescent="0.25">
      <c r="C436" s="63"/>
    </row>
    <row r="437" spans="3:3" x14ac:dyDescent="0.25">
      <c r="C437" s="63"/>
    </row>
    <row r="438" spans="3:3" x14ac:dyDescent="0.25">
      <c r="C438" s="63"/>
    </row>
    <row r="439" spans="3:3" x14ac:dyDescent="0.25">
      <c r="C439" s="63"/>
    </row>
    <row r="440" spans="3:3" x14ac:dyDescent="0.25">
      <c r="C440" s="63"/>
    </row>
    <row r="441" spans="3:3" x14ac:dyDescent="0.25">
      <c r="C441" s="63"/>
    </row>
    <row r="442" spans="3:3" x14ac:dyDescent="0.25">
      <c r="C442" s="63"/>
    </row>
    <row r="443" spans="3:3" x14ac:dyDescent="0.25">
      <c r="C443" s="63"/>
    </row>
    <row r="444" spans="3:3" x14ac:dyDescent="0.25">
      <c r="C444" s="63"/>
    </row>
    <row r="445" spans="3:3" x14ac:dyDescent="0.25">
      <c r="C445" s="63"/>
    </row>
    <row r="446" spans="3:3" x14ac:dyDescent="0.25"/>
    <row r="447" spans="3:3" x14ac:dyDescent="0.25"/>
    <row r="448" spans="3:3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2:M37"/>
  <sheetViews>
    <sheetView showGridLines="0" tabSelected="1" zoomScale="70" zoomScaleNormal="70" workbookViewId="0">
      <selection activeCell="L11" sqref="L11"/>
    </sheetView>
  </sheetViews>
  <sheetFormatPr defaultColWidth="9" defaultRowHeight="13.8" x14ac:dyDescent="0.25"/>
  <cols>
    <col min="1" max="1" width="8" style="72" customWidth="1"/>
    <col min="2" max="2" width="47" style="72" customWidth="1"/>
    <col min="3" max="5" width="20.69921875" style="72" customWidth="1"/>
    <col min="6" max="7" width="21.8984375" style="73" customWidth="1"/>
    <col min="8" max="8" width="9.3984375" style="72" customWidth="1"/>
    <col min="9" max="9" width="13.5" style="72" customWidth="1"/>
    <col min="10" max="11" width="10.59765625" style="72" customWidth="1"/>
    <col min="12" max="12" width="11" style="72" customWidth="1"/>
    <col min="13" max="16384" width="9" style="72"/>
  </cols>
  <sheetData>
    <row r="2" spans="2:13" ht="14.4" thickBot="1" x14ac:dyDescent="0.3"/>
    <row r="3" spans="2:13" ht="16.2" thickBot="1" x14ac:dyDescent="0.35">
      <c r="B3" s="74"/>
      <c r="C3" s="75" t="s">
        <v>38</v>
      </c>
      <c r="D3" s="76" t="s">
        <v>39</v>
      </c>
      <c r="E3" s="77" t="s">
        <v>68</v>
      </c>
      <c r="H3" s="73"/>
      <c r="I3" s="73"/>
      <c r="J3" s="73"/>
      <c r="K3" s="73"/>
      <c r="L3" s="73"/>
      <c r="M3" s="73"/>
    </row>
    <row r="4" spans="2:13" ht="15.6" x14ac:dyDescent="0.3">
      <c r="B4" s="78" t="s">
        <v>71</v>
      </c>
      <c r="C4" s="79"/>
      <c r="D4" s="80"/>
      <c r="E4" s="81">
        <v>153600</v>
      </c>
      <c r="H4" s="73"/>
      <c r="I4" s="73"/>
      <c r="J4" s="73"/>
      <c r="K4" s="73"/>
      <c r="L4" s="73"/>
      <c r="M4" s="73"/>
    </row>
    <row r="5" spans="2:13" ht="15.6" x14ac:dyDescent="0.3">
      <c r="B5" s="82" t="s">
        <v>40</v>
      </c>
      <c r="C5" s="83">
        <f>E5-E4</f>
        <v>-2800</v>
      </c>
      <c r="D5" s="84">
        <f>C5/$E$4</f>
        <v>-1.8229166666666668E-2</v>
      </c>
      <c r="E5" s="85">
        <v>150800</v>
      </c>
      <c r="H5" s="73"/>
      <c r="I5" s="73"/>
      <c r="J5" s="73"/>
      <c r="K5" s="73"/>
      <c r="L5" s="73"/>
      <c r="M5" s="73"/>
    </row>
    <row r="6" spans="2:13" ht="15.6" x14ac:dyDescent="0.3">
      <c r="B6" s="82" t="s">
        <v>44</v>
      </c>
      <c r="C6" s="83">
        <f t="shared" ref="C6:C11" si="0">E6-E5</f>
        <v>2200</v>
      </c>
      <c r="D6" s="84">
        <f t="shared" ref="D6:D11" si="1">C6/$E$4</f>
        <v>1.4322916666666666E-2</v>
      </c>
      <c r="E6" s="85">
        <v>153000</v>
      </c>
      <c r="H6" s="73"/>
      <c r="I6" s="73"/>
      <c r="J6" s="73"/>
      <c r="K6" s="73"/>
      <c r="L6" s="73"/>
      <c r="M6" s="73"/>
    </row>
    <row r="7" spans="2:13" ht="15.6" x14ac:dyDescent="0.3">
      <c r="B7" s="82" t="s">
        <v>41</v>
      </c>
      <c r="C7" s="83">
        <f t="shared" si="0"/>
        <v>100</v>
      </c>
      <c r="D7" s="84">
        <f t="shared" si="1"/>
        <v>6.5104166666666663E-4</v>
      </c>
      <c r="E7" s="85">
        <v>153100</v>
      </c>
      <c r="H7" s="73"/>
      <c r="I7" s="73"/>
      <c r="J7" s="73"/>
      <c r="K7" s="73"/>
      <c r="L7" s="73"/>
      <c r="M7" s="73"/>
    </row>
    <row r="8" spans="2:13" ht="15.6" x14ac:dyDescent="0.3">
      <c r="B8" s="82" t="s">
        <v>45</v>
      </c>
      <c r="C8" s="83">
        <f t="shared" si="0"/>
        <v>0</v>
      </c>
      <c r="D8" s="84">
        <f t="shared" si="1"/>
        <v>0</v>
      </c>
      <c r="E8" s="85">
        <v>153100</v>
      </c>
      <c r="H8" s="73"/>
      <c r="I8" s="73"/>
      <c r="J8" s="73"/>
      <c r="K8" s="73"/>
      <c r="L8" s="73"/>
      <c r="M8" s="73"/>
    </row>
    <row r="9" spans="2:13" ht="15.6" x14ac:dyDescent="0.3">
      <c r="B9" s="82" t="s">
        <v>46</v>
      </c>
      <c r="C9" s="83">
        <f t="shared" si="0"/>
        <v>0</v>
      </c>
      <c r="D9" s="84">
        <f t="shared" si="1"/>
        <v>0</v>
      </c>
      <c r="E9" s="85">
        <v>153100</v>
      </c>
      <c r="H9" s="73"/>
      <c r="I9" s="73"/>
      <c r="J9" s="73"/>
      <c r="K9" s="73"/>
      <c r="L9" s="73"/>
      <c r="M9" s="73"/>
    </row>
    <row r="10" spans="2:13" ht="15.6" x14ac:dyDescent="0.3">
      <c r="B10" s="82" t="s">
        <v>47</v>
      </c>
      <c r="C10" s="83">
        <f t="shared" si="0"/>
        <v>400</v>
      </c>
      <c r="D10" s="84">
        <f t="shared" si="1"/>
        <v>2.6041666666666665E-3</v>
      </c>
      <c r="E10" s="85">
        <v>153500</v>
      </c>
      <c r="H10" s="73"/>
      <c r="I10" s="73"/>
      <c r="J10" s="73"/>
      <c r="K10" s="73"/>
      <c r="L10" s="73"/>
      <c r="M10" s="73"/>
    </row>
    <row r="11" spans="2:13" ht="15.6" x14ac:dyDescent="0.3">
      <c r="B11" s="82" t="s">
        <v>42</v>
      </c>
      <c r="C11" s="83">
        <f t="shared" si="0"/>
        <v>1200</v>
      </c>
      <c r="D11" s="84">
        <f t="shared" si="1"/>
        <v>7.8125E-3</v>
      </c>
      <c r="E11" s="85">
        <v>154700</v>
      </c>
      <c r="H11" s="73"/>
      <c r="I11" s="73"/>
      <c r="J11" s="73"/>
      <c r="K11" s="73"/>
      <c r="L11" s="73"/>
      <c r="M11" s="73"/>
    </row>
    <row r="12" spans="2:13" ht="15.6" x14ac:dyDescent="0.3">
      <c r="B12" s="82" t="s">
        <v>43</v>
      </c>
      <c r="C12" s="83">
        <f>E12-E11</f>
        <v>-500</v>
      </c>
      <c r="D12" s="84">
        <f>C12/$E$4</f>
        <v>-3.2552083333333335E-3</v>
      </c>
      <c r="E12" s="85">
        <v>154200</v>
      </c>
      <c r="H12" s="73"/>
      <c r="I12" s="73"/>
      <c r="J12" s="73"/>
      <c r="K12" s="73"/>
      <c r="L12" s="73"/>
      <c r="M12" s="73"/>
    </row>
    <row r="13" spans="2:13" ht="16.2" thickBot="1" x14ac:dyDescent="0.35">
      <c r="B13" s="86" t="s">
        <v>79</v>
      </c>
      <c r="C13" s="87">
        <f>SUM(C5:C12)</f>
        <v>600</v>
      </c>
      <c r="D13" s="88">
        <f>C13/E4</f>
        <v>3.90625E-3</v>
      </c>
      <c r="E13" s="89">
        <f>E4+C13</f>
        <v>154200</v>
      </c>
      <c r="F13" s="90"/>
    </row>
    <row r="14" spans="2:13" x14ac:dyDescent="0.25">
      <c r="D14" s="91"/>
    </row>
    <row r="16" spans="2:13" ht="78" customHeight="1" x14ac:dyDescent="0.25">
      <c r="B16" s="92"/>
      <c r="C16" s="93" t="s">
        <v>71</v>
      </c>
      <c r="D16" s="93" t="s">
        <v>76</v>
      </c>
      <c r="E16" s="93" t="s">
        <v>77</v>
      </c>
      <c r="F16" s="94" t="s">
        <v>81</v>
      </c>
      <c r="G16" s="94" t="s">
        <v>82</v>
      </c>
      <c r="H16" s="95"/>
    </row>
    <row r="17" spans="2:7" ht="15.6" x14ac:dyDescent="0.3">
      <c r="B17" s="96" t="s">
        <v>69</v>
      </c>
      <c r="C17" s="97">
        <v>153600</v>
      </c>
      <c r="D17" s="97">
        <v>153200</v>
      </c>
      <c r="E17" s="97">
        <v>154200</v>
      </c>
      <c r="F17" s="98">
        <f>(E17/C17)-1</f>
        <v>3.90625E-3</v>
      </c>
      <c r="G17" s="98">
        <f>(E17/D17)-1</f>
        <v>6.5274151436032213E-3</v>
      </c>
    </row>
    <row r="18" spans="2:7" ht="15.6" x14ac:dyDescent="0.3">
      <c r="B18" s="96" t="s">
        <v>55</v>
      </c>
      <c r="C18" s="97">
        <v>30437</v>
      </c>
      <c r="D18" s="97">
        <v>29771.22</v>
      </c>
      <c r="E18" s="97">
        <v>29776</v>
      </c>
      <c r="F18" s="98">
        <f t="shared" ref="F18:F36" si="2">(E18/C18)-1</f>
        <v>-2.1716989190787572E-2</v>
      </c>
      <c r="G18" s="98">
        <f t="shared" ref="G18:G36" si="3">(E18/D18)-1</f>
        <v>1.6055774670964418E-4</v>
      </c>
    </row>
    <row r="19" spans="2:7" ht="15.6" x14ac:dyDescent="0.3">
      <c r="B19" s="96" t="s">
        <v>56</v>
      </c>
      <c r="C19" s="97">
        <v>18644285.135954592</v>
      </c>
      <c r="D19" s="97">
        <v>18692284.300000001</v>
      </c>
      <c r="E19" s="97">
        <v>18835625</v>
      </c>
      <c r="F19" s="98">
        <f t="shared" si="2"/>
        <v>1.0262654891306067E-2</v>
      </c>
      <c r="G19" s="98">
        <f t="shared" si="3"/>
        <v>7.6684421068857755E-3</v>
      </c>
    </row>
    <row r="20" spans="2:7" ht="15.6" x14ac:dyDescent="0.3">
      <c r="B20" s="96" t="s">
        <v>49</v>
      </c>
      <c r="C20" s="97">
        <v>846751.14634380129</v>
      </c>
      <c r="D20" s="97">
        <v>843378.53</v>
      </c>
      <c r="E20" s="97">
        <v>843379</v>
      </c>
      <c r="F20" s="98">
        <f t="shared" si="2"/>
        <v>-3.9824526466387677E-3</v>
      </c>
      <c r="G20" s="98">
        <f t="shared" si="3"/>
        <v>5.5728238645968986E-7</v>
      </c>
    </row>
    <row r="21" spans="2:7" ht="15.6" x14ac:dyDescent="0.3">
      <c r="B21" s="96" t="s">
        <v>50</v>
      </c>
      <c r="C21" s="99">
        <f>20505237/119805160</f>
        <v>0.17115487346287922</v>
      </c>
      <c r="D21" s="99">
        <f>21017095/122517100</f>
        <v>0.17154417628233121</v>
      </c>
      <c r="E21" s="99">
        <f>21017095/122517100</f>
        <v>0.17154417628233121</v>
      </c>
      <c r="F21" s="98">
        <f t="shared" si="2"/>
        <v>2.2745646184385571E-3</v>
      </c>
      <c r="G21" s="98">
        <f t="shared" si="3"/>
        <v>0</v>
      </c>
    </row>
    <row r="22" spans="2:7" ht="15.6" x14ac:dyDescent="0.3">
      <c r="B22" s="96" t="s">
        <v>51</v>
      </c>
      <c r="C22" s="97">
        <v>174749</v>
      </c>
      <c r="D22" s="97">
        <v>179028</v>
      </c>
      <c r="E22" s="97">
        <v>179028</v>
      </c>
      <c r="F22" s="98">
        <f t="shared" si="2"/>
        <v>2.4486549279251868E-2</v>
      </c>
      <c r="G22" s="98">
        <f t="shared" si="3"/>
        <v>0</v>
      </c>
    </row>
    <row r="23" spans="2:7" ht="15.6" x14ac:dyDescent="0.3">
      <c r="B23" s="96" t="s">
        <v>52</v>
      </c>
      <c r="C23" s="97">
        <v>6969444</v>
      </c>
      <c r="D23" s="97">
        <v>7109637.8499999996</v>
      </c>
      <c r="E23" s="97">
        <v>7109637.8499999996</v>
      </c>
      <c r="F23" s="98">
        <f t="shared" si="2"/>
        <v>2.0115499887795929E-2</v>
      </c>
      <c r="G23" s="98">
        <f t="shared" si="3"/>
        <v>0</v>
      </c>
    </row>
    <row r="24" spans="2:7" ht="15.6" x14ac:dyDescent="0.3">
      <c r="B24" s="96" t="s">
        <v>53</v>
      </c>
      <c r="C24" s="97">
        <v>2394088</v>
      </c>
      <c r="D24" s="97">
        <v>2295990.5299999998</v>
      </c>
      <c r="E24" s="97">
        <v>2295990.5299999998</v>
      </c>
      <c r="F24" s="98">
        <f t="shared" si="2"/>
        <v>-4.0974880622600462E-2</v>
      </c>
      <c r="G24" s="98">
        <f t="shared" si="3"/>
        <v>0</v>
      </c>
    </row>
    <row r="25" spans="2:7" ht="15.6" x14ac:dyDescent="0.3">
      <c r="B25" s="96" t="s">
        <v>42</v>
      </c>
      <c r="C25" s="99">
        <v>5.21E-2</v>
      </c>
      <c r="D25" s="99">
        <v>5.2400000000000002E-2</v>
      </c>
      <c r="E25" s="99">
        <v>5.3499999999999999E-2</v>
      </c>
      <c r="F25" s="98">
        <f t="shared" si="2"/>
        <v>2.6871401151631558E-2</v>
      </c>
      <c r="G25" s="98">
        <f t="shared" si="3"/>
        <v>2.0992366412213581E-2</v>
      </c>
    </row>
    <row r="26" spans="2:7" ht="15.6" x14ac:dyDescent="0.3">
      <c r="B26" s="96" t="s">
        <v>54</v>
      </c>
      <c r="C26" s="97">
        <v>190747132.83795545</v>
      </c>
      <c r="D26" s="97">
        <v>190915272.58000001</v>
      </c>
      <c r="E26" s="97">
        <v>191011923</v>
      </c>
      <c r="F26" s="98">
        <f>(E26/C26)-1</f>
        <v>1.3881737465983868E-3</v>
      </c>
      <c r="G26" s="98">
        <f>(E26/D26)-1</f>
        <v>5.0624771236940092E-4</v>
      </c>
    </row>
    <row r="27" spans="2:7" ht="15.6" x14ac:dyDescent="0.3">
      <c r="B27" s="96" t="s">
        <v>57</v>
      </c>
      <c r="C27" s="97">
        <v>14243.651638163612</v>
      </c>
      <c r="D27" s="97">
        <v>14265.69</v>
      </c>
      <c r="E27" s="97">
        <v>14265.69</v>
      </c>
      <c r="F27" s="98">
        <f t="shared" si="2"/>
        <v>1.5472410022538963E-3</v>
      </c>
      <c r="G27" s="98">
        <f t="shared" si="3"/>
        <v>0</v>
      </c>
    </row>
    <row r="28" spans="2:7" ht="15.6" x14ac:dyDescent="0.3">
      <c r="B28" s="96" t="s">
        <v>58</v>
      </c>
      <c r="C28" s="97">
        <v>524.79999999999995</v>
      </c>
      <c r="D28" s="97">
        <v>549.24</v>
      </c>
      <c r="E28" s="97">
        <v>549.24</v>
      </c>
      <c r="F28" s="98">
        <f t="shared" si="2"/>
        <v>4.6570121951219567E-2</v>
      </c>
      <c r="G28" s="98">
        <f t="shared" si="3"/>
        <v>0</v>
      </c>
    </row>
    <row r="29" spans="2:7" ht="15.6" x14ac:dyDescent="0.3">
      <c r="B29" s="96" t="s">
        <v>59</v>
      </c>
      <c r="C29" s="100">
        <v>32.53</v>
      </c>
      <c r="D29" s="100">
        <v>34.29</v>
      </c>
      <c r="E29" s="100">
        <v>34.29</v>
      </c>
      <c r="F29" s="98">
        <f t="shared" si="2"/>
        <v>5.4103904088533605E-2</v>
      </c>
      <c r="G29" s="98">
        <f t="shared" si="3"/>
        <v>0</v>
      </c>
    </row>
    <row r="30" spans="2:7" ht="15.6" x14ac:dyDescent="0.3">
      <c r="B30" s="96" t="s">
        <v>60</v>
      </c>
      <c r="C30" s="97">
        <v>5381.2856405319917</v>
      </c>
      <c r="D30" s="97">
        <v>4667.2700000000004</v>
      </c>
      <c r="E30" s="97">
        <v>4673</v>
      </c>
      <c r="F30" s="98">
        <f t="shared" si="2"/>
        <v>-0.13162015322085208</v>
      </c>
      <c r="G30" s="98">
        <f t="shared" si="3"/>
        <v>1.2276984189900642E-3</v>
      </c>
    </row>
    <row r="31" spans="2:7" ht="15.6" x14ac:dyDescent="0.3">
      <c r="B31" s="96" t="s">
        <v>61</v>
      </c>
      <c r="C31" s="97">
        <v>10255</v>
      </c>
      <c r="D31" s="97">
        <v>10254.73</v>
      </c>
      <c r="E31" s="97">
        <v>10254.73</v>
      </c>
      <c r="F31" s="98">
        <f t="shared" si="2"/>
        <v>-2.6328620185367413E-5</v>
      </c>
      <c r="G31" s="98">
        <f t="shared" si="3"/>
        <v>0</v>
      </c>
    </row>
    <row r="32" spans="2:7" ht="15.6" x14ac:dyDescent="0.3">
      <c r="B32" s="96" t="s">
        <v>65</v>
      </c>
      <c r="C32" s="99">
        <v>2.6700000000000002E-2</v>
      </c>
      <c r="D32" s="99">
        <v>2.5999999999999999E-2</v>
      </c>
      <c r="E32" s="99">
        <v>2.7099999999999999E-2</v>
      </c>
      <c r="F32" s="98">
        <f t="shared" si="2"/>
        <v>1.4981273408239515E-2</v>
      </c>
      <c r="G32" s="98">
        <f t="shared" si="3"/>
        <v>4.2307692307692379E-2</v>
      </c>
    </row>
    <row r="33" spans="2:7" ht="15.6" x14ac:dyDescent="0.3">
      <c r="B33" s="96" t="s">
        <v>64</v>
      </c>
      <c r="C33" s="99">
        <v>2.4199999999999999E-2</v>
      </c>
      <c r="D33" s="99">
        <v>2.4199999999999999E-2</v>
      </c>
      <c r="E33" s="99">
        <v>2.4199999999999999E-2</v>
      </c>
      <c r="F33" s="98">
        <f t="shared" si="2"/>
        <v>0</v>
      </c>
      <c r="G33" s="98">
        <f t="shared" si="3"/>
        <v>0</v>
      </c>
    </row>
    <row r="34" spans="2:7" ht="15.6" x14ac:dyDescent="0.3">
      <c r="B34" s="96" t="s">
        <v>63</v>
      </c>
      <c r="C34" s="99">
        <v>2.3999999999999998E-3</v>
      </c>
      <c r="D34" s="99">
        <v>1.8E-3</v>
      </c>
      <c r="E34" s="99">
        <v>2.8E-3</v>
      </c>
      <c r="F34" s="98">
        <f t="shared" si="2"/>
        <v>0.16666666666666674</v>
      </c>
      <c r="G34" s="98">
        <f>(E34/D34)-1</f>
        <v>0.55555555555555558</v>
      </c>
    </row>
    <row r="35" spans="2:7" ht="15.6" x14ac:dyDescent="0.3">
      <c r="B35" s="96" t="s">
        <v>62</v>
      </c>
      <c r="C35" s="99">
        <v>1.7999999999999999E-2</v>
      </c>
      <c r="D35" s="99">
        <v>2.07E-2</v>
      </c>
      <c r="E35" s="99">
        <v>2.0199999999999999E-2</v>
      </c>
      <c r="F35" s="98">
        <f t="shared" si="2"/>
        <v>0.12222222222222223</v>
      </c>
      <c r="G35" s="98">
        <f t="shared" si="3"/>
        <v>-2.4154589371980673E-2</v>
      </c>
    </row>
    <row r="36" spans="2:7" ht="15.6" x14ac:dyDescent="0.3">
      <c r="B36" s="96" t="s">
        <v>66</v>
      </c>
      <c r="C36" s="97">
        <v>4600654</v>
      </c>
      <c r="D36" s="97">
        <v>4412212.54</v>
      </c>
      <c r="E36" s="97">
        <v>4412212.54</v>
      </c>
      <c r="F36" s="98">
        <f t="shared" si="2"/>
        <v>-4.0959711380164632E-2</v>
      </c>
      <c r="G36" s="98">
        <f t="shared" si="3"/>
        <v>0</v>
      </c>
    </row>
    <row r="37" spans="2:7" x14ac:dyDescent="0.25">
      <c r="E37" s="10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14523ce-dede-483e-883a-2d83261080bd" xsi:nil="true"/>
    <_dlc_DocId xmlns="a14523ce-dede-483e-883a-2d83261080bd">MARKETS-1478909505-28345</_dlc_DocId>
    <_dlc_DocIdUrl xmlns="a14523ce-dede-483e-883a-2d83261080bd">
      <Url>http://sharedocs/sites/markets/o/sc/_layouts/15/DocIdRedir.aspx?ID=MARKETS-1478909505-28345</Url>
      <Description>MARKETS-1478909505-28345</Description>
    </_dlc_DocIdUrl>
    <ApprovalStatus xmlns="695ac2ad-ca6a-4295-a12b-f1c802eb0c1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DC351AF4C6EA488A85A32454E540DD" ma:contentTypeVersion="3" ma:contentTypeDescription="Create a new document." ma:contentTypeScope="" ma:versionID="6abad41b82dd777a0874c52ec357d64c">
  <xsd:schema xmlns:xsd="http://www.w3.org/2001/XMLSchema" xmlns:xs="http://www.w3.org/2001/XMLSchema" xmlns:p="http://schemas.microsoft.com/office/2006/metadata/properties" xmlns:ns2="a14523ce-dede-483e-883a-2d83261080bd" xmlns:ns3="695ac2ad-ca6a-4295-a12b-f1c802eb0c13" targetNamespace="http://schemas.microsoft.com/office/2006/metadata/properties" ma:root="true" ma:fieldsID="83b9454ea24a894641e92f6599385e22" ns2:_="" ns3:_="">
    <xsd:import namespace="a14523ce-dede-483e-883a-2d83261080bd"/>
    <xsd:import namespace="695ac2ad-ca6a-4295-a12b-f1c802eb0c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pproval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ac2ad-ca6a-4295-a12b-f1c802eb0c13" elementFormDefault="qualified">
    <xsd:import namespace="http://schemas.microsoft.com/office/2006/documentManagement/types"/>
    <xsd:import namespace="http://schemas.microsoft.com/office/infopath/2007/PartnerControls"/>
    <xsd:element name="ApprovalStatus" ma:index="12" nillable="true" ma:displayName="Approval Status" ma:internalName="Approval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2993A-DA74-4C74-9BDE-1EEE5BD0A033}">
  <ds:schemaRefs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534934-EB0F-4ADE-AC49-B9C6921CD4C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DDE13EE-6DA3-44AE-ADCA-1996F9FB60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BRCP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Katelyn Rigden</cp:lastModifiedBy>
  <cp:lastPrinted>2016-12-06T08:29:50Z</cp:lastPrinted>
  <dcterms:created xsi:type="dcterms:W3CDTF">2012-09-21T07:57:21Z</dcterms:created>
  <dcterms:modified xsi:type="dcterms:W3CDTF">2018-11-09T05:21:29Z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0x010100A1DC351AF4C6EA488A85A32454E540DD</vt:lpwstr>
  </property>
  <property fmtid="{D5CDD505-2E9C-101B-9397-08002B2CF9AE}" pid="3" name="Order">
    <vt:r8>1306800</vt:r8>
  </property>
  <property fmtid="{D5CDD505-2E9C-101B-9397-08002B2CF9AE}" pid="4" name="Market">
    <vt:lpwstr>Electricity</vt:lpwstr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Date modified">
    <vt:filetime>2017-01-31T03:21:00Z</vt:filetime>
  </property>
  <property fmtid="{D5CDD505-2E9C-101B-9397-08002B2CF9AE}" pid="8" name="_dlc_DocIdItemGuid">
    <vt:lpwstr>3ed2ad75-69c2-4912-bf76-7967c096a94a</vt:lpwstr>
  </property>
</Properties>
</file>