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ml.chartshapes+xml"/>
  <Override PartName="/xl/charts/chart16.xml" ContentType="application/vnd.openxmlformats-officedocument.drawingml.chart+xml"/>
  <Override PartName="/xl/drawings/drawing14.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5.xml" ContentType="application/vnd.openxmlformats-officedocument.drawing+xml"/>
  <Override PartName="/xl/charts/chart19.xml" ContentType="application/vnd.openxmlformats-officedocument.drawingml.chart+xml"/>
  <Override PartName="/xl/drawings/drawing16.xml" ContentType="application/vnd.openxmlformats-officedocument.drawingml.chartshapes+xml"/>
  <Override PartName="/xl/charts/chart20.xml" ContentType="application/vnd.openxmlformats-officedocument.drawingml.chart+xml"/>
  <Override PartName="/xl/drawings/drawing17.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8.xml" ContentType="application/vnd.openxmlformats-officedocument.drawing+xml"/>
  <Override PartName="/xl/charts/chart23.xml" ContentType="application/vnd.openxmlformats-officedocument.drawingml.chart+xml"/>
  <Override PartName="/xl/drawings/drawing19.xml" ContentType="application/vnd.openxmlformats-officedocument.drawingml.chartshapes+xml"/>
  <Override PartName="/xl/charts/chart24.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1.xml" ContentType="application/vnd.openxmlformats-officedocument.drawing+xml"/>
  <Override PartName="/xl/charts/chart27.xml" ContentType="application/vnd.openxmlformats-officedocument.drawingml.chart+xml"/>
  <Override PartName="/xl/drawings/drawing22.xml" ContentType="application/vnd.openxmlformats-officedocument.drawingml.chartshapes+xml"/>
  <Override PartName="/xl/charts/chart28.xml" ContentType="application/vnd.openxmlformats-officedocument.drawingml.chart+xml"/>
  <Override PartName="/xl/drawings/drawing23.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4.xml" ContentType="application/vnd.openxmlformats-officedocument.drawing+xml"/>
  <Override PartName="/xl/charts/chart31.xml" ContentType="application/vnd.openxmlformats-officedocument.drawingml.chart+xml"/>
  <Override PartName="/xl/drawings/drawing25.xml" ContentType="application/vnd.openxmlformats-officedocument.drawingml.chartshapes+xml"/>
  <Override PartName="/xl/charts/chart32.xml" ContentType="application/vnd.openxmlformats-officedocument.drawingml.chart+xml"/>
  <Override PartName="/xl/drawings/drawing2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ml.chartshapes+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5140" yWindow="210" windowWidth="19440" windowHeight="10260" tabRatio="952"/>
  </bookViews>
  <sheets>
    <sheet name="TOC" sheetId="62" r:id="rId1"/>
    <sheet name="Introduction" sheetId="120" r:id="rId2"/>
    <sheet name="Total AD (segment)" sheetId="5" r:id="rId3"/>
    <sheet name="Domestic AD (segment)" sheetId="119" r:id="rId4"/>
    <sheet name="Domestic AD (state)" sheetId="123" r:id="rId5"/>
    <sheet name="Domestic PD" sheetId="127" r:id="rId6"/>
    <sheet name="MMLI" sheetId="124" r:id="rId7"/>
    <sheet name="GPG" sheetId="125" r:id="rId8"/>
    <sheet name="Domestic PD (Segment)" sheetId="126" r:id="rId9"/>
    <sheet name="SA AD" sheetId="116" r:id="rId10"/>
    <sheet name="SA PD" sheetId="117" r:id="rId11"/>
    <sheet name="VIC AD" sheetId="136" r:id="rId12"/>
    <sheet name="VIC PD" sheetId="137" r:id="rId13"/>
    <sheet name="TAS AD" sheetId="138" r:id="rId14"/>
    <sheet name="TAS PD" sheetId="139" r:id="rId15"/>
    <sheet name="NSW-ACT AD" sheetId="140" r:id="rId16"/>
    <sheet name="NSW-ACT PD" sheetId="141" r:id="rId17"/>
    <sheet name="QLD AD" sheetId="142" r:id="rId18"/>
    <sheet name="QLD PD" sheetId="143" r:id="rId19"/>
    <sheet name="2012 GSOO" sheetId="118" r:id="rId20"/>
    <sheet name="GSOO Sub-Groups" sheetId="151" r:id="rId21"/>
  </sheets>
  <definedNames>
    <definedName name="_xlnm.Print_Area" localSheetId="19">'2012 GSOO'!$A$1:$AW$107</definedName>
    <definedName name="_xlnm.Print_Area" localSheetId="3">'Domestic AD (segment)'!$A$1:$AM$58</definedName>
    <definedName name="_xlnm.Print_Area" localSheetId="4">'Domestic AD (state)'!$A$1:$AK$63</definedName>
    <definedName name="_xlnm.Print_Area" localSheetId="5">'Domestic PD'!$A$1:$AM$55</definedName>
    <definedName name="_xlnm.Print_Area" localSheetId="8">'Domestic PD (Segment)'!$A$1:$AM$56</definedName>
    <definedName name="_xlnm.Print_Area" localSheetId="7">GPG!$A$1:$AK$69</definedName>
    <definedName name="_xlnm.Print_Area" localSheetId="20">'GSOO Sub-Groups'!$A$1:$AO$51</definedName>
    <definedName name="_xlnm.Print_Area" localSheetId="1">Introduction!$A$1:$AF$78</definedName>
    <definedName name="_xlnm.Print_Area" localSheetId="6">MMLI!$A$1:$AK$73</definedName>
    <definedName name="_xlnm.Print_Area" localSheetId="15">'NSW-ACT AD'!$A$1:$AM$56</definedName>
    <definedName name="_xlnm.Print_Area" localSheetId="16">'NSW-ACT PD'!$A$1:$AM$55</definedName>
    <definedName name="_xlnm.Print_Area" localSheetId="17">'QLD AD'!$A$1:$AM$56</definedName>
    <definedName name="_xlnm.Print_Area" localSheetId="18">'QLD PD'!$A$1:$AM$55</definedName>
    <definedName name="_xlnm.Print_Area" localSheetId="9">'SA AD'!$A$1:$AM$56</definedName>
    <definedName name="_xlnm.Print_Area" localSheetId="10">'SA PD'!$A$1:$AM$55</definedName>
    <definedName name="_xlnm.Print_Area" localSheetId="13">'TAS AD'!$A$1:$AM$56</definedName>
    <definedName name="_xlnm.Print_Area" localSheetId="14">'TAS PD'!$A$1:$AM$55</definedName>
    <definedName name="_xlnm.Print_Area" localSheetId="0">TOC!$A$1:$C$29</definedName>
    <definedName name="_xlnm.Print_Area" localSheetId="2">'Total AD (segment)'!$A$1:$AM$56</definedName>
    <definedName name="_xlnm.Print_Area" localSheetId="11">'VIC AD'!$A$1:$AM$56</definedName>
    <definedName name="_xlnm.Print_Area" localSheetId="12">'VIC PD'!$A$1:$AM$55</definedName>
  </definedNames>
  <calcPr calcId="145621"/>
</workbook>
</file>

<file path=xl/calcChain.xml><?xml version="1.0" encoding="utf-8"?>
<calcChain xmlns="http://schemas.openxmlformats.org/spreadsheetml/2006/main">
  <c r="AV138" i="118" l="1"/>
  <c r="AW138" i="118"/>
  <c r="AX138" i="118"/>
  <c r="AY138" i="118"/>
  <c r="BB102" i="118" l="1"/>
  <c r="BC102" i="118"/>
  <c r="BD102" i="118"/>
  <c r="BE102" i="118"/>
  <c r="AV102" i="118"/>
  <c r="AW102" i="118"/>
  <c r="AX102" i="118"/>
  <c r="AY102" i="118"/>
  <c r="AN102" i="118"/>
  <c r="AO102" i="118"/>
  <c r="AP102" i="118"/>
  <c r="AQ102" i="118"/>
  <c r="BB138" i="118"/>
  <c r="BC138" i="118"/>
  <c r="BD138" i="118"/>
  <c r="BE138" i="118"/>
  <c r="AN138" i="118"/>
  <c r="AO138" i="118"/>
  <c r="AP138" i="118"/>
  <c r="AQ138" i="118"/>
  <c r="A7" i="143" l="1"/>
  <c r="A8" i="143" s="1"/>
  <c r="A9" i="143" s="1"/>
  <c r="A6" i="143"/>
  <c r="L5" i="142"/>
  <c r="N30" i="142"/>
  <c r="M30" i="142"/>
  <c r="N29" i="142"/>
  <c r="M29" i="142"/>
  <c r="N28" i="142"/>
  <c r="M28" i="142"/>
  <c r="N27" i="142"/>
  <c r="M27" i="142"/>
  <c r="N26" i="142"/>
  <c r="M26" i="142"/>
  <c r="N25" i="142"/>
  <c r="M25" i="142"/>
  <c r="N24" i="142"/>
  <c r="M24" i="142"/>
  <c r="N23" i="142"/>
  <c r="M23" i="142"/>
  <c r="N22" i="142"/>
  <c r="M22" i="142"/>
  <c r="N21" i="142"/>
  <c r="M21" i="142"/>
  <c r="N20" i="142"/>
  <c r="M20" i="142"/>
  <c r="N19" i="142"/>
  <c r="M19" i="142"/>
  <c r="N18" i="142"/>
  <c r="M18" i="142"/>
  <c r="N17" i="142"/>
  <c r="M17" i="142"/>
  <c r="N16" i="142"/>
  <c r="M16" i="142"/>
  <c r="N15" i="142"/>
  <c r="M15" i="142"/>
  <c r="N14" i="142"/>
  <c r="M14" i="142"/>
  <c r="N13" i="142"/>
  <c r="M13" i="142"/>
  <c r="N12" i="142"/>
  <c r="M12" i="142"/>
  <c r="N11" i="142"/>
  <c r="M11" i="142"/>
  <c r="N10" i="142"/>
  <c r="M10" i="142"/>
  <c r="N9" i="142"/>
  <c r="M9" i="142"/>
  <c r="N8" i="142"/>
  <c r="M8" i="142"/>
  <c r="N7" i="142"/>
  <c r="M7" i="142"/>
  <c r="N6" i="142"/>
  <c r="M6" i="142"/>
  <c r="K6" i="142"/>
  <c r="K7" i="142" s="1"/>
  <c r="K8" i="142" s="1"/>
  <c r="K9" i="142" s="1"/>
  <c r="K10" i="142" s="1"/>
  <c r="K11" i="142" s="1"/>
  <c r="K12" i="142" s="1"/>
  <c r="K13" i="142" s="1"/>
  <c r="K14" i="142" s="1"/>
  <c r="K15" i="142" s="1"/>
  <c r="K16" i="142" s="1"/>
  <c r="K17" i="142" s="1"/>
  <c r="K18" i="142" s="1"/>
  <c r="K19" i="142" s="1"/>
  <c r="K20" i="142" s="1"/>
  <c r="K21" i="142" s="1"/>
  <c r="K22" i="142" s="1"/>
  <c r="K23" i="142" s="1"/>
  <c r="K24" i="142" s="1"/>
  <c r="K25" i="142" s="1"/>
  <c r="K26" i="142" s="1"/>
  <c r="K27" i="142" s="1"/>
  <c r="K28" i="142" s="1"/>
  <c r="K29" i="142" s="1"/>
  <c r="K30" i="142" s="1"/>
  <c r="A6" i="142"/>
  <c r="A7" i="142" s="1"/>
  <c r="A8" i="142" s="1"/>
  <c r="A9" i="142" s="1"/>
  <c r="N5" i="142"/>
  <c r="M5" i="142"/>
  <c r="A6" i="141"/>
  <c r="A7" i="141" s="1"/>
  <c r="A8" i="141" s="1"/>
  <c r="A9" i="141" s="1"/>
  <c r="N30" i="140"/>
  <c r="M30" i="140"/>
  <c r="N29" i="140"/>
  <c r="M29" i="140"/>
  <c r="N28" i="140"/>
  <c r="M28" i="140"/>
  <c r="N27" i="140"/>
  <c r="M27" i="140"/>
  <c r="N26" i="140"/>
  <c r="M26" i="140"/>
  <c r="N25" i="140"/>
  <c r="M25" i="140"/>
  <c r="N24" i="140"/>
  <c r="M24" i="140"/>
  <c r="N23" i="140"/>
  <c r="M23" i="140"/>
  <c r="N22" i="140"/>
  <c r="M22" i="140"/>
  <c r="N21" i="140"/>
  <c r="M21" i="140"/>
  <c r="N20" i="140"/>
  <c r="M20" i="140"/>
  <c r="N19" i="140"/>
  <c r="M19" i="140"/>
  <c r="N18" i="140"/>
  <c r="M18" i="140"/>
  <c r="N17" i="140"/>
  <c r="M17" i="140"/>
  <c r="N16" i="140"/>
  <c r="M16" i="140"/>
  <c r="N15" i="140"/>
  <c r="M15" i="140"/>
  <c r="N14" i="140"/>
  <c r="M14" i="140"/>
  <c r="N13" i="140"/>
  <c r="M13" i="140"/>
  <c r="N12" i="140"/>
  <c r="M12" i="140"/>
  <c r="N11" i="140"/>
  <c r="M11" i="140"/>
  <c r="N10" i="140"/>
  <c r="M10" i="140"/>
  <c r="N9" i="140"/>
  <c r="M9" i="140"/>
  <c r="N8" i="140"/>
  <c r="M8" i="140"/>
  <c r="N7" i="140"/>
  <c r="M7" i="140"/>
  <c r="N6" i="140"/>
  <c r="M6" i="140"/>
  <c r="K6" i="140"/>
  <c r="K7" i="140" s="1"/>
  <c r="K8" i="140" s="1"/>
  <c r="K9" i="140" s="1"/>
  <c r="K10" i="140" s="1"/>
  <c r="K11" i="140" s="1"/>
  <c r="K12" i="140" s="1"/>
  <c r="K13" i="140" s="1"/>
  <c r="K14" i="140" s="1"/>
  <c r="K15" i="140" s="1"/>
  <c r="K16" i="140" s="1"/>
  <c r="K17" i="140" s="1"/>
  <c r="K18" i="140" s="1"/>
  <c r="K19" i="140" s="1"/>
  <c r="K20" i="140" s="1"/>
  <c r="K21" i="140" s="1"/>
  <c r="K22" i="140" s="1"/>
  <c r="K23" i="140" s="1"/>
  <c r="K24" i="140" s="1"/>
  <c r="K25" i="140" s="1"/>
  <c r="K26" i="140" s="1"/>
  <c r="K27" i="140" s="1"/>
  <c r="K28" i="140" s="1"/>
  <c r="K29" i="140" s="1"/>
  <c r="K30" i="140" s="1"/>
  <c r="A6" i="140"/>
  <c r="A7" i="140" s="1"/>
  <c r="A8" i="140" s="1"/>
  <c r="A9" i="140" s="1"/>
  <c r="N5" i="140"/>
  <c r="M5" i="140"/>
  <c r="A6" i="139"/>
  <c r="A7" i="139" s="1"/>
  <c r="A8" i="139" s="1"/>
  <c r="A9" i="139" s="1"/>
  <c r="N30" i="138"/>
  <c r="M30" i="138"/>
  <c r="N29" i="138"/>
  <c r="M29" i="138"/>
  <c r="N28" i="138"/>
  <c r="M28" i="138"/>
  <c r="N27" i="138"/>
  <c r="M27" i="138"/>
  <c r="N26" i="138"/>
  <c r="M26" i="138"/>
  <c r="N25" i="138"/>
  <c r="M25" i="138"/>
  <c r="N24" i="138"/>
  <c r="M24" i="138"/>
  <c r="N23" i="138"/>
  <c r="M23" i="138"/>
  <c r="N22" i="138"/>
  <c r="M22" i="138"/>
  <c r="N21" i="138"/>
  <c r="M21" i="138"/>
  <c r="N20" i="138"/>
  <c r="M20" i="138"/>
  <c r="N19" i="138"/>
  <c r="M19" i="138"/>
  <c r="N18" i="138"/>
  <c r="M18" i="138"/>
  <c r="N17" i="138"/>
  <c r="M17" i="138"/>
  <c r="N16" i="138"/>
  <c r="M16" i="138"/>
  <c r="N15" i="138"/>
  <c r="M15" i="138"/>
  <c r="N14" i="138"/>
  <c r="M14" i="138"/>
  <c r="N13" i="138"/>
  <c r="M13" i="138"/>
  <c r="N12" i="138"/>
  <c r="M12" i="138"/>
  <c r="N11" i="138"/>
  <c r="M11" i="138"/>
  <c r="N10" i="138"/>
  <c r="M10" i="138"/>
  <c r="N9" i="138"/>
  <c r="M9" i="138"/>
  <c r="N8" i="138"/>
  <c r="M8" i="138"/>
  <c r="N7" i="138"/>
  <c r="M7" i="138"/>
  <c r="K7" i="138"/>
  <c r="K8" i="138" s="1"/>
  <c r="K9" i="138" s="1"/>
  <c r="K10" i="138" s="1"/>
  <c r="K11" i="138" s="1"/>
  <c r="K12" i="138" s="1"/>
  <c r="K13" i="138" s="1"/>
  <c r="K14" i="138" s="1"/>
  <c r="K15" i="138" s="1"/>
  <c r="K16" i="138" s="1"/>
  <c r="K17" i="138" s="1"/>
  <c r="K18" i="138" s="1"/>
  <c r="K19" i="138" s="1"/>
  <c r="K20" i="138" s="1"/>
  <c r="K21" i="138" s="1"/>
  <c r="K22" i="138" s="1"/>
  <c r="K23" i="138" s="1"/>
  <c r="K24" i="138" s="1"/>
  <c r="K25" i="138" s="1"/>
  <c r="K26" i="138" s="1"/>
  <c r="K27" i="138" s="1"/>
  <c r="K28" i="138" s="1"/>
  <c r="K29" i="138" s="1"/>
  <c r="K30" i="138" s="1"/>
  <c r="N6" i="138"/>
  <c r="M6" i="138"/>
  <c r="K6" i="138"/>
  <c r="A6" i="138"/>
  <c r="A7" i="138" s="1"/>
  <c r="A8" i="138" s="1"/>
  <c r="A9" i="138" s="1"/>
  <c r="N5" i="138"/>
  <c r="M5" i="138"/>
  <c r="L5" i="138"/>
  <c r="O5" i="138" s="1"/>
  <c r="A6" i="137"/>
  <c r="A7" i="137" s="1"/>
  <c r="A8" i="137" s="1"/>
  <c r="A9" i="137" s="1"/>
  <c r="L21" i="136"/>
  <c r="L22" i="136"/>
  <c r="L29" i="136"/>
  <c r="L7" i="136"/>
  <c r="L8" i="136"/>
  <c r="N30" i="136"/>
  <c r="M30" i="136"/>
  <c r="N29" i="136"/>
  <c r="M29" i="136"/>
  <c r="N28" i="136"/>
  <c r="M28" i="136"/>
  <c r="L28" i="136"/>
  <c r="O28" i="136" s="1"/>
  <c r="N27" i="136"/>
  <c r="M27" i="136"/>
  <c r="L27" i="136"/>
  <c r="O27" i="136" s="1"/>
  <c r="N26" i="136"/>
  <c r="M26" i="136"/>
  <c r="N25" i="136"/>
  <c r="M25" i="136"/>
  <c r="L25" i="136"/>
  <c r="N24" i="136"/>
  <c r="M24" i="136"/>
  <c r="L24" i="136"/>
  <c r="N23" i="136"/>
  <c r="M23" i="136"/>
  <c r="L23" i="136"/>
  <c r="N22" i="136"/>
  <c r="M22" i="136"/>
  <c r="N21" i="136"/>
  <c r="M21" i="136"/>
  <c r="N20" i="136"/>
  <c r="M20" i="136"/>
  <c r="L20" i="136"/>
  <c r="N19" i="136"/>
  <c r="M19" i="136"/>
  <c r="L19" i="136"/>
  <c r="O19" i="136" s="1"/>
  <c r="N18" i="136"/>
  <c r="M18" i="136"/>
  <c r="N17" i="136"/>
  <c r="M17" i="136"/>
  <c r="L17" i="136"/>
  <c r="N16" i="136"/>
  <c r="M16" i="136"/>
  <c r="L16" i="136"/>
  <c r="N15" i="136"/>
  <c r="M15" i="136"/>
  <c r="N14" i="136"/>
  <c r="M14" i="136"/>
  <c r="N13" i="136"/>
  <c r="M13" i="136"/>
  <c r="L13" i="136"/>
  <c r="N12" i="136"/>
  <c r="M12" i="136"/>
  <c r="N11" i="136"/>
  <c r="M11" i="136"/>
  <c r="N10" i="136"/>
  <c r="M10" i="136"/>
  <c r="L10" i="136"/>
  <c r="N9" i="136"/>
  <c r="M9" i="136"/>
  <c r="N8" i="136"/>
  <c r="M8" i="136"/>
  <c r="N7" i="136"/>
  <c r="M7" i="136"/>
  <c r="N6" i="136"/>
  <c r="M6" i="136"/>
  <c r="K6" i="136"/>
  <c r="K7" i="136" s="1"/>
  <c r="K8" i="136" s="1"/>
  <c r="K9" i="136" s="1"/>
  <c r="K10" i="136" s="1"/>
  <c r="K11" i="136" s="1"/>
  <c r="K12" i="136" s="1"/>
  <c r="K13" i="136" s="1"/>
  <c r="K14" i="136" s="1"/>
  <c r="K15" i="136" s="1"/>
  <c r="K16" i="136" s="1"/>
  <c r="K17" i="136" s="1"/>
  <c r="K18" i="136" s="1"/>
  <c r="K19" i="136" s="1"/>
  <c r="K20" i="136" s="1"/>
  <c r="K21" i="136" s="1"/>
  <c r="K22" i="136" s="1"/>
  <c r="K23" i="136" s="1"/>
  <c r="K24" i="136" s="1"/>
  <c r="K25" i="136" s="1"/>
  <c r="K26" i="136" s="1"/>
  <c r="K27" i="136" s="1"/>
  <c r="K28" i="136" s="1"/>
  <c r="K29" i="136" s="1"/>
  <c r="K30" i="136" s="1"/>
  <c r="L6" i="136"/>
  <c r="A6" i="136"/>
  <c r="A7" i="136" s="1"/>
  <c r="A8" i="136" s="1"/>
  <c r="A9" i="136" s="1"/>
  <c r="N5" i="136"/>
  <c r="M5" i="136"/>
  <c r="O20" i="136" l="1"/>
  <c r="L18" i="136"/>
  <c r="L14" i="136"/>
  <c r="O14" i="136" s="1"/>
  <c r="L26" i="136"/>
  <c r="O5" i="142"/>
  <c r="O21" i="136"/>
  <c r="O22" i="136"/>
  <c r="O23" i="136"/>
  <c r="O29" i="136"/>
  <c r="O18" i="136"/>
  <c r="O10" i="136"/>
  <c r="O13" i="136"/>
  <c r="O17" i="136"/>
  <c r="O25" i="136"/>
  <c r="O26" i="136"/>
  <c r="O16" i="136"/>
  <c r="O24" i="136"/>
  <c r="A10" i="143"/>
  <c r="A11" i="143" s="1"/>
  <c r="A12" i="143" s="1"/>
  <c r="A13" i="143" s="1"/>
  <c r="A14" i="143" s="1"/>
  <c r="A15" i="143" s="1"/>
  <c r="A10" i="142"/>
  <c r="A11" i="142" s="1"/>
  <c r="A12" i="142" s="1"/>
  <c r="A13" i="142" s="1"/>
  <c r="A14" i="142" s="1"/>
  <c r="A15" i="142" s="1"/>
  <c r="L6" i="142"/>
  <c r="O6" i="142" s="1"/>
  <c r="L7" i="142"/>
  <c r="O7" i="142" s="1"/>
  <c r="L8" i="142"/>
  <c r="O8" i="142" s="1"/>
  <c r="L9" i="142"/>
  <c r="O9" i="142" s="1"/>
  <c r="L10" i="142"/>
  <c r="O10" i="142" s="1"/>
  <c r="L11" i="142"/>
  <c r="O11" i="142" s="1"/>
  <c r="L12" i="142"/>
  <c r="O12" i="142" s="1"/>
  <c r="L13" i="142"/>
  <c r="O13" i="142" s="1"/>
  <c r="L14" i="142"/>
  <c r="O14" i="142" s="1"/>
  <c r="L15" i="142"/>
  <c r="O15" i="142" s="1"/>
  <c r="L16" i="142"/>
  <c r="O16" i="142" s="1"/>
  <c r="L17" i="142"/>
  <c r="O17" i="142" s="1"/>
  <c r="L18" i="142"/>
  <c r="O18" i="142" s="1"/>
  <c r="L19" i="142"/>
  <c r="O19" i="142" s="1"/>
  <c r="L20" i="142"/>
  <c r="O20" i="142" s="1"/>
  <c r="L21" i="142"/>
  <c r="O21" i="142" s="1"/>
  <c r="L22" i="142"/>
  <c r="O22" i="142" s="1"/>
  <c r="L23" i="142"/>
  <c r="O23" i="142" s="1"/>
  <c r="L24" i="142"/>
  <c r="O24" i="142" s="1"/>
  <c r="L25" i="142"/>
  <c r="O25" i="142" s="1"/>
  <c r="L26" i="142"/>
  <c r="O26" i="142" s="1"/>
  <c r="L27" i="142"/>
  <c r="O27" i="142" s="1"/>
  <c r="L28" i="142"/>
  <c r="O28" i="142" s="1"/>
  <c r="L29" i="142"/>
  <c r="O29" i="142" s="1"/>
  <c r="L30" i="142"/>
  <c r="O30" i="142" s="1"/>
  <c r="A10" i="141"/>
  <c r="A11" i="141" s="1"/>
  <c r="A12" i="141" s="1"/>
  <c r="A13" i="141" s="1"/>
  <c r="A14" i="141" s="1"/>
  <c r="A15" i="141" s="1"/>
  <c r="A10" i="140"/>
  <c r="A11" i="140" s="1"/>
  <c r="A12" i="140" s="1"/>
  <c r="A13" i="140" s="1"/>
  <c r="A14" i="140" s="1"/>
  <c r="A15" i="140" s="1"/>
  <c r="L5" i="140"/>
  <c r="O5" i="140" s="1"/>
  <c r="L6" i="140"/>
  <c r="O6" i="140" s="1"/>
  <c r="L7" i="140"/>
  <c r="O7" i="140" s="1"/>
  <c r="L8" i="140"/>
  <c r="O8" i="140" s="1"/>
  <c r="L9" i="140"/>
  <c r="O9" i="140" s="1"/>
  <c r="L10" i="140"/>
  <c r="O10" i="140" s="1"/>
  <c r="L11" i="140"/>
  <c r="O11" i="140" s="1"/>
  <c r="L12" i="140"/>
  <c r="O12" i="140" s="1"/>
  <c r="L13" i="140"/>
  <c r="O13" i="140" s="1"/>
  <c r="L14" i="140"/>
  <c r="O14" i="140" s="1"/>
  <c r="L15" i="140"/>
  <c r="O15" i="140" s="1"/>
  <c r="L16" i="140"/>
  <c r="O16" i="140" s="1"/>
  <c r="L17" i="140"/>
  <c r="O17" i="140" s="1"/>
  <c r="L18" i="140"/>
  <c r="O18" i="140" s="1"/>
  <c r="L19" i="140"/>
  <c r="O19" i="140" s="1"/>
  <c r="L20" i="140"/>
  <c r="O20" i="140" s="1"/>
  <c r="L21" i="140"/>
  <c r="O21" i="140" s="1"/>
  <c r="L22" i="140"/>
  <c r="O22" i="140" s="1"/>
  <c r="L23" i="140"/>
  <c r="O23" i="140" s="1"/>
  <c r="L24" i="140"/>
  <c r="O24" i="140" s="1"/>
  <c r="L25" i="140"/>
  <c r="O25" i="140" s="1"/>
  <c r="L26" i="140"/>
  <c r="O26" i="140" s="1"/>
  <c r="L27" i="140"/>
  <c r="O27" i="140" s="1"/>
  <c r="L28" i="140"/>
  <c r="O28" i="140" s="1"/>
  <c r="L29" i="140"/>
  <c r="O29" i="140" s="1"/>
  <c r="L30" i="140"/>
  <c r="O30" i="140" s="1"/>
  <c r="A10" i="139"/>
  <c r="A11" i="139" s="1"/>
  <c r="A12" i="139" s="1"/>
  <c r="A13" i="139" s="1"/>
  <c r="A14" i="139" s="1"/>
  <c r="A15" i="139" s="1"/>
  <c r="A10" i="138"/>
  <c r="A11" i="138" s="1"/>
  <c r="A12" i="138" s="1"/>
  <c r="A13" i="138" s="1"/>
  <c r="A14" i="138" s="1"/>
  <c r="A15" i="138" s="1"/>
  <c r="L9" i="138"/>
  <c r="O9" i="138" s="1"/>
  <c r="L13" i="138"/>
  <c r="O13" i="138" s="1"/>
  <c r="L15" i="138"/>
  <c r="O15" i="138" s="1"/>
  <c r="L19" i="138"/>
  <c r="O19" i="138" s="1"/>
  <c r="L23" i="138"/>
  <c r="O23" i="138" s="1"/>
  <c r="L8" i="138"/>
  <c r="O8" i="138" s="1"/>
  <c r="L12" i="138"/>
  <c r="O12" i="138" s="1"/>
  <c r="L16" i="138"/>
  <c r="O16" i="138" s="1"/>
  <c r="L20" i="138"/>
  <c r="O20" i="138" s="1"/>
  <c r="L24" i="138"/>
  <c r="O24" i="138" s="1"/>
  <c r="L6" i="138"/>
  <c r="O6" i="138" s="1"/>
  <c r="L10" i="138"/>
  <c r="O10" i="138" s="1"/>
  <c r="L14" i="138"/>
  <c r="O14" i="138" s="1"/>
  <c r="L18" i="138"/>
  <c r="O18" i="138" s="1"/>
  <c r="L22" i="138"/>
  <c r="O22" i="138" s="1"/>
  <c r="L7" i="138"/>
  <c r="O7" i="138" s="1"/>
  <c r="L11" i="138"/>
  <c r="O11" i="138" s="1"/>
  <c r="L17" i="138"/>
  <c r="O17" i="138" s="1"/>
  <c r="L21" i="138"/>
  <c r="O21" i="138" s="1"/>
  <c r="L25" i="138"/>
  <c r="O25" i="138" s="1"/>
  <c r="L26" i="138"/>
  <c r="O26" i="138" s="1"/>
  <c r="L27" i="138"/>
  <c r="O27" i="138" s="1"/>
  <c r="L28" i="138"/>
  <c r="O28" i="138" s="1"/>
  <c r="L29" i="138"/>
  <c r="O29" i="138" s="1"/>
  <c r="L30" i="138"/>
  <c r="O30" i="138" s="1"/>
  <c r="A10" i="137"/>
  <c r="A11" i="137" s="1"/>
  <c r="A12" i="137" s="1"/>
  <c r="A13" i="137" s="1"/>
  <c r="A14" i="137" s="1"/>
  <c r="A15" i="137" s="1"/>
  <c r="L11" i="136"/>
  <c r="O11" i="136" s="1"/>
  <c r="L12" i="136"/>
  <c r="O12" i="136" s="1"/>
  <c r="O6" i="136"/>
  <c r="O7" i="136"/>
  <c r="O8" i="136"/>
  <c r="A10" i="136"/>
  <c r="A11" i="136" s="1"/>
  <c r="A12" i="136" s="1"/>
  <c r="A13" i="136" s="1"/>
  <c r="A14" i="136" s="1"/>
  <c r="A15" i="136" s="1"/>
  <c r="L5" i="136"/>
  <c r="O5" i="136" s="1"/>
  <c r="L9" i="136"/>
  <c r="O9" i="136" s="1"/>
  <c r="L15" i="136"/>
  <c r="O15" i="136" s="1"/>
  <c r="L30" i="136"/>
  <c r="O30" i="136" s="1"/>
  <c r="A16" i="143" l="1"/>
  <c r="A17" i="143" s="1"/>
  <c r="A18" i="143" s="1"/>
  <c r="A19" i="143" s="1"/>
  <c r="A20" i="143" s="1"/>
  <c r="A21" i="143" s="1"/>
  <c r="A22" i="143" s="1"/>
  <c r="A23" i="143" s="1"/>
  <c r="A24" i="143" s="1"/>
  <c r="A25" i="143" s="1"/>
  <c r="A26" i="143" s="1"/>
  <c r="A27" i="143" s="1"/>
  <c r="A28" i="143" s="1"/>
  <c r="A29" i="143" s="1"/>
  <c r="A30" i="143" s="1"/>
  <c r="A16" i="142"/>
  <c r="A17" i="142" s="1"/>
  <c r="A18" i="142" s="1"/>
  <c r="A19" i="142" s="1"/>
  <c r="A20" i="142" s="1"/>
  <c r="A21" i="142" s="1"/>
  <c r="A22" i="142" s="1"/>
  <c r="A23" i="142" s="1"/>
  <c r="A24" i="142" s="1"/>
  <c r="A25" i="142" s="1"/>
  <c r="A26" i="142" s="1"/>
  <c r="A27" i="142" s="1"/>
  <c r="A28" i="142" s="1"/>
  <c r="A29" i="142" s="1"/>
  <c r="A30" i="142" s="1"/>
  <c r="A16" i="141"/>
  <c r="A17" i="141" s="1"/>
  <c r="A18" i="141" s="1"/>
  <c r="A19" i="141" s="1"/>
  <c r="A20" i="141" s="1"/>
  <c r="A21" i="141" s="1"/>
  <c r="A22" i="141" s="1"/>
  <c r="A23" i="141" s="1"/>
  <c r="A24" i="141" s="1"/>
  <c r="A25" i="141" s="1"/>
  <c r="A26" i="141" s="1"/>
  <c r="A27" i="141" s="1"/>
  <c r="A28" i="141" s="1"/>
  <c r="A29" i="141" s="1"/>
  <c r="A30" i="141" s="1"/>
  <c r="A16" i="140"/>
  <c r="A17" i="140" s="1"/>
  <c r="A18" i="140" s="1"/>
  <c r="A19" i="140" s="1"/>
  <c r="A20" i="140" s="1"/>
  <c r="A21" i="140" s="1"/>
  <c r="A22" i="140" s="1"/>
  <c r="A23" i="140" s="1"/>
  <c r="A24" i="140" s="1"/>
  <c r="A25" i="140" s="1"/>
  <c r="A26" i="140" s="1"/>
  <c r="A27" i="140" s="1"/>
  <c r="A28" i="140" s="1"/>
  <c r="A29" i="140" s="1"/>
  <c r="A30" i="140" s="1"/>
  <c r="A16" i="139"/>
  <c r="A17" i="139" s="1"/>
  <c r="A18" i="139" s="1"/>
  <c r="A19" i="139" s="1"/>
  <c r="A20" i="139" s="1"/>
  <c r="A21" i="139" s="1"/>
  <c r="A22" i="139" s="1"/>
  <c r="A23" i="139" s="1"/>
  <c r="A24" i="139" s="1"/>
  <c r="A25" i="139" s="1"/>
  <c r="A26" i="139" s="1"/>
  <c r="A27" i="139" s="1"/>
  <c r="A28" i="139" s="1"/>
  <c r="A29" i="139" s="1"/>
  <c r="A30" i="139" s="1"/>
  <c r="A16" i="138"/>
  <c r="A17" i="138" s="1"/>
  <c r="A18" i="138" s="1"/>
  <c r="A19" i="138" s="1"/>
  <c r="A20" i="138" s="1"/>
  <c r="A21" i="138" s="1"/>
  <c r="A22" i="138" s="1"/>
  <c r="A23" i="138" s="1"/>
  <c r="A24" i="138" s="1"/>
  <c r="A25" i="138" s="1"/>
  <c r="A26" i="138" s="1"/>
  <c r="A27" i="138" s="1"/>
  <c r="A28" i="138" s="1"/>
  <c r="A29" i="138" s="1"/>
  <c r="A30" i="138" s="1"/>
  <c r="A16" i="137"/>
  <c r="A17" i="137" s="1"/>
  <c r="A18" i="137" s="1"/>
  <c r="A19" i="137" s="1"/>
  <c r="A20" i="137" s="1"/>
  <c r="A21" i="137" s="1"/>
  <c r="A22" i="137" s="1"/>
  <c r="A23" i="137" s="1"/>
  <c r="A24" i="137" s="1"/>
  <c r="A25" i="137" s="1"/>
  <c r="A26" i="137" s="1"/>
  <c r="A27" i="137" s="1"/>
  <c r="A28" i="137" s="1"/>
  <c r="A29" i="137" s="1"/>
  <c r="A30" i="137" s="1"/>
  <c r="A16" i="136"/>
  <c r="A17" i="136" s="1"/>
  <c r="A18" i="136" s="1"/>
  <c r="A19" i="136" s="1"/>
  <c r="A20" i="136" s="1"/>
  <c r="A21" i="136" s="1"/>
  <c r="A22" i="136" s="1"/>
  <c r="A23" i="136" s="1"/>
  <c r="A24" i="136" s="1"/>
  <c r="A25" i="136" s="1"/>
  <c r="A26" i="136" s="1"/>
  <c r="A27" i="136" s="1"/>
  <c r="A28" i="136" s="1"/>
  <c r="A29" i="136" s="1"/>
  <c r="A30" i="136" s="1"/>
  <c r="U11" i="125" l="1"/>
  <c r="U12" i="125"/>
  <c r="U13" i="125"/>
  <c r="U14" i="125"/>
  <c r="U15" i="125"/>
  <c r="U16" i="125"/>
  <c r="U17" i="125"/>
  <c r="U18" i="125"/>
  <c r="U19" i="125"/>
  <c r="U20" i="125"/>
  <c r="U21" i="125"/>
  <c r="U22" i="125"/>
  <c r="U23" i="125"/>
  <c r="U24" i="125"/>
  <c r="U25" i="125"/>
  <c r="U26" i="125"/>
  <c r="U27" i="125"/>
  <c r="U28" i="125"/>
  <c r="U29" i="125"/>
  <c r="U30" i="125"/>
  <c r="U10" i="125"/>
  <c r="U6" i="125"/>
  <c r="U7" i="125"/>
  <c r="U8" i="125"/>
  <c r="U9" i="125"/>
  <c r="U5" i="125"/>
  <c r="R5" i="125"/>
  <c r="U11" i="124"/>
  <c r="U12" i="124"/>
  <c r="U13" i="124"/>
  <c r="U14" i="124"/>
  <c r="U15" i="124"/>
  <c r="U16" i="124"/>
  <c r="U17" i="124"/>
  <c r="U18" i="124"/>
  <c r="U19" i="124"/>
  <c r="U20" i="124"/>
  <c r="U21" i="124"/>
  <c r="U22" i="124"/>
  <c r="U23" i="124"/>
  <c r="U24" i="124"/>
  <c r="U25" i="124"/>
  <c r="U26" i="124"/>
  <c r="U27" i="124"/>
  <c r="U28" i="124"/>
  <c r="U29" i="124"/>
  <c r="U30" i="124"/>
  <c r="U10" i="124"/>
  <c r="U6" i="124"/>
  <c r="U7" i="124"/>
  <c r="U8" i="124"/>
  <c r="U9" i="124"/>
  <c r="U5" i="124"/>
  <c r="R5" i="124"/>
  <c r="BG150" i="118"/>
  <c r="BG151" i="118"/>
  <c r="BG152" i="118"/>
  <c r="BG149" i="118"/>
  <c r="U11" i="123" l="1"/>
  <c r="U12" i="123"/>
  <c r="U13" i="123"/>
  <c r="U14" i="123"/>
  <c r="U15" i="123"/>
  <c r="U16" i="123"/>
  <c r="U17" i="123"/>
  <c r="U18" i="123"/>
  <c r="U19" i="123"/>
  <c r="U20" i="123"/>
  <c r="U21" i="123"/>
  <c r="U22" i="123"/>
  <c r="U23" i="123"/>
  <c r="U24" i="123"/>
  <c r="U25" i="123"/>
  <c r="U26" i="123"/>
  <c r="U27" i="123"/>
  <c r="U28" i="123"/>
  <c r="U29" i="123"/>
  <c r="U30" i="123"/>
  <c r="U10" i="123"/>
  <c r="U6" i="123"/>
  <c r="U7" i="123"/>
  <c r="U8" i="123"/>
  <c r="U9" i="123"/>
  <c r="U5" i="123"/>
  <c r="BB118" i="118" l="1"/>
  <c r="BC118" i="118"/>
  <c r="BD118" i="118"/>
  <c r="BE118" i="118"/>
  <c r="BB119" i="118"/>
  <c r="BC119" i="118"/>
  <c r="BD119" i="118"/>
  <c r="BE119" i="118"/>
  <c r="BB120" i="118"/>
  <c r="BC120" i="118"/>
  <c r="BD120" i="118"/>
  <c r="BE120" i="118"/>
  <c r="BB121" i="118"/>
  <c r="BC121" i="118"/>
  <c r="BD121" i="118"/>
  <c r="BE121" i="118"/>
  <c r="BB122" i="118"/>
  <c r="BC122" i="118"/>
  <c r="BD122" i="118"/>
  <c r="BE122" i="118"/>
  <c r="BB123" i="118"/>
  <c r="BC123" i="118"/>
  <c r="BD123" i="118"/>
  <c r="BE123" i="118"/>
  <c r="BB124" i="118"/>
  <c r="BC124" i="118"/>
  <c r="BD124" i="118"/>
  <c r="BE124" i="118"/>
  <c r="BB125" i="118"/>
  <c r="BC125" i="118"/>
  <c r="BD125" i="118"/>
  <c r="BE125" i="118"/>
  <c r="BB126" i="118"/>
  <c r="BC126" i="118"/>
  <c r="BD126" i="118"/>
  <c r="BE126" i="118"/>
  <c r="BB127" i="118"/>
  <c r="BC127" i="118"/>
  <c r="BD127" i="118"/>
  <c r="BE127" i="118"/>
  <c r="BB128" i="118"/>
  <c r="BC128" i="118"/>
  <c r="BD128" i="118"/>
  <c r="BE128" i="118"/>
  <c r="BB129" i="118"/>
  <c r="BC129" i="118"/>
  <c r="BD129" i="118"/>
  <c r="BE129" i="118"/>
  <c r="BB130" i="118"/>
  <c r="BC130" i="118"/>
  <c r="BD130" i="118"/>
  <c r="BE130" i="118"/>
  <c r="BB131" i="118"/>
  <c r="BC131" i="118"/>
  <c r="BD131" i="118"/>
  <c r="BE131" i="118"/>
  <c r="BB132" i="118"/>
  <c r="BC132" i="118"/>
  <c r="BD132" i="118"/>
  <c r="BE132" i="118"/>
  <c r="BB133" i="118"/>
  <c r="BC133" i="118"/>
  <c r="BD133" i="118"/>
  <c r="BE133" i="118"/>
  <c r="BB134" i="118"/>
  <c r="BC134" i="118"/>
  <c r="BD134" i="118"/>
  <c r="BE134" i="118"/>
  <c r="BB135" i="118"/>
  <c r="BC135" i="118"/>
  <c r="BD135" i="118"/>
  <c r="BE135" i="118"/>
  <c r="BB136" i="118"/>
  <c r="BC136" i="118"/>
  <c r="BD136" i="118"/>
  <c r="BE136" i="118"/>
  <c r="BB137" i="118"/>
  <c r="BC137" i="118"/>
  <c r="BD137" i="118"/>
  <c r="BE137" i="118"/>
  <c r="BC117" i="118"/>
  <c r="BD117" i="118"/>
  <c r="BE117" i="118"/>
  <c r="BB117" i="118"/>
  <c r="AV118" i="118"/>
  <c r="AW118" i="118"/>
  <c r="AX118" i="118"/>
  <c r="AY118" i="118"/>
  <c r="AV119" i="118"/>
  <c r="AW119" i="118"/>
  <c r="AX119" i="118"/>
  <c r="AY119" i="118"/>
  <c r="AV120" i="118"/>
  <c r="AW120" i="118"/>
  <c r="AX120" i="118"/>
  <c r="AY120" i="118"/>
  <c r="AV121" i="118"/>
  <c r="AW121" i="118"/>
  <c r="AX121" i="118"/>
  <c r="AY121" i="118"/>
  <c r="AV122" i="118"/>
  <c r="AW122" i="118"/>
  <c r="AX122" i="118"/>
  <c r="AY122" i="118"/>
  <c r="AV123" i="118"/>
  <c r="AW123" i="118"/>
  <c r="AX123" i="118"/>
  <c r="AY123" i="118"/>
  <c r="AV124" i="118"/>
  <c r="AW124" i="118"/>
  <c r="AX124" i="118"/>
  <c r="AY124" i="118"/>
  <c r="AV125" i="118"/>
  <c r="AW125" i="118"/>
  <c r="AX125" i="118"/>
  <c r="AY125" i="118"/>
  <c r="AV126" i="118"/>
  <c r="AW126" i="118"/>
  <c r="AX126" i="118"/>
  <c r="AY126" i="118"/>
  <c r="AV127" i="118"/>
  <c r="AW127" i="118"/>
  <c r="AX127" i="118"/>
  <c r="AY127" i="118"/>
  <c r="AV128" i="118"/>
  <c r="AW128" i="118"/>
  <c r="AX128" i="118"/>
  <c r="AY128" i="118"/>
  <c r="AV129" i="118"/>
  <c r="AW129" i="118"/>
  <c r="AX129" i="118"/>
  <c r="AY129" i="118"/>
  <c r="AV130" i="118"/>
  <c r="AW130" i="118"/>
  <c r="AX130" i="118"/>
  <c r="AY130" i="118"/>
  <c r="AV131" i="118"/>
  <c r="AW131" i="118"/>
  <c r="AX131" i="118"/>
  <c r="AY131" i="118"/>
  <c r="AV132" i="118"/>
  <c r="AW132" i="118"/>
  <c r="AX132" i="118"/>
  <c r="AY132" i="118"/>
  <c r="AV133" i="118"/>
  <c r="AW133" i="118"/>
  <c r="AX133" i="118"/>
  <c r="AY133" i="118"/>
  <c r="AV134" i="118"/>
  <c r="AW134" i="118"/>
  <c r="AX134" i="118"/>
  <c r="AY134" i="118"/>
  <c r="AV135" i="118"/>
  <c r="AW135" i="118"/>
  <c r="AX135" i="118"/>
  <c r="AY135" i="118"/>
  <c r="AV136" i="118"/>
  <c r="AW136" i="118"/>
  <c r="AX136" i="118"/>
  <c r="AY136" i="118"/>
  <c r="AV137" i="118"/>
  <c r="AW137" i="118"/>
  <c r="AX137" i="118"/>
  <c r="AY137" i="118"/>
  <c r="AW117" i="118"/>
  <c r="AX117" i="118"/>
  <c r="AY117" i="118"/>
  <c r="AV117" i="118"/>
  <c r="AN118" i="118"/>
  <c r="AO118" i="118"/>
  <c r="AP118" i="118"/>
  <c r="AQ118" i="118"/>
  <c r="AN119" i="118"/>
  <c r="AO119" i="118"/>
  <c r="AP119" i="118"/>
  <c r="AQ119" i="118"/>
  <c r="AN120" i="118"/>
  <c r="AO120" i="118"/>
  <c r="AP120" i="118"/>
  <c r="AQ120" i="118"/>
  <c r="AN121" i="118"/>
  <c r="AO121" i="118"/>
  <c r="AP121" i="118"/>
  <c r="AQ121" i="118"/>
  <c r="AN122" i="118"/>
  <c r="AO122" i="118"/>
  <c r="AP122" i="118"/>
  <c r="AQ122" i="118"/>
  <c r="AN123" i="118"/>
  <c r="AO123" i="118"/>
  <c r="AP123" i="118"/>
  <c r="AQ123" i="118"/>
  <c r="AN124" i="118"/>
  <c r="AO124" i="118"/>
  <c r="AP124" i="118"/>
  <c r="AQ124" i="118"/>
  <c r="AN125" i="118"/>
  <c r="AO125" i="118"/>
  <c r="AP125" i="118"/>
  <c r="AQ125" i="118"/>
  <c r="AN126" i="118"/>
  <c r="AO126" i="118"/>
  <c r="AP126" i="118"/>
  <c r="AQ126" i="118"/>
  <c r="AN127" i="118"/>
  <c r="AO127" i="118"/>
  <c r="AP127" i="118"/>
  <c r="AQ127" i="118"/>
  <c r="AN128" i="118"/>
  <c r="AO128" i="118"/>
  <c r="AP128" i="118"/>
  <c r="AQ128" i="118"/>
  <c r="AN129" i="118"/>
  <c r="AO129" i="118"/>
  <c r="AP129" i="118"/>
  <c r="AQ129" i="118"/>
  <c r="AN130" i="118"/>
  <c r="AO130" i="118"/>
  <c r="AP130" i="118"/>
  <c r="AQ130" i="118"/>
  <c r="AN131" i="118"/>
  <c r="AO131" i="118"/>
  <c r="AP131" i="118"/>
  <c r="AQ131" i="118"/>
  <c r="AN132" i="118"/>
  <c r="AO132" i="118"/>
  <c r="AP132" i="118"/>
  <c r="AQ132" i="118"/>
  <c r="AN133" i="118"/>
  <c r="AO133" i="118"/>
  <c r="AP133" i="118"/>
  <c r="AQ133" i="118"/>
  <c r="AN134" i="118"/>
  <c r="AO134" i="118"/>
  <c r="AP134" i="118"/>
  <c r="AQ134" i="118"/>
  <c r="AN135" i="118"/>
  <c r="AO135" i="118"/>
  <c r="AP135" i="118"/>
  <c r="AQ135" i="118"/>
  <c r="AN136" i="118"/>
  <c r="AO136" i="118"/>
  <c r="AP136" i="118"/>
  <c r="AQ136" i="118"/>
  <c r="AN137" i="118"/>
  <c r="AO137" i="118"/>
  <c r="AP137" i="118"/>
  <c r="AQ137" i="118"/>
  <c r="AO117" i="118"/>
  <c r="AP117" i="118"/>
  <c r="AQ117" i="118"/>
  <c r="AN117" i="118"/>
  <c r="BB82" i="118"/>
  <c r="BC82" i="118"/>
  <c r="BD82" i="118"/>
  <c r="BE82" i="118"/>
  <c r="BB83" i="118"/>
  <c r="BC83" i="118"/>
  <c r="BD83" i="118"/>
  <c r="BE83" i="118"/>
  <c r="BB84" i="118"/>
  <c r="BC84" i="118"/>
  <c r="BD84" i="118"/>
  <c r="BE84" i="118"/>
  <c r="BB85" i="118"/>
  <c r="BC85" i="118"/>
  <c r="BD85" i="118"/>
  <c r="BE85" i="118"/>
  <c r="BB86" i="118"/>
  <c r="BC86" i="118"/>
  <c r="BD86" i="118"/>
  <c r="BE86" i="118"/>
  <c r="BB87" i="118"/>
  <c r="BC87" i="118"/>
  <c r="BD87" i="118"/>
  <c r="BE87" i="118"/>
  <c r="BB88" i="118"/>
  <c r="BC88" i="118"/>
  <c r="BD88" i="118"/>
  <c r="BE88" i="118"/>
  <c r="BB89" i="118"/>
  <c r="BC89" i="118"/>
  <c r="BD89" i="118"/>
  <c r="BE89" i="118"/>
  <c r="BB90" i="118"/>
  <c r="BC90" i="118"/>
  <c r="BD90" i="118"/>
  <c r="BE90" i="118"/>
  <c r="BB91" i="118"/>
  <c r="BC91" i="118"/>
  <c r="BD91" i="118"/>
  <c r="BE91" i="118"/>
  <c r="BB92" i="118"/>
  <c r="BC92" i="118"/>
  <c r="BD92" i="118"/>
  <c r="BE92" i="118"/>
  <c r="BB93" i="118"/>
  <c r="BC93" i="118"/>
  <c r="BD93" i="118"/>
  <c r="BE93" i="118"/>
  <c r="BB94" i="118"/>
  <c r="BC94" i="118"/>
  <c r="BD94" i="118"/>
  <c r="BE94" i="118"/>
  <c r="BB95" i="118"/>
  <c r="BC95" i="118"/>
  <c r="BD95" i="118"/>
  <c r="BE95" i="118"/>
  <c r="BB96" i="118"/>
  <c r="BC96" i="118"/>
  <c r="BD96" i="118"/>
  <c r="BE96" i="118"/>
  <c r="BB97" i="118"/>
  <c r="BC97" i="118"/>
  <c r="BD97" i="118"/>
  <c r="BE97" i="118"/>
  <c r="BB98" i="118"/>
  <c r="BC98" i="118"/>
  <c r="BD98" i="118"/>
  <c r="BE98" i="118"/>
  <c r="BB99" i="118"/>
  <c r="BC99" i="118"/>
  <c r="BD99" i="118"/>
  <c r="BE99" i="118"/>
  <c r="BB100" i="118"/>
  <c r="BC100" i="118"/>
  <c r="BD100" i="118"/>
  <c r="BE100" i="118"/>
  <c r="BB101" i="118"/>
  <c r="BC101" i="118"/>
  <c r="BD101" i="118"/>
  <c r="BE101" i="118"/>
  <c r="BC81" i="118"/>
  <c r="BD81" i="118"/>
  <c r="BE81" i="118"/>
  <c r="BB81" i="118"/>
  <c r="AV82" i="118"/>
  <c r="AW82" i="118"/>
  <c r="AX82" i="118"/>
  <c r="AY82" i="118"/>
  <c r="AV83" i="118"/>
  <c r="AW83" i="118"/>
  <c r="AX83" i="118"/>
  <c r="AY83" i="118"/>
  <c r="AV84" i="118"/>
  <c r="AW84" i="118"/>
  <c r="AX84" i="118"/>
  <c r="AY84" i="118"/>
  <c r="AV85" i="118"/>
  <c r="AW85" i="118"/>
  <c r="AX85" i="118"/>
  <c r="AY85" i="118"/>
  <c r="AV86" i="118"/>
  <c r="AW86" i="118"/>
  <c r="AX86" i="118"/>
  <c r="AY86" i="118"/>
  <c r="AV87" i="118"/>
  <c r="AW87" i="118"/>
  <c r="AX87" i="118"/>
  <c r="AY87" i="118"/>
  <c r="AV88" i="118"/>
  <c r="AW88" i="118"/>
  <c r="AX88" i="118"/>
  <c r="AY88" i="118"/>
  <c r="AV89" i="118"/>
  <c r="AW89" i="118"/>
  <c r="AX89" i="118"/>
  <c r="AY89" i="118"/>
  <c r="AV90" i="118"/>
  <c r="AW90" i="118"/>
  <c r="AX90" i="118"/>
  <c r="AY90" i="118"/>
  <c r="AV91" i="118"/>
  <c r="AW91" i="118"/>
  <c r="AX91" i="118"/>
  <c r="AY91" i="118"/>
  <c r="AV92" i="118"/>
  <c r="AW92" i="118"/>
  <c r="AX92" i="118"/>
  <c r="AY92" i="118"/>
  <c r="AV93" i="118"/>
  <c r="AW93" i="118"/>
  <c r="AX93" i="118"/>
  <c r="AY93" i="118"/>
  <c r="AV94" i="118"/>
  <c r="AW94" i="118"/>
  <c r="AX94" i="118"/>
  <c r="AY94" i="118"/>
  <c r="AV95" i="118"/>
  <c r="AW95" i="118"/>
  <c r="AX95" i="118"/>
  <c r="AY95" i="118"/>
  <c r="AV96" i="118"/>
  <c r="AW96" i="118"/>
  <c r="AX96" i="118"/>
  <c r="AY96" i="118"/>
  <c r="AV97" i="118"/>
  <c r="AW97" i="118"/>
  <c r="AX97" i="118"/>
  <c r="AY97" i="118"/>
  <c r="AV98" i="118"/>
  <c r="AW98" i="118"/>
  <c r="AX98" i="118"/>
  <c r="AY98" i="118"/>
  <c r="AV99" i="118"/>
  <c r="AW99" i="118"/>
  <c r="AX99" i="118"/>
  <c r="AY99" i="118"/>
  <c r="AV100" i="118"/>
  <c r="AW100" i="118"/>
  <c r="AX100" i="118"/>
  <c r="AY100" i="118"/>
  <c r="AV101" i="118"/>
  <c r="AW101" i="118"/>
  <c r="AX101" i="118"/>
  <c r="AY101" i="118"/>
  <c r="AW81" i="118"/>
  <c r="AX81" i="118"/>
  <c r="AY81" i="118"/>
  <c r="AV81" i="118"/>
  <c r="AN82" i="118"/>
  <c r="AO82" i="118"/>
  <c r="AP82" i="118"/>
  <c r="AQ82" i="118"/>
  <c r="AN83" i="118"/>
  <c r="AO83" i="118"/>
  <c r="AP83" i="118"/>
  <c r="AQ83" i="118"/>
  <c r="AN84" i="118"/>
  <c r="AO84" i="118"/>
  <c r="AP84" i="118"/>
  <c r="AQ84" i="118"/>
  <c r="AN85" i="118"/>
  <c r="AO85" i="118"/>
  <c r="AP85" i="118"/>
  <c r="AQ85" i="118"/>
  <c r="AN86" i="118"/>
  <c r="AO86" i="118"/>
  <c r="AP86" i="118"/>
  <c r="AQ86" i="118"/>
  <c r="AN87" i="118"/>
  <c r="AO87" i="118"/>
  <c r="AP87" i="118"/>
  <c r="AQ87" i="118"/>
  <c r="AN88" i="118"/>
  <c r="AO88" i="118"/>
  <c r="AP88" i="118"/>
  <c r="AQ88" i="118"/>
  <c r="AN89" i="118"/>
  <c r="AO89" i="118"/>
  <c r="AP89" i="118"/>
  <c r="AQ89" i="118"/>
  <c r="AN90" i="118"/>
  <c r="AO90" i="118"/>
  <c r="AP90" i="118"/>
  <c r="AQ90" i="118"/>
  <c r="AN91" i="118"/>
  <c r="AO91" i="118"/>
  <c r="AP91" i="118"/>
  <c r="AQ91" i="118"/>
  <c r="AN92" i="118"/>
  <c r="AO92" i="118"/>
  <c r="AP92" i="118"/>
  <c r="AQ92" i="118"/>
  <c r="AN93" i="118"/>
  <c r="AO93" i="118"/>
  <c r="AP93" i="118"/>
  <c r="AQ93" i="118"/>
  <c r="AN94" i="118"/>
  <c r="AO94" i="118"/>
  <c r="AP94" i="118"/>
  <c r="AQ94" i="118"/>
  <c r="AN95" i="118"/>
  <c r="AO95" i="118"/>
  <c r="AP95" i="118"/>
  <c r="AQ95" i="118"/>
  <c r="AN96" i="118"/>
  <c r="AO96" i="118"/>
  <c r="AP96" i="118"/>
  <c r="AQ96" i="118"/>
  <c r="AN97" i="118"/>
  <c r="AO97" i="118"/>
  <c r="AP97" i="118"/>
  <c r="AQ97" i="118"/>
  <c r="AN98" i="118"/>
  <c r="AO98" i="118"/>
  <c r="AP98" i="118"/>
  <c r="AQ98" i="118"/>
  <c r="AN99" i="118"/>
  <c r="AO99" i="118"/>
  <c r="AP99" i="118"/>
  <c r="AQ99" i="118"/>
  <c r="AN100" i="118"/>
  <c r="AO100" i="118"/>
  <c r="AP100" i="118"/>
  <c r="AQ100" i="118"/>
  <c r="AN101" i="118"/>
  <c r="AO101" i="118"/>
  <c r="AP101" i="118"/>
  <c r="AQ101" i="118"/>
  <c r="AO81" i="118"/>
  <c r="AP81" i="118"/>
  <c r="AQ81" i="118"/>
  <c r="AN81" i="118"/>
  <c r="BB46" i="118"/>
  <c r="BC46" i="118"/>
  <c r="BF154" i="118" s="1"/>
  <c r="BD46" i="118"/>
  <c r="BB47" i="118"/>
  <c r="BC47" i="118"/>
  <c r="BD47" i="118"/>
  <c r="BB48" i="118"/>
  <c r="BC48" i="118"/>
  <c r="BD48" i="118"/>
  <c r="BB49" i="118"/>
  <c r="BC49" i="118"/>
  <c r="BD49" i="118"/>
  <c r="BB50" i="118"/>
  <c r="BC50" i="118"/>
  <c r="BF158" i="118" s="1"/>
  <c r="BD50" i="118"/>
  <c r="BB51" i="118"/>
  <c r="BC51" i="118"/>
  <c r="BD51" i="118"/>
  <c r="BB52" i="118"/>
  <c r="BC52" i="118"/>
  <c r="BD52" i="118"/>
  <c r="BB53" i="118"/>
  <c r="BC53" i="118"/>
  <c r="BD53" i="118"/>
  <c r="BB54" i="118"/>
  <c r="BC54" i="118"/>
  <c r="BF162" i="118" s="1"/>
  <c r="BD54" i="118"/>
  <c r="BB55" i="118"/>
  <c r="BC55" i="118"/>
  <c r="BD55" i="118"/>
  <c r="BB56" i="118"/>
  <c r="BC56" i="118"/>
  <c r="BD56" i="118"/>
  <c r="BB57" i="118"/>
  <c r="BC57" i="118"/>
  <c r="BD57" i="118"/>
  <c r="BB58" i="118"/>
  <c r="BC58" i="118"/>
  <c r="BF166" i="118" s="1"/>
  <c r="BD58" i="118"/>
  <c r="BB59" i="118"/>
  <c r="BC59" i="118"/>
  <c r="BD59" i="118"/>
  <c r="BB60" i="118"/>
  <c r="BC60" i="118"/>
  <c r="BD60" i="118"/>
  <c r="BB61" i="118"/>
  <c r="BC61" i="118"/>
  <c r="BD61" i="118"/>
  <c r="BB62" i="118"/>
  <c r="BC62" i="118"/>
  <c r="BF170" i="118" s="1"/>
  <c r="BD62" i="118"/>
  <c r="BB63" i="118"/>
  <c r="BC63" i="118"/>
  <c r="BD63" i="118"/>
  <c r="BB64" i="118"/>
  <c r="BC64" i="118"/>
  <c r="BD64" i="118"/>
  <c r="BB65" i="118"/>
  <c r="BC65" i="118"/>
  <c r="BD65" i="118"/>
  <c r="BB66" i="118"/>
  <c r="BC66" i="118"/>
  <c r="BF174" i="118" s="1"/>
  <c r="BD66" i="118"/>
  <c r="BC45" i="118"/>
  <c r="BD45" i="118"/>
  <c r="BB45" i="118"/>
  <c r="AV46" i="118"/>
  <c r="AW46" i="118"/>
  <c r="AX46" i="118"/>
  <c r="AV47" i="118"/>
  <c r="AW47" i="118"/>
  <c r="AX47" i="118"/>
  <c r="AV48" i="118"/>
  <c r="AW48" i="118"/>
  <c r="AX48" i="118"/>
  <c r="AV49" i="118"/>
  <c r="AW49" i="118"/>
  <c r="AX49" i="118"/>
  <c r="AV50" i="118"/>
  <c r="AW50" i="118"/>
  <c r="AX50" i="118"/>
  <c r="AV51" i="118"/>
  <c r="AW51" i="118"/>
  <c r="AX51" i="118"/>
  <c r="AV52" i="118"/>
  <c r="AW52" i="118"/>
  <c r="AX52" i="118"/>
  <c r="AV53" i="118"/>
  <c r="AW53" i="118"/>
  <c r="AX53" i="118"/>
  <c r="AV54" i="118"/>
  <c r="AW54" i="118"/>
  <c r="AX54" i="118"/>
  <c r="AV55" i="118"/>
  <c r="AW55" i="118"/>
  <c r="AX55" i="118"/>
  <c r="AV56" i="118"/>
  <c r="AW56" i="118"/>
  <c r="AX56" i="118"/>
  <c r="AV57" i="118"/>
  <c r="AW57" i="118"/>
  <c r="AX57" i="118"/>
  <c r="AV58" i="118"/>
  <c r="AW58" i="118"/>
  <c r="AX58" i="118"/>
  <c r="AV59" i="118"/>
  <c r="AW59" i="118"/>
  <c r="AX59" i="118"/>
  <c r="AV60" i="118"/>
  <c r="AW60" i="118"/>
  <c r="AX60" i="118"/>
  <c r="AV61" i="118"/>
  <c r="AW61" i="118"/>
  <c r="AX61" i="118"/>
  <c r="AV62" i="118"/>
  <c r="AW62" i="118"/>
  <c r="AX62" i="118"/>
  <c r="AV63" i="118"/>
  <c r="AW63" i="118"/>
  <c r="AX63" i="118"/>
  <c r="AV64" i="118"/>
  <c r="AW64" i="118"/>
  <c r="AX64" i="118"/>
  <c r="AV65" i="118"/>
  <c r="AW65" i="118"/>
  <c r="AX65" i="118"/>
  <c r="AV66" i="118"/>
  <c r="AW66" i="118"/>
  <c r="AX66" i="118"/>
  <c r="AW45" i="118"/>
  <c r="AX45" i="118"/>
  <c r="AV45" i="118"/>
  <c r="AN46" i="118"/>
  <c r="AO46" i="118"/>
  <c r="BD154" i="118" s="1"/>
  <c r="AP46" i="118"/>
  <c r="AN47" i="118"/>
  <c r="AO47" i="118"/>
  <c r="AP47" i="118"/>
  <c r="AN48" i="118"/>
  <c r="AO48" i="118"/>
  <c r="AP48" i="118"/>
  <c r="AN49" i="118"/>
  <c r="AO49" i="118"/>
  <c r="AP49" i="118"/>
  <c r="AN50" i="118"/>
  <c r="AO50" i="118"/>
  <c r="BD158" i="118" s="1"/>
  <c r="AP50" i="118"/>
  <c r="AN51" i="118"/>
  <c r="AO51" i="118"/>
  <c r="AP51" i="118"/>
  <c r="AN52" i="118"/>
  <c r="AO52" i="118"/>
  <c r="AP52" i="118"/>
  <c r="AN53" i="118"/>
  <c r="AO53" i="118"/>
  <c r="AP53" i="118"/>
  <c r="AN54" i="118"/>
  <c r="AO54" i="118"/>
  <c r="BD162" i="118" s="1"/>
  <c r="AP54" i="118"/>
  <c r="AN55" i="118"/>
  <c r="AO55" i="118"/>
  <c r="AP55" i="118"/>
  <c r="AN56" i="118"/>
  <c r="AO56" i="118"/>
  <c r="AP56" i="118"/>
  <c r="AN57" i="118"/>
  <c r="AO57" i="118"/>
  <c r="AP57" i="118"/>
  <c r="AN58" i="118"/>
  <c r="AO58" i="118"/>
  <c r="BD166" i="118" s="1"/>
  <c r="AP58" i="118"/>
  <c r="AN59" i="118"/>
  <c r="AO59" i="118"/>
  <c r="AP59" i="118"/>
  <c r="AN60" i="118"/>
  <c r="AO60" i="118"/>
  <c r="AP60" i="118"/>
  <c r="AN61" i="118"/>
  <c r="AO61" i="118"/>
  <c r="AP61" i="118"/>
  <c r="AN62" i="118"/>
  <c r="AO62" i="118"/>
  <c r="BD170" i="118" s="1"/>
  <c r="AP62" i="118"/>
  <c r="AN63" i="118"/>
  <c r="AO63" i="118"/>
  <c r="AP63" i="118"/>
  <c r="AN64" i="118"/>
  <c r="AO64" i="118"/>
  <c r="AP64" i="118"/>
  <c r="AN65" i="118"/>
  <c r="AO65" i="118"/>
  <c r="AP65" i="118"/>
  <c r="AN66" i="118"/>
  <c r="AO66" i="118"/>
  <c r="BD174" i="118" s="1"/>
  <c r="AP66" i="118"/>
  <c r="AO45" i="118"/>
  <c r="AP45" i="118"/>
  <c r="AN45" i="118"/>
  <c r="BB10" i="118"/>
  <c r="BC10" i="118"/>
  <c r="BD10" i="118"/>
  <c r="BB11" i="118"/>
  <c r="BC11" i="118"/>
  <c r="BC155" i="118" s="1"/>
  <c r="BD11" i="118"/>
  <c r="BB12" i="118"/>
  <c r="BC12" i="118"/>
  <c r="BC156" i="118" s="1"/>
  <c r="BD12" i="118"/>
  <c r="BB13" i="118"/>
  <c r="BC13" i="118"/>
  <c r="BD13" i="118"/>
  <c r="BB14" i="118"/>
  <c r="BC14" i="118"/>
  <c r="BD14" i="118"/>
  <c r="BB15" i="118"/>
  <c r="BC15" i="118"/>
  <c r="BC159" i="118" s="1"/>
  <c r="BD15" i="118"/>
  <c r="BB16" i="118"/>
  <c r="BC16" i="118"/>
  <c r="BC160" i="118" s="1"/>
  <c r="BD16" i="118"/>
  <c r="BB17" i="118"/>
  <c r="BC17" i="118"/>
  <c r="BD17" i="118"/>
  <c r="BB18" i="118"/>
  <c r="BC18" i="118"/>
  <c r="BD18" i="118"/>
  <c r="BB19" i="118"/>
  <c r="BC19" i="118"/>
  <c r="BC163" i="118" s="1"/>
  <c r="BD19" i="118"/>
  <c r="BB20" i="118"/>
  <c r="BC20" i="118"/>
  <c r="BC164" i="118" s="1"/>
  <c r="BD20" i="118"/>
  <c r="BB21" i="118"/>
  <c r="BC21" i="118"/>
  <c r="BD21" i="118"/>
  <c r="BB22" i="118"/>
  <c r="BC22" i="118"/>
  <c r="BD22" i="118"/>
  <c r="BB23" i="118"/>
  <c r="BC23" i="118"/>
  <c r="BC167" i="118" s="1"/>
  <c r="BD23" i="118"/>
  <c r="BB24" i="118"/>
  <c r="BC24" i="118"/>
  <c r="BC168" i="118" s="1"/>
  <c r="BD24" i="118"/>
  <c r="BB25" i="118"/>
  <c r="BC25" i="118"/>
  <c r="BD25" i="118"/>
  <c r="BB26" i="118"/>
  <c r="BC26" i="118"/>
  <c r="BD26" i="118"/>
  <c r="BB27" i="118"/>
  <c r="BC27" i="118"/>
  <c r="BC171" i="118" s="1"/>
  <c r="BD27" i="118"/>
  <c r="BB28" i="118"/>
  <c r="BC28" i="118"/>
  <c r="BC172" i="118" s="1"/>
  <c r="BD28" i="118"/>
  <c r="BB29" i="118"/>
  <c r="BC29" i="118"/>
  <c r="BD29" i="118"/>
  <c r="BB30" i="118"/>
  <c r="BC30" i="118"/>
  <c r="BD30" i="118"/>
  <c r="BC9" i="118"/>
  <c r="BC153" i="118" s="1"/>
  <c r="BD9" i="118"/>
  <c r="BB9" i="118"/>
  <c r="AV10" i="118"/>
  <c r="AW10" i="118"/>
  <c r="BB154" i="118" s="1"/>
  <c r="AX10" i="118"/>
  <c r="AV11" i="118"/>
  <c r="AW11" i="118"/>
  <c r="AX11" i="118"/>
  <c r="AV12" i="118"/>
  <c r="AW12" i="118"/>
  <c r="AX12" i="118"/>
  <c r="AV13" i="118"/>
  <c r="AW13" i="118"/>
  <c r="BB157" i="118" s="1"/>
  <c r="AX13" i="118"/>
  <c r="AV14" i="118"/>
  <c r="AW14" i="118"/>
  <c r="BB158" i="118" s="1"/>
  <c r="AX14" i="118"/>
  <c r="AV15" i="118"/>
  <c r="AW15" i="118"/>
  <c r="AX15" i="118"/>
  <c r="AV16" i="118"/>
  <c r="AW16" i="118"/>
  <c r="AX16" i="118"/>
  <c r="AV17" i="118"/>
  <c r="AW17" i="118"/>
  <c r="BB161" i="118" s="1"/>
  <c r="AX17" i="118"/>
  <c r="AV18" i="118"/>
  <c r="AW18" i="118"/>
  <c r="BB162" i="118" s="1"/>
  <c r="AX18" i="118"/>
  <c r="AV19" i="118"/>
  <c r="AW19" i="118"/>
  <c r="AX19" i="118"/>
  <c r="AV20" i="118"/>
  <c r="AW20" i="118"/>
  <c r="AX20" i="118"/>
  <c r="AV21" i="118"/>
  <c r="AW21" i="118"/>
  <c r="BB165" i="118" s="1"/>
  <c r="AX21" i="118"/>
  <c r="AV22" i="118"/>
  <c r="AW22" i="118"/>
  <c r="BB166" i="118" s="1"/>
  <c r="AX22" i="118"/>
  <c r="AV23" i="118"/>
  <c r="AW23" i="118"/>
  <c r="AX23" i="118"/>
  <c r="AV24" i="118"/>
  <c r="AW24" i="118"/>
  <c r="AX24" i="118"/>
  <c r="AV25" i="118"/>
  <c r="AW25" i="118"/>
  <c r="BB169" i="118" s="1"/>
  <c r="AX25" i="118"/>
  <c r="AV26" i="118"/>
  <c r="AW26" i="118"/>
  <c r="BB170" i="118" s="1"/>
  <c r="AX26" i="118"/>
  <c r="AV27" i="118"/>
  <c r="AW27" i="118"/>
  <c r="AX27" i="118"/>
  <c r="AV28" i="118"/>
  <c r="AW28" i="118"/>
  <c r="AX28" i="118"/>
  <c r="AV29" i="118"/>
  <c r="AW29" i="118"/>
  <c r="BB173" i="118" s="1"/>
  <c r="AX29" i="118"/>
  <c r="AV30" i="118"/>
  <c r="AW30" i="118"/>
  <c r="BB174" i="118" s="1"/>
  <c r="AX30" i="118"/>
  <c r="AW9" i="118"/>
  <c r="AX9" i="118"/>
  <c r="AV9" i="118"/>
  <c r="AR10" i="118"/>
  <c r="AR11" i="118"/>
  <c r="AR12" i="118"/>
  <c r="AR13" i="118"/>
  <c r="AR14" i="118"/>
  <c r="AR15" i="118"/>
  <c r="AR16" i="118"/>
  <c r="AR17" i="118"/>
  <c r="AR18" i="118"/>
  <c r="AR19" i="118"/>
  <c r="AR20" i="118"/>
  <c r="AR21" i="118"/>
  <c r="AR22" i="118"/>
  <c r="AR23" i="118"/>
  <c r="AR24" i="118"/>
  <c r="AR25" i="118"/>
  <c r="AR26" i="118"/>
  <c r="AR27" i="118"/>
  <c r="AR28" i="118"/>
  <c r="AR29" i="118"/>
  <c r="AR30" i="118"/>
  <c r="AR9" i="118"/>
  <c r="AN10" i="118"/>
  <c r="AO10" i="118"/>
  <c r="AP10" i="118"/>
  <c r="AN11" i="118"/>
  <c r="AO11" i="118"/>
  <c r="AP11" i="118"/>
  <c r="AN12" i="118"/>
  <c r="AO12" i="118"/>
  <c r="AP12" i="118"/>
  <c r="AN13" i="118"/>
  <c r="AO13" i="118"/>
  <c r="AP13" i="118"/>
  <c r="AN14" i="118"/>
  <c r="AO14" i="118"/>
  <c r="AP14" i="118"/>
  <c r="AN15" i="118"/>
  <c r="AO15" i="118"/>
  <c r="AP15" i="118"/>
  <c r="AN16" i="118"/>
  <c r="AO16" i="118"/>
  <c r="AP16" i="118"/>
  <c r="AN17" i="118"/>
  <c r="AO17" i="118"/>
  <c r="AP17" i="118"/>
  <c r="AN18" i="118"/>
  <c r="AO18" i="118"/>
  <c r="AP18" i="118"/>
  <c r="AN19" i="118"/>
  <c r="AO19" i="118"/>
  <c r="AP19" i="118"/>
  <c r="AN20" i="118"/>
  <c r="AO20" i="118"/>
  <c r="AP20" i="118"/>
  <c r="AN21" i="118"/>
  <c r="AO21" i="118"/>
  <c r="AP21" i="118"/>
  <c r="AN22" i="118"/>
  <c r="AO22" i="118"/>
  <c r="AP22" i="118"/>
  <c r="AN23" i="118"/>
  <c r="AO23" i="118"/>
  <c r="AP23" i="118"/>
  <c r="AN24" i="118"/>
  <c r="AO24" i="118"/>
  <c r="AP24" i="118"/>
  <c r="AN25" i="118"/>
  <c r="AO25" i="118"/>
  <c r="AP25" i="118"/>
  <c r="AN26" i="118"/>
  <c r="AO26" i="118"/>
  <c r="AP26" i="118"/>
  <c r="AN27" i="118"/>
  <c r="AO27" i="118"/>
  <c r="AP27" i="118"/>
  <c r="AN28" i="118"/>
  <c r="AO28" i="118"/>
  <c r="AP28" i="118"/>
  <c r="AN29" i="118"/>
  <c r="AO29" i="118"/>
  <c r="AP29" i="118"/>
  <c r="AN30" i="118"/>
  <c r="AO30" i="118"/>
  <c r="AP30" i="118"/>
  <c r="AO9" i="118"/>
  <c r="AP9" i="118"/>
  <c r="AN9" i="118"/>
  <c r="BB153" i="118" l="1"/>
  <c r="BB172" i="118"/>
  <c r="BB168" i="118"/>
  <c r="BB164" i="118"/>
  <c r="BB160" i="118"/>
  <c r="BB156" i="118"/>
  <c r="BC174" i="118"/>
  <c r="BG174" i="118" s="1"/>
  <c r="BC170" i="118"/>
  <c r="BC166" i="118"/>
  <c r="BC162" i="118"/>
  <c r="BG162" i="118" s="1"/>
  <c r="BC158" i="118"/>
  <c r="BG158" i="118" s="1"/>
  <c r="BC154" i="118"/>
  <c r="BE174" i="118"/>
  <c r="BE170" i="118"/>
  <c r="BG170" i="118" s="1"/>
  <c r="BE166" i="118"/>
  <c r="BG166" i="118" s="1"/>
  <c r="BE162" i="118"/>
  <c r="BE158" i="118"/>
  <c r="BE154" i="118"/>
  <c r="BF153" i="118"/>
  <c r="BF172" i="118"/>
  <c r="BF168" i="118"/>
  <c r="BF164" i="118"/>
  <c r="BF160" i="118"/>
  <c r="BG154" i="118"/>
  <c r="BB171" i="118"/>
  <c r="BB167" i="118"/>
  <c r="BB163" i="118"/>
  <c r="BB159" i="118"/>
  <c r="BB155" i="118"/>
  <c r="BC173" i="118"/>
  <c r="BC169" i="118"/>
  <c r="BC165" i="118"/>
  <c r="BC161" i="118"/>
  <c r="BC157" i="118"/>
  <c r="BE66" i="118"/>
  <c r="BF171" i="118"/>
  <c r="BF167" i="118"/>
  <c r="BF163" i="118"/>
  <c r="BF159" i="118"/>
  <c r="BF155" i="118"/>
  <c r="BF156" i="118"/>
  <c r="BF173" i="118"/>
  <c r="BF169" i="118"/>
  <c r="BF165" i="118"/>
  <c r="BF161" i="118"/>
  <c r="BF157" i="118"/>
  <c r="BE171" i="118"/>
  <c r="BE167" i="118"/>
  <c r="BE163" i="118"/>
  <c r="BE159" i="118"/>
  <c r="BE155" i="118"/>
  <c r="BE172" i="118"/>
  <c r="BE168" i="118"/>
  <c r="BE164" i="118"/>
  <c r="BE160" i="118"/>
  <c r="BE156" i="118"/>
  <c r="BE173" i="118"/>
  <c r="BE169" i="118"/>
  <c r="BE165" i="118"/>
  <c r="BE161" i="118"/>
  <c r="BE157" i="118"/>
  <c r="BD172" i="118"/>
  <c r="BD168" i="118"/>
  <c r="BD164" i="118"/>
  <c r="BD160" i="118"/>
  <c r="BD156" i="118"/>
  <c r="BD173" i="118"/>
  <c r="BG173" i="118" s="1"/>
  <c r="BD169" i="118"/>
  <c r="BD165" i="118"/>
  <c r="BD161" i="118"/>
  <c r="BD157" i="118"/>
  <c r="BG157" i="118" s="1"/>
  <c r="BD171" i="118"/>
  <c r="BD167" i="118"/>
  <c r="BD163" i="118"/>
  <c r="BD159" i="118"/>
  <c r="BD155" i="118"/>
  <c r="AY66" i="118"/>
  <c r="AQ66" i="118"/>
  <c r="BE30" i="118"/>
  <c r="AQ30" i="118"/>
  <c r="AS30" i="118" s="1"/>
  <c r="AY30" i="118"/>
  <c r="BG163" i="118" l="1"/>
  <c r="BG167" i="118"/>
  <c r="BG168" i="118"/>
  <c r="BG161" i="118"/>
  <c r="BG156" i="118"/>
  <c r="BG172" i="118"/>
  <c r="BG155" i="118"/>
  <c r="BG171" i="118"/>
  <c r="BG165" i="118"/>
  <c r="BG160" i="118"/>
  <c r="BG169" i="118"/>
  <c r="BG164" i="118"/>
  <c r="BG159" i="118"/>
  <c r="A6" i="127" l="1"/>
  <c r="A7" i="127"/>
  <c r="A8" i="127"/>
  <c r="A9" i="127"/>
  <c r="A10" i="127"/>
  <c r="A11" i="127"/>
  <c r="A12" i="127"/>
  <c r="A13" i="127"/>
  <c r="A14" i="127"/>
  <c r="A15" i="127"/>
  <c r="A16" i="127"/>
  <c r="A17" i="127"/>
  <c r="A18" i="127"/>
  <c r="A19" i="127"/>
  <c r="A20" i="127"/>
  <c r="A21" i="127"/>
  <c r="A22" i="127"/>
  <c r="A23" i="127"/>
  <c r="A24" i="127"/>
  <c r="A25" i="127"/>
  <c r="A26" i="127"/>
  <c r="A27" i="127"/>
  <c r="A28" i="127"/>
  <c r="A29" i="127"/>
  <c r="A30" i="127"/>
  <c r="A6" i="126"/>
  <c r="A7" i="126"/>
  <c r="A8" i="126"/>
  <c r="A9" i="126"/>
  <c r="A10" i="126"/>
  <c r="A11" i="126"/>
  <c r="A12" i="126"/>
  <c r="A13" i="126"/>
  <c r="A14" i="126"/>
  <c r="A15" i="126"/>
  <c r="A16" i="126"/>
  <c r="A17" i="126"/>
  <c r="A18" i="126"/>
  <c r="A19" i="126"/>
  <c r="A20" i="126"/>
  <c r="A21" i="126"/>
  <c r="A22" i="126"/>
  <c r="A23" i="126"/>
  <c r="A24" i="126"/>
  <c r="A25" i="126"/>
  <c r="AY9" i="118"/>
  <c r="BE9" i="118"/>
  <c r="AQ46" i="118"/>
  <c r="AQ47" i="118"/>
  <c r="AQ48" i="118"/>
  <c r="AQ49" i="118"/>
  <c r="AQ50" i="118"/>
  <c r="AQ51" i="118"/>
  <c r="AQ52" i="118"/>
  <c r="AQ53" i="118"/>
  <c r="AQ54" i="118"/>
  <c r="AQ55" i="118"/>
  <c r="AQ56" i="118"/>
  <c r="AQ57" i="118"/>
  <c r="AQ58" i="118"/>
  <c r="AQ59" i="118"/>
  <c r="AQ60" i="118"/>
  <c r="AQ61" i="118"/>
  <c r="AQ62" i="118"/>
  <c r="AQ63" i="118"/>
  <c r="AQ64" i="118"/>
  <c r="AQ65" i="118"/>
  <c r="AQ45" i="118"/>
  <c r="AY46" i="118"/>
  <c r="AY47" i="118"/>
  <c r="AY48" i="118"/>
  <c r="AY49" i="118"/>
  <c r="AY50" i="118"/>
  <c r="AY51" i="118"/>
  <c r="AY52" i="118"/>
  <c r="AY53" i="118"/>
  <c r="AY54" i="118"/>
  <c r="AY55" i="118"/>
  <c r="AY56" i="118"/>
  <c r="AY57" i="118"/>
  <c r="AY58" i="118"/>
  <c r="AY59" i="118"/>
  <c r="AY60" i="118"/>
  <c r="AY61" i="118"/>
  <c r="AY62" i="118"/>
  <c r="AY63" i="118"/>
  <c r="AY64" i="118"/>
  <c r="AY65" i="118"/>
  <c r="AY45" i="118"/>
  <c r="BE46" i="118"/>
  <c r="BE47" i="118"/>
  <c r="BE48" i="118"/>
  <c r="BE49" i="118"/>
  <c r="BE50" i="118"/>
  <c r="BE51" i="118"/>
  <c r="BE52" i="118"/>
  <c r="BE53" i="118"/>
  <c r="BE54" i="118"/>
  <c r="BE55" i="118"/>
  <c r="BE56" i="118"/>
  <c r="BE57" i="118"/>
  <c r="BE58" i="118"/>
  <c r="BE59" i="118"/>
  <c r="BE60" i="118"/>
  <c r="BE61" i="118"/>
  <c r="BE62" i="118"/>
  <c r="BE63" i="118"/>
  <c r="BE64" i="118"/>
  <c r="BE65" i="118"/>
  <c r="BE45" i="118"/>
  <c r="BE153" i="118"/>
  <c r="BD153" i="118"/>
  <c r="BA154" i="118"/>
  <c r="BA155" i="118" s="1"/>
  <c r="BA156" i="118" s="1"/>
  <c r="BA157" i="118" s="1"/>
  <c r="BA158" i="118" s="1"/>
  <c r="BA159" i="118" s="1"/>
  <c r="BA160" i="118" s="1"/>
  <c r="BA161" i="118" s="1"/>
  <c r="BA162" i="118" s="1"/>
  <c r="BA163" i="118" s="1"/>
  <c r="BA164" i="118" s="1"/>
  <c r="BA165" i="118" s="1"/>
  <c r="BA166" i="118" s="1"/>
  <c r="BA167" i="118" s="1"/>
  <c r="BA168" i="118" s="1"/>
  <c r="BA169" i="118" s="1"/>
  <c r="BA170" i="118" s="1"/>
  <c r="BA171" i="118" s="1"/>
  <c r="BA172" i="118" s="1"/>
  <c r="BA173" i="118" s="1"/>
  <c r="BA174" i="118" s="1"/>
  <c r="A6" i="125"/>
  <c r="A7" i="125"/>
  <c r="A8" i="125"/>
  <c r="A9" i="125"/>
  <c r="A10" i="125"/>
  <c r="A11" i="125"/>
  <c r="A12" i="125"/>
  <c r="A13" i="125"/>
  <c r="A14" i="125"/>
  <c r="A15" i="125"/>
  <c r="A16" i="125"/>
  <c r="A17" i="125"/>
  <c r="A18" i="125"/>
  <c r="A19" i="125"/>
  <c r="A20" i="125"/>
  <c r="A21" i="125"/>
  <c r="A22" i="125"/>
  <c r="A23" i="125"/>
  <c r="A24" i="125"/>
  <c r="A25" i="125"/>
  <c r="A26" i="125"/>
  <c r="A27" i="125"/>
  <c r="A28" i="125"/>
  <c r="A29" i="125"/>
  <c r="A30" i="125"/>
  <c r="R30" i="125"/>
  <c r="S30" i="125"/>
  <c r="T30" i="125"/>
  <c r="V30" i="125"/>
  <c r="Q6" i="125"/>
  <c r="Q7" i="125"/>
  <c r="Q8" i="125"/>
  <c r="Q9" i="125"/>
  <c r="Q10" i="125"/>
  <c r="Q11" i="125"/>
  <c r="Q12" i="125"/>
  <c r="Q13" i="125"/>
  <c r="Q14" i="125"/>
  <c r="Q15" i="125"/>
  <c r="Q16" i="125"/>
  <c r="Q17" i="125"/>
  <c r="Q18" i="125"/>
  <c r="Q19" i="125"/>
  <c r="Q20" i="125"/>
  <c r="Q21" i="125"/>
  <c r="Q22" i="125"/>
  <c r="Q23" i="125"/>
  <c r="Q24" i="125"/>
  <c r="Q25" i="125"/>
  <c r="Q26" i="125"/>
  <c r="Q27" i="125"/>
  <c r="Q28" i="125"/>
  <c r="Q29" i="125"/>
  <c r="Q30" i="125"/>
  <c r="R29" i="125"/>
  <c r="S29" i="125"/>
  <c r="T29" i="125"/>
  <c r="V29" i="125"/>
  <c r="R28" i="125"/>
  <c r="S28" i="125"/>
  <c r="T28" i="125"/>
  <c r="V28" i="125"/>
  <c r="R27" i="125"/>
  <c r="S27" i="125"/>
  <c r="T27" i="125"/>
  <c r="V27" i="125"/>
  <c r="R26" i="125"/>
  <c r="S26" i="125"/>
  <c r="T26" i="125"/>
  <c r="V26" i="125"/>
  <c r="R25" i="125"/>
  <c r="S25" i="125"/>
  <c r="T25" i="125"/>
  <c r="V25" i="125"/>
  <c r="R24" i="125"/>
  <c r="S24" i="125"/>
  <c r="T24" i="125"/>
  <c r="V24" i="125"/>
  <c r="R23" i="125"/>
  <c r="S23" i="125"/>
  <c r="T23" i="125"/>
  <c r="V23" i="125"/>
  <c r="R22" i="125"/>
  <c r="S22" i="125"/>
  <c r="T22" i="125"/>
  <c r="V22" i="125"/>
  <c r="R21" i="125"/>
  <c r="S21" i="125"/>
  <c r="T21" i="125"/>
  <c r="V21" i="125"/>
  <c r="R20" i="125"/>
  <c r="S20" i="125"/>
  <c r="T20" i="125"/>
  <c r="V20" i="125"/>
  <c r="R19" i="125"/>
  <c r="S19" i="125"/>
  <c r="T19" i="125"/>
  <c r="V19" i="125"/>
  <c r="R18" i="125"/>
  <c r="S18" i="125"/>
  <c r="T18" i="125"/>
  <c r="V18" i="125"/>
  <c r="R17" i="125"/>
  <c r="S17" i="125"/>
  <c r="T17" i="125"/>
  <c r="V17" i="125"/>
  <c r="R16" i="125"/>
  <c r="S16" i="125"/>
  <c r="T16" i="125"/>
  <c r="V16" i="125"/>
  <c r="R15" i="125"/>
  <c r="S15" i="125"/>
  <c r="T15" i="125"/>
  <c r="V15" i="125"/>
  <c r="R14" i="125"/>
  <c r="S14" i="125"/>
  <c r="T14" i="125"/>
  <c r="V14" i="125"/>
  <c r="N14" i="119"/>
  <c r="R13" i="125"/>
  <c r="S13" i="125"/>
  <c r="T13" i="125"/>
  <c r="V13" i="125"/>
  <c r="R12" i="125"/>
  <c r="S12" i="125"/>
  <c r="T12" i="125"/>
  <c r="V12" i="125"/>
  <c r="R11" i="125"/>
  <c r="S11" i="125"/>
  <c r="T11" i="125"/>
  <c r="V11" i="125"/>
  <c r="R10" i="125"/>
  <c r="S10" i="125"/>
  <c r="T10" i="125"/>
  <c r="V10" i="125"/>
  <c r="N10" i="119"/>
  <c r="R9" i="125"/>
  <c r="S9" i="125"/>
  <c r="T9" i="125"/>
  <c r="V9" i="125"/>
  <c r="R8" i="125"/>
  <c r="S8" i="125"/>
  <c r="T8" i="125"/>
  <c r="V8" i="125"/>
  <c r="R7" i="125"/>
  <c r="S7" i="125"/>
  <c r="T7" i="125"/>
  <c r="V7" i="125"/>
  <c r="R6" i="125"/>
  <c r="S6" i="125"/>
  <c r="T6" i="125"/>
  <c r="V6" i="125"/>
  <c r="N6" i="119"/>
  <c r="S5" i="125"/>
  <c r="T5" i="125"/>
  <c r="V5" i="125"/>
  <c r="A6" i="124"/>
  <c r="A7" i="124"/>
  <c r="A8" i="124"/>
  <c r="A9" i="124"/>
  <c r="A10" i="124"/>
  <c r="A11" i="124"/>
  <c r="A12" i="124"/>
  <c r="A13" i="124"/>
  <c r="A14" i="124"/>
  <c r="A15" i="124"/>
  <c r="A16" i="124"/>
  <c r="A17" i="124"/>
  <c r="A18" i="124"/>
  <c r="A19" i="124"/>
  <c r="A20" i="124"/>
  <c r="A21" i="124"/>
  <c r="A22" i="124"/>
  <c r="A23" i="124"/>
  <c r="A24" i="124"/>
  <c r="A25" i="124"/>
  <c r="A26" i="124"/>
  <c r="A27" i="124"/>
  <c r="A28" i="124"/>
  <c r="A29" i="124"/>
  <c r="A30" i="124"/>
  <c r="R30" i="124"/>
  <c r="S30" i="124"/>
  <c r="T30" i="124"/>
  <c r="V30" i="124"/>
  <c r="Q6" i="124"/>
  <c r="Q7" i="124"/>
  <c r="Q8" i="124"/>
  <c r="Q9" i="124"/>
  <c r="Q10" i="124"/>
  <c r="Q11" i="124"/>
  <c r="Q12" i="124"/>
  <c r="Q13" i="124"/>
  <c r="Q14" i="124"/>
  <c r="Q15" i="124"/>
  <c r="Q16" i="124"/>
  <c r="Q17" i="124"/>
  <c r="Q18" i="124"/>
  <c r="Q19" i="124"/>
  <c r="Q20" i="124"/>
  <c r="Q21" i="124"/>
  <c r="Q22" i="124"/>
  <c r="Q23" i="124"/>
  <c r="Q24" i="124"/>
  <c r="Q25" i="124"/>
  <c r="Q26" i="124"/>
  <c r="Q27" i="124"/>
  <c r="Q28" i="124"/>
  <c r="Q29" i="124"/>
  <c r="Q30" i="124"/>
  <c r="R29" i="124"/>
  <c r="S29" i="124"/>
  <c r="T29" i="124"/>
  <c r="V29" i="124"/>
  <c r="R28" i="124"/>
  <c r="S28" i="124"/>
  <c r="T28" i="124"/>
  <c r="V28" i="124"/>
  <c r="R27" i="124"/>
  <c r="S27" i="124"/>
  <c r="T27" i="124"/>
  <c r="V27" i="124"/>
  <c r="R26" i="124"/>
  <c r="S26" i="124"/>
  <c r="T26" i="124"/>
  <c r="V26" i="124"/>
  <c r="R25" i="124"/>
  <c r="S25" i="124"/>
  <c r="T25" i="124"/>
  <c r="V25" i="124"/>
  <c r="R24" i="124"/>
  <c r="S24" i="124"/>
  <c r="T24" i="124"/>
  <c r="V24" i="124"/>
  <c r="R23" i="124"/>
  <c r="S23" i="124"/>
  <c r="T23" i="124"/>
  <c r="V23" i="124"/>
  <c r="R22" i="124"/>
  <c r="S22" i="124"/>
  <c r="T22" i="124"/>
  <c r="V22" i="124"/>
  <c r="R21" i="124"/>
  <c r="S21" i="124"/>
  <c r="T21" i="124"/>
  <c r="V21" i="124"/>
  <c r="R20" i="124"/>
  <c r="S20" i="124"/>
  <c r="T20" i="124"/>
  <c r="V20" i="124"/>
  <c r="R19" i="124"/>
  <c r="S19" i="124"/>
  <c r="T19" i="124"/>
  <c r="V19" i="124"/>
  <c r="R18" i="124"/>
  <c r="S18" i="124"/>
  <c r="T18" i="124"/>
  <c r="V18" i="124"/>
  <c r="R17" i="124"/>
  <c r="S17" i="124"/>
  <c r="T17" i="124"/>
  <c r="V17" i="124"/>
  <c r="R16" i="124"/>
  <c r="S16" i="124"/>
  <c r="T16" i="124"/>
  <c r="V16" i="124"/>
  <c r="R15" i="124"/>
  <c r="S15" i="124"/>
  <c r="T15" i="124"/>
  <c r="V15" i="124"/>
  <c r="R14" i="124"/>
  <c r="S14" i="124"/>
  <c r="T14" i="124"/>
  <c r="V14" i="124"/>
  <c r="R13" i="124"/>
  <c r="S13" i="124"/>
  <c r="T13" i="124"/>
  <c r="V13" i="124"/>
  <c r="R12" i="124"/>
  <c r="S12" i="124"/>
  <c r="T12" i="124"/>
  <c r="V12" i="124"/>
  <c r="R11" i="124"/>
  <c r="S11" i="124"/>
  <c r="T11" i="124"/>
  <c r="V11" i="124"/>
  <c r="R10" i="124"/>
  <c r="S10" i="124"/>
  <c r="T10" i="124"/>
  <c r="V10" i="124"/>
  <c r="R9" i="124"/>
  <c r="S9" i="124"/>
  <c r="T9" i="124"/>
  <c r="W9" i="124" s="1"/>
  <c r="V9" i="124"/>
  <c r="R8" i="124"/>
  <c r="S8" i="124"/>
  <c r="T8" i="124"/>
  <c r="V8" i="124"/>
  <c r="R7" i="124"/>
  <c r="S7" i="124"/>
  <c r="T7" i="124"/>
  <c r="V7" i="124"/>
  <c r="R6" i="124"/>
  <c r="S6" i="124"/>
  <c r="T6" i="124"/>
  <c r="V6" i="124"/>
  <c r="S5" i="124"/>
  <c r="T5" i="124"/>
  <c r="V5" i="124"/>
  <c r="Q6" i="123"/>
  <c r="Q7" i="123"/>
  <c r="Q8" i="123"/>
  <c r="Q9" i="123"/>
  <c r="Q10" i="123"/>
  <c r="Q11" i="123"/>
  <c r="Q12" i="123"/>
  <c r="Q13" i="123"/>
  <c r="Q14" i="123"/>
  <c r="Q15" i="123"/>
  <c r="Q16" i="123"/>
  <c r="Q17" i="123"/>
  <c r="Q18" i="123"/>
  <c r="Q19" i="123"/>
  <c r="Q20" i="123"/>
  <c r="Q21" i="123"/>
  <c r="Q22" i="123"/>
  <c r="Q23" i="123"/>
  <c r="Q24" i="123"/>
  <c r="Q25" i="123"/>
  <c r="Q26" i="123"/>
  <c r="Q27" i="123"/>
  <c r="Q28" i="123"/>
  <c r="Q29" i="123"/>
  <c r="Q30" i="123"/>
  <c r="R30" i="123"/>
  <c r="S30" i="123"/>
  <c r="T30" i="123"/>
  <c r="W30" i="123" s="1"/>
  <c r="V30" i="123"/>
  <c r="R15" i="123"/>
  <c r="S15" i="123"/>
  <c r="T15" i="123"/>
  <c r="V15" i="123"/>
  <c r="A6" i="123"/>
  <c r="A7" i="123"/>
  <c r="A8" i="123"/>
  <c r="A9" i="123"/>
  <c r="A10" i="123"/>
  <c r="A11" i="123"/>
  <c r="A12" i="123"/>
  <c r="A13" i="123"/>
  <c r="A14" i="123"/>
  <c r="A15" i="123"/>
  <c r="A16" i="123"/>
  <c r="A17" i="123"/>
  <c r="A18" i="123"/>
  <c r="A19" i="123"/>
  <c r="A20" i="123"/>
  <c r="A21" i="123"/>
  <c r="A22" i="123"/>
  <c r="A23" i="123"/>
  <c r="A24" i="123"/>
  <c r="A25" i="123"/>
  <c r="A26" i="123"/>
  <c r="A27" i="123"/>
  <c r="A28" i="123"/>
  <c r="A29" i="123"/>
  <c r="A30" i="123"/>
  <c r="R11" i="123"/>
  <c r="S11" i="123"/>
  <c r="T11" i="123"/>
  <c r="V11" i="123"/>
  <c r="R29" i="123"/>
  <c r="S29" i="123"/>
  <c r="T29" i="123"/>
  <c r="V29" i="123"/>
  <c r="R28" i="123"/>
  <c r="S28" i="123"/>
  <c r="T28" i="123"/>
  <c r="V28" i="123"/>
  <c r="R27" i="123"/>
  <c r="S27" i="123"/>
  <c r="T27" i="123"/>
  <c r="V27" i="123"/>
  <c r="R26" i="123"/>
  <c r="S26" i="123"/>
  <c r="T26" i="123"/>
  <c r="V26" i="123"/>
  <c r="R25" i="123"/>
  <c r="S25" i="123"/>
  <c r="T25" i="123"/>
  <c r="V25" i="123"/>
  <c r="R24" i="123"/>
  <c r="S24" i="123"/>
  <c r="T24" i="123"/>
  <c r="V24" i="123"/>
  <c r="R23" i="123"/>
  <c r="S23" i="123"/>
  <c r="T23" i="123"/>
  <c r="V23" i="123"/>
  <c r="R22" i="123"/>
  <c r="S22" i="123"/>
  <c r="T22" i="123"/>
  <c r="V22" i="123"/>
  <c r="R21" i="123"/>
  <c r="S21" i="123"/>
  <c r="T21" i="123"/>
  <c r="V21" i="123"/>
  <c r="R20" i="123"/>
  <c r="S20" i="123"/>
  <c r="T20" i="123"/>
  <c r="V20" i="123"/>
  <c r="R19" i="123"/>
  <c r="S19" i="123"/>
  <c r="T19" i="123"/>
  <c r="V19" i="123"/>
  <c r="R18" i="123"/>
  <c r="S18" i="123"/>
  <c r="T18" i="123"/>
  <c r="V18" i="123"/>
  <c r="R17" i="123"/>
  <c r="S17" i="123"/>
  <c r="T17" i="123"/>
  <c r="V17" i="123"/>
  <c r="R16" i="123"/>
  <c r="S16" i="123"/>
  <c r="T16" i="123"/>
  <c r="V16" i="123"/>
  <c r="R14" i="123"/>
  <c r="S14" i="123"/>
  <c r="T14" i="123"/>
  <c r="V14" i="123"/>
  <c r="R13" i="123"/>
  <c r="S13" i="123"/>
  <c r="T13" i="123"/>
  <c r="V13" i="123"/>
  <c r="R12" i="123"/>
  <c r="S12" i="123"/>
  <c r="T12" i="123"/>
  <c r="V12" i="123"/>
  <c r="R10" i="123"/>
  <c r="S10" i="123"/>
  <c r="T10" i="123"/>
  <c r="V10" i="123"/>
  <c r="R9" i="123"/>
  <c r="S9" i="123"/>
  <c r="T9" i="123"/>
  <c r="V9" i="123"/>
  <c r="R8" i="123"/>
  <c r="S8" i="123"/>
  <c r="T8" i="123"/>
  <c r="V8" i="123"/>
  <c r="R7" i="123"/>
  <c r="S7" i="123"/>
  <c r="T7" i="123"/>
  <c r="V7" i="123"/>
  <c r="R6" i="123"/>
  <c r="S6" i="123"/>
  <c r="T6" i="123"/>
  <c r="V6" i="123"/>
  <c r="R5" i="123"/>
  <c r="S5" i="123"/>
  <c r="T5" i="123"/>
  <c r="V5" i="123"/>
  <c r="A6" i="119"/>
  <c r="A7" i="119"/>
  <c r="A8" i="119"/>
  <c r="A9" i="119"/>
  <c r="A10" i="119"/>
  <c r="A11" i="119"/>
  <c r="A12" i="119"/>
  <c r="A13" i="119"/>
  <c r="A14" i="119"/>
  <c r="A15" i="119"/>
  <c r="A16" i="119"/>
  <c r="A17" i="119"/>
  <c r="A18" i="119"/>
  <c r="A19" i="119"/>
  <c r="A20" i="119"/>
  <c r="A21" i="119"/>
  <c r="A22" i="119"/>
  <c r="A23" i="119"/>
  <c r="A24" i="119"/>
  <c r="A25" i="119"/>
  <c r="A26" i="119"/>
  <c r="A27" i="119"/>
  <c r="A28" i="119"/>
  <c r="A29" i="119"/>
  <c r="A30" i="119"/>
  <c r="O30" i="119"/>
  <c r="P30" i="119"/>
  <c r="M6" i="119"/>
  <c r="M7" i="119"/>
  <c r="M8" i="119"/>
  <c r="M9" i="119"/>
  <c r="M10" i="119"/>
  <c r="M11" i="119"/>
  <c r="M12" i="119"/>
  <c r="M13" i="119"/>
  <c r="M14" i="119"/>
  <c r="M15" i="119"/>
  <c r="M16" i="119"/>
  <c r="M17" i="119"/>
  <c r="M18" i="119"/>
  <c r="M19" i="119"/>
  <c r="M20" i="119"/>
  <c r="M21" i="119"/>
  <c r="M22" i="119"/>
  <c r="M23" i="119"/>
  <c r="M24" i="119"/>
  <c r="M25" i="119"/>
  <c r="M26" i="119"/>
  <c r="M27" i="119"/>
  <c r="M28" i="119"/>
  <c r="M29" i="119"/>
  <c r="M30" i="119"/>
  <c r="N29" i="119"/>
  <c r="O29" i="119"/>
  <c r="P29" i="119"/>
  <c r="N28" i="119"/>
  <c r="O28" i="119"/>
  <c r="P28" i="119"/>
  <c r="O27" i="119"/>
  <c r="P27" i="119"/>
  <c r="N26" i="119"/>
  <c r="O26" i="119"/>
  <c r="P26" i="119"/>
  <c r="N25" i="119"/>
  <c r="Q25" i="119" s="1"/>
  <c r="O25" i="119"/>
  <c r="P25" i="119"/>
  <c r="N24" i="119"/>
  <c r="O24" i="119"/>
  <c r="P24" i="119"/>
  <c r="O23" i="119"/>
  <c r="P23" i="119"/>
  <c r="N22" i="119"/>
  <c r="O22" i="119"/>
  <c r="P22" i="119"/>
  <c r="N21" i="119"/>
  <c r="O21" i="119"/>
  <c r="P21" i="119"/>
  <c r="N20" i="119"/>
  <c r="O20" i="119"/>
  <c r="P20" i="119"/>
  <c r="O19" i="119"/>
  <c r="P19" i="119"/>
  <c r="N18" i="119"/>
  <c r="O18" i="119"/>
  <c r="P18" i="119"/>
  <c r="N17" i="119"/>
  <c r="O17" i="119"/>
  <c r="P17" i="119"/>
  <c r="N16" i="119"/>
  <c r="O16" i="119"/>
  <c r="P16" i="119"/>
  <c r="N15" i="119"/>
  <c r="O15" i="119"/>
  <c r="P15" i="119"/>
  <c r="O14" i="119"/>
  <c r="P14" i="119"/>
  <c r="N13" i="119"/>
  <c r="O13" i="119"/>
  <c r="P13" i="119"/>
  <c r="N12" i="119"/>
  <c r="O12" i="119"/>
  <c r="P12" i="119"/>
  <c r="O11" i="119"/>
  <c r="P11" i="119"/>
  <c r="O10" i="119"/>
  <c r="P10" i="119"/>
  <c r="N9" i="119"/>
  <c r="Q9" i="119" s="1"/>
  <c r="O9" i="119"/>
  <c r="P9" i="119"/>
  <c r="O8" i="119"/>
  <c r="P8" i="119"/>
  <c r="N7" i="119"/>
  <c r="O7" i="119"/>
  <c r="P7" i="119"/>
  <c r="O6" i="119"/>
  <c r="P6" i="119"/>
  <c r="N5" i="119"/>
  <c r="O5" i="119"/>
  <c r="P5" i="119"/>
  <c r="A6" i="118"/>
  <c r="A7" i="118" s="1"/>
  <c r="A8" i="118" s="1"/>
  <c r="A9" i="118" s="1"/>
  <c r="BA118" i="118"/>
  <c r="BA119" i="118" s="1"/>
  <c r="BA120" i="118" s="1"/>
  <c r="BA121" i="118" s="1"/>
  <c r="BA122" i="118" s="1"/>
  <c r="BA123" i="118" s="1"/>
  <c r="BA124" i="118" s="1"/>
  <c r="BA125" i="118" s="1"/>
  <c r="BA126" i="118" s="1"/>
  <c r="BA127" i="118" s="1"/>
  <c r="BA128" i="118" s="1"/>
  <c r="BA129" i="118" s="1"/>
  <c r="BA130" i="118" s="1"/>
  <c r="BA131" i="118" s="1"/>
  <c r="BA132" i="118" s="1"/>
  <c r="BA133" i="118" s="1"/>
  <c r="BA134" i="118" s="1"/>
  <c r="BA135" i="118" s="1"/>
  <c r="BA136" i="118" s="1"/>
  <c r="BA137" i="118" s="1"/>
  <c r="BA138" i="118" s="1"/>
  <c r="AU118" i="118"/>
  <c r="AU119" i="118" s="1"/>
  <c r="AU120" i="118" s="1"/>
  <c r="AU121" i="118" s="1"/>
  <c r="AU122" i="118" s="1"/>
  <c r="AU123" i="118" s="1"/>
  <c r="AU124" i="118" s="1"/>
  <c r="AU125" i="118" s="1"/>
  <c r="AU126" i="118" s="1"/>
  <c r="AU127" i="118" s="1"/>
  <c r="AU128" i="118" s="1"/>
  <c r="AU129" i="118" s="1"/>
  <c r="AU130" i="118" s="1"/>
  <c r="AU131" i="118" s="1"/>
  <c r="AU132" i="118" s="1"/>
  <c r="AU133" i="118" s="1"/>
  <c r="AU134" i="118" s="1"/>
  <c r="AU135" i="118" s="1"/>
  <c r="AU136" i="118" s="1"/>
  <c r="AU137" i="118" s="1"/>
  <c r="AU138" i="118" s="1"/>
  <c r="AM118" i="118"/>
  <c r="AM119" i="118" s="1"/>
  <c r="AM120" i="118" s="1"/>
  <c r="AM121" i="118" s="1"/>
  <c r="AM122" i="118" s="1"/>
  <c r="AM123" i="118" s="1"/>
  <c r="AM124" i="118" s="1"/>
  <c r="AM125" i="118" s="1"/>
  <c r="AM126" i="118" s="1"/>
  <c r="AM127" i="118" s="1"/>
  <c r="AM128" i="118" s="1"/>
  <c r="AM129" i="118" s="1"/>
  <c r="AM130" i="118" s="1"/>
  <c r="AM131" i="118" s="1"/>
  <c r="AM132" i="118" s="1"/>
  <c r="AM133" i="118" s="1"/>
  <c r="AM134" i="118" s="1"/>
  <c r="AM135" i="118" s="1"/>
  <c r="AM136" i="118" s="1"/>
  <c r="AM137" i="118" s="1"/>
  <c r="AM138" i="118" s="1"/>
  <c r="BA82" i="118"/>
  <c r="BA83" i="118" s="1"/>
  <c r="BA84" i="118" s="1"/>
  <c r="BA85" i="118" s="1"/>
  <c r="BA86" i="118" s="1"/>
  <c r="BA87" i="118" s="1"/>
  <c r="BA88" i="118" s="1"/>
  <c r="BA89" i="118" s="1"/>
  <c r="BA90" i="118" s="1"/>
  <c r="BA91" i="118" s="1"/>
  <c r="BA92" i="118" s="1"/>
  <c r="BA93" i="118" s="1"/>
  <c r="BA94" i="118" s="1"/>
  <c r="BA95" i="118" s="1"/>
  <c r="BA96" i="118" s="1"/>
  <c r="BA97" i="118" s="1"/>
  <c r="BA98" i="118" s="1"/>
  <c r="BA99" i="118" s="1"/>
  <c r="BA100" i="118" s="1"/>
  <c r="BA101" i="118" s="1"/>
  <c r="BA102" i="118" s="1"/>
  <c r="AU82" i="118"/>
  <c r="AU83" i="118" s="1"/>
  <c r="AU84" i="118" s="1"/>
  <c r="AU85" i="118" s="1"/>
  <c r="AU86" i="118" s="1"/>
  <c r="AU87" i="118" s="1"/>
  <c r="AU88" i="118" s="1"/>
  <c r="AU89" i="118" s="1"/>
  <c r="AU90" i="118" s="1"/>
  <c r="AU91" i="118" s="1"/>
  <c r="AU92" i="118" s="1"/>
  <c r="AU93" i="118" s="1"/>
  <c r="AU94" i="118" s="1"/>
  <c r="AU95" i="118" s="1"/>
  <c r="AU96" i="118" s="1"/>
  <c r="AU97" i="118" s="1"/>
  <c r="AU98" i="118" s="1"/>
  <c r="AU99" i="118" s="1"/>
  <c r="AU100" i="118" s="1"/>
  <c r="AU101" i="118" s="1"/>
  <c r="AU102" i="118" s="1"/>
  <c r="AM82" i="118"/>
  <c r="AM83" i="118" s="1"/>
  <c r="AM84" i="118" s="1"/>
  <c r="AM85" i="118" s="1"/>
  <c r="AM86" i="118" s="1"/>
  <c r="AM87" i="118" s="1"/>
  <c r="AM88" i="118" s="1"/>
  <c r="AM89" i="118" s="1"/>
  <c r="AM90" i="118" s="1"/>
  <c r="AM91" i="118" s="1"/>
  <c r="AM92" i="118" s="1"/>
  <c r="AM93" i="118" s="1"/>
  <c r="AM94" i="118" s="1"/>
  <c r="AM95" i="118" s="1"/>
  <c r="AM96" i="118" s="1"/>
  <c r="AM97" i="118" s="1"/>
  <c r="AM98" i="118" s="1"/>
  <c r="AM99" i="118" s="1"/>
  <c r="AM100" i="118" s="1"/>
  <c r="AM101" i="118" s="1"/>
  <c r="AM102" i="118" s="1"/>
  <c r="BA46" i="118"/>
  <c r="BA47" i="118" s="1"/>
  <c r="BA48" i="118" s="1"/>
  <c r="BA49" i="118" s="1"/>
  <c r="BA50" i="118" s="1"/>
  <c r="BA51" i="118" s="1"/>
  <c r="BA52" i="118" s="1"/>
  <c r="BA53" i="118" s="1"/>
  <c r="BA54" i="118" s="1"/>
  <c r="BA55" i="118" s="1"/>
  <c r="BA56" i="118" s="1"/>
  <c r="BA57" i="118" s="1"/>
  <c r="BA58" i="118" s="1"/>
  <c r="BA59" i="118" s="1"/>
  <c r="BA60" i="118" s="1"/>
  <c r="BA61" i="118" s="1"/>
  <c r="BA62" i="118" s="1"/>
  <c r="BA63" i="118" s="1"/>
  <c r="BA64" i="118" s="1"/>
  <c r="BA65" i="118" s="1"/>
  <c r="BA66" i="118" s="1"/>
  <c r="AU46" i="118"/>
  <c r="AU47" i="118" s="1"/>
  <c r="AU48" i="118" s="1"/>
  <c r="AU49" i="118" s="1"/>
  <c r="AU50" i="118" s="1"/>
  <c r="AU51" i="118" s="1"/>
  <c r="AU52" i="118" s="1"/>
  <c r="AU53" i="118" s="1"/>
  <c r="AU54" i="118" s="1"/>
  <c r="AU55" i="118" s="1"/>
  <c r="AU56" i="118" s="1"/>
  <c r="AU57" i="118" s="1"/>
  <c r="AU58" i="118" s="1"/>
  <c r="AU59" i="118" s="1"/>
  <c r="AU60" i="118" s="1"/>
  <c r="AU61" i="118" s="1"/>
  <c r="AU62" i="118" s="1"/>
  <c r="AU63" i="118" s="1"/>
  <c r="AU64" i="118" s="1"/>
  <c r="AU65" i="118" s="1"/>
  <c r="AU66" i="118" s="1"/>
  <c r="AM46" i="118"/>
  <c r="AM47" i="118" s="1"/>
  <c r="AM48" i="118" s="1"/>
  <c r="AM49" i="118" s="1"/>
  <c r="AM50" i="118" s="1"/>
  <c r="AM51" i="118" s="1"/>
  <c r="AM52" i="118" s="1"/>
  <c r="AM53" i="118" s="1"/>
  <c r="AM54" i="118" s="1"/>
  <c r="AM55" i="118" s="1"/>
  <c r="AM56" i="118" s="1"/>
  <c r="AM57" i="118" s="1"/>
  <c r="AM58" i="118" s="1"/>
  <c r="AM59" i="118" s="1"/>
  <c r="AM60" i="118" s="1"/>
  <c r="AM61" i="118" s="1"/>
  <c r="AM62" i="118" s="1"/>
  <c r="AM63" i="118" s="1"/>
  <c r="AM64" i="118" s="1"/>
  <c r="AM65" i="118" s="1"/>
  <c r="AM66" i="118" s="1"/>
  <c r="BE29" i="118"/>
  <c r="BE14" i="118"/>
  <c r="AY29" i="118"/>
  <c r="AY14" i="118"/>
  <c r="AQ29" i="118"/>
  <c r="AS29" i="118" s="1"/>
  <c r="AQ14" i="118"/>
  <c r="AS14" i="118" s="1"/>
  <c r="BE15" i="118"/>
  <c r="BE11" i="118"/>
  <c r="AY15" i="118"/>
  <c r="AY11" i="118"/>
  <c r="AQ15" i="118"/>
  <c r="AS15" i="118" s="1"/>
  <c r="AQ11" i="118"/>
  <c r="AS11" i="118" s="1"/>
  <c r="BE10" i="118"/>
  <c r="AY10" i="118"/>
  <c r="AQ10" i="118"/>
  <c r="AS10" i="118" s="1"/>
  <c r="AQ9" i="118"/>
  <c r="AS9" i="118" s="1"/>
  <c r="BA10" i="118"/>
  <c r="BA11" i="118" s="1"/>
  <c r="BA12" i="118" s="1"/>
  <c r="BA13" i="118" s="1"/>
  <c r="BA14" i="118" s="1"/>
  <c r="BA15" i="118" s="1"/>
  <c r="BA16" i="118" s="1"/>
  <c r="BA17" i="118" s="1"/>
  <c r="BA18" i="118" s="1"/>
  <c r="BA19" i="118" s="1"/>
  <c r="BA20" i="118" s="1"/>
  <c r="BA21" i="118" s="1"/>
  <c r="BA22" i="118" s="1"/>
  <c r="BA23" i="118" s="1"/>
  <c r="BA24" i="118" s="1"/>
  <c r="BA25" i="118" s="1"/>
  <c r="BA26" i="118" s="1"/>
  <c r="BA27" i="118" s="1"/>
  <c r="BA28" i="118" s="1"/>
  <c r="BA29" i="118" s="1"/>
  <c r="BA30" i="118" s="1"/>
  <c r="AU10" i="118"/>
  <c r="AU11" i="118" s="1"/>
  <c r="AU12" i="118" s="1"/>
  <c r="AU13" i="118" s="1"/>
  <c r="AU14" i="118" s="1"/>
  <c r="AU15" i="118" s="1"/>
  <c r="AU16" i="118" s="1"/>
  <c r="AU17" i="118" s="1"/>
  <c r="AU18" i="118" s="1"/>
  <c r="AU19" i="118" s="1"/>
  <c r="AU20" i="118" s="1"/>
  <c r="AU21" i="118" s="1"/>
  <c r="AU22" i="118" s="1"/>
  <c r="AU23" i="118" s="1"/>
  <c r="AU24" i="118" s="1"/>
  <c r="AU25" i="118" s="1"/>
  <c r="AU26" i="118" s="1"/>
  <c r="AU27" i="118" s="1"/>
  <c r="AU28" i="118" s="1"/>
  <c r="AU29" i="118" s="1"/>
  <c r="AU30" i="118" s="1"/>
  <c r="AM10" i="118"/>
  <c r="AM11" i="118" s="1"/>
  <c r="AM12" i="118" s="1"/>
  <c r="AM13" i="118" s="1"/>
  <c r="AM14" i="118" s="1"/>
  <c r="AM15" i="118" s="1"/>
  <c r="AM16" i="118" s="1"/>
  <c r="AM17" i="118" s="1"/>
  <c r="AM18" i="118" s="1"/>
  <c r="AM19" i="118" s="1"/>
  <c r="AM20" i="118" s="1"/>
  <c r="AM21" i="118" s="1"/>
  <c r="AM22" i="118" s="1"/>
  <c r="AM23" i="118" s="1"/>
  <c r="AM24" i="118" s="1"/>
  <c r="AM25" i="118" s="1"/>
  <c r="AM26" i="118" s="1"/>
  <c r="AM27" i="118" s="1"/>
  <c r="AM28" i="118" s="1"/>
  <c r="AM29" i="118" s="1"/>
  <c r="AM30" i="118" s="1"/>
  <c r="BE28" i="118"/>
  <c r="AY28" i="118"/>
  <c r="AQ28" i="118"/>
  <c r="AS28" i="118" s="1"/>
  <c r="BE27" i="118"/>
  <c r="AY27" i="118"/>
  <c r="AQ27" i="118"/>
  <c r="AS27" i="118" s="1"/>
  <c r="BE26" i="118"/>
  <c r="AY26" i="118"/>
  <c r="AQ26" i="118"/>
  <c r="AS26" i="118" s="1"/>
  <c r="BE25" i="118"/>
  <c r="AY25" i="118"/>
  <c r="AQ25" i="118"/>
  <c r="AS25" i="118" s="1"/>
  <c r="BE24" i="118"/>
  <c r="AY24" i="118"/>
  <c r="AQ24" i="118"/>
  <c r="AS24" i="118" s="1"/>
  <c r="BE23" i="118"/>
  <c r="AY23" i="118"/>
  <c r="AQ23" i="118"/>
  <c r="AS23" i="118" s="1"/>
  <c r="BE22" i="118"/>
  <c r="AY22" i="118"/>
  <c r="AQ22" i="118"/>
  <c r="AS22" i="118" s="1"/>
  <c r="BE21" i="118"/>
  <c r="AY21" i="118"/>
  <c r="AQ21" i="118"/>
  <c r="AS21" i="118" s="1"/>
  <c r="BE20" i="118"/>
  <c r="AY20" i="118"/>
  <c r="AQ20" i="118"/>
  <c r="AS20" i="118" s="1"/>
  <c r="BE19" i="118"/>
  <c r="AY19" i="118"/>
  <c r="AQ19" i="118"/>
  <c r="AS19" i="118" s="1"/>
  <c r="BE18" i="118"/>
  <c r="AY18" i="118"/>
  <c r="AQ18" i="118"/>
  <c r="AS18" i="118" s="1"/>
  <c r="BE17" i="118"/>
  <c r="AY17" i="118"/>
  <c r="AQ17" i="118"/>
  <c r="AS17" i="118" s="1"/>
  <c r="BE16" i="118"/>
  <c r="AY16" i="118"/>
  <c r="AQ16" i="118"/>
  <c r="AS16" i="118" s="1"/>
  <c r="BE13" i="118"/>
  <c r="AY13" i="118"/>
  <c r="AQ13" i="118"/>
  <c r="AS13" i="118" s="1"/>
  <c r="BE12" i="118"/>
  <c r="AY12" i="118"/>
  <c r="AQ12" i="118"/>
  <c r="AS12" i="118" s="1"/>
  <c r="A6" i="117"/>
  <c r="A7" i="117"/>
  <c r="A8" i="117"/>
  <c r="A9" i="117"/>
  <c r="A6" i="5"/>
  <c r="A7" i="5"/>
  <c r="A8" i="5"/>
  <c r="A9" i="5"/>
  <c r="A82" i="118"/>
  <c r="A83" i="118" s="1"/>
  <c r="A84" i="118" s="1"/>
  <c r="A85" i="118" s="1"/>
  <c r="A86" i="118" s="1"/>
  <c r="A87" i="118" s="1"/>
  <c r="A88" i="118" s="1"/>
  <c r="A89" i="118" s="1"/>
  <c r="A90" i="118" s="1"/>
  <c r="A91" i="118" s="1"/>
  <c r="A92" i="118" s="1"/>
  <c r="A93" i="118" s="1"/>
  <c r="A94" i="118" s="1"/>
  <c r="A95" i="118" s="1"/>
  <c r="A96" i="118" s="1"/>
  <c r="A97" i="118" s="1"/>
  <c r="A98" i="118" s="1"/>
  <c r="A99" i="118" s="1"/>
  <c r="A100" i="118" s="1"/>
  <c r="A101" i="118" s="1"/>
  <c r="A102" i="118" s="1"/>
  <c r="AG46" i="118"/>
  <c r="AG47" i="118" s="1"/>
  <c r="AG48" i="118" s="1"/>
  <c r="AG49" i="118" s="1"/>
  <c r="AG50" i="118" s="1"/>
  <c r="AG51" i="118" s="1"/>
  <c r="AG52" i="118" s="1"/>
  <c r="AG53" i="118" s="1"/>
  <c r="AG54" i="118" s="1"/>
  <c r="AG55" i="118" s="1"/>
  <c r="AG56" i="118" s="1"/>
  <c r="AG57" i="118" s="1"/>
  <c r="AG58" i="118" s="1"/>
  <c r="AG59" i="118" s="1"/>
  <c r="AG60" i="118" s="1"/>
  <c r="AG61" i="118" s="1"/>
  <c r="AG62" i="118" s="1"/>
  <c r="AG63" i="118" s="1"/>
  <c r="AG64" i="118" s="1"/>
  <c r="AG65" i="118" s="1"/>
  <c r="AG66" i="118" s="1"/>
  <c r="AA46" i="118"/>
  <c r="AA47" i="118" s="1"/>
  <c r="AA48" i="118" s="1"/>
  <c r="AA49" i="118" s="1"/>
  <c r="AA50" i="118" s="1"/>
  <c r="AA51" i="118" s="1"/>
  <c r="AA52" i="118" s="1"/>
  <c r="AA53" i="118" s="1"/>
  <c r="AA54" i="118" s="1"/>
  <c r="AA55" i="118" s="1"/>
  <c r="AA56" i="118" s="1"/>
  <c r="AA57" i="118" s="1"/>
  <c r="AA58" i="118" s="1"/>
  <c r="AA59" i="118" s="1"/>
  <c r="AA60" i="118" s="1"/>
  <c r="AA61" i="118" s="1"/>
  <c r="AA62" i="118" s="1"/>
  <c r="AA63" i="118" s="1"/>
  <c r="AA64" i="118" s="1"/>
  <c r="AA65" i="118" s="1"/>
  <c r="AA66" i="118" s="1"/>
  <c r="U46" i="118"/>
  <c r="U47" i="118" s="1"/>
  <c r="U48" i="118" s="1"/>
  <c r="U49" i="118" s="1"/>
  <c r="U50" i="118" s="1"/>
  <c r="U51" i="118" s="1"/>
  <c r="U52" i="118" s="1"/>
  <c r="U53" i="118" s="1"/>
  <c r="U54" i="118" s="1"/>
  <c r="U55" i="118" s="1"/>
  <c r="U56" i="118" s="1"/>
  <c r="U57" i="118" s="1"/>
  <c r="U58" i="118" s="1"/>
  <c r="U59" i="118" s="1"/>
  <c r="U60" i="118" s="1"/>
  <c r="U61" i="118" s="1"/>
  <c r="U62" i="118" s="1"/>
  <c r="U63" i="118" s="1"/>
  <c r="U64" i="118" s="1"/>
  <c r="U65" i="118" s="1"/>
  <c r="U66" i="118" s="1"/>
  <c r="AG10" i="118"/>
  <c r="AG11" i="118" s="1"/>
  <c r="AG12" i="118" s="1"/>
  <c r="AG13" i="118" s="1"/>
  <c r="AG14" i="118" s="1"/>
  <c r="AG15" i="118" s="1"/>
  <c r="AG16" i="118" s="1"/>
  <c r="AG17" i="118" s="1"/>
  <c r="AG18" i="118" s="1"/>
  <c r="AG19" i="118" s="1"/>
  <c r="AG20" i="118" s="1"/>
  <c r="AG21" i="118" s="1"/>
  <c r="AG22" i="118" s="1"/>
  <c r="AG23" i="118" s="1"/>
  <c r="AG24" i="118" s="1"/>
  <c r="AG25" i="118" s="1"/>
  <c r="AG26" i="118" s="1"/>
  <c r="AG27" i="118" s="1"/>
  <c r="AG28" i="118" s="1"/>
  <c r="AG29" i="118" s="1"/>
  <c r="AG30" i="118" s="1"/>
  <c r="AA10" i="118"/>
  <c r="AA11" i="118" s="1"/>
  <c r="AA12" i="118" s="1"/>
  <c r="AA13" i="118" s="1"/>
  <c r="AA14" i="118" s="1"/>
  <c r="AA15" i="118" s="1"/>
  <c r="AA16" i="118" s="1"/>
  <c r="AA17" i="118" s="1"/>
  <c r="AA18" i="118" s="1"/>
  <c r="AA19" i="118" s="1"/>
  <c r="AA20" i="118" s="1"/>
  <c r="AA21" i="118" s="1"/>
  <c r="AA22" i="118" s="1"/>
  <c r="AA23" i="118" s="1"/>
  <c r="AA24" i="118" s="1"/>
  <c r="AA25" i="118" s="1"/>
  <c r="AA26" i="118" s="1"/>
  <c r="AA27" i="118" s="1"/>
  <c r="AA28" i="118" s="1"/>
  <c r="AA29" i="118" s="1"/>
  <c r="AA30" i="118" s="1"/>
  <c r="U10" i="118"/>
  <c r="U11" i="118" s="1"/>
  <c r="U12" i="118" s="1"/>
  <c r="U13" i="118" s="1"/>
  <c r="U14" i="118" s="1"/>
  <c r="U15" i="118" s="1"/>
  <c r="U16" i="118" s="1"/>
  <c r="U17" i="118" s="1"/>
  <c r="U18" i="118" s="1"/>
  <c r="U19" i="118" s="1"/>
  <c r="U20" i="118" s="1"/>
  <c r="U21" i="118" s="1"/>
  <c r="U22" i="118" s="1"/>
  <c r="U23" i="118" s="1"/>
  <c r="U24" i="118" s="1"/>
  <c r="U25" i="118" s="1"/>
  <c r="U26" i="118" s="1"/>
  <c r="U27" i="118" s="1"/>
  <c r="U28" i="118" s="1"/>
  <c r="U29" i="118" s="1"/>
  <c r="U30" i="118" s="1"/>
  <c r="O6" i="118"/>
  <c r="O7" i="118" s="1"/>
  <c r="O8" i="118" s="1"/>
  <c r="O9" i="118" s="1"/>
  <c r="O10" i="118" s="1"/>
  <c r="O11" i="118" s="1"/>
  <c r="O12" i="118" s="1"/>
  <c r="O13" i="118" s="1"/>
  <c r="O14" i="118" s="1"/>
  <c r="O15" i="118" s="1"/>
  <c r="O16" i="118" s="1"/>
  <c r="O17" i="118" s="1"/>
  <c r="O18" i="118" s="1"/>
  <c r="O19" i="118" s="1"/>
  <c r="O20" i="118" s="1"/>
  <c r="O21" i="118" s="1"/>
  <c r="O22" i="118" s="1"/>
  <c r="O23" i="118" s="1"/>
  <c r="O24" i="118" s="1"/>
  <c r="O25" i="118" s="1"/>
  <c r="O26" i="118" s="1"/>
  <c r="O27" i="118" s="1"/>
  <c r="O28" i="118" s="1"/>
  <c r="O29" i="118" s="1"/>
  <c r="O30" i="118" s="1"/>
  <c r="I6" i="118"/>
  <c r="I7" i="118" s="1"/>
  <c r="I8" i="118" s="1"/>
  <c r="I9" i="118" s="1"/>
  <c r="I10" i="118" s="1"/>
  <c r="I11" i="118" s="1"/>
  <c r="I12" i="118" s="1"/>
  <c r="I13" i="118" s="1"/>
  <c r="I14" i="118" s="1"/>
  <c r="I15" i="118" s="1"/>
  <c r="I16" i="118" s="1"/>
  <c r="I17" i="118" s="1"/>
  <c r="I18" i="118" s="1"/>
  <c r="I19" i="118" s="1"/>
  <c r="I20" i="118" s="1"/>
  <c r="I21" i="118" s="1"/>
  <c r="I22" i="118" s="1"/>
  <c r="I23" i="118" s="1"/>
  <c r="I24" i="118" s="1"/>
  <c r="I25" i="118" s="1"/>
  <c r="I26" i="118" s="1"/>
  <c r="I27" i="118" s="1"/>
  <c r="I28" i="118" s="1"/>
  <c r="I29" i="118" s="1"/>
  <c r="I30" i="118" s="1"/>
  <c r="O42" i="118"/>
  <c r="O43" i="118" s="1"/>
  <c r="O44" i="118" s="1"/>
  <c r="O45" i="118" s="1"/>
  <c r="O46" i="118" s="1"/>
  <c r="O47" i="118" s="1"/>
  <c r="O48" i="118" s="1"/>
  <c r="O49" i="118" s="1"/>
  <c r="O50" i="118" s="1"/>
  <c r="O51" i="118" s="1"/>
  <c r="O52" i="118" s="1"/>
  <c r="O53" i="118" s="1"/>
  <c r="O54" i="118" s="1"/>
  <c r="O55" i="118" s="1"/>
  <c r="O56" i="118" s="1"/>
  <c r="O57" i="118" s="1"/>
  <c r="O58" i="118" s="1"/>
  <c r="O59" i="118" s="1"/>
  <c r="O60" i="118" s="1"/>
  <c r="O61" i="118" s="1"/>
  <c r="O62" i="118" s="1"/>
  <c r="O63" i="118" s="1"/>
  <c r="O64" i="118" s="1"/>
  <c r="O65" i="118" s="1"/>
  <c r="O66" i="118" s="1"/>
  <c r="I42" i="118"/>
  <c r="I43" i="118" s="1"/>
  <c r="I44" i="118" s="1"/>
  <c r="I45" i="118" s="1"/>
  <c r="I46" i="118" s="1"/>
  <c r="I47" i="118" s="1"/>
  <c r="I48" i="118" s="1"/>
  <c r="I49" i="118" s="1"/>
  <c r="I50" i="118" s="1"/>
  <c r="I51" i="118" s="1"/>
  <c r="I52" i="118" s="1"/>
  <c r="I53" i="118" s="1"/>
  <c r="I54" i="118" s="1"/>
  <c r="I55" i="118" s="1"/>
  <c r="I56" i="118" s="1"/>
  <c r="I57" i="118" s="1"/>
  <c r="I58" i="118" s="1"/>
  <c r="I59" i="118" s="1"/>
  <c r="I60" i="118" s="1"/>
  <c r="I61" i="118" s="1"/>
  <c r="I62" i="118" s="1"/>
  <c r="I63" i="118" s="1"/>
  <c r="I64" i="118" s="1"/>
  <c r="I65" i="118" s="1"/>
  <c r="I66" i="118" s="1"/>
  <c r="A42" i="118"/>
  <c r="A43" i="118" s="1"/>
  <c r="A44" i="118" s="1"/>
  <c r="A45" i="118" s="1"/>
  <c r="A46" i="118" s="1"/>
  <c r="A47" i="118" s="1"/>
  <c r="A48" i="118" s="1"/>
  <c r="A49" i="118" s="1"/>
  <c r="A50" i="118" s="1"/>
  <c r="A51" i="118" s="1"/>
  <c r="A52" i="118" s="1"/>
  <c r="A53" i="118" s="1"/>
  <c r="A54" i="118" s="1"/>
  <c r="A55" i="118" s="1"/>
  <c r="A56" i="118" s="1"/>
  <c r="A57" i="118" s="1"/>
  <c r="A58" i="118" s="1"/>
  <c r="A59" i="118" s="1"/>
  <c r="A60" i="118" s="1"/>
  <c r="A61" i="118" s="1"/>
  <c r="A62" i="118" s="1"/>
  <c r="A63" i="118" s="1"/>
  <c r="A64" i="118" s="1"/>
  <c r="A65" i="118" s="1"/>
  <c r="A66" i="118" s="1"/>
  <c r="A10" i="117"/>
  <c r="A11" i="117"/>
  <c r="A12" i="117"/>
  <c r="A13" i="117"/>
  <c r="A14" i="117"/>
  <c r="A15" i="117"/>
  <c r="A16" i="117"/>
  <c r="A17" i="117"/>
  <c r="A18" i="117"/>
  <c r="A19" i="117"/>
  <c r="A20" i="117"/>
  <c r="A21" i="117"/>
  <c r="A22" i="117"/>
  <c r="A23" i="117"/>
  <c r="A24" i="117"/>
  <c r="A25" i="117"/>
  <c r="A26" i="117"/>
  <c r="A27" i="117"/>
  <c r="A28" i="117"/>
  <c r="A29" i="117"/>
  <c r="A30" i="117"/>
  <c r="A6" i="116"/>
  <c r="A7" i="116"/>
  <c r="A8" i="116"/>
  <c r="A9" i="116"/>
  <c r="A10" i="116"/>
  <c r="A11" i="116"/>
  <c r="A12" i="116"/>
  <c r="A13" i="116"/>
  <c r="A14" i="116"/>
  <c r="A15" i="116"/>
  <c r="A16" i="116"/>
  <c r="A17" i="116"/>
  <c r="A18" i="116"/>
  <c r="A19" i="116"/>
  <c r="A20" i="116"/>
  <c r="A21" i="116"/>
  <c r="A22" i="116"/>
  <c r="A23" i="116"/>
  <c r="A24" i="116"/>
  <c r="A25" i="116"/>
  <c r="A26" i="116"/>
  <c r="A27" i="116"/>
  <c r="A28" i="116"/>
  <c r="A29" i="116"/>
  <c r="A30" i="116"/>
  <c r="A10" i="5"/>
  <c r="A11" i="5"/>
  <c r="A12" i="5"/>
  <c r="A13" i="5"/>
  <c r="A14" i="5"/>
  <c r="A15" i="5"/>
  <c r="A16" i="5"/>
  <c r="A17" i="5"/>
  <c r="A18" i="5"/>
  <c r="A19" i="5"/>
  <c r="A20" i="5"/>
  <c r="A21" i="5"/>
  <c r="A22" i="5"/>
  <c r="A23" i="5"/>
  <c r="A24" i="5"/>
  <c r="A25" i="5"/>
  <c r="A26" i="5"/>
  <c r="A27" i="5"/>
  <c r="A28" i="5"/>
  <c r="A29" i="5"/>
  <c r="A30" i="5"/>
  <c r="K6" i="116"/>
  <c r="K7" i="116"/>
  <c r="K8" i="116"/>
  <c r="K9" i="116"/>
  <c r="K10" i="116"/>
  <c r="L10" i="116"/>
  <c r="M10" i="116"/>
  <c r="N10" i="116"/>
  <c r="K11" i="116"/>
  <c r="L11" i="116"/>
  <c r="M11" i="116"/>
  <c r="N11" i="116"/>
  <c r="K12" i="116"/>
  <c r="L12" i="116"/>
  <c r="M12" i="116"/>
  <c r="N12" i="116"/>
  <c r="K13" i="116"/>
  <c r="L13" i="116"/>
  <c r="O13" i="116" s="1"/>
  <c r="M13" i="116"/>
  <c r="N13" i="116"/>
  <c r="K14" i="116"/>
  <c r="L14" i="116"/>
  <c r="M14" i="116"/>
  <c r="N14" i="116"/>
  <c r="K15" i="116"/>
  <c r="L15" i="116"/>
  <c r="M15" i="116"/>
  <c r="N15" i="116"/>
  <c r="K16" i="116"/>
  <c r="L16" i="116"/>
  <c r="O16" i="116" s="1"/>
  <c r="M16" i="116"/>
  <c r="N16" i="116"/>
  <c r="K17" i="116"/>
  <c r="L17" i="116"/>
  <c r="M17" i="116"/>
  <c r="N17" i="116"/>
  <c r="K18" i="116"/>
  <c r="L18" i="116"/>
  <c r="M18" i="116"/>
  <c r="N18" i="116"/>
  <c r="K19" i="116"/>
  <c r="L19" i="116"/>
  <c r="M19" i="116"/>
  <c r="N19" i="116"/>
  <c r="K20" i="116"/>
  <c r="L20" i="116"/>
  <c r="M20" i="116"/>
  <c r="N20" i="116"/>
  <c r="K21" i="116"/>
  <c r="L21" i="116"/>
  <c r="M21" i="116"/>
  <c r="N21" i="116"/>
  <c r="K22" i="116"/>
  <c r="L22" i="116"/>
  <c r="O22" i="116" s="1"/>
  <c r="M22" i="116"/>
  <c r="N22" i="116"/>
  <c r="K23" i="116"/>
  <c r="L23" i="116"/>
  <c r="M23" i="116"/>
  <c r="N23" i="116"/>
  <c r="K24" i="116"/>
  <c r="L24" i="116"/>
  <c r="M24" i="116"/>
  <c r="N24" i="116"/>
  <c r="K25" i="116"/>
  <c r="L25" i="116"/>
  <c r="M25" i="116"/>
  <c r="N25" i="116"/>
  <c r="K26" i="116"/>
  <c r="L26" i="116"/>
  <c r="M26" i="116"/>
  <c r="N26" i="116"/>
  <c r="K27" i="116"/>
  <c r="L27" i="116"/>
  <c r="M27" i="116"/>
  <c r="N27" i="116"/>
  <c r="K28" i="116"/>
  <c r="L28" i="116"/>
  <c r="M28" i="116"/>
  <c r="N28" i="116"/>
  <c r="K29" i="116"/>
  <c r="L29" i="116"/>
  <c r="M29" i="116"/>
  <c r="N29" i="116"/>
  <c r="K30" i="116"/>
  <c r="L30" i="116"/>
  <c r="O30" i="116" s="1"/>
  <c r="M30" i="116"/>
  <c r="N30" i="116"/>
  <c r="L9" i="116"/>
  <c r="M9" i="116"/>
  <c r="N9" i="116"/>
  <c r="L8" i="116"/>
  <c r="M8" i="116"/>
  <c r="N8" i="116"/>
  <c r="L7" i="116"/>
  <c r="M7" i="116"/>
  <c r="N7" i="116"/>
  <c r="L6" i="116"/>
  <c r="M6" i="116"/>
  <c r="N6" i="116"/>
  <c r="L5" i="116"/>
  <c r="M5" i="116"/>
  <c r="N5" i="116"/>
  <c r="O5" i="5"/>
  <c r="P5" i="5"/>
  <c r="O6" i="5"/>
  <c r="P6" i="5"/>
  <c r="O7" i="5"/>
  <c r="P7" i="5"/>
  <c r="O8" i="5"/>
  <c r="P8" i="5"/>
  <c r="O9" i="5"/>
  <c r="P9" i="5"/>
  <c r="N5" i="5"/>
  <c r="N6" i="5"/>
  <c r="N8" i="5"/>
  <c r="Q8" i="5" s="1"/>
  <c r="N9" i="5"/>
  <c r="R5" i="5"/>
  <c r="R6" i="5"/>
  <c r="R7" i="5"/>
  <c r="R8" i="5"/>
  <c r="R9" i="5"/>
  <c r="R11" i="5"/>
  <c r="R12" i="5"/>
  <c r="R13" i="5"/>
  <c r="R14" i="5"/>
  <c r="R15" i="5"/>
  <c r="R16" i="5"/>
  <c r="R17" i="5"/>
  <c r="R18" i="5"/>
  <c r="R19" i="5"/>
  <c r="R20" i="5"/>
  <c r="R21" i="5"/>
  <c r="R22" i="5"/>
  <c r="R23" i="5"/>
  <c r="R24" i="5"/>
  <c r="R25" i="5"/>
  <c r="R26" i="5"/>
  <c r="R27" i="5"/>
  <c r="R28" i="5"/>
  <c r="R29" i="5"/>
  <c r="R30" i="5"/>
  <c r="R10" i="5"/>
  <c r="O11" i="5"/>
  <c r="P11" i="5"/>
  <c r="N12" i="5"/>
  <c r="O12" i="5"/>
  <c r="P12" i="5"/>
  <c r="N13" i="5"/>
  <c r="O13" i="5"/>
  <c r="P13" i="5"/>
  <c r="O14" i="5"/>
  <c r="P14" i="5"/>
  <c r="N15" i="5"/>
  <c r="O15" i="5"/>
  <c r="Q15" i="5" s="1"/>
  <c r="P15" i="5"/>
  <c r="N16" i="5"/>
  <c r="O16" i="5"/>
  <c r="P16" i="5"/>
  <c r="N17" i="5"/>
  <c r="O17" i="5"/>
  <c r="P17" i="5"/>
  <c r="N18" i="5"/>
  <c r="Q18" i="5" s="1"/>
  <c r="O18" i="5"/>
  <c r="P18" i="5"/>
  <c r="O19" i="5"/>
  <c r="P19" i="5"/>
  <c r="N20" i="5"/>
  <c r="O20" i="5"/>
  <c r="P20" i="5"/>
  <c r="N21" i="5"/>
  <c r="O21" i="5"/>
  <c r="P21" i="5"/>
  <c r="N22" i="5"/>
  <c r="O22" i="5"/>
  <c r="P22" i="5"/>
  <c r="O23" i="5"/>
  <c r="P23" i="5"/>
  <c r="N24" i="5"/>
  <c r="O24" i="5"/>
  <c r="P24" i="5"/>
  <c r="N25" i="5"/>
  <c r="Q25" i="5" s="1"/>
  <c r="O25" i="5"/>
  <c r="P25" i="5"/>
  <c r="N26" i="5"/>
  <c r="O26" i="5"/>
  <c r="P26" i="5"/>
  <c r="O27" i="5"/>
  <c r="P27" i="5"/>
  <c r="N28" i="5"/>
  <c r="O28" i="5"/>
  <c r="P28" i="5"/>
  <c r="N29" i="5"/>
  <c r="O29" i="5"/>
  <c r="P29" i="5"/>
  <c r="O30" i="5"/>
  <c r="P30" i="5"/>
  <c r="O10" i="5"/>
  <c r="P10" i="5"/>
  <c r="M6" i="5"/>
  <c r="M7" i="5"/>
  <c r="M8" i="5"/>
  <c r="M9" i="5"/>
  <c r="M10" i="5"/>
  <c r="M11" i="5"/>
  <c r="M12" i="5"/>
  <c r="M13" i="5"/>
  <c r="M14" i="5"/>
  <c r="M15" i="5"/>
  <c r="M16" i="5"/>
  <c r="M17" i="5"/>
  <c r="M18" i="5"/>
  <c r="M19" i="5"/>
  <c r="M20" i="5"/>
  <c r="M21" i="5"/>
  <c r="M22" i="5"/>
  <c r="M23" i="5"/>
  <c r="M24" i="5"/>
  <c r="M25" i="5"/>
  <c r="M26" i="5"/>
  <c r="M27" i="5"/>
  <c r="M28" i="5"/>
  <c r="M29" i="5"/>
  <c r="M30" i="5"/>
  <c r="Q29" i="5"/>
  <c r="Q21" i="5"/>
  <c r="Q17" i="5"/>
  <c r="Q13" i="5"/>
  <c r="BG153" i="118" l="1"/>
  <c r="Q24" i="119"/>
  <c r="Q26" i="5"/>
  <c r="Q26" i="119"/>
  <c r="Q22" i="5"/>
  <c r="Q5" i="119"/>
  <c r="Q6" i="5"/>
  <c r="Q6" i="119"/>
  <c r="N27" i="5"/>
  <c r="N23" i="5"/>
  <c r="N19" i="5"/>
  <c r="N19" i="119"/>
  <c r="Q19" i="119" s="1"/>
  <c r="N23" i="119"/>
  <c r="N27" i="119"/>
  <c r="N30" i="119"/>
  <c r="Q30" i="119" s="1"/>
  <c r="N30" i="5"/>
  <c r="Q30" i="5" s="1"/>
  <c r="Q27" i="5"/>
  <c r="Q23" i="5"/>
  <c r="Q19" i="5"/>
  <c r="N14" i="5"/>
  <c r="Q14" i="5" s="1"/>
  <c r="W17" i="125"/>
  <c r="N10" i="5"/>
  <c r="Q10" i="5" s="1"/>
  <c r="N7" i="5"/>
  <c r="Q7" i="5" s="1"/>
  <c r="N8" i="119"/>
  <c r="Q8" i="119" s="1"/>
  <c r="Q7" i="119"/>
  <c r="O18" i="116"/>
  <c r="Q18" i="119"/>
  <c r="Q22" i="119"/>
  <c r="O20" i="116"/>
  <c r="W15" i="123"/>
  <c r="W25" i="123"/>
  <c r="W26" i="123"/>
  <c r="W29" i="123"/>
  <c r="W10" i="125"/>
  <c r="O24" i="116"/>
  <c r="Q28" i="119"/>
  <c r="O14" i="116"/>
  <c r="W13" i="123"/>
  <c r="W18" i="123"/>
  <c r="W22" i="123"/>
  <c r="W10" i="123"/>
  <c r="W20" i="123"/>
  <c r="W21" i="123"/>
  <c r="W27" i="123"/>
  <c r="W14" i="123"/>
  <c r="W24" i="123"/>
  <c r="W12" i="123"/>
  <c r="W19" i="123"/>
  <c r="W28" i="123"/>
  <c r="W16" i="123"/>
  <c r="W17" i="123"/>
  <c r="W23" i="123"/>
  <c r="W11" i="123"/>
  <c r="Q29" i="119"/>
  <c r="O26" i="116"/>
  <c r="O11" i="116"/>
  <c r="W21" i="125"/>
  <c r="W25" i="125"/>
  <c r="W29" i="125"/>
  <c r="W14" i="125"/>
  <c r="W12" i="125"/>
  <c r="W16" i="125"/>
  <c r="W23" i="125"/>
  <c r="W30" i="125"/>
  <c r="W18" i="125"/>
  <c r="W20" i="125"/>
  <c r="W27" i="125"/>
  <c r="W11" i="125"/>
  <c r="W13" i="125"/>
  <c r="W15" i="125"/>
  <c r="W22" i="125"/>
  <c r="W24" i="125"/>
  <c r="W19" i="125"/>
  <c r="W26" i="125"/>
  <c r="W28" i="125"/>
  <c r="B68" i="118"/>
  <c r="E68" i="118"/>
  <c r="D68" i="118"/>
  <c r="C68" i="118"/>
  <c r="A10" i="118"/>
  <c r="A11" i="118" s="1"/>
  <c r="A12" i="118" s="1"/>
  <c r="A13" i="118" s="1"/>
  <c r="A14" i="118" s="1"/>
  <c r="W8" i="123"/>
  <c r="W7" i="123"/>
  <c r="W5" i="123"/>
  <c r="W9" i="123"/>
  <c r="W6" i="123"/>
  <c r="W9" i="125"/>
  <c r="W5" i="125"/>
  <c r="W7" i="125"/>
  <c r="W6" i="125"/>
  <c r="W8" i="125"/>
  <c r="Q15" i="119"/>
  <c r="Q16" i="119"/>
  <c r="Q28" i="5"/>
  <c r="Q24" i="5"/>
  <c r="Q20" i="5"/>
  <c r="Q16" i="5"/>
  <c r="Q12" i="5"/>
  <c r="Q12" i="119"/>
  <c r="Q13" i="119"/>
  <c r="Q20" i="119"/>
  <c r="Q21" i="119"/>
  <c r="Q17" i="119"/>
  <c r="Q9" i="5"/>
  <c r="Q5" i="5"/>
  <c r="W12" i="124"/>
  <c r="W23" i="124"/>
  <c r="W24" i="124"/>
  <c r="W15" i="124"/>
  <c r="W19" i="124"/>
  <c r="W28" i="124"/>
  <c r="W29" i="124"/>
  <c r="W6" i="124"/>
  <c r="W8" i="124"/>
  <c r="W21" i="124"/>
  <c r="W26" i="124"/>
  <c r="W27" i="124"/>
  <c r="W10" i="124"/>
  <c r="W14" i="124"/>
  <c r="W16" i="124"/>
  <c r="W18" i="124"/>
  <c r="W11" i="124"/>
  <c r="W20" i="124"/>
  <c r="W22" i="124"/>
  <c r="W25" i="124"/>
  <c r="W30" i="124"/>
  <c r="W13" i="124"/>
  <c r="W17" i="124"/>
  <c r="W5" i="124"/>
  <c r="W7" i="124"/>
  <c r="O27" i="116"/>
  <c r="O21" i="116"/>
  <c r="O15" i="116"/>
  <c r="O28" i="116"/>
  <c r="O23" i="116"/>
  <c r="O17" i="116"/>
  <c r="O10" i="116"/>
  <c r="O29" i="116"/>
  <c r="O25" i="116"/>
  <c r="O19" i="116"/>
  <c r="O12" i="116"/>
  <c r="O8" i="116"/>
  <c r="O5" i="116"/>
  <c r="O6" i="116"/>
  <c r="O7" i="116"/>
  <c r="O9" i="116"/>
  <c r="Q23" i="119"/>
  <c r="Q14" i="119"/>
  <c r="Q27" i="119"/>
  <c r="Q10" i="119"/>
  <c r="N11" i="5" l="1"/>
  <c r="Q11" i="5" s="1"/>
  <c r="A15" i="118"/>
  <c r="BC177" i="118" l="1"/>
  <c r="BB177" i="118"/>
  <c r="BF177" i="118"/>
  <c r="BE177" i="118"/>
  <c r="BD177" i="118"/>
  <c r="BG177" i="118"/>
  <c r="N11" i="119"/>
  <c r="Q11" i="119" s="1"/>
  <c r="B70" i="118"/>
  <c r="D70" i="118"/>
  <c r="C70" i="118"/>
  <c r="E70" i="118"/>
  <c r="A16" i="118"/>
  <c r="A17" i="118" s="1"/>
  <c r="A18" i="118" s="1"/>
  <c r="A19" i="118" s="1"/>
  <c r="A20" i="118" s="1"/>
  <c r="A21" i="118" s="1"/>
  <c r="A22" i="118" s="1"/>
  <c r="A23" i="118" s="1"/>
  <c r="A24" i="118" s="1"/>
  <c r="A25" i="118" s="1"/>
  <c r="A26" i="118" s="1"/>
  <c r="A27" i="118" s="1"/>
  <c r="A28" i="118" s="1"/>
  <c r="A29" i="118" s="1"/>
  <c r="A30" i="118" s="1"/>
  <c r="BF178" i="118" l="1"/>
  <c r="BF176" i="118"/>
  <c r="BG176" i="118"/>
  <c r="BD176" i="118"/>
  <c r="BD178" i="118"/>
  <c r="BC178" i="118"/>
  <c r="BB178" i="118"/>
  <c r="BE178" i="118"/>
  <c r="BC176" i="118"/>
  <c r="BB176" i="118"/>
  <c r="BE176" i="118"/>
  <c r="BG178" i="118"/>
  <c r="B69" i="118"/>
  <c r="B71" i="118"/>
  <c r="D71" i="118"/>
  <c r="D69" i="118"/>
  <c r="C71" i="118"/>
  <c r="C69" i="118"/>
  <c r="E71" i="118"/>
  <c r="E69" i="118"/>
</calcChain>
</file>

<file path=xl/comments1.xml><?xml version="1.0" encoding="utf-8"?>
<comments xmlns="http://schemas.openxmlformats.org/spreadsheetml/2006/main">
  <authors>
    <author>Andrew Schultz</author>
    <author>Kristin Staritski</author>
  </authors>
  <commentList>
    <comment ref="V2" authorId="0">
      <text>
        <r>
          <rPr>
            <sz val="9"/>
            <color indexed="81"/>
            <rFont val="Tahoma"/>
            <family val="2"/>
          </rPr>
          <t xml:space="preserve">2012 GSOO GPG component adjusted to include transmission losses and for 2013 model revision.
</t>
        </r>
      </text>
    </comment>
    <comment ref="X2" authorId="0">
      <text>
        <r>
          <rPr>
            <b/>
            <sz val="9"/>
            <color indexed="81"/>
            <rFont val="Tahoma"/>
            <family val="2"/>
          </rPr>
          <t>2012 GSOO GPG component adjusted to include transmission losses and for 2013 model revision.</t>
        </r>
      </text>
    </comment>
    <comment ref="AB2" authorId="0">
      <text>
        <r>
          <rPr>
            <b/>
            <sz val="9"/>
            <color indexed="81"/>
            <rFont val="Tahoma"/>
            <family val="2"/>
          </rPr>
          <t>2012 GSOO GPG component adjusted to include transmission losses and for 2013 model revision.</t>
        </r>
      </text>
    </comment>
    <comment ref="AD2" authorId="0">
      <text>
        <r>
          <rPr>
            <b/>
            <sz val="9"/>
            <color indexed="81"/>
            <rFont val="Tahoma"/>
            <family val="2"/>
          </rPr>
          <t>2012 GSOO GPG component adjusted to include transmission losses and for 2013 model revision.</t>
        </r>
      </text>
    </comment>
    <comment ref="AH2" authorId="0">
      <text>
        <r>
          <rPr>
            <b/>
            <sz val="9"/>
            <color indexed="81"/>
            <rFont val="Tahoma"/>
            <family val="2"/>
          </rPr>
          <t>2012 GSOO GPG component adjusted to include transmission losses and for 2013 model revision.</t>
        </r>
      </text>
    </comment>
    <comment ref="AJ2" authorId="0">
      <text>
        <r>
          <rPr>
            <b/>
            <sz val="9"/>
            <color indexed="81"/>
            <rFont val="Tahoma"/>
            <family val="2"/>
          </rPr>
          <t>2012 GSOO GPG component adjusted to include transmission losses and for 2013 model revision.</t>
        </r>
      </text>
    </comment>
    <comment ref="B3" authorId="1">
      <text>
        <r>
          <rPr>
            <sz val="9"/>
            <color indexed="81"/>
            <rFont val="Tahoma"/>
            <family val="2"/>
          </rPr>
          <t>2012 GSOO GPG adjusted to include transmission losses and for 2013 model revision.</t>
        </r>
      </text>
    </comment>
    <comment ref="F3" authorId="1">
      <text>
        <r>
          <rPr>
            <sz val="9"/>
            <color indexed="81"/>
            <rFont val="Tahoma"/>
            <family val="2"/>
          </rPr>
          <t>Adjusted from the 2012 GSOO to remove production losses. See Core Energy Group 2013 Report on the AEMO website for further information.</t>
        </r>
      </text>
    </comment>
    <comment ref="J3" authorId="1">
      <text>
        <r>
          <rPr>
            <b/>
            <sz val="9"/>
            <color indexed="81"/>
            <rFont val="Tahoma"/>
            <family val="2"/>
          </rPr>
          <t>2012 GSOO GPG adjusted to include transmission losses and for 2013 model revision.</t>
        </r>
      </text>
    </comment>
    <comment ref="P3" authorId="1">
      <text>
        <r>
          <rPr>
            <b/>
            <sz val="9"/>
            <color indexed="81"/>
            <rFont val="Tahoma"/>
            <family val="2"/>
          </rPr>
          <t>2012 GSOO GPG adjusted to include transmission losses and for 2013 model revision.</t>
        </r>
      </text>
    </comment>
    <comment ref="AN3" authorId="0">
      <text>
        <r>
          <rPr>
            <b/>
            <sz val="9"/>
            <color indexed="81"/>
            <rFont val="Tahoma"/>
            <family val="2"/>
          </rPr>
          <t>2012 GSOO GPG adjusted to include transmission losses and for 2013 model revision.</t>
        </r>
      </text>
    </comment>
    <comment ref="AR3" authorId="1">
      <text>
        <r>
          <rPr>
            <sz val="9"/>
            <color indexed="81"/>
            <rFont val="Tahoma"/>
            <family val="2"/>
          </rPr>
          <t>Adjusted from the 2012 GSOO to remove production losses. See Core Energy Group 2013 Report on the AEMO website for further information.</t>
        </r>
      </text>
    </comment>
    <comment ref="AV3" authorId="0">
      <text>
        <r>
          <rPr>
            <b/>
            <sz val="9"/>
            <color indexed="81"/>
            <rFont val="Tahoma"/>
            <family val="2"/>
          </rPr>
          <t>2012 GSOO GPG adjusted to include transmission losses and for 2013 model revision.</t>
        </r>
      </text>
    </comment>
    <comment ref="BB3" authorId="0">
      <text>
        <r>
          <rPr>
            <b/>
            <sz val="9"/>
            <color indexed="81"/>
            <rFont val="Tahoma"/>
            <family val="2"/>
          </rPr>
          <t>2012 GSOO GPG adjusted to include transmission losses and for 2013 model revision.</t>
        </r>
      </text>
    </comment>
    <comment ref="C5" authorId="1">
      <text>
        <r>
          <rPr>
            <sz val="9"/>
            <color indexed="81"/>
            <rFont val="Tahoma"/>
            <family val="2"/>
          </rPr>
          <t>Note: The summation of MM demand presented in the 2012 GSOO did not include QLD. This has been ammended in this worksheet.</t>
        </r>
      </text>
    </comment>
    <comment ref="E5" authorId="1">
      <text>
        <r>
          <rPr>
            <sz val="9"/>
            <color indexed="81"/>
            <rFont val="Tahoma"/>
            <charset val="1"/>
          </rPr>
          <t>Note: The summation of MM demand presented in the 2012 GSOO did not include QLD. This has been ammended in this worksheet.</t>
        </r>
      </text>
    </comment>
    <comment ref="G5" authorId="1">
      <text>
        <r>
          <rPr>
            <sz val="9"/>
            <color indexed="81"/>
            <rFont val="Tahoma"/>
            <charset val="1"/>
          </rPr>
          <t>Note: The summation of MM demand presented in the 2012 GSOO did not include QLD. This has been ammended in this worksheet.</t>
        </r>
      </text>
    </comment>
    <comment ref="V38" authorId="0">
      <text>
        <r>
          <rPr>
            <b/>
            <sz val="9"/>
            <color indexed="81"/>
            <rFont val="Tahoma"/>
            <family val="2"/>
          </rPr>
          <t>2012 GSOO GPG component adjusted to include transmission losses and for 2013 model revision.</t>
        </r>
      </text>
    </comment>
    <comment ref="X38" authorId="0">
      <text>
        <r>
          <rPr>
            <b/>
            <sz val="9"/>
            <color indexed="81"/>
            <rFont val="Tahoma"/>
            <family val="2"/>
          </rPr>
          <t>2012 GSOO GPG component adjusted to include transmission losses and for 2013 model revision.</t>
        </r>
      </text>
    </comment>
    <comment ref="AB38" authorId="0">
      <text>
        <r>
          <rPr>
            <b/>
            <sz val="9"/>
            <color indexed="81"/>
            <rFont val="Tahoma"/>
            <family val="2"/>
          </rPr>
          <t>2012 GSOO GPG component adjusted to include transmission losses and for 2013 model revision.</t>
        </r>
      </text>
    </comment>
    <comment ref="AD38" authorId="0">
      <text>
        <r>
          <rPr>
            <b/>
            <sz val="9"/>
            <color indexed="81"/>
            <rFont val="Tahoma"/>
            <family val="2"/>
          </rPr>
          <t>2012 GSOO GPG component adjusted to include transmission losses and for 2013 model revision.</t>
        </r>
      </text>
    </comment>
    <comment ref="AH38" authorId="0">
      <text>
        <r>
          <rPr>
            <b/>
            <sz val="9"/>
            <color indexed="81"/>
            <rFont val="Tahoma"/>
            <family val="2"/>
          </rPr>
          <t>2012 GSOO GPG component adjusted to include transmission losses and for 2013 model revision.</t>
        </r>
      </text>
    </comment>
    <comment ref="AJ38" authorId="0">
      <text>
        <r>
          <rPr>
            <b/>
            <sz val="9"/>
            <color indexed="81"/>
            <rFont val="Tahoma"/>
            <family val="2"/>
          </rPr>
          <t>2012 GSOO GPG component adjusted to include transmission losses and for 2013 model revision.</t>
        </r>
      </text>
    </comment>
    <comment ref="B39" authorId="1">
      <text>
        <r>
          <rPr>
            <b/>
            <sz val="9"/>
            <color indexed="81"/>
            <rFont val="Tahoma"/>
            <family val="2"/>
          </rPr>
          <t>2012 GSOO GPG adjusted to include transmission losses and for 2013 model revision.</t>
        </r>
      </text>
    </comment>
    <comment ref="J39" authorId="1">
      <text>
        <r>
          <rPr>
            <b/>
            <sz val="9"/>
            <color indexed="81"/>
            <rFont val="Tahoma"/>
            <family val="2"/>
          </rPr>
          <t>2012 GSOO GPG adjusted to include transmission losses and for 2013 model revision.</t>
        </r>
      </text>
    </comment>
    <comment ref="P39" authorId="1">
      <text>
        <r>
          <rPr>
            <b/>
            <sz val="9"/>
            <color indexed="81"/>
            <rFont val="Tahoma"/>
            <family val="2"/>
          </rPr>
          <t>2012 GSOO GPG adjusted to include transmission losses and for 2013 model revision.</t>
        </r>
      </text>
    </comment>
    <comment ref="AN39" authorId="0">
      <text>
        <r>
          <rPr>
            <b/>
            <sz val="9"/>
            <color indexed="81"/>
            <rFont val="Tahoma"/>
            <family val="2"/>
          </rPr>
          <t>2012 GSOO GPG adjusted to include transmission losses and for 2013 model revision.</t>
        </r>
      </text>
    </comment>
    <comment ref="AV39" authorId="0">
      <text>
        <r>
          <rPr>
            <b/>
            <sz val="9"/>
            <color indexed="81"/>
            <rFont val="Tahoma"/>
            <family val="2"/>
          </rPr>
          <t>2012 GSOO GPG adjusted to include transmission losses and for 2013 model revision.</t>
        </r>
      </text>
    </comment>
    <comment ref="BB39" authorId="0">
      <text>
        <r>
          <rPr>
            <b/>
            <sz val="9"/>
            <color indexed="81"/>
            <rFont val="Tahoma"/>
            <family val="2"/>
          </rPr>
          <t>2012 GSOO GPG adjusted to include transmission losses and for 2013 model revision.</t>
        </r>
      </text>
    </comment>
    <comment ref="AN74" authorId="0">
      <text>
        <r>
          <rPr>
            <b/>
            <sz val="9"/>
            <color indexed="81"/>
            <rFont val="Tahoma"/>
            <family val="2"/>
          </rPr>
          <t>2012 GSOO GPG component adjusted to include transmission losses and for 2013 model revision.</t>
        </r>
      </text>
    </comment>
    <comment ref="AP74" authorId="0">
      <text>
        <r>
          <rPr>
            <b/>
            <sz val="9"/>
            <color indexed="81"/>
            <rFont val="Tahoma"/>
            <family val="2"/>
          </rPr>
          <t>Andrew Schultz:</t>
        </r>
        <r>
          <rPr>
            <sz val="9"/>
            <color indexed="81"/>
            <rFont val="Tahoma"/>
            <family val="2"/>
          </rPr>
          <t xml:space="preserve">
2012 GSOO GPG component adjusted to include transmission losses and for 2013 model revision.</t>
        </r>
      </text>
    </comment>
    <comment ref="AV74" authorId="0">
      <text>
        <r>
          <rPr>
            <b/>
            <sz val="9"/>
            <color indexed="81"/>
            <rFont val="Tahoma"/>
            <family val="2"/>
          </rPr>
          <t>2012 GSOO GPG component adjusted to include transmission losses and for 2013 model revision.</t>
        </r>
      </text>
    </comment>
    <comment ref="AX74" authorId="0">
      <text>
        <r>
          <rPr>
            <b/>
            <sz val="9"/>
            <color indexed="81"/>
            <rFont val="Tahoma"/>
            <family val="2"/>
          </rPr>
          <t>2012 GSOO GPG component adjusted to include transmission losses and for 2013 model revision.</t>
        </r>
      </text>
    </comment>
    <comment ref="BB74" authorId="0">
      <text>
        <r>
          <rPr>
            <b/>
            <sz val="9"/>
            <color indexed="81"/>
            <rFont val="Tahoma"/>
            <family val="2"/>
          </rPr>
          <t>2012 GSOO GPG component adjusted to include transmission losses and for 2013 model revision.</t>
        </r>
      </text>
    </comment>
    <comment ref="BD74" authorId="0">
      <text>
        <r>
          <rPr>
            <b/>
            <sz val="9"/>
            <color indexed="81"/>
            <rFont val="Tahoma"/>
            <family val="2"/>
          </rPr>
          <t>2012 GSOO GPG component adjusted to include transmission losses and for 2013 model revision.</t>
        </r>
      </text>
    </comment>
    <comment ref="B75" authorId="0">
      <text>
        <r>
          <rPr>
            <b/>
            <sz val="9"/>
            <color indexed="81"/>
            <rFont val="Tahoma"/>
            <family val="2"/>
          </rPr>
          <t>2012 GSOO GPG component adjusted to include transmission losses and for 2013 model revision.</t>
        </r>
      </text>
    </comment>
    <comment ref="D75" authorId="0">
      <text>
        <r>
          <rPr>
            <b/>
            <sz val="9"/>
            <color indexed="81"/>
            <rFont val="Tahoma"/>
            <family val="2"/>
          </rPr>
          <t>2012 GSOO GPG component adjusted to include transmission losses and for 2013 model revision.</t>
        </r>
      </text>
    </comment>
    <comment ref="AV110" authorId="0">
      <text>
        <r>
          <rPr>
            <b/>
            <sz val="9"/>
            <color indexed="81"/>
            <rFont val="Tahoma"/>
            <family val="2"/>
          </rPr>
          <t>2012 GSOO GPG component adjusted to include transmission losses and for 2013 model revision.</t>
        </r>
      </text>
    </comment>
    <comment ref="AX110" authorId="0">
      <text>
        <r>
          <rPr>
            <b/>
            <sz val="9"/>
            <color indexed="81"/>
            <rFont val="Tahoma"/>
            <family val="2"/>
          </rPr>
          <t>2012 GSOO GPG component adjusted to include transmission losses and for 2013 model revision.</t>
        </r>
      </text>
    </comment>
    <comment ref="BB110" authorId="0">
      <text>
        <r>
          <rPr>
            <b/>
            <sz val="9"/>
            <color indexed="81"/>
            <rFont val="Tahoma"/>
            <family val="2"/>
          </rPr>
          <t>2012 GSOO GPG component adjusted to include transmission losses and for 2013 model revision.</t>
        </r>
      </text>
    </comment>
    <comment ref="BD110" authorId="0">
      <text>
        <r>
          <rPr>
            <b/>
            <sz val="9"/>
            <color indexed="81"/>
            <rFont val="Tahoma"/>
            <family val="2"/>
          </rPr>
          <t>2012 GSOO GPG component adjusted to include transmission losses and for 2013 model revision.</t>
        </r>
      </text>
    </comment>
    <comment ref="BB146" authorId="0">
      <text>
        <r>
          <rPr>
            <b/>
            <sz val="9"/>
            <color indexed="81"/>
            <rFont val="Tahoma"/>
            <family val="2"/>
          </rPr>
          <t>2012 GSOO GPG component adjusted to include transmission losses and for 2013 model revision.</t>
        </r>
      </text>
    </comment>
  </commentList>
</comments>
</file>

<file path=xl/sharedStrings.xml><?xml version="1.0" encoding="utf-8"?>
<sst xmlns="http://schemas.openxmlformats.org/spreadsheetml/2006/main" count="930" uniqueCount="218">
  <si>
    <t>It provides forecast information that includes data tables accompanied by commentary about the forecasts, and charts of results.</t>
  </si>
  <si>
    <t>Historic</t>
  </si>
  <si>
    <t>Planning Scenario Forecasts</t>
  </si>
  <si>
    <t>GPG</t>
  </si>
  <si>
    <t>MM</t>
  </si>
  <si>
    <t>LI</t>
  </si>
  <si>
    <t>Total</t>
  </si>
  <si>
    <t>Total Domestic</t>
  </si>
  <si>
    <t>LNG</t>
  </si>
  <si>
    <t>Forecast annual demand (PJ)</t>
  </si>
  <si>
    <t>Growth rates (annualised average) (%)</t>
  </si>
  <si>
    <t>2014-2033</t>
  </si>
  <si>
    <t>2014-2018</t>
  </si>
  <si>
    <t>2018-2033</t>
  </si>
  <si>
    <t>2013 Annual gas demand, total eastern and south-eastern Australia by segment</t>
  </si>
  <si>
    <t>MMLI Summary</t>
  </si>
  <si>
    <t>GPG Summary</t>
  </si>
  <si>
    <t>2012 GSOO</t>
  </si>
  <si>
    <t>Introduction</t>
  </si>
  <si>
    <t>Data for chart</t>
  </si>
  <si>
    <t>2013 South Australian annual gas demand</t>
  </si>
  <si>
    <t>1 in 2</t>
  </si>
  <si>
    <t>1 in 20</t>
  </si>
  <si>
    <t>Summer</t>
  </si>
  <si>
    <t>Winter</t>
  </si>
  <si>
    <t>Planning Scenario Winter</t>
  </si>
  <si>
    <t>Planning Scenario Summer</t>
  </si>
  <si>
    <t>Planning Scenario Forecasts &amp; Actuals</t>
  </si>
  <si>
    <t>2012 Annual gas demand, total eastern and south-eastern Australia by segment</t>
  </si>
  <si>
    <t>2012 Annual gas demand, South Australia by segment</t>
  </si>
  <si>
    <t>2012 Annual gas demand, Victoria by segment</t>
  </si>
  <si>
    <t>2012 Annual gas demand, Tasmania by segment</t>
  </si>
  <si>
    <t>2012 Annual gas demand, Queensland by segment</t>
  </si>
  <si>
    <t>2012 Annual gas demand, NSW and ACT by segment</t>
  </si>
  <si>
    <t>Actual &amp; forecast MD (2007-2012 actuals) (TJ per day)</t>
  </si>
  <si>
    <t>Actual &amp; forecast annual demand (2007-2012 actuals) (PJ)</t>
  </si>
  <si>
    <t>Summer 1 in 20</t>
  </si>
  <si>
    <t>MMLI</t>
  </si>
  <si>
    <t>Winter 1 in 20</t>
  </si>
  <si>
    <t>2008-2012</t>
  </si>
  <si>
    <t>Annual demand (PJ)</t>
  </si>
  <si>
    <t>2013 Annual domestic gas demand, total eastern and south-eastern Australia by segment</t>
  </si>
  <si>
    <t>Sheet Name</t>
  </si>
  <si>
    <t>Link</t>
  </si>
  <si>
    <t>Description of Content</t>
  </si>
  <si>
    <t>Gas Statement of Opportunities (GSOO) 2013 - Appendix A: Gas Demand Projections</t>
  </si>
  <si>
    <t>Summary of the basis of projections.</t>
  </si>
  <si>
    <t>Total annual gas demand (domestic and export) in eastern and south-eastern Australia by market segment.</t>
  </si>
  <si>
    <t>Domestic annual gas demand in eastern and south-eastern Australia by market segment.</t>
  </si>
  <si>
    <t>Domestic annual gas demand in eastern and south-eastern Australia by demand group.</t>
  </si>
  <si>
    <t>Domestic maximum daily gas demand in eastern and south-eastern Australia by market segment.</t>
  </si>
  <si>
    <t>Summary of annual gas demand projections for the MM and LI segments by demand group.</t>
  </si>
  <si>
    <t>Summary of annual gas demand projections for the GPG segment by demand group.</t>
  </si>
  <si>
    <t>Annual gas demand by market segment in the South Australian (SA) demand group.</t>
  </si>
  <si>
    <t>Peak daily gas demand projections in summer and winter in SA.</t>
  </si>
  <si>
    <t>Annual gas demand by market segment in the Victoria (VIC) demand group.</t>
  </si>
  <si>
    <t>Peak daily gas demand projections in summer and winter in VIC.</t>
  </si>
  <si>
    <t>Annual gas demand by market segment in the Tasmania (TAS) demand group.</t>
  </si>
  <si>
    <t>Peak daily gas demand projections in summer and winter in TAS.</t>
  </si>
  <si>
    <t>Annual gas demand by market segment in the New South Wales (NSW) and the Australian Capital Territory (ACT) demand group.</t>
  </si>
  <si>
    <t>Peak daily gas demand projections in summer and winter in NSW and the ACT.</t>
  </si>
  <si>
    <t>Annual gas demand by market segment in the Queensland (QLD) demand group.</t>
  </si>
  <si>
    <t>Peak daily gas demand projections in summer and winter in QLD.</t>
  </si>
  <si>
    <t>Demand Groups</t>
  </si>
  <si>
    <t>Market Segments</t>
  </si>
  <si>
    <t>2012 Adjustments</t>
  </si>
  <si>
    <t>-</t>
  </si>
  <si>
    <t>Eastern and south-eastern Australia is divided into five demand groups:</t>
  </si>
  <si>
    <t>As an example, Demand Group 1 (SA) includes the following demand areas:</t>
  </si>
  <si>
    <t>The Adelaide demand centre.</t>
  </si>
  <si>
    <t>The South East Australia Gas Pipeline and its lateral pipelines.</t>
  </si>
  <si>
    <t>The Moomba to Adelaide Pipeline System and its lateral pipelines.</t>
  </si>
  <si>
    <t>Projections were developed for the following gas market segments:</t>
  </si>
  <si>
    <t>Liquefied natural gas (LNG) export.</t>
  </si>
  <si>
    <t>Mass market (MM), comprising residential and business customers of less than 10 TJ per year.</t>
  </si>
  <si>
    <t>1.</t>
  </si>
  <si>
    <t>2.</t>
  </si>
  <si>
    <t>3.</t>
  </si>
  <si>
    <t>4.</t>
  </si>
  <si>
    <t>Overview</t>
  </si>
  <si>
    <t>2013 South Australian peak gas demand</t>
  </si>
  <si>
    <t>Peak daily demand (TJ per Day)</t>
  </si>
  <si>
    <t>PD projections are presented for two peak day probability conditions:</t>
  </si>
  <si>
    <t>1-in-2 peak day demand has a 50% probability of exceedence (POE). This projected level of demand is expected, on average, to be exceeded once in two years.</t>
  </si>
  <si>
    <t>1-in-20 peak day demand has a 5% POE. This projected level of demand is expected, on average, to be exceeded once in 20 years.</t>
  </si>
  <si>
    <t>Total AD (segment)</t>
  </si>
  <si>
    <t>Domestic AD (segment)</t>
  </si>
  <si>
    <t>Domestic AD (state)</t>
  </si>
  <si>
    <t>Domestic PD</t>
  </si>
  <si>
    <t>SA AD</t>
  </si>
  <si>
    <t>VIC AD</t>
  </si>
  <si>
    <t>TAS AD</t>
  </si>
  <si>
    <t>NSW_ACT AD</t>
  </si>
  <si>
    <t>QLD AD</t>
  </si>
  <si>
    <t>SA PD</t>
  </si>
  <si>
    <t>VIC PD</t>
  </si>
  <si>
    <t>TAS PD</t>
  </si>
  <si>
    <t>NSW_ACT PD</t>
  </si>
  <si>
    <t>QLD PD</t>
  </si>
  <si>
    <t>Demand Group 2 (VIC) includes Victoria (VIC).</t>
  </si>
  <si>
    <t>Demand Group 1 (SA) includes South Australia (SA).</t>
  </si>
  <si>
    <t>Demand Group 1 (TAS) includes Tasmania (TAS).</t>
  </si>
  <si>
    <t>Demand Group 1 (NSW/ACT) includes New South Wales (NSW) and the Australian Capital Territory (ACT).</t>
  </si>
  <si>
    <t>Demand Group 1 (QLD) includes Queensland (QLD).</t>
  </si>
  <si>
    <t>Projections are presented by Demand Group and Market Segment, both of which are defined below.</t>
  </si>
  <si>
    <t>Locally supplied and consumed gas (for example Camden Coal Seam Gas (CSG) in New South Wales) is not included because it does not constrain the transmission network. As a result, total gas demand does not equal total gas consumption.</t>
  </si>
  <si>
    <t>Further detail on the forecasting approach is provided in the 2013 GSOO Methodology Paper.</t>
  </si>
  <si>
    <t>SA</t>
  </si>
  <si>
    <t>VIC</t>
  </si>
  <si>
    <t>TAS</t>
  </si>
  <si>
    <t>NSW/ACT</t>
  </si>
  <si>
    <t>QLD</t>
  </si>
  <si>
    <t>QLD (Domestic)</t>
  </si>
  <si>
    <t>2013 Annual gas demand, total eastern and south-eastern Australia by demand group</t>
  </si>
  <si>
    <t>2013 Annual gas demand, MMLI eastern and south-eastern Australia by demand group</t>
  </si>
  <si>
    <t>2013 Annual gas demand, GPG eastern and south-eastern Australia by demand group</t>
  </si>
  <si>
    <t>2012 MMLI annual gas demand, eastern and south-eastern Australia</t>
  </si>
  <si>
    <t>1 in 2 GPG</t>
  </si>
  <si>
    <t>1 in 20 GPG</t>
  </si>
  <si>
    <t>1 in 2 MMLI</t>
  </si>
  <si>
    <t>1 in 20 MMLI</t>
  </si>
  <si>
    <t>2013 Eastern and south-eastern Australia peak gas demand</t>
  </si>
  <si>
    <t>2013 eastern and south-eastern Australia peak gas demand</t>
  </si>
  <si>
    <t>Domestic maximum daily gas demand in eastern and south-eastern Australia.</t>
  </si>
  <si>
    <t>Domestic PD (segment)</t>
  </si>
  <si>
    <t>2012 data presented in this Appendix and the 2013 GSOO includes the above mentioned adjustments.</t>
  </si>
  <si>
    <t>To allow comparison of 2012 and 2013 projections on a consistent basis, the following adjustments were made to projections presented in the 2012 GSOO:</t>
  </si>
  <si>
    <t>2013 Victorian annual gas demand</t>
  </si>
  <si>
    <t>2013 Victorian peak gas demand</t>
  </si>
  <si>
    <t>2013 Tasmanian annual gas demand</t>
  </si>
  <si>
    <t>2013 Tasmanian peak gas demand</t>
  </si>
  <si>
    <t>2013 New South Wales and Australian Capital Territory annual gas demand</t>
  </si>
  <si>
    <t>2013 New South Wales and Australian Capital Territory peak gas demand</t>
  </si>
  <si>
    <t>2013 Queensland domestic annual gas demand</t>
  </si>
  <si>
    <t>2013 Queensland domestic peak gas demand</t>
  </si>
  <si>
    <t xml:space="preserve">   - Link to GSOO Methodology Paper</t>
  </si>
  <si>
    <t>Relationship to Other AEMO Publications</t>
  </si>
  <si>
    <t>Link to 2013 Core LNG Report</t>
  </si>
  <si>
    <t>information associated with the NEFR.</t>
  </si>
  <si>
    <t>Link to 2013 Economic Outlook</t>
  </si>
  <si>
    <t>The 2013 GSOO assumes 6 LNG trains come online over the outlook period under the Planning Scenario, this is consistent with the Planning Scenario presented in the 2013 NEFR.</t>
  </si>
  <si>
    <t>Link to 2013 NEFR</t>
  </si>
  <si>
    <t>Information is presented for the AEMO Planning Scenario. Further information on scenario definition is available in the 2013 Gas Statement of Opportunities (GSOO) Methodology Paper.</t>
  </si>
  <si>
    <t xml:space="preserve">NIEIR have developed heating degree day indices for NSW, ACT, Tasmania and South Australia and calculated weather standards for these demand groups. </t>
  </si>
  <si>
    <t xml:space="preserve">For Victoria, NIEIR use the Effective Degree Day standards developed by AEMO for Victorian gas planning reports. </t>
  </si>
  <si>
    <t>Link to AEMO's 2012 Vic Weather Standards Review</t>
  </si>
  <si>
    <t xml:space="preserve">Insufficient data is available for a detailed analysis of demand diversity across all gas market segments and time periods. However, it is known that peak demand for the various market segments does not generally occur on the same day. </t>
  </si>
  <si>
    <t>This potentially results in higher aggregate peak demand projections as shown here than will actually be observed. Further information is provided in the 2013 GSOO Methodology Paper.</t>
  </si>
  <si>
    <t xml:space="preserve">This would result in peak day demand being less than the sum of the individual market segment peaks. Peak day demand projections assumed no diversity between the demand areas within a demand group, or any diversity between the different demand groups. </t>
  </si>
  <si>
    <t>Different basis for peak day demand calculation: The peak day forecasts in the VGPR are calculated to coincide with the time of the DTS system peak. The peak day forecasts in the GSOO are calculated as the non-diversified sum of the individual GSOO zone peaks.</t>
  </si>
  <si>
    <t>Link to NTNDP</t>
  </si>
  <si>
    <t>Link to ESOO</t>
  </si>
  <si>
    <t>Improvements or changes to data provided by gas market participants may also result in changes to historical data from that presented in the 2012 GSOO.</t>
  </si>
  <si>
    <t>Large industrial (LI) comprising large commercial or industrial customers with gas demand greater than 10 TJ per year.</t>
  </si>
  <si>
    <t>Mass Market and Large Industrial (MMLI) refers to the aggregate of the MM and LI market segments described above</t>
  </si>
  <si>
    <t>Demand projections as presented in the 2012 GSOO, used for comparative purposes.</t>
  </si>
  <si>
    <t>Demand Group</t>
  </si>
  <si>
    <t>NSW</t>
  </si>
  <si>
    <t>Demand Area</t>
  </si>
  <si>
    <t>ADL</t>
  </si>
  <si>
    <t>SEA</t>
  </si>
  <si>
    <t>MAPS</t>
  </si>
  <si>
    <t>MEL</t>
  </si>
  <si>
    <t>SWP</t>
  </si>
  <si>
    <t>LMP</t>
  </si>
  <si>
    <t>TGP</t>
  </si>
  <si>
    <t>SYD</t>
  </si>
  <si>
    <t>ACT</t>
  </si>
  <si>
    <t>EGP</t>
  </si>
  <si>
    <t>MSP</t>
  </si>
  <si>
    <t>RBP</t>
  </si>
  <si>
    <t>QGP</t>
  </si>
  <si>
    <t>CGP</t>
  </si>
  <si>
    <t>NQGP</t>
  </si>
  <si>
    <t>Peak gas demand, by GSOO zone (TJ/day), Winter 1 in 2 POE</t>
  </si>
  <si>
    <t>Peak gas demand, by GSOO zone (TJ/day), Winter 1 in 20 POE</t>
  </si>
  <si>
    <t>Peak gas demand, by GSOO zone (TJ/day), Summer 1 in 20 POE</t>
  </si>
  <si>
    <t>Peak gas demand, by GSOO zone (TJ/day), Summer 1 in 2 POE</t>
  </si>
  <si>
    <t>GSOO Sub-Groups</t>
  </si>
  <si>
    <t>Demand projections by GSOO sub-group.</t>
  </si>
  <si>
    <t xml:space="preserve">2012 peak gas demand, domestic eastern and south-eastern Australia </t>
  </si>
  <si>
    <t>2012 South Australia peak gas demand</t>
  </si>
  <si>
    <t>2012 Victoria peak gas demand</t>
  </si>
  <si>
    <t>2012 NSW/ACT peak gas demand</t>
  </si>
  <si>
    <t>2012 Queensland peak gas demand</t>
  </si>
  <si>
    <t>2012 Tasmania peak gas demand</t>
  </si>
  <si>
    <t>Forecast peak daily demand (TJ per day)</t>
  </si>
  <si>
    <t>Actual &amp; forecast annual demand (2008-2012 actuals) (PJ)</t>
  </si>
  <si>
    <t>2012 GPG projections have been adjusted to account for transmission losses and new modelling practices implemented in the 2013 process. Further information is provided in the 2013 GSOO Methodology Paper.</t>
  </si>
  <si>
    <t>2012 peak gas demand, eastern and south-eastern Australia by segment</t>
  </si>
  <si>
    <t>NNS</t>
  </si>
  <si>
    <t>SW VIC GPG</t>
  </si>
  <si>
    <t>SWQP</t>
  </si>
  <si>
    <t>SW QLD GPG</t>
  </si>
  <si>
    <t>Annual demand (PJ) (2008-2012 actuals, 2013+ forecasts)</t>
  </si>
  <si>
    <t>Annual demand (PJ) (2008-2013 actuals, 2013+ forecasts)</t>
  </si>
  <si>
    <t>Within these demand groups, there exist specific demand areas which are modelled separately and aggregated giving rise to the demand group projections presented in this appendix.</t>
  </si>
  <si>
    <t>This workbook provides AEMO's 2013 annual demand (AD) and peak demand (PD) forecasts over the 20-year outlook period (2014-33) in eastern and south-eastern Australia.</t>
  </si>
  <si>
    <t xml:space="preserve">This appendix presents projections of gas demand over the 20-year outlook period from 2014-33. </t>
  </si>
  <si>
    <t>AD is defined as being the volume of gas expected to be consumed over the course of the defined calendar year. AD units are petajoules (PJ) per annum and include transmission loss/use.</t>
  </si>
  <si>
    <t>PD is defined as the total amount of gas that is expected to be consumed within a 24-hour period on the highest demand days during winter and summer. PD units are terajoules (TJ) per day and includes transmission loss/use.</t>
  </si>
  <si>
    <t>Gas demand in the residential and commercial sectors is strongly influenced by weather. To account for this, the MM segment for each demand group except Queensland has been weather normalised by NIEIR. Gas demand for the LI market segment has not be normalised</t>
  </si>
  <si>
    <t>Gas-powered generation (GPG).</t>
  </si>
  <si>
    <t>Total gas demand includes all four market segments, while domestic demand includes GPG, MM and LI alone.</t>
  </si>
  <si>
    <t xml:space="preserve">Economic assumptions relied upon in the development of gas demand forecasts are consistent with those relied upon by AEMO in developing the National Electricity Forecasting Report (NEFR). These assumptions were developed by NIEIR. Further information is available as part of the supplementary </t>
  </si>
  <si>
    <t>GPG projections incorporate input from other AEMO national planning documents including the National Transmission Network Development Plan (NTNDP) and the Electricity Statement of Opportunities (ESOO).</t>
  </si>
  <si>
    <t xml:space="preserve">Gas production losses were removed from 2012 projections of gas demand for LNG export. Revised projections were sourced directly from Core Energy Group's 2013 Report on gas demand for LNG production. </t>
  </si>
  <si>
    <t>Forecasts are provided by market segment (mass market (MM), large industrial (LI), gas-powered generation (GPG), and liquefied natural gas (LNG) export) and by demand group.</t>
  </si>
  <si>
    <t>Further information on the methodology used to develop these forecasts is available in the GSOO Methodology Paper on AEMO's website.</t>
  </si>
  <si>
    <t>Link to GSOO Methodology Paper</t>
  </si>
  <si>
    <t>Historic actuals may also have changed from those presented in the 2012 GSOO as a result of:</t>
  </si>
  <si>
    <t>The inclusion of Lang Lang and BassGas regions in the south Gippsland region of Victoria.</t>
  </si>
  <si>
    <t>Change in classification of Yarwun from GPG to LI.</t>
  </si>
  <si>
    <t>AEMO also provides projections of gas demand as part of its Victorian Gas Planning Report (VGPR). The 2013 VGPR is expected to be released in December 2013. Projections of Victorian gas demand (annual and peak) presented in the GSOO will differ from these for the following reasons:</t>
  </si>
  <si>
    <t>Different historic time series: The GSOO projections are based on historic demand data up to the end of May 2013 while the VGPR relies upon historic demand data up to the end of August 2013.</t>
  </si>
  <si>
    <t>Different regional classification: The GSOO presents projections for entire state of Victoria, whilst the VGPR projections are concerned with the Declared Transmission System (DTS) zones.</t>
  </si>
  <si>
    <t xml:space="preserve">The inclusion of certain zonal data which was not available in 2012. This is most visible in QLD where historic 2008 (and to some extent 2009) data is higher in 2013 compared to that presented in 2012 as a result of the inclusion of demand from the North Queensland Gas Pipeline, Queensland </t>
  </si>
  <si>
    <t>Gas Pipeline and Roma to Brisbane Pipeline zones.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</si>
</sst>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00_);_(* \(#,##0.00\);_(* &quot;-&quot;??_);_(@_)"/>
    <numFmt numFmtId="165" formatCode="##0.0"/>
    <numFmt numFmtId="166" formatCode="_-* #,##0_-;\-* #,##0_-;_-* &quot;-&quot;??_-;_-@_-"/>
    <numFmt numFmtId="167" formatCode="#,##0.0_ ;\-#,##0.0\ "/>
    <numFmt numFmtId="168" formatCode="0.0%"/>
    <numFmt numFmtId="169" formatCode="#,##0_ ;\-#,##0\ "/>
    <numFmt numFmtId="170" formatCode="0.0"/>
    <numFmt numFmtId="171" formatCode="0.000%"/>
    <numFmt numFmtId="172" formatCode="0.000"/>
    <numFmt numFmtId="173" formatCode="0.0000"/>
  </numFmts>
  <fonts count="103">
    <font>
      <sz val="10"/>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b/>
      <sz val="8"/>
      <color rgb="FF000000"/>
      <name val="Arial"/>
      <family val="2"/>
    </font>
    <font>
      <sz val="8"/>
      <color rgb="FFFFFFFF"/>
      <name val="Arial"/>
      <family val="2"/>
    </font>
    <font>
      <sz val="8"/>
      <color theme="1"/>
      <name val="Arial"/>
      <family val="2"/>
    </font>
    <font>
      <sz val="10"/>
      <color theme="1"/>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u/>
      <sz val="10"/>
      <color theme="10"/>
      <name val="Arial"/>
      <family val="2"/>
    </font>
    <font>
      <sz val="9"/>
      <color theme="1"/>
      <name val="Symbol"/>
      <family val="1"/>
      <charset val="2"/>
    </font>
    <font>
      <u/>
      <sz val="10"/>
      <name val="Arial"/>
      <family val="2"/>
    </font>
    <font>
      <b/>
      <sz val="8"/>
      <color theme="0"/>
      <name val="Arial"/>
      <family val="2"/>
    </font>
    <font>
      <b/>
      <sz val="8"/>
      <color theme="1"/>
      <name val="Arial"/>
      <family val="2"/>
    </font>
    <font>
      <b/>
      <sz val="9"/>
      <color theme="1"/>
      <name val="Arial"/>
      <family val="2"/>
    </font>
    <font>
      <sz val="9"/>
      <color indexed="81"/>
      <name val="Tahoma"/>
      <family val="2"/>
    </font>
    <font>
      <b/>
      <sz val="9"/>
      <color indexed="81"/>
      <name val="Tahoma"/>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sz val="8"/>
      <color rgb="FFFF0000"/>
      <name val="Arial"/>
      <family val="2"/>
    </font>
    <font>
      <i/>
      <sz val="8"/>
      <color rgb="FF7F7F7F"/>
      <name val="Arial"/>
      <family val="2"/>
    </font>
    <font>
      <sz val="8"/>
      <color theme="0"/>
      <name val="Arial"/>
      <family val="2"/>
    </font>
    <font>
      <b/>
      <u/>
      <sz val="8"/>
      <color theme="9" tint="-0.24994659260841701"/>
      <name val="Arial"/>
      <family val="2"/>
    </font>
    <font>
      <sz val="8"/>
      <name val="Arial"/>
      <family val="2"/>
    </font>
    <font>
      <b/>
      <sz val="8"/>
      <name val="Arial"/>
      <family val="2"/>
    </font>
    <font>
      <sz val="8"/>
      <color indexed="8"/>
      <name val="Arial"/>
      <family val="2"/>
    </font>
    <font>
      <sz val="11"/>
      <color indexed="8"/>
      <name val="Calibri"/>
      <family val="2"/>
    </font>
    <font>
      <sz val="11"/>
      <color theme="0"/>
      <name val="Calibri"/>
      <family val="2"/>
      <scheme val="minor"/>
    </font>
    <font>
      <sz val="8"/>
      <color indexed="9"/>
      <name val="Arial"/>
      <family val="2"/>
    </font>
    <font>
      <sz val="11"/>
      <color indexed="9"/>
      <name val="Calibri"/>
      <family val="2"/>
    </font>
    <font>
      <sz val="11"/>
      <color rgb="FF9C0006"/>
      <name val="Calibri"/>
      <family val="2"/>
      <scheme val="minor"/>
    </font>
    <font>
      <sz val="8"/>
      <color indexed="20"/>
      <name val="Arial"/>
      <family val="2"/>
    </font>
    <font>
      <sz val="11"/>
      <color indexed="20"/>
      <name val="Calibri"/>
      <family val="2"/>
    </font>
    <font>
      <sz val="14"/>
      <color indexed="50"/>
      <name val="Arial"/>
      <family val="2"/>
    </font>
    <font>
      <sz val="6"/>
      <name val="Arial"/>
      <family val="2"/>
    </font>
    <font>
      <b/>
      <sz val="8.5"/>
      <color indexed="50"/>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11"/>
      <color rgb="FFFA7D00"/>
      <name val="Calibri"/>
      <family val="2"/>
      <scheme val="minor"/>
    </font>
    <font>
      <b/>
      <sz val="8"/>
      <color indexed="52"/>
      <name val="Arial"/>
      <family val="2"/>
    </font>
    <font>
      <b/>
      <sz val="11"/>
      <color indexed="52"/>
      <name val="Calibri"/>
      <family val="2"/>
    </font>
    <font>
      <b/>
      <sz val="11"/>
      <color theme="0"/>
      <name val="Calibri"/>
      <family val="2"/>
      <scheme val="minor"/>
    </font>
    <font>
      <b/>
      <sz val="8"/>
      <color indexed="9"/>
      <name val="Arial"/>
      <family val="2"/>
    </font>
    <font>
      <b/>
      <sz val="11"/>
      <color indexed="9"/>
      <name val="Calibri"/>
      <family val="2"/>
    </font>
    <font>
      <sz val="9"/>
      <name val="Geneva"/>
      <family val="2"/>
    </font>
    <font>
      <i/>
      <sz val="11"/>
      <color rgb="FF7F7F7F"/>
      <name val="Calibri"/>
      <family val="2"/>
      <scheme val="minor"/>
    </font>
    <font>
      <i/>
      <sz val="8"/>
      <color indexed="23"/>
      <name val="Arial"/>
      <family val="2"/>
    </font>
    <font>
      <i/>
      <sz val="11"/>
      <color indexed="23"/>
      <name val="Calibri"/>
      <family val="2"/>
    </font>
    <font>
      <sz val="11"/>
      <color rgb="FF006100"/>
      <name val="Calibri"/>
      <family val="2"/>
      <scheme val="minor"/>
    </font>
    <font>
      <sz val="8"/>
      <color indexed="17"/>
      <name val="Arial"/>
      <family val="2"/>
    </font>
    <font>
      <sz val="11"/>
      <color indexed="17"/>
      <name val="Calibri"/>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8"/>
      <color theme="10"/>
      <name val="Arial"/>
      <family val="2"/>
    </font>
    <font>
      <u/>
      <sz val="10"/>
      <color indexed="12"/>
      <name val="Arial"/>
      <family val="2"/>
    </font>
    <font>
      <u/>
      <sz val="8"/>
      <color indexed="12"/>
      <name val="Arial"/>
      <family val="2"/>
    </font>
    <font>
      <sz val="11"/>
      <color rgb="FF3F3F76"/>
      <name val="Calibri"/>
      <family val="2"/>
      <scheme val="minor"/>
    </font>
    <font>
      <sz val="8"/>
      <color indexed="62"/>
      <name val="Arial"/>
      <family val="2"/>
    </font>
    <font>
      <sz val="11"/>
      <color indexed="62"/>
      <name val="Calibri"/>
      <family val="2"/>
    </font>
    <font>
      <sz val="11"/>
      <color rgb="FFFA7D00"/>
      <name val="Calibri"/>
      <family val="2"/>
      <scheme val="minor"/>
    </font>
    <font>
      <sz val="8"/>
      <color indexed="52"/>
      <name val="Arial"/>
      <family val="2"/>
    </font>
    <font>
      <sz val="11"/>
      <color indexed="52"/>
      <name val="Calibri"/>
      <family val="2"/>
    </font>
    <font>
      <sz val="11"/>
      <color rgb="FF9C6500"/>
      <name val="Calibri"/>
      <family val="2"/>
      <scheme val="minor"/>
    </font>
    <font>
      <sz val="8"/>
      <color indexed="60"/>
      <name val="Arial"/>
      <family val="2"/>
    </font>
    <font>
      <sz val="11"/>
      <color indexed="60"/>
      <name val="Calibri"/>
      <family val="2"/>
    </font>
    <font>
      <sz val="10"/>
      <name val="Helv"/>
    </font>
    <font>
      <sz val="8"/>
      <color indexed="23"/>
      <name val="Arial"/>
      <family val="2"/>
    </font>
    <font>
      <b/>
      <sz val="11"/>
      <color rgb="FF3F3F3F"/>
      <name val="Calibri"/>
      <family val="2"/>
      <scheme val="minor"/>
    </font>
    <font>
      <b/>
      <sz val="8"/>
      <color indexed="63"/>
      <name val="Arial"/>
      <family val="2"/>
    </font>
    <font>
      <b/>
      <sz val="11"/>
      <color indexed="63"/>
      <name val="Calibri"/>
      <family val="2"/>
    </font>
    <font>
      <b/>
      <sz val="18"/>
      <color indexed="56"/>
      <name val="Univers LT Std 65 Bold"/>
      <family val="2"/>
    </font>
    <font>
      <b/>
      <sz val="18"/>
      <color indexed="56"/>
      <name val="Cambria"/>
      <family val="2"/>
    </font>
    <font>
      <b/>
      <sz val="11"/>
      <color theme="1"/>
      <name val="Calibri"/>
      <family val="2"/>
      <scheme val="minor"/>
    </font>
    <font>
      <b/>
      <sz val="8"/>
      <color indexed="8"/>
      <name val="Arial"/>
      <family val="2"/>
    </font>
    <font>
      <b/>
      <sz val="11"/>
      <color indexed="8"/>
      <name val="Calibri"/>
      <family val="2"/>
    </font>
    <font>
      <sz val="11"/>
      <color rgb="FFFF0000"/>
      <name val="Calibri"/>
      <family val="2"/>
      <scheme val="minor"/>
    </font>
    <font>
      <sz val="8"/>
      <color indexed="10"/>
      <name val="Arial"/>
      <family val="2"/>
    </font>
    <font>
      <sz val="11"/>
      <color indexed="10"/>
      <name val="Calibri"/>
      <family val="2"/>
    </font>
    <font>
      <sz val="9"/>
      <color indexed="81"/>
      <name val="Tahoma"/>
      <charset val="1"/>
    </font>
    <font>
      <u/>
      <sz val="10"/>
      <color rgb="FFCB7E80"/>
      <name val="Arial"/>
      <family val="2"/>
    </font>
  </fonts>
  <fills count="62">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style="medium">
        <color rgb="FFFFFFFF"/>
      </right>
      <top/>
      <bottom/>
      <diagonal/>
    </border>
    <border>
      <left style="medium">
        <color rgb="FFFFFFFF"/>
      </left>
      <right/>
      <top/>
      <bottom style="thick">
        <color rgb="FFF9F8F6"/>
      </bottom>
      <diagonal/>
    </border>
    <border>
      <left style="medium">
        <color rgb="FFFFFFFF"/>
      </left>
      <right style="medium">
        <color rgb="FFFFFFFF"/>
      </right>
      <top/>
      <bottom style="thick">
        <color rgb="FFF9F8F6"/>
      </bottom>
      <diagonal/>
    </border>
    <border>
      <left style="medium">
        <color rgb="FFFFFFFF"/>
      </left>
      <right/>
      <top/>
      <bottom/>
      <diagonal/>
    </border>
    <border>
      <left/>
      <right/>
      <top style="thick">
        <color rgb="FFF9F8F6"/>
      </top>
      <bottom style="medium">
        <color rgb="FFFFFFFF"/>
      </bottom>
      <diagonal/>
    </border>
    <border>
      <left/>
      <right/>
      <top/>
      <bottom style="medium">
        <color rgb="FFFFFFFF"/>
      </bottom>
      <diagonal/>
    </border>
    <border>
      <left/>
      <right style="medium">
        <color rgb="FFFFFFFF"/>
      </right>
      <top style="thick">
        <color rgb="FFF9F8F6"/>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9F8F6"/>
      </top>
      <bottom style="medium">
        <color rgb="FFFFFFFF"/>
      </bottom>
      <diagonal/>
    </border>
    <border>
      <left style="medium">
        <color rgb="FFFFFFFF"/>
      </left>
      <right style="medium">
        <color rgb="FFFFFFFF"/>
      </right>
      <top/>
      <bottom style="medium">
        <color rgb="FFFFFFFF"/>
      </bottom>
      <diagonal/>
    </border>
    <border>
      <left style="medium">
        <color theme="0"/>
      </left>
      <right style="medium">
        <color theme="0"/>
      </right>
      <top style="medium">
        <color theme="0"/>
      </top>
      <bottom style="medium">
        <color theme="0"/>
      </bottom>
      <diagonal/>
    </border>
    <border>
      <left style="medium">
        <color rgb="FFFFFFFF"/>
      </left>
      <right style="medium">
        <color rgb="FFFFFFFF"/>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indexed="5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352">
    <xf numFmtId="0" fontId="0" fillId="0" borderId="0"/>
    <xf numFmtId="43" fontId="10" fillId="0" borderId="0" applyFont="0" applyFill="0" applyBorder="0" applyAlignment="0" applyProtection="0"/>
    <xf numFmtId="0" fontId="10" fillId="0" borderId="0"/>
    <xf numFmtId="165" fontId="9" fillId="0" borderId="0" applyFill="0" applyBorder="0" applyProtection="0">
      <alignment horizontal="right" vertical="center" wrapText="1"/>
    </xf>
    <xf numFmtId="43" fontId="8" fillId="0" borderId="0" applyFont="0" applyFill="0" applyBorder="0" applyAlignment="0" applyProtection="0"/>
    <xf numFmtId="0" fontId="8" fillId="0" borderId="0"/>
    <xf numFmtId="0" fontId="1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3" fontId="8" fillId="0" borderId="0" applyFont="0" applyFill="0" applyBorder="0" applyAlignment="0" applyProtection="0"/>
    <xf numFmtId="9" fontId="3" fillId="0" borderId="0" applyFont="0" applyFill="0" applyBorder="0" applyAlignment="0" applyProtection="0"/>
    <xf numFmtId="0" fontId="2" fillId="0" borderId="0"/>
    <xf numFmtId="9" fontId="10"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7" fillId="0" borderId="0"/>
    <xf numFmtId="0" fontId="35" fillId="0" borderId="0" applyNumberFormat="0" applyFill="0" applyBorder="0" applyAlignment="0" applyProtection="0">
      <alignment vertical="top"/>
      <protection locked="0"/>
    </xf>
    <xf numFmtId="0" fontId="9" fillId="39" borderId="0" applyNumberFormat="0"/>
    <xf numFmtId="0" fontId="37" fillId="0" borderId="33" applyFill="0" applyBorder="0">
      <alignment vertical="center"/>
    </xf>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8" fillId="40" borderId="0" applyNumberFormat="0" applyBorder="0" applyAlignment="0" applyProtection="0"/>
    <xf numFmtId="0" fontId="39" fillId="40"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 fillId="16" borderId="0" applyNumberFormat="0" applyBorder="0" applyAlignment="0" applyProtection="0"/>
    <xf numFmtId="0" fontId="10" fillId="16" borderId="0" applyNumberFormat="0" applyBorder="0" applyAlignment="0" applyProtection="0"/>
    <xf numFmtId="0" fontId="7"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 fillId="24" borderId="0" applyNumberFormat="0" applyBorder="0" applyAlignment="0" applyProtection="0"/>
    <xf numFmtId="0" fontId="10" fillId="24" borderId="0" applyNumberFormat="0" applyBorder="0" applyAlignment="0" applyProtection="0"/>
    <xf numFmtId="0" fontId="7"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7"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 fillId="28" borderId="0" applyNumberFormat="0" applyBorder="0" applyAlignment="0" applyProtection="0"/>
    <xf numFmtId="0" fontId="10" fillId="28" borderId="0" applyNumberFormat="0" applyBorder="0" applyAlignment="0" applyProtection="0"/>
    <xf numFmtId="0" fontId="7"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7"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 fillId="32" borderId="0" applyNumberFormat="0" applyBorder="0" applyAlignment="0" applyProtection="0"/>
    <xf numFmtId="0" fontId="10" fillId="32" borderId="0" applyNumberFormat="0" applyBorder="0" applyAlignment="0" applyProtection="0"/>
    <xf numFmtId="0" fontId="7"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7"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 fillId="36" borderId="0" applyNumberFormat="0" applyBorder="0" applyAlignment="0" applyProtection="0"/>
    <xf numFmtId="0" fontId="10" fillId="36" borderId="0" applyNumberFormat="0" applyBorder="0" applyAlignment="0" applyProtection="0"/>
    <xf numFmtId="0" fontId="7"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7"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 fillId="17" borderId="0" applyNumberFormat="0" applyBorder="0" applyAlignment="0" applyProtection="0"/>
    <xf numFmtId="0" fontId="10" fillId="17" borderId="0" applyNumberFormat="0" applyBorder="0" applyAlignment="0" applyProtection="0"/>
    <xf numFmtId="0" fontId="7"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 fillId="25" borderId="0" applyNumberFormat="0" applyBorder="0" applyAlignment="0" applyProtection="0"/>
    <xf numFmtId="0" fontId="10" fillId="25" borderId="0" applyNumberFormat="0" applyBorder="0" applyAlignment="0" applyProtection="0"/>
    <xf numFmtId="0" fontId="7"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7"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 fillId="29" borderId="0" applyNumberFormat="0" applyBorder="0" applyAlignment="0" applyProtection="0"/>
    <xf numFmtId="0" fontId="10" fillId="29" borderId="0" applyNumberFormat="0" applyBorder="0" applyAlignment="0" applyProtection="0"/>
    <xf numFmtId="0" fontId="7"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7"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 fillId="33" borderId="0" applyNumberFormat="0" applyBorder="0" applyAlignment="0" applyProtection="0"/>
    <xf numFmtId="0" fontId="10" fillId="33" borderId="0" applyNumberFormat="0" applyBorder="0" applyAlignment="0" applyProtection="0"/>
    <xf numFmtId="0" fontId="7"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7"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37" borderId="0" applyNumberFormat="0" applyBorder="0" applyAlignment="0" applyProtection="0"/>
    <xf numFmtId="0" fontId="10" fillId="37" borderId="0" applyNumberFormat="0" applyBorder="0" applyAlignment="0" applyProtection="0"/>
    <xf numFmtId="0" fontId="7"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34"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1" fillId="50" borderId="0" applyNumberFormat="0" applyBorder="0" applyAlignment="0" applyProtection="0"/>
    <xf numFmtId="0" fontId="34" fillId="18" borderId="0" applyNumberFormat="0" applyBorder="0" applyAlignment="0" applyProtection="0"/>
    <xf numFmtId="0" fontId="41" fillId="50" borderId="0" applyNumberFormat="0" applyBorder="0" applyAlignment="0" applyProtection="0"/>
    <xf numFmtId="0" fontId="34" fillId="18" borderId="0" applyNumberFormat="0" applyBorder="0" applyAlignment="0" applyProtection="0"/>
    <xf numFmtId="0" fontId="42" fillId="5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34"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1" fillId="47" borderId="0" applyNumberFormat="0" applyBorder="0" applyAlignment="0" applyProtection="0"/>
    <xf numFmtId="0" fontId="34" fillId="22" borderId="0" applyNumberFormat="0" applyBorder="0" applyAlignment="0" applyProtection="0"/>
    <xf numFmtId="0" fontId="41" fillId="47" borderId="0" applyNumberFormat="0" applyBorder="0" applyAlignment="0" applyProtection="0"/>
    <xf numFmtId="0" fontId="34" fillId="22" borderId="0" applyNumberFormat="0" applyBorder="0" applyAlignment="0" applyProtection="0"/>
    <xf numFmtId="0" fontId="42" fillId="47"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34"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48" borderId="0" applyNumberFormat="0" applyBorder="0" applyAlignment="0" applyProtection="0"/>
    <xf numFmtId="0" fontId="34" fillId="26" borderId="0" applyNumberFormat="0" applyBorder="0" applyAlignment="0" applyProtection="0"/>
    <xf numFmtId="0" fontId="41" fillId="48" borderId="0" applyNumberFormat="0" applyBorder="0" applyAlignment="0" applyProtection="0"/>
    <xf numFmtId="0" fontId="34" fillId="26" borderId="0" applyNumberFormat="0" applyBorder="0" applyAlignment="0" applyProtection="0"/>
    <xf numFmtId="0" fontId="42" fillId="48"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34"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1" fillId="51" borderId="0" applyNumberFormat="0" applyBorder="0" applyAlignment="0" applyProtection="0"/>
    <xf numFmtId="0" fontId="34" fillId="30" borderId="0" applyNumberFormat="0" applyBorder="0" applyAlignment="0" applyProtection="0"/>
    <xf numFmtId="0" fontId="41" fillId="51" borderId="0" applyNumberFormat="0" applyBorder="0" applyAlignment="0" applyProtection="0"/>
    <xf numFmtId="0" fontId="34" fillId="30" borderId="0" applyNumberFormat="0" applyBorder="0" applyAlignment="0" applyProtection="0"/>
    <xf numFmtId="0" fontId="42" fillId="51"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4"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1" fillId="52" borderId="0" applyNumberFormat="0" applyBorder="0" applyAlignment="0" applyProtection="0"/>
    <xf numFmtId="0" fontId="34" fillId="34" borderId="0" applyNumberFormat="0" applyBorder="0" applyAlignment="0" applyProtection="0"/>
    <xf numFmtId="0" fontId="41" fillId="52" borderId="0" applyNumberFormat="0" applyBorder="0" applyAlignment="0" applyProtection="0"/>
    <xf numFmtId="0" fontId="34" fillId="34" borderId="0" applyNumberFormat="0" applyBorder="0" applyAlignment="0" applyProtection="0"/>
    <xf numFmtId="0" fontId="42" fillId="52"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34"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1" fillId="53" borderId="0" applyNumberFormat="0" applyBorder="0" applyAlignment="0" applyProtection="0"/>
    <xf numFmtId="0" fontId="34" fillId="38" borderId="0" applyNumberFormat="0" applyBorder="0" applyAlignment="0" applyProtection="0"/>
    <xf numFmtId="0" fontId="41" fillId="53" borderId="0" applyNumberFormat="0" applyBorder="0" applyAlignment="0" applyProtection="0"/>
    <xf numFmtId="0" fontId="34" fillId="38" borderId="0" applyNumberFormat="0" applyBorder="0" applyAlignment="0" applyProtection="0"/>
    <xf numFmtId="0" fontId="42" fillId="53"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4"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1" fillId="54" borderId="0" applyNumberFormat="0" applyBorder="0" applyAlignment="0" applyProtection="0"/>
    <xf numFmtId="0" fontId="34" fillId="15" borderId="0" applyNumberFormat="0" applyBorder="0" applyAlignment="0" applyProtection="0"/>
    <xf numFmtId="0" fontId="41" fillId="54" borderId="0" applyNumberFormat="0" applyBorder="0" applyAlignment="0" applyProtection="0"/>
    <xf numFmtId="0" fontId="34" fillId="15" borderId="0" applyNumberFormat="0" applyBorder="0" applyAlignment="0" applyProtection="0"/>
    <xf numFmtId="0" fontId="42" fillId="5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34"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55" borderId="0" applyNumberFormat="0" applyBorder="0" applyAlignment="0" applyProtection="0"/>
    <xf numFmtId="0" fontId="34" fillId="19" borderId="0" applyNumberFormat="0" applyBorder="0" applyAlignment="0" applyProtection="0"/>
    <xf numFmtId="0" fontId="41" fillId="55" borderId="0" applyNumberFormat="0" applyBorder="0" applyAlignment="0" applyProtection="0"/>
    <xf numFmtId="0" fontId="34" fillId="19" borderId="0" applyNumberFormat="0" applyBorder="0" applyAlignment="0" applyProtection="0"/>
    <xf numFmtId="0" fontId="42"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4"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56" borderId="0" applyNumberFormat="0" applyBorder="0" applyAlignment="0" applyProtection="0"/>
    <xf numFmtId="0" fontId="34" fillId="23" borderId="0" applyNumberFormat="0" applyBorder="0" applyAlignment="0" applyProtection="0"/>
    <xf numFmtId="0" fontId="41" fillId="56" borderId="0" applyNumberFormat="0" applyBorder="0" applyAlignment="0" applyProtection="0"/>
    <xf numFmtId="0" fontId="34" fillId="23" borderId="0" applyNumberFormat="0" applyBorder="0" applyAlignment="0" applyProtection="0"/>
    <xf numFmtId="0" fontId="42" fillId="56"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34"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1" fillId="51" borderId="0" applyNumberFormat="0" applyBorder="0" applyAlignment="0" applyProtection="0"/>
    <xf numFmtId="0" fontId="34" fillId="27" borderId="0" applyNumberFormat="0" applyBorder="0" applyAlignment="0" applyProtection="0"/>
    <xf numFmtId="0" fontId="41" fillId="51" borderId="0" applyNumberFormat="0" applyBorder="0" applyAlignment="0" applyProtection="0"/>
    <xf numFmtId="0" fontId="34" fillId="27" borderId="0" applyNumberFormat="0" applyBorder="0" applyAlignment="0" applyProtection="0"/>
    <xf numFmtId="0" fontId="42" fillId="51"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34"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1" fillId="52" borderId="0" applyNumberFormat="0" applyBorder="0" applyAlignment="0" applyProtection="0"/>
    <xf numFmtId="0" fontId="34" fillId="31" borderId="0" applyNumberFormat="0" applyBorder="0" applyAlignment="0" applyProtection="0"/>
    <xf numFmtId="0" fontId="41" fillId="52" borderId="0" applyNumberFormat="0" applyBorder="0" applyAlignment="0" applyProtection="0"/>
    <xf numFmtId="0" fontId="34" fillId="31" borderId="0" applyNumberFormat="0" applyBorder="0" applyAlignment="0" applyProtection="0"/>
    <xf numFmtId="0" fontId="42" fillId="52"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4"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1" fillId="57" borderId="0" applyNumberFormat="0" applyBorder="0" applyAlignment="0" applyProtection="0"/>
    <xf numFmtId="0" fontId="34" fillId="35" borderId="0" applyNumberFormat="0" applyBorder="0" applyAlignment="0" applyProtection="0"/>
    <xf numFmtId="0" fontId="41" fillId="57" borderId="0" applyNumberFormat="0" applyBorder="0" applyAlignment="0" applyProtection="0"/>
    <xf numFmtId="0" fontId="34" fillId="35" borderId="0" applyNumberFormat="0" applyBorder="0" applyAlignment="0" applyProtection="0"/>
    <xf numFmtId="0" fontId="42" fillId="57"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9" fillId="39" borderId="0" applyNumberFormat="0"/>
    <xf numFmtId="0" fontId="26"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26" fillId="9" borderId="0" applyNumberFormat="0" applyBorder="0" applyAlignment="0" applyProtection="0"/>
    <xf numFmtId="0" fontId="44" fillId="41" borderId="0" applyNumberFormat="0" applyBorder="0" applyAlignment="0" applyProtection="0"/>
    <xf numFmtId="0" fontId="26" fillId="9" borderId="0" applyNumberFormat="0" applyBorder="0" applyAlignment="0" applyProtection="0"/>
    <xf numFmtId="0" fontId="45" fillId="41"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6" fillId="0" borderId="0"/>
    <xf numFmtId="0" fontId="47" fillId="0" borderId="0">
      <alignment horizontal="right"/>
    </xf>
    <xf numFmtId="0" fontId="48" fillId="0" borderId="0"/>
    <xf numFmtId="0" fontId="38" fillId="0" borderId="0"/>
    <xf numFmtId="0" fontId="49" fillId="0" borderId="0"/>
    <xf numFmtId="0" fontId="50" fillId="0" borderId="34" applyNumberFormat="0" applyAlignment="0"/>
    <xf numFmtId="0" fontId="51" fillId="0" borderId="0" applyAlignment="0">
      <alignment horizontal="left"/>
    </xf>
    <xf numFmtId="0" fontId="51" fillId="0" borderId="0">
      <alignment horizontal="right"/>
    </xf>
    <xf numFmtId="168" fontId="51" fillId="0" borderId="0">
      <alignment horizontal="right"/>
    </xf>
    <xf numFmtId="170" fontId="52" fillId="0" borderId="0">
      <alignment horizontal="right"/>
    </xf>
    <xf numFmtId="0" fontId="53" fillId="0" borderId="0"/>
    <xf numFmtId="0" fontId="30" fillId="12" borderId="27" applyNumberFormat="0" applyAlignment="0" applyProtection="0"/>
    <xf numFmtId="0" fontId="54" fillId="12" borderId="27" applyNumberFormat="0" applyAlignment="0" applyProtection="0"/>
    <xf numFmtId="0" fontId="54" fillId="12" borderId="27" applyNumberFormat="0" applyAlignment="0" applyProtection="0"/>
    <xf numFmtId="0" fontId="30" fillId="12" borderId="27" applyNumberFormat="0" applyAlignment="0" applyProtection="0"/>
    <xf numFmtId="0" fontId="55" fillId="58" borderId="35" applyNumberFormat="0" applyAlignment="0" applyProtection="0"/>
    <xf numFmtId="0" fontId="30" fillId="12" borderId="27" applyNumberFormat="0" applyAlignment="0" applyProtection="0"/>
    <xf numFmtId="0" fontId="56" fillId="58" borderId="35" applyNumberFormat="0" applyAlignment="0" applyProtection="0"/>
    <xf numFmtId="0" fontId="54" fillId="12" borderId="27" applyNumberFormat="0" applyAlignment="0" applyProtection="0"/>
    <xf numFmtId="0" fontId="54" fillId="12" borderId="27" applyNumberFormat="0" applyAlignment="0" applyProtection="0"/>
    <xf numFmtId="0" fontId="16" fillId="13" borderId="30" applyNumberFormat="0" applyAlignment="0" applyProtection="0"/>
    <xf numFmtId="0" fontId="57" fillId="13" borderId="30" applyNumberFormat="0" applyAlignment="0" applyProtection="0"/>
    <xf numFmtId="0" fontId="57" fillId="13" borderId="30" applyNumberFormat="0" applyAlignment="0" applyProtection="0"/>
    <xf numFmtId="0" fontId="58" fillId="59" borderId="36" applyNumberFormat="0" applyAlignment="0" applyProtection="0"/>
    <xf numFmtId="0" fontId="16" fillId="13" borderId="30" applyNumberFormat="0" applyAlignment="0" applyProtection="0"/>
    <xf numFmtId="0" fontId="58" fillId="59" borderId="36" applyNumberFormat="0" applyAlignment="0" applyProtection="0"/>
    <xf numFmtId="0" fontId="16" fillId="13" borderId="30" applyNumberFormat="0" applyAlignment="0" applyProtection="0"/>
    <xf numFmtId="0" fontId="59" fillId="59" borderId="36" applyNumberFormat="0" applyAlignment="0" applyProtection="0"/>
    <xf numFmtId="0" fontId="57" fillId="13" borderId="30" applyNumberFormat="0" applyAlignment="0" applyProtection="0"/>
    <xf numFmtId="0" fontId="57" fillId="13" borderId="3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164" fontId="6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33"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3" fillId="0" borderId="0" applyNumberFormat="0" applyFill="0" applyBorder="0" applyAlignment="0" applyProtection="0"/>
    <xf numFmtId="0" fontId="62" fillId="0" borderId="0" applyNumberFormat="0" applyFill="0" applyBorder="0" applyAlignment="0" applyProtection="0"/>
    <xf numFmtId="0" fontId="33" fillId="0" borderId="0" applyNumberFormat="0" applyFill="0" applyBorder="0" applyAlignment="0" applyProtection="0"/>
    <xf numFmtId="0" fontId="63"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5"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25" fillId="8" borderId="0" applyNumberFormat="0" applyBorder="0" applyAlignment="0" applyProtection="0"/>
    <xf numFmtId="0" fontId="65" fillId="42" borderId="0" applyNumberFormat="0" applyBorder="0" applyAlignment="0" applyProtection="0"/>
    <xf numFmtId="0" fontId="25" fillId="8" borderId="0" applyNumberFormat="0" applyBorder="0" applyAlignment="0" applyProtection="0"/>
    <xf numFmtId="0" fontId="66" fillId="42"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22"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22" fillId="0" borderId="24" applyNumberFormat="0" applyFill="0" applyAlignment="0" applyProtection="0"/>
    <xf numFmtId="0" fontId="68" fillId="0" borderId="37" applyNumberFormat="0" applyFill="0" applyAlignment="0" applyProtection="0"/>
    <xf numFmtId="0" fontId="22" fillId="0" borderId="24" applyNumberFormat="0" applyFill="0" applyAlignment="0" applyProtection="0"/>
    <xf numFmtId="0" fontId="69" fillId="0" borderId="37"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23" fillId="0" borderId="25" applyNumberFormat="0" applyFill="0" applyAlignment="0" applyProtection="0"/>
    <xf numFmtId="0" fontId="70" fillId="0" borderId="25" applyNumberFormat="0" applyFill="0" applyAlignment="0" applyProtection="0"/>
    <xf numFmtId="0" fontId="70" fillId="0" borderId="25" applyNumberFormat="0" applyFill="0" applyAlignment="0" applyProtection="0"/>
    <xf numFmtId="0" fontId="23" fillId="0" borderId="25" applyNumberFormat="0" applyFill="0" applyAlignment="0" applyProtection="0"/>
    <xf numFmtId="0" fontId="71" fillId="0" borderId="38" applyNumberFormat="0" applyFill="0" applyAlignment="0" applyProtection="0"/>
    <xf numFmtId="0" fontId="23" fillId="0" borderId="25" applyNumberFormat="0" applyFill="0" applyAlignment="0" applyProtection="0"/>
    <xf numFmtId="0" fontId="72" fillId="0" borderId="38" applyNumberFormat="0" applyFill="0" applyAlignment="0" applyProtection="0"/>
    <xf numFmtId="0" fontId="70" fillId="0" borderId="25" applyNumberFormat="0" applyFill="0" applyAlignment="0" applyProtection="0"/>
    <xf numFmtId="0" fontId="70" fillId="0" borderId="25" applyNumberFormat="0" applyFill="0" applyAlignment="0" applyProtection="0"/>
    <xf numFmtId="0" fontId="24" fillId="0" borderId="26"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24" fillId="0" borderId="26" applyNumberFormat="0" applyFill="0" applyAlignment="0" applyProtection="0"/>
    <xf numFmtId="0" fontId="74" fillId="0" borderId="39" applyNumberFormat="0" applyFill="0" applyAlignment="0" applyProtection="0"/>
    <xf numFmtId="0" fontId="24" fillId="0" borderId="26" applyNumberFormat="0" applyFill="0" applyAlignment="0" applyProtection="0"/>
    <xf numFmtId="0" fontId="75" fillId="0" borderId="39" applyNumberFormat="0" applyFill="0" applyAlignment="0" applyProtection="0"/>
    <xf numFmtId="0" fontId="73" fillId="0" borderId="26" applyNumberFormat="0" applyFill="0" applyAlignment="0" applyProtection="0"/>
    <xf numFmtId="0" fontId="73" fillId="0" borderId="26" applyNumberFormat="0" applyFill="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28" fillId="11" borderId="27" applyNumberFormat="0" applyAlignment="0" applyProtection="0"/>
    <xf numFmtId="0" fontId="79" fillId="11" borderId="27" applyNumberFormat="0" applyAlignment="0" applyProtection="0"/>
    <xf numFmtId="0" fontId="79" fillId="11" borderId="27" applyNumberFormat="0" applyAlignment="0" applyProtection="0"/>
    <xf numFmtId="0" fontId="28" fillId="11" borderId="27" applyNumberFormat="0" applyAlignment="0" applyProtection="0"/>
    <xf numFmtId="0" fontId="80" fillId="45" borderId="35" applyNumberFormat="0" applyAlignment="0" applyProtection="0"/>
    <xf numFmtId="0" fontId="28" fillId="11" borderId="27" applyNumberFormat="0" applyAlignment="0" applyProtection="0"/>
    <xf numFmtId="0" fontId="81" fillId="45" borderId="35" applyNumberFormat="0" applyAlignment="0" applyProtection="0"/>
    <xf numFmtId="0" fontId="79" fillId="11" borderId="27" applyNumberFormat="0" applyAlignment="0" applyProtection="0"/>
    <xf numFmtId="0" fontId="79" fillId="11" borderId="27" applyNumberFormat="0" applyAlignment="0" applyProtection="0"/>
    <xf numFmtId="0" fontId="31" fillId="0" borderId="29"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31" fillId="0" borderId="29" applyNumberFormat="0" applyFill="0" applyAlignment="0" applyProtection="0"/>
    <xf numFmtId="0" fontId="83" fillId="0" borderId="40" applyNumberFormat="0" applyFill="0" applyAlignment="0" applyProtection="0"/>
    <xf numFmtId="0" fontId="31" fillId="0" borderId="29" applyNumberFormat="0" applyFill="0" applyAlignment="0" applyProtection="0"/>
    <xf numFmtId="0" fontId="84" fillId="0" borderId="40" applyNumberFormat="0" applyFill="0" applyAlignment="0" applyProtection="0"/>
    <xf numFmtId="0" fontId="82" fillId="0" borderId="29" applyNumberFormat="0" applyFill="0" applyAlignment="0" applyProtection="0"/>
    <xf numFmtId="0" fontId="82" fillId="0" borderId="29" applyNumberFormat="0" applyFill="0" applyAlignment="0" applyProtection="0"/>
    <xf numFmtId="0" fontId="27"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27" fillId="10" borderId="0" applyNumberFormat="0" applyBorder="0" applyAlignment="0" applyProtection="0"/>
    <xf numFmtId="0" fontId="86" fillId="60" borderId="0" applyNumberFormat="0" applyBorder="0" applyAlignment="0" applyProtection="0"/>
    <xf numFmtId="0" fontId="27" fillId="10" borderId="0" applyNumberFormat="0" applyBorder="0" applyAlignment="0" applyProtection="0"/>
    <xf numFmtId="0" fontId="87" fillId="6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88"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7" fillId="0" borderId="0"/>
    <xf numFmtId="0" fontId="9" fillId="0" borderId="0"/>
    <xf numFmtId="0" fontId="9"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 fillId="0" borderId="0" applyFill="0" applyBorder="0"/>
    <xf numFmtId="0" fontId="9" fillId="0" borderId="0"/>
    <xf numFmtId="0" fontId="10" fillId="0" borderId="0"/>
    <xf numFmtId="0" fontId="10" fillId="0" borderId="0"/>
    <xf numFmtId="0" fontId="10" fillId="0" borderId="0"/>
    <xf numFmtId="0" fontId="7" fillId="0" borderId="0"/>
    <xf numFmtId="0" fontId="9"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89" fillId="61" borderId="41" applyNumberFormat="0" applyFont="0" applyAlignment="0" applyProtection="0"/>
    <xf numFmtId="0" fontId="39" fillId="61" borderId="4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7" fillId="14" borderId="31" applyNumberFormat="0" applyFont="0" applyAlignment="0" applyProtection="0"/>
    <xf numFmtId="0" fontId="10" fillId="14" borderId="31" applyNumberFormat="0" applyFont="0" applyAlignment="0" applyProtection="0"/>
    <xf numFmtId="0" fontId="7"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38"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38"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38"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10" fillId="14" borderId="31" applyNumberFormat="0" applyFont="0" applyAlignment="0" applyProtection="0"/>
    <xf numFmtId="0" fontId="29" fillId="12" borderId="28" applyNumberFormat="0" applyAlignment="0" applyProtection="0"/>
    <xf numFmtId="0" fontId="90" fillId="12" borderId="28" applyNumberFormat="0" applyAlignment="0" applyProtection="0"/>
    <xf numFmtId="0" fontId="90" fillId="12" borderId="28" applyNumberFormat="0" applyAlignment="0" applyProtection="0"/>
    <xf numFmtId="0" fontId="29" fillId="12" borderId="28" applyNumberFormat="0" applyAlignment="0" applyProtection="0"/>
    <xf numFmtId="0" fontId="91" fillId="58" borderId="42" applyNumberFormat="0" applyAlignment="0" applyProtection="0"/>
    <xf numFmtId="0" fontId="29" fillId="12" borderId="28" applyNumberFormat="0" applyAlignment="0" applyProtection="0"/>
    <xf numFmtId="0" fontId="92" fillId="58" borderId="42" applyNumberFormat="0" applyAlignment="0" applyProtection="0"/>
    <xf numFmtId="0" fontId="90" fillId="12" borderId="28" applyNumberFormat="0" applyAlignment="0" applyProtection="0"/>
    <xf numFmtId="0" fontId="90" fillId="12" borderId="28" applyNumberFormat="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8" fontId="6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39" borderId="0" applyNumberFormat="0"/>
    <xf numFmtId="0" fontId="21"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17" fillId="0" borderId="32" applyNumberFormat="0" applyFill="0" applyAlignment="0" applyProtection="0"/>
    <xf numFmtId="0" fontId="95" fillId="0" borderId="32" applyNumberFormat="0" applyFill="0" applyAlignment="0" applyProtection="0"/>
    <xf numFmtId="0" fontId="95" fillId="0" borderId="32" applyNumberFormat="0" applyFill="0" applyAlignment="0" applyProtection="0"/>
    <xf numFmtId="0" fontId="17" fillId="0" borderId="32" applyNumberFormat="0" applyFill="0" applyAlignment="0" applyProtection="0"/>
    <xf numFmtId="0" fontId="96" fillId="0" borderId="43" applyNumberFormat="0" applyFill="0" applyAlignment="0" applyProtection="0"/>
    <xf numFmtId="0" fontId="17" fillId="0" borderId="32" applyNumberFormat="0" applyFill="0" applyAlignment="0" applyProtection="0"/>
    <xf numFmtId="0" fontId="97" fillId="0" borderId="43" applyNumberFormat="0" applyFill="0" applyAlignment="0" applyProtection="0"/>
    <xf numFmtId="0" fontId="95" fillId="0" borderId="32" applyNumberFormat="0" applyFill="0" applyAlignment="0" applyProtection="0"/>
    <xf numFmtId="0" fontId="95" fillId="0" borderId="32" applyNumberFormat="0" applyFill="0" applyAlignment="0" applyProtection="0"/>
    <xf numFmtId="0" fontId="32"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32" fillId="0" borderId="0" applyNumberFormat="0" applyFill="0" applyBorder="0" applyAlignment="0" applyProtection="0"/>
    <xf numFmtId="0" fontId="99" fillId="0" borderId="0" applyNumberFormat="0" applyFill="0" applyBorder="0" applyAlignment="0" applyProtection="0"/>
    <xf numFmtId="0" fontId="32"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9" fontId="7" fillId="0" borderId="0" applyFont="0" applyFill="0" applyBorder="0" applyAlignment="0" applyProtection="0"/>
    <xf numFmtId="0" fontId="10" fillId="0" borderId="0"/>
    <xf numFmtId="9" fontId="10"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8"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160">
    <xf numFmtId="0" fontId="0" fillId="0" borderId="0" xfId="0"/>
    <xf numFmtId="0" fontId="4" fillId="0" borderId="0" xfId="0" applyFont="1"/>
    <xf numFmtId="0" fontId="5" fillId="2" borderId="0" xfId="0" applyFont="1" applyFill="1" applyBorder="1" applyAlignment="1">
      <alignment horizontal="center" vertical="center" wrapText="1"/>
    </xf>
    <xf numFmtId="0" fontId="0" fillId="0" borderId="0" xfId="0"/>
    <xf numFmtId="0" fontId="4" fillId="0" borderId="0" xfId="0" applyFont="1"/>
    <xf numFmtId="0" fontId="5" fillId="2" borderId="7" xfId="0" applyFont="1" applyFill="1" applyBorder="1" applyAlignment="1">
      <alignment horizontal="center" vertical="center" wrapText="1"/>
    </xf>
    <xf numFmtId="0" fontId="0" fillId="0" borderId="0" xfId="0" applyBorder="1"/>
    <xf numFmtId="0" fontId="14" fillId="0" borderId="0" xfId="0" applyFont="1" applyBorder="1" applyAlignment="1">
      <alignment vertical="top" wrapText="1"/>
    </xf>
    <xf numFmtId="0" fontId="5" fillId="2" borderId="4" xfId="0" applyFont="1" applyFill="1" applyBorder="1" applyAlignment="1">
      <alignment horizontal="center" vertical="center" wrapText="1"/>
    </xf>
    <xf numFmtId="0" fontId="15" fillId="0" borderId="0" xfId="7" applyFont="1" applyAlignment="1" applyProtection="1"/>
    <xf numFmtId="0" fontId="4" fillId="0" borderId="0" xfId="0" applyFont="1" applyFill="1" applyBorder="1"/>
    <xf numFmtId="0" fontId="0" fillId="0" borderId="0" xfId="0" applyFill="1" applyBorder="1"/>
    <xf numFmtId="0" fontId="5" fillId="0" borderId="0" xfId="0" applyFont="1" applyFill="1" applyBorder="1" applyAlignment="1">
      <alignment horizontal="center" vertical="center" wrapText="1"/>
    </xf>
    <xf numFmtId="0" fontId="6" fillId="0" borderId="0" xfId="0" applyFont="1" applyFill="1" applyBorder="1" applyAlignment="1">
      <alignment vertical="center" wrapText="1"/>
    </xf>
    <xf numFmtId="167" fontId="7" fillId="0" borderId="0" xfId="4" applyNumberFormat="1" applyFont="1" applyFill="1" applyBorder="1" applyAlignment="1">
      <alignment horizontal="right" vertical="center" wrapText="1"/>
    </xf>
    <xf numFmtId="167" fontId="7" fillId="0" borderId="0" xfId="4" applyNumberFormat="1" applyFont="1" applyFill="1" applyBorder="1" applyAlignment="1">
      <alignment horizontal="right" wrapText="1"/>
    </xf>
    <xf numFmtId="0" fontId="5" fillId="2" borderId="1" xfId="8" applyFont="1" applyFill="1" applyBorder="1" applyAlignment="1">
      <alignment horizontal="center" vertical="center" wrapText="1"/>
    </xf>
    <xf numFmtId="0" fontId="6" fillId="3" borderId="3" xfId="5" applyFont="1" applyFill="1" applyBorder="1" applyAlignment="1">
      <alignment horizontal="left" vertical="center" wrapText="1" indent="1"/>
    </xf>
    <xf numFmtId="169" fontId="7" fillId="4" borderId="3" xfId="9" applyNumberFormat="1" applyFont="1" applyFill="1" applyBorder="1" applyAlignment="1">
      <alignment horizontal="right" vertical="center" wrapText="1" indent="1"/>
    </xf>
    <xf numFmtId="169" fontId="17" fillId="4" borderId="3" xfId="9" applyNumberFormat="1" applyFont="1" applyFill="1" applyBorder="1" applyAlignment="1">
      <alignment horizontal="right" vertical="center" wrapText="1" indent="1"/>
    </xf>
    <xf numFmtId="169" fontId="7" fillId="4" borderId="11" xfId="9" applyNumberFormat="1" applyFont="1" applyFill="1" applyBorder="1" applyAlignment="1">
      <alignment horizontal="right" vertical="center" wrapText="1" indent="1"/>
    </xf>
    <xf numFmtId="169" fontId="7" fillId="4" borderId="12" xfId="9" applyNumberFormat="1" applyFont="1" applyFill="1" applyBorder="1" applyAlignment="1">
      <alignment horizontal="right" vertical="center" wrapText="1" indent="1"/>
    </xf>
    <xf numFmtId="169" fontId="17" fillId="4" borderId="13" xfId="9" applyNumberFormat="1" applyFont="1" applyFill="1" applyBorder="1" applyAlignment="1">
      <alignment horizontal="right" vertical="center" wrapText="1" indent="1"/>
    </xf>
    <xf numFmtId="169" fontId="7" fillId="4" borderId="7" xfId="9" applyNumberFormat="1" applyFont="1" applyFill="1" applyBorder="1" applyAlignment="1">
      <alignment horizontal="right" vertical="center" wrapText="1" indent="1"/>
    </xf>
    <xf numFmtId="169" fontId="7" fillId="4" borderId="0" xfId="9" applyNumberFormat="1" applyFont="1" applyFill="1" applyBorder="1" applyAlignment="1">
      <alignment horizontal="right" vertical="center" wrapText="1" indent="1"/>
    </xf>
    <xf numFmtId="169" fontId="17" fillId="4" borderId="4" xfId="9" applyNumberFormat="1" applyFont="1" applyFill="1" applyBorder="1" applyAlignment="1">
      <alignment horizontal="right" vertical="center" wrapText="1" indent="1"/>
    </xf>
    <xf numFmtId="169" fontId="7" fillId="4" borderId="14" xfId="9" applyNumberFormat="1" applyFont="1" applyFill="1" applyBorder="1" applyAlignment="1">
      <alignment horizontal="right" vertical="center" wrapText="1" indent="1"/>
    </xf>
    <xf numFmtId="169" fontId="7" fillId="4" borderId="9" xfId="9" applyNumberFormat="1" applyFont="1" applyFill="1" applyBorder="1" applyAlignment="1">
      <alignment horizontal="right" vertical="center" wrapText="1" indent="1"/>
    </xf>
    <xf numFmtId="169" fontId="7" fillId="4" borderId="5" xfId="9" applyNumberFormat="1" applyFont="1" applyFill="1" applyBorder="1" applyAlignment="1">
      <alignment horizontal="right" vertical="center" wrapText="1" indent="1"/>
    </xf>
    <xf numFmtId="169" fontId="7" fillId="4" borderId="2" xfId="9" applyNumberFormat="1" applyFont="1" applyFill="1" applyBorder="1" applyAlignment="1">
      <alignment horizontal="right" vertical="center" wrapText="1" indent="1"/>
    </xf>
    <xf numFmtId="169" fontId="17" fillId="4" borderId="1" xfId="9" applyNumberFormat="1" applyFont="1" applyFill="1" applyBorder="1" applyAlignment="1">
      <alignment horizontal="right" vertical="center" wrapText="1" indent="1"/>
    </xf>
    <xf numFmtId="168" fontId="7" fillId="4" borderId="3" xfId="10" applyNumberFormat="1" applyFont="1" applyFill="1" applyBorder="1" applyAlignment="1">
      <alignment horizontal="right" vertical="center" wrapText="1" indent="1"/>
    </xf>
    <xf numFmtId="168" fontId="17" fillId="4" borderId="3" xfId="10" applyNumberFormat="1" applyFont="1" applyFill="1" applyBorder="1" applyAlignment="1">
      <alignment horizontal="right" vertical="center" wrapText="1" indent="1"/>
    </xf>
    <xf numFmtId="168" fontId="7" fillId="4" borderId="15" xfId="10" applyNumberFormat="1" applyFont="1" applyFill="1" applyBorder="1" applyAlignment="1">
      <alignment horizontal="right" vertical="center" wrapText="1" indent="1"/>
    </xf>
    <xf numFmtId="168" fontId="7" fillId="4" borderId="16" xfId="10" applyNumberFormat="1" applyFont="1" applyFill="1" applyBorder="1" applyAlignment="1">
      <alignment horizontal="right" vertical="center" wrapText="1" indent="1"/>
    </xf>
    <xf numFmtId="168" fontId="7" fillId="4" borderId="17" xfId="10" applyNumberFormat="1" applyFont="1" applyFill="1" applyBorder="1" applyAlignment="1">
      <alignment horizontal="right" vertical="center" wrapText="1" indent="1"/>
    </xf>
    <xf numFmtId="168" fontId="7" fillId="4" borderId="11" xfId="10" applyNumberFormat="1" applyFont="1" applyFill="1" applyBorder="1" applyAlignment="1">
      <alignment horizontal="right" vertical="center" wrapText="1" indent="1"/>
    </xf>
    <xf numFmtId="168" fontId="7" fillId="4" borderId="12" xfId="10" applyNumberFormat="1" applyFont="1" applyFill="1" applyBorder="1" applyAlignment="1">
      <alignment horizontal="right" vertical="center" wrapText="1" indent="1"/>
    </xf>
    <xf numFmtId="168" fontId="7" fillId="4" borderId="13" xfId="10" applyNumberFormat="1" applyFont="1" applyFill="1" applyBorder="1" applyAlignment="1">
      <alignment horizontal="right" vertical="center" wrapText="1" indent="1"/>
    </xf>
    <xf numFmtId="168" fontId="7" fillId="4" borderId="7" xfId="10" applyNumberFormat="1" applyFont="1" applyFill="1" applyBorder="1" applyAlignment="1">
      <alignment horizontal="right" vertical="center" wrapText="1" indent="1"/>
    </xf>
    <xf numFmtId="168" fontId="7" fillId="4" borderId="0" xfId="10" applyNumberFormat="1" applyFont="1" applyFill="1" applyBorder="1" applyAlignment="1">
      <alignment horizontal="right" vertical="center" wrapText="1" indent="1"/>
    </xf>
    <xf numFmtId="168" fontId="7" fillId="4" borderId="4" xfId="10" applyNumberFormat="1" applyFont="1" applyFill="1" applyBorder="1" applyAlignment="1">
      <alignment horizontal="right" vertical="center" wrapText="1" indent="1"/>
    </xf>
    <xf numFmtId="168" fontId="7" fillId="4" borderId="14" xfId="10" applyNumberFormat="1" applyFont="1" applyFill="1" applyBorder="1" applyAlignment="1">
      <alignment horizontal="right" vertical="center" wrapText="1" indent="1"/>
    </xf>
    <xf numFmtId="168" fontId="7" fillId="4" borderId="9" xfId="10" applyNumberFormat="1" applyFont="1" applyFill="1" applyBorder="1" applyAlignment="1">
      <alignment horizontal="right" vertical="center" wrapText="1" indent="1"/>
    </xf>
    <xf numFmtId="0" fontId="4" fillId="0" borderId="0" xfId="0" applyFont="1" applyAlignment="1">
      <alignment vertical="center"/>
    </xf>
    <xf numFmtId="169" fontId="17" fillId="5" borderId="3" xfId="9" applyNumberFormat="1" applyFont="1" applyFill="1" applyBorder="1" applyAlignment="1">
      <alignment horizontal="right" vertical="center" wrapText="1" indent="1"/>
    </xf>
    <xf numFmtId="169" fontId="7" fillId="6" borderId="3" xfId="9" applyNumberFormat="1" applyFont="1" applyFill="1" applyBorder="1" applyAlignment="1">
      <alignment horizontal="right" vertical="center" wrapText="1" indent="1"/>
    </xf>
    <xf numFmtId="169" fontId="17" fillId="6" borderId="3" xfId="9" applyNumberFormat="1" applyFont="1" applyFill="1" applyBorder="1" applyAlignment="1">
      <alignment horizontal="right" vertical="center" wrapText="1" indent="1"/>
    </xf>
    <xf numFmtId="0" fontId="6" fillId="3" borderId="21" xfId="5" applyFont="1" applyFill="1" applyBorder="1" applyAlignment="1">
      <alignment horizontal="left" vertical="center" wrapText="1" indent="1"/>
    </xf>
    <xf numFmtId="0" fontId="5" fillId="2" borderId="19" xfId="8" applyFont="1" applyFill="1" applyBorder="1" applyAlignment="1">
      <alignment vertical="center" wrapText="1"/>
    </xf>
    <xf numFmtId="0" fontId="5" fillId="2" borderId="6" xfId="8" applyFont="1" applyFill="1" applyBorder="1" applyAlignment="1">
      <alignment vertical="center" wrapText="1"/>
    </xf>
    <xf numFmtId="169" fontId="7" fillId="4" borderId="4" xfId="9" applyNumberFormat="1" applyFont="1" applyFill="1" applyBorder="1" applyAlignment="1">
      <alignment horizontal="right" vertical="center" wrapText="1" indent="1"/>
    </xf>
    <xf numFmtId="169" fontId="7" fillId="4" borderId="18" xfId="9" applyNumberFormat="1" applyFont="1" applyFill="1" applyBorder="1" applyAlignment="1">
      <alignment horizontal="right" vertical="center" wrapText="1" indent="1"/>
    </xf>
    <xf numFmtId="169" fontId="7" fillId="4" borderId="21" xfId="9" applyNumberFormat="1" applyFont="1" applyFill="1" applyBorder="1" applyAlignment="1">
      <alignment horizontal="right" vertical="center" wrapText="1" indent="1"/>
    </xf>
    <xf numFmtId="169" fontId="7" fillId="6" borderId="0" xfId="9" applyNumberFormat="1" applyFont="1" applyFill="1" applyBorder="1" applyAlignment="1">
      <alignment horizontal="right" vertical="center" wrapText="1" indent="1"/>
    </xf>
    <xf numFmtId="169" fontId="7" fillId="6" borderId="4" xfId="9" applyNumberFormat="1" applyFont="1" applyFill="1" applyBorder="1" applyAlignment="1">
      <alignment horizontal="right" vertical="center" wrapText="1" indent="1"/>
    </xf>
    <xf numFmtId="169" fontId="7" fillId="6" borderId="9" xfId="9" applyNumberFormat="1" applyFont="1" applyFill="1" applyBorder="1" applyAlignment="1">
      <alignment horizontal="right" vertical="center" wrapText="1" indent="1"/>
    </xf>
    <xf numFmtId="0" fontId="5" fillId="2" borderId="4"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11" xfId="8" applyFont="1" applyFill="1" applyBorder="1" applyAlignment="1">
      <alignment horizontal="center" vertical="center" wrapText="1"/>
    </xf>
    <xf numFmtId="0" fontId="5" fillId="2" borderId="19" xfId="8" applyFont="1" applyFill="1" applyBorder="1" applyAlignment="1">
      <alignment horizontal="center" vertical="center" wrapText="1"/>
    </xf>
    <xf numFmtId="0" fontId="5" fillId="2" borderId="0" xfId="8" applyFont="1" applyFill="1" applyBorder="1" applyAlignment="1">
      <alignment vertical="center" wrapText="1"/>
    </xf>
    <xf numFmtId="0" fontId="1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4" borderId="22" xfId="0" applyFill="1" applyBorder="1" applyAlignment="1">
      <alignment horizontal="left" vertical="center" indent="1"/>
    </xf>
    <xf numFmtId="0" fontId="0" fillId="4" borderId="22" xfId="0" applyFill="1" applyBorder="1" applyAlignment="1">
      <alignment horizontal="left" vertical="center" wrapText="1" indent="1"/>
    </xf>
    <xf numFmtId="0" fontId="13" fillId="4" borderId="22" xfId="7" applyFill="1" applyBorder="1" applyAlignment="1" applyProtection="1">
      <alignment horizontal="left" vertical="center" indent="1"/>
    </xf>
    <xf numFmtId="0" fontId="18" fillId="0" borderId="0" xfId="0" applyFont="1"/>
    <xf numFmtId="0" fontId="0" fillId="0" borderId="0" xfId="0" quotePrefix="1" applyAlignment="1">
      <alignment horizontal="center"/>
    </xf>
    <xf numFmtId="0" fontId="0" fillId="0" borderId="0" xfId="0" applyAlignment="1">
      <alignment horizontal="left"/>
    </xf>
    <xf numFmtId="0" fontId="5" fillId="2" borderId="23" xfId="8" applyFont="1" applyFill="1" applyBorder="1" applyAlignment="1">
      <alignment horizontal="center" vertical="center" wrapText="1"/>
    </xf>
    <xf numFmtId="0" fontId="6" fillId="3" borderId="23" xfId="5" applyFont="1" applyFill="1" applyBorder="1" applyAlignment="1">
      <alignment horizontal="left" vertical="center" wrapText="1" indent="1"/>
    </xf>
    <xf numFmtId="168" fontId="7" fillId="4" borderId="18" xfId="10" applyNumberFormat="1" applyFont="1" applyFill="1" applyBorder="1" applyAlignment="1">
      <alignment horizontal="right" vertical="center" wrapText="1" indent="1"/>
    </xf>
    <xf numFmtId="169" fontId="7" fillId="7" borderId="18" xfId="9" applyNumberFormat="1" applyFont="1" applyFill="1" applyBorder="1" applyAlignment="1">
      <alignment horizontal="right" vertical="center" wrapText="1" indent="1"/>
    </xf>
    <xf numFmtId="169" fontId="7" fillId="7" borderId="21" xfId="9" applyNumberFormat="1" applyFont="1" applyFill="1" applyBorder="1" applyAlignment="1">
      <alignment horizontal="right" vertical="center" wrapText="1" indent="1"/>
    </xf>
    <xf numFmtId="169" fontId="7" fillId="7" borderId="3" xfId="9" applyNumberFormat="1" applyFont="1" applyFill="1" applyBorder="1" applyAlignment="1">
      <alignment horizontal="right" vertical="center" wrapText="1" indent="1"/>
    </xf>
    <xf numFmtId="168" fontId="7" fillId="7" borderId="3" xfId="10" applyNumberFormat="1" applyFont="1" applyFill="1" applyBorder="1" applyAlignment="1">
      <alignment horizontal="right" vertical="center" wrapText="1" indent="1"/>
    </xf>
    <xf numFmtId="169" fontId="7" fillId="4" borderId="3" xfId="9" applyNumberFormat="1" applyFont="1" applyFill="1" applyBorder="1" applyAlignment="1">
      <alignment horizontal="right" vertical="center" wrapText="1" indent="1"/>
    </xf>
    <xf numFmtId="169" fontId="7" fillId="4" borderId="3" xfId="9" applyNumberFormat="1" applyFont="1" applyFill="1" applyBorder="1" applyAlignment="1">
      <alignment horizontal="right" vertical="center" wrapText="1" indent="1"/>
    </xf>
    <xf numFmtId="169" fontId="7" fillId="4" borderId="3" xfId="9" applyNumberFormat="1" applyFont="1" applyFill="1" applyBorder="1" applyAlignment="1">
      <alignment horizontal="right" vertical="center" wrapText="1" indent="1"/>
    </xf>
    <xf numFmtId="0" fontId="5" fillId="2" borderId="1" xfId="8" applyFont="1" applyFill="1" applyBorder="1" applyAlignment="1">
      <alignment horizontal="center" vertical="center" wrapText="1"/>
    </xf>
    <xf numFmtId="0" fontId="5" fillId="2" borderId="4" xfId="8" applyFont="1" applyFill="1" applyBorder="1" applyAlignment="1">
      <alignment horizontal="center" vertical="center" wrapText="1"/>
    </xf>
    <xf numFmtId="0" fontId="5" fillId="2" borderId="0" xfId="8" applyFont="1" applyFill="1" applyBorder="1" applyAlignment="1">
      <alignment horizontal="center" vertical="center" wrapText="1"/>
    </xf>
    <xf numFmtId="169" fontId="7" fillId="6" borderId="12" xfId="9" applyNumberFormat="1" applyFont="1" applyFill="1" applyBorder="1" applyAlignment="1">
      <alignment horizontal="right" vertical="center" wrapText="1" indent="1"/>
    </xf>
    <xf numFmtId="169" fontId="17" fillId="6" borderId="12" xfId="9" applyNumberFormat="1" applyFont="1" applyFill="1" applyBorder="1" applyAlignment="1">
      <alignment horizontal="right" vertical="center" wrapText="1" indent="1"/>
    </xf>
    <xf numFmtId="169" fontId="17" fillId="6" borderId="13" xfId="9" applyNumberFormat="1" applyFont="1" applyFill="1" applyBorder="1" applyAlignment="1">
      <alignment horizontal="right" vertical="center" wrapText="1" indent="1"/>
    </xf>
    <xf numFmtId="169" fontId="17" fillId="6" borderId="0" xfId="9" applyNumberFormat="1" applyFont="1" applyFill="1" applyBorder="1" applyAlignment="1">
      <alignment horizontal="right" vertical="center" wrapText="1" indent="1"/>
    </xf>
    <xf numFmtId="169" fontId="17" fillId="6" borderId="4" xfId="9" applyNumberFormat="1" applyFont="1" applyFill="1" applyBorder="1" applyAlignment="1">
      <alignment horizontal="right" vertical="center" wrapText="1" indent="1"/>
    </xf>
    <xf numFmtId="169" fontId="17" fillId="6" borderId="9" xfId="9" applyNumberFormat="1" applyFont="1" applyFill="1" applyBorder="1" applyAlignment="1">
      <alignment horizontal="right" vertical="center" wrapText="1" indent="1"/>
    </xf>
    <xf numFmtId="0" fontId="6" fillId="6" borderId="11" xfId="5" applyFont="1" applyFill="1" applyBorder="1" applyAlignment="1">
      <alignment horizontal="left" vertical="center" wrapText="1" indent="1"/>
    </xf>
    <xf numFmtId="0" fontId="6" fillId="6" borderId="7" xfId="5" applyFont="1" applyFill="1" applyBorder="1" applyAlignment="1">
      <alignment horizontal="left" vertical="center" wrapText="1" indent="1"/>
    </xf>
    <xf numFmtId="0" fontId="6" fillId="6" borderId="14" xfId="5" applyFont="1" applyFill="1" applyBorder="1" applyAlignment="1">
      <alignment horizontal="left" vertical="center" wrapText="1" indent="1"/>
    </xf>
    <xf numFmtId="169" fontId="7" fillId="6" borderId="11" xfId="9" applyNumberFormat="1" applyFont="1" applyFill="1" applyBorder="1" applyAlignment="1">
      <alignment horizontal="right" vertical="center" wrapText="1" indent="1"/>
    </xf>
    <xf numFmtId="169" fontId="7" fillId="6" borderId="7" xfId="9" applyNumberFormat="1" applyFont="1" applyFill="1" applyBorder="1" applyAlignment="1">
      <alignment horizontal="right" vertical="center" wrapText="1" indent="1"/>
    </xf>
    <xf numFmtId="169" fontId="7" fillId="6" borderId="14"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0" fontId="6" fillId="3" borderId="3" xfId="5" applyFont="1" applyFill="1" applyBorder="1" applyAlignment="1">
      <alignment horizontal="left" vertical="center" wrapText="1" indent="1"/>
    </xf>
    <xf numFmtId="169" fontId="7" fillId="4" borderId="3" xfId="9" applyNumberFormat="1" applyFont="1" applyFill="1" applyBorder="1" applyAlignment="1">
      <alignment horizontal="right" vertical="center" wrapText="1" indent="1"/>
    </xf>
    <xf numFmtId="169" fontId="17" fillId="4" borderId="3" xfId="9" applyNumberFormat="1" applyFont="1" applyFill="1" applyBorder="1" applyAlignment="1">
      <alignment horizontal="right" vertical="center" wrapText="1" indent="1"/>
    </xf>
    <xf numFmtId="166" fontId="7" fillId="4" borderId="3" xfId="9" applyNumberFormat="1" applyFont="1" applyFill="1" applyBorder="1" applyAlignment="1">
      <alignment horizontal="right" vertical="center" wrapText="1" indent="1"/>
    </xf>
    <xf numFmtId="1" fontId="0" fillId="0" borderId="0" xfId="0" applyNumberFormat="1" applyFill="1" applyBorder="1"/>
    <xf numFmtId="169" fontId="0" fillId="0" borderId="0" xfId="0" applyNumberFormat="1"/>
    <xf numFmtId="0" fontId="0" fillId="0" borderId="0" xfId="0"/>
    <xf numFmtId="0" fontId="4" fillId="0" borderId="0" xfId="0" applyFont="1"/>
    <xf numFmtId="1" fontId="0" fillId="0" borderId="0" xfId="0" applyNumberFormat="1"/>
    <xf numFmtId="9" fontId="0" fillId="0" borderId="0" xfId="10351" applyFont="1"/>
    <xf numFmtId="0" fontId="0" fillId="0" borderId="0" xfId="0" applyFill="1"/>
    <xf numFmtId="0" fontId="5" fillId="2" borderId="1"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0" fillId="0" borderId="0" xfId="0" quotePrefix="1" applyAlignment="1">
      <alignment horizontal="left"/>
    </xf>
    <xf numFmtId="169" fontId="7" fillId="0" borderId="3" xfId="9" applyNumberFormat="1" applyFont="1" applyFill="1" applyBorder="1" applyAlignment="1">
      <alignment horizontal="right" vertical="center" wrapText="1" indent="1"/>
    </xf>
    <xf numFmtId="171" fontId="0" fillId="0" borderId="0" xfId="10351" applyNumberFormat="1" applyFont="1"/>
    <xf numFmtId="168" fontId="0" fillId="0" borderId="0" xfId="10351" applyNumberFormat="1" applyFont="1"/>
    <xf numFmtId="172" fontId="0" fillId="0" borderId="0" xfId="0" applyNumberFormat="1"/>
    <xf numFmtId="173" fontId="0" fillId="0" borderId="0" xfId="0" applyNumberFormat="1"/>
    <xf numFmtId="0" fontId="0" fillId="0" borderId="0" xfId="0" quotePrefix="1"/>
    <xf numFmtId="0" fontId="0" fillId="0" borderId="0" xfId="0" quotePrefix="1" applyFill="1" applyAlignment="1">
      <alignment horizontal="left"/>
    </xf>
    <xf numFmtId="167" fontId="7" fillId="6" borderId="3" xfId="9" applyNumberFormat="1" applyFont="1" applyFill="1" applyBorder="1" applyAlignment="1">
      <alignment horizontal="right" vertical="center" wrapText="1" indent="1"/>
    </xf>
    <xf numFmtId="0" fontId="5" fillId="2" borderId="4" xfId="8" applyFont="1" applyFill="1" applyBorder="1" applyAlignment="1">
      <alignment horizontal="center" vertical="center" wrapText="1"/>
    </xf>
    <xf numFmtId="0" fontId="5" fillId="2" borderId="7" xfId="8" applyFont="1" applyFill="1" applyBorder="1" applyAlignment="1">
      <alignment horizontal="center" vertical="center" wrapText="1"/>
    </xf>
    <xf numFmtId="10" fontId="0" fillId="0" borderId="0" xfId="10351" applyNumberFormat="1" applyFont="1"/>
    <xf numFmtId="169" fontId="4" fillId="0" borderId="0" xfId="0" applyNumberFormat="1" applyFont="1"/>
    <xf numFmtId="0" fontId="5" fillId="2" borderId="4" xfId="8" applyFont="1" applyFill="1" applyBorder="1" applyAlignment="1">
      <alignment horizontal="center" vertical="center" wrapText="1"/>
    </xf>
    <xf numFmtId="0" fontId="13" fillId="0" borderId="0" xfId="7" quotePrefix="1" applyFill="1" applyAlignment="1" applyProtection="1">
      <alignment vertical="center"/>
    </xf>
    <xf numFmtId="0" fontId="0" fillId="0" borderId="0" xfId="0" applyFill="1" applyAlignment="1">
      <alignment vertical="center"/>
    </xf>
    <xf numFmtId="0" fontId="13" fillId="0" borderId="0" xfId="7" applyFill="1" applyAlignment="1" applyProtection="1"/>
    <xf numFmtId="0" fontId="102" fillId="4" borderId="22" xfId="7" applyFont="1" applyFill="1" applyBorder="1" applyAlignment="1" applyProtection="1">
      <alignment horizontal="left" vertical="center" indent="1"/>
    </xf>
    <xf numFmtId="0" fontId="102" fillId="0" borderId="0" xfId="7" applyFont="1" applyFill="1" applyAlignment="1" applyProtection="1"/>
    <xf numFmtId="0" fontId="13" fillId="0" borderId="0" xfId="7" applyAlignment="1" applyProtection="1"/>
    <xf numFmtId="166" fontId="16" fillId="3" borderId="8" xfId="9" applyNumberFormat="1" applyFont="1" applyFill="1" applyBorder="1" applyAlignment="1">
      <alignment horizontal="left" vertical="center" wrapText="1"/>
    </xf>
    <xf numFmtId="166" fontId="16" fillId="3" borderId="10" xfId="9" applyNumberFormat="1" applyFont="1" applyFill="1" applyBorder="1" applyAlignment="1">
      <alignment horizontal="left" vertical="center" wrapText="1"/>
    </xf>
    <xf numFmtId="0" fontId="5" fillId="2" borderId="4" xfId="8"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2" borderId="7" xfId="8" applyFont="1" applyFill="1" applyBorder="1" applyAlignment="1">
      <alignment horizontal="center" vertical="center" wrapText="1"/>
    </xf>
    <xf numFmtId="0" fontId="5" fillId="2" borderId="0" xfId="8" applyFont="1" applyFill="1" applyBorder="1" applyAlignment="1">
      <alignment horizontal="center" vertical="center" wrapText="1"/>
    </xf>
    <xf numFmtId="0" fontId="5" fillId="2" borderId="11" xfId="8" applyFont="1" applyFill="1" applyBorder="1" applyAlignment="1">
      <alignment horizontal="center" vertical="center" wrapText="1"/>
    </xf>
    <xf numFmtId="0" fontId="5" fillId="2" borderId="12" xfId="8" applyFont="1" applyFill="1" applyBorder="1" applyAlignment="1">
      <alignment horizontal="center" vertical="center" wrapText="1"/>
    </xf>
    <xf numFmtId="0" fontId="5" fillId="2" borderId="13" xfId="8" applyFont="1" applyFill="1" applyBorder="1" applyAlignment="1">
      <alignment horizontal="center" vertical="center" wrapText="1"/>
    </xf>
    <xf numFmtId="166" fontId="16" fillId="3" borderId="20" xfId="9" applyNumberFormat="1" applyFont="1" applyFill="1" applyBorder="1" applyAlignment="1">
      <alignment horizontal="left" vertical="center" wrapText="1"/>
    </xf>
    <xf numFmtId="0" fontId="5" fillId="2" borderId="19" xfId="8" applyFont="1" applyFill="1" applyBorder="1" applyAlignment="1">
      <alignment horizontal="center" vertical="center" wrapText="1"/>
    </xf>
    <xf numFmtId="0" fontId="5" fillId="2" borderId="6" xfId="8" applyFont="1" applyFill="1" applyBorder="1" applyAlignment="1">
      <alignment horizontal="center" vertical="center" wrapText="1"/>
    </xf>
    <xf numFmtId="166" fontId="16" fillId="3" borderId="8" xfId="9" applyNumberFormat="1" applyFont="1" applyFill="1" applyBorder="1" applyAlignment="1">
      <alignment horizontal="center" vertical="center" wrapText="1"/>
    </xf>
    <xf numFmtId="166" fontId="16" fillId="3" borderId="15" xfId="9" applyNumberFormat="1" applyFont="1" applyFill="1" applyBorder="1" applyAlignment="1">
      <alignment horizontal="left" vertical="center" wrapText="1"/>
    </xf>
    <xf numFmtId="166" fontId="16" fillId="3" borderId="16" xfId="9" applyNumberFormat="1" applyFont="1" applyFill="1" applyBorder="1" applyAlignment="1">
      <alignment horizontal="left" vertical="center" wrapText="1"/>
    </xf>
    <xf numFmtId="166" fontId="16" fillId="3" borderId="17" xfId="9" applyNumberFormat="1" applyFont="1" applyFill="1" applyBorder="1" applyAlignment="1">
      <alignment horizontal="left" vertical="center" wrapText="1"/>
    </xf>
    <xf numFmtId="0" fontId="5" fillId="2" borderId="15" xfId="8" applyFont="1" applyFill="1" applyBorder="1" applyAlignment="1">
      <alignment horizontal="center" vertical="center" wrapText="1"/>
    </xf>
    <xf numFmtId="0" fontId="5" fillId="2" borderId="16" xfId="8" applyFont="1" applyFill="1" applyBorder="1" applyAlignment="1">
      <alignment horizontal="center" vertical="center" wrapText="1"/>
    </xf>
    <xf numFmtId="0" fontId="5" fillId="2" borderId="17" xfId="8" applyFont="1" applyFill="1" applyBorder="1" applyAlignment="1">
      <alignment horizontal="center" vertical="center" wrapText="1"/>
    </xf>
    <xf numFmtId="166" fontId="16" fillId="3" borderId="16" xfId="9" applyNumberFormat="1" applyFont="1" applyFill="1" applyBorder="1" applyAlignment="1">
      <alignment horizontal="center" vertical="center" wrapText="1"/>
    </xf>
  </cellXfs>
  <cellStyles count="10352">
    <cellStyle name="_Sheet1" xfId="18"/>
    <cellStyle name="07_Bold table text" xfId="19"/>
    <cellStyle name="20% - Accent1 10" xfId="20"/>
    <cellStyle name="20% - Accent1 10 2" xfId="21"/>
    <cellStyle name="20% - Accent1 10 2 2" xfId="22"/>
    <cellStyle name="20% - Accent1 10 2 2 2" xfId="23"/>
    <cellStyle name="20% - Accent1 10 2 2 2 2" xfId="24"/>
    <cellStyle name="20% - Accent1 10 2 2 2 2 2" xfId="25"/>
    <cellStyle name="20% - Accent1 10 2 2 2 2 3" xfId="26"/>
    <cellStyle name="20% - Accent1 10 2 2 2 3" xfId="27"/>
    <cellStyle name="20% - Accent1 10 2 2 2 4" xfId="28"/>
    <cellStyle name="20% - Accent1 10 2 2 3" xfId="29"/>
    <cellStyle name="20% - Accent1 10 2 2 3 2" xfId="30"/>
    <cellStyle name="20% - Accent1 10 2 2 3 3" xfId="31"/>
    <cellStyle name="20% - Accent1 10 2 2 4" xfId="32"/>
    <cellStyle name="20% - Accent1 10 2 2 4 2" xfId="33"/>
    <cellStyle name="20% - Accent1 10 2 2 4 3" xfId="34"/>
    <cellStyle name="20% - Accent1 10 2 2 5" xfId="35"/>
    <cellStyle name="20% - Accent1 10 2 2 6" xfId="36"/>
    <cellStyle name="20% - Accent1 10 2 3" xfId="37"/>
    <cellStyle name="20% - Accent1 10 2 3 2" xfId="38"/>
    <cellStyle name="20% - Accent1 10 2 3 2 2" xfId="39"/>
    <cellStyle name="20% - Accent1 10 2 3 2 3" xfId="40"/>
    <cellStyle name="20% - Accent1 10 2 3 3" xfId="41"/>
    <cellStyle name="20% - Accent1 10 2 3 4" xfId="42"/>
    <cellStyle name="20% - Accent1 10 2 4" xfId="43"/>
    <cellStyle name="20% - Accent1 10 2 4 2" xfId="44"/>
    <cellStyle name="20% - Accent1 10 2 4 3" xfId="45"/>
    <cellStyle name="20% - Accent1 10 2 5" xfId="46"/>
    <cellStyle name="20% - Accent1 10 2 5 2" xfId="47"/>
    <cellStyle name="20% - Accent1 10 2 5 3" xfId="48"/>
    <cellStyle name="20% - Accent1 10 2 6" xfId="49"/>
    <cellStyle name="20% - Accent1 10 2 7" xfId="50"/>
    <cellStyle name="20% - Accent1 10 3" xfId="51"/>
    <cellStyle name="20% - Accent1 10 3 2" xfId="52"/>
    <cellStyle name="20% - Accent1 10 3 2 2" xfId="53"/>
    <cellStyle name="20% - Accent1 10 3 2 2 2" xfId="54"/>
    <cellStyle name="20% - Accent1 10 3 2 2 3" xfId="55"/>
    <cellStyle name="20% - Accent1 10 3 2 3" xfId="56"/>
    <cellStyle name="20% - Accent1 10 3 2 4" xfId="57"/>
    <cellStyle name="20% - Accent1 10 3 3" xfId="58"/>
    <cellStyle name="20% - Accent1 10 3 3 2" xfId="59"/>
    <cellStyle name="20% - Accent1 10 3 3 3" xfId="60"/>
    <cellStyle name="20% - Accent1 10 3 4" xfId="61"/>
    <cellStyle name="20% - Accent1 10 3 4 2" xfId="62"/>
    <cellStyle name="20% - Accent1 10 3 4 3" xfId="63"/>
    <cellStyle name="20% - Accent1 10 3 5" xfId="64"/>
    <cellStyle name="20% - Accent1 10 3 6" xfId="65"/>
    <cellStyle name="20% - Accent1 10 4" xfId="66"/>
    <cellStyle name="20% - Accent1 10 4 2" xfId="67"/>
    <cellStyle name="20% - Accent1 10 4 2 2" xfId="68"/>
    <cellStyle name="20% - Accent1 10 4 2 3" xfId="69"/>
    <cellStyle name="20% - Accent1 10 4 3" xfId="70"/>
    <cellStyle name="20% - Accent1 10 4 4" xfId="71"/>
    <cellStyle name="20% - Accent1 10 5" xfId="72"/>
    <cellStyle name="20% - Accent1 10 5 2" xfId="73"/>
    <cellStyle name="20% - Accent1 10 5 3" xfId="74"/>
    <cellStyle name="20% - Accent1 10 6" xfId="75"/>
    <cellStyle name="20% - Accent1 10 6 2" xfId="76"/>
    <cellStyle name="20% - Accent1 10 6 3" xfId="77"/>
    <cellStyle name="20% - Accent1 10 7" xfId="78"/>
    <cellStyle name="20% - Accent1 10 8" xfId="79"/>
    <cellStyle name="20% - Accent1 11" xfId="80"/>
    <cellStyle name="20% - Accent1 11 2" xfId="81"/>
    <cellStyle name="20% - Accent1 11 2 2" xfId="82"/>
    <cellStyle name="20% - Accent1 11 2 2 2" xfId="83"/>
    <cellStyle name="20% - Accent1 11 2 2 2 2" xfId="84"/>
    <cellStyle name="20% - Accent1 11 2 2 2 2 2" xfId="85"/>
    <cellStyle name="20% - Accent1 11 2 2 2 2 3" xfId="86"/>
    <cellStyle name="20% - Accent1 11 2 2 2 3" xfId="87"/>
    <cellStyle name="20% - Accent1 11 2 2 2 4" xfId="88"/>
    <cellStyle name="20% - Accent1 11 2 2 3" xfId="89"/>
    <cellStyle name="20% - Accent1 11 2 2 3 2" xfId="90"/>
    <cellStyle name="20% - Accent1 11 2 2 3 3" xfId="91"/>
    <cellStyle name="20% - Accent1 11 2 2 4" xfId="92"/>
    <cellStyle name="20% - Accent1 11 2 2 4 2" xfId="93"/>
    <cellStyle name="20% - Accent1 11 2 2 4 3" xfId="94"/>
    <cellStyle name="20% - Accent1 11 2 2 5" xfId="95"/>
    <cellStyle name="20% - Accent1 11 2 2 6" xfId="96"/>
    <cellStyle name="20% - Accent1 11 2 3" xfId="97"/>
    <cellStyle name="20% - Accent1 11 2 3 2" xfId="98"/>
    <cellStyle name="20% - Accent1 11 2 3 2 2" xfId="99"/>
    <cellStyle name="20% - Accent1 11 2 3 2 3" xfId="100"/>
    <cellStyle name="20% - Accent1 11 2 3 3" xfId="101"/>
    <cellStyle name="20% - Accent1 11 2 3 4" xfId="102"/>
    <cellStyle name="20% - Accent1 11 2 4" xfId="103"/>
    <cellStyle name="20% - Accent1 11 2 4 2" xfId="104"/>
    <cellStyle name="20% - Accent1 11 2 4 3" xfId="105"/>
    <cellStyle name="20% - Accent1 11 2 5" xfId="106"/>
    <cellStyle name="20% - Accent1 11 2 5 2" xfId="107"/>
    <cellStyle name="20% - Accent1 11 2 5 3" xfId="108"/>
    <cellStyle name="20% - Accent1 11 2 6" xfId="109"/>
    <cellStyle name="20% - Accent1 11 2 7" xfId="110"/>
    <cellStyle name="20% - Accent1 11 3" xfId="111"/>
    <cellStyle name="20% - Accent1 11 3 2" xfId="112"/>
    <cellStyle name="20% - Accent1 11 3 2 2" xfId="113"/>
    <cellStyle name="20% - Accent1 11 3 2 2 2" xfId="114"/>
    <cellStyle name="20% - Accent1 11 3 2 2 3" xfId="115"/>
    <cellStyle name="20% - Accent1 11 3 2 3" xfId="116"/>
    <cellStyle name="20% - Accent1 11 3 2 4" xfId="117"/>
    <cellStyle name="20% - Accent1 11 3 3" xfId="118"/>
    <cellStyle name="20% - Accent1 11 3 3 2" xfId="119"/>
    <cellStyle name="20% - Accent1 11 3 3 3" xfId="120"/>
    <cellStyle name="20% - Accent1 11 3 4" xfId="121"/>
    <cellStyle name="20% - Accent1 11 3 4 2" xfId="122"/>
    <cellStyle name="20% - Accent1 11 3 4 3" xfId="123"/>
    <cellStyle name="20% - Accent1 11 3 5" xfId="124"/>
    <cellStyle name="20% - Accent1 11 3 6" xfId="125"/>
    <cellStyle name="20% - Accent1 11 4" xfId="126"/>
    <cellStyle name="20% - Accent1 11 4 2" xfId="127"/>
    <cellStyle name="20% - Accent1 11 4 2 2" xfId="128"/>
    <cellStyle name="20% - Accent1 11 4 2 3" xfId="129"/>
    <cellStyle name="20% - Accent1 11 4 3" xfId="130"/>
    <cellStyle name="20% - Accent1 11 4 4" xfId="131"/>
    <cellStyle name="20% - Accent1 11 5" xfId="132"/>
    <cellStyle name="20% - Accent1 11 5 2" xfId="133"/>
    <cellStyle name="20% - Accent1 11 5 3" xfId="134"/>
    <cellStyle name="20% - Accent1 11 6" xfId="135"/>
    <cellStyle name="20% - Accent1 11 6 2" xfId="136"/>
    <cellStyle name="20% - Accent1 11 6 3" xfId="137"/>
    <cellStyle name="20% - Accent1 11 7" xfId="138"/>
    <cellStyle name="20% - Accent1 11 8" xfId="139"/>
    <cellStyle name="20% - Accent1 12" xfId="140"/>
    <cellStyle name="20% - Accent1 12 2" xfId="141"/>
    <cellStyle name="20% - Accent1 12 2 2" xfId="142"/>
    <cellStyle name="20% - Accent1 12 2 2 2" xfId="143"/>
    <cellStyle name="20% - Accent1 12 2 2 2 2" xfId="144"/>
    <cellStyle name="20% - Accent1 12 2 2 2 2 2" xfId="145"/>
    <cellStyle name="20% - Accent1 12 2 2 2 2 3" xfId="146"/>
    <cellStyle name="20% - Accent1 12 2 2 2 3" xfId="147"/>
    <cellStyle name="20% - Accent1 12 2 2 2 4" xfId="148"/>
    <cellStyle name="20% - Accent1 12 2 2 3" xfId="149"/>
    <cellStyle name="20% - Accent1 12 2 2 3 2" xfId="150"/>
    <cellStyle name="20% - Accent1 12 2 2 3 3" xfId="151"/>
    <cellStyle name="20% - Accent1 12 2 2 4" xfId="152"/>
    <cellStyle name="20% - Accent1 12 2 2 4 2" xfId="153"/>
    <cellStyle name="20% - Accent1 12 2 2 4 3" xfId="154"/>
    <cellStyle name="20% - Accent1 12 2 2 5" xfId="155"/>
    <cellStyle name="20% - Accent1 12 2 2 6" xfId="156"/>
    <cellStyle name="20% - Accent1 12 2 3" xfId="157"/>
    <cellStyle name="20% - Accent1 12 2 3 2" xfId="158"/>
    <cellStyle name="20% - Accent1 12 2 3 2 2" xfId="159"/>
    <cellStyle name="20% - Accent1 12 2 3 2 3" xfId="160"/>
    <cellStyle name="20% - Accent1 12 2 3 3" xfId="161"/>
    <cellStyle name="20% - Accent1 12 2 3 4" xfId="162"/>
    <cellStyle name="20% - Accent1 12 2 4" xfId="163"/>
    <cellStyle name="20% - Accent1 12 2 4 2" xfId="164"/>
    <cellStyle name="20% - Accent1 12 2 4 3" xfId="165"/>
    <cellStyle name="20% - Accent1 12 2 5" xfId="166"/>
    <cellStyle name="20% - Accent1 12 2 5 2" xfId="167"/>
    <cellStyle name="20% - Accent1 12 2 5 3" xfId="168"/>
    <cellStyle name="20% - Accent1 12 2 6" xfId="169"/>
    <cellStyle name="20% - Accent1 12 2 7" xfId="170"/>
    <cellStyle name="20% - Accent1 12 3" xfId="171"/>
    <cellStyle name="20% - Accent1 12 3 2" xfId="172"/>
    <cellStyle name="20% - Accent1 12 3 2 2" xfId="173"/>
    <cellStyle name="20% - Accent1 12 3 2 2 2" xfId="174"/>
    <cellStyle name="20% - Accent1 12 3 2 2 3" xfId="175"/>
    <cellStyle name="20% - Accent1 12 3 2 3" xfId="176"/>
    <cellStyle name="20% - Accent1 12 3 2 4" xfId="177"/>
    <cellStyle name="20% - Accent1 12 3 3" xfId="178"/>
    <cellStyle name="20% - Accent1 12 3 3 2" xfId="179"/>
    <cellStyle name="20% - Accent1 12 3 3 3" xfId="180"/>
    <cellStyle name="20% - Accent1 12 3 4" xfId="181"/>
    <cellStyle name="20% - Accent1 12 3 4 2" xfId="182"/>
    <cellStyle name="20% - Accent1 12 3 4 3" xfId="183"/>
    <cellStyle name="20% - Accent1 12 3 5" xfId="184"/>
    <cellStyle name="20% - Accent1 12 3 6" xfId="185"/>
    <cellStyle name="20% - Accent1 12 4" xfId="186"/>
    <cellStyle name="20% - Accent1 12 4 2" xfId="187"/>
    <cellStyle name="20% - Accent1 12 4 2 2" xfId="188"/>
    <cellStyle name="20% - Accent1 12 4 2 3" xfId="189"/>
    <cellStyle name="20% - Accent1 12 4 3" xfId="190"/>
    <cellStyle name="20% - Accent1 12 4 4" xfId="191"/>
    <cellStyle name="20% - Accent1 12 5" xfId="192"/>
    <cellStyle name="20% - Accent1 12 5 2" xfId="193"/>
    <cellStyle name="20% - Accent1 12 5 3" xfId="194"/>
    <cellStyle name="20% - Accent1 12 6" xfId="195"/>
    <cellStyle name="20% - Accent1 12 6 2" xfId="196"/>
    <cellStyle name="20% - Accent1 12 6 3" xfId="197"/>
    <cellStyle name="20% - Accent1 12 7" xfId="198"/>
    <cellStyle name="20% - Accent1 12 8" xfId="199"/>
    <cellStyle name="20% - Accent1 13" xfId="200"/>
    <cellStyle name="20% - Accent1 14" xfId="201"/>
    <cellStyle name="20% - Accent1 15" xfId="202"/>
    <cellStyle name="20% - Accent1 15 2" xfId="203"/>
    <cellStyle name="20% - Accent1 15 2 2" xfId="204"/>
    <cellStyle name="20% - Accent1 15 2 2 2" xfId="205"/>
    <cellStyle name="20% - Accent1 15 2 2 3" xfId="206"/>
    <cellStyle name="20% - Accent1 15 2 3" xfId="207"/>
    <cellStyle name="20% - Accent1 15 2 4" xfId="208"/>
    <cellStyle name="20% - Accent1 15 3" xfId="209"/>
    <cellStyle name="20% - Accent1 15 3 2" xfId="210"/>
    <cellStyle name="20% - Accent1 15 3 3" xfId="211"/>
    <cellStyle name="20% - Accent1 15 4" xfId="212"/>
    <cellStyle name="20% - Accent1 15 4 2" xfId="213"/>
    <cellStyle name="20% - Accent1 15 4 3" xfId="214"/>
    <cellStyle name="20% - Accent1 15 5" xfId="215"/>
    <cellStyle name="20% - Accent1 15 6" xfId="216"/>
    <cellStyle name="20% - Accent1 16" xfId="217"/>
    <cellStyle name="20% - Accent1 16 2" xfId="218"/>
    <cellStyle name="20% - Accent1 16 2 2" xfId="219"/>
    <cellStyle name="20% - Accent1 16 2 3" xfId="220"/>
    <cellStyle name="20% - Accent1 16 3" xfId="221"/>
    <cellStyle name="20% - Accent1 16 4" xfId="222"/>
    <cellStyle name="20% - Accent1 17" xfId="223"/>
    <cellStyle name="20% - Accent1 17 2" xfId="224"/>
    <cellStyle name="20% - Accent1 17 2 2" xfId="225"/>
    <cellStyle name="20% - Accent1 17 2 3" xfId="226"/>
    <cellStyle name="20% - Accent1 17 3" xfId="227"/>
    <cellStyle name="20% - Accent1 17 4" xfId="228"/>
    <cellStyle name="20% - Accent1 18" xfId="229"/>
    <cellStyle name="20% - Accent1 18 2" xfId="230"/>
    <cellStyle name="20% - Accent1 18 3" xfId="231"/>
    <cellStyle name="20% - Accent1 19" xfId="232"/>
    <cellStyle name="20% - Accent1 19 2" xfId="233"/>
    <cellStyle name="20% - Accent1 19 3" xfId="234"/>
    <cellStyle name="20% - Accent1 2" xfId="235"/>
    <cellStyle name="20% - Accent1 2 2" xfId="236"/>
    <cellStyle name="20% - Accent1 2 2 2" xfId="237"/>
    <cellStyle name="20% - Accent1 2 2 3" xfId="238"/>
    <cellStyle name="20% - Accent1 2 2 3 2" xfId="239"/>
    <cellStyle name="20% - Accent1 2 2 3 2 2" xfId="240"/>
    <cellStyle name="20% - Accent1 2 2 3 2 2 2" xfId="241"/>
    <cellStyle name="20% - Accent1 2 2 3 2 2 2 2" xfId="242"/>
    <cellStyle name="20% - Accent1 2 2 3 2 2 2 3" xfId="243"/>
    <cellStyle name="20% - Accent1 2 2 3 2 2 3" xfId="244"/>
    <cellStyle name="20% - Accent1 2 2 3 2 2 4" xfId="245"/>
    <cellStyle name="20% - Accent1 2 2 3 2 3" xfId="246"/>
    <cellStyle name="20% - Accent1 2 2 3 2 3 2" xfId="247"/>
    <cellStyle name="20% - Accent1 2 2 3 2 3 3" xfId="248"/>
    <cellStyle name="20% - Accent1 2 2 3 2 4" xfId="249"/>
    <cellStyle name="20% - Accent1 2 2 3 2 4 2" xfId="250"/>
    <cellStyle name="20% - Accent1 2 2 3 2 4 3" xfId="251"/>
    <cellStyle name="20% - Accent1 2 2 3 2 5" xfId="252"/>
    <cellStyle name="20% - Accent1 2 2 3 2 6" xfId="253"/>
    <cellStyle name="20% - Accent1 2 2 3 3" xfId="254"/>
    <cellStyle name="20% - Accent1 2 2 3 3 2" xfId="255"/>
    <cellStyle name="20% - Accent1 2 2 3 3 2 2" xfId="256"/>
    <cellStyle name="20% - Accent1 2 2 3 3 2 3" xfId="257"/>
    <cellStyle name="20% - Accent1 2 2 3 3 3" xfId="258"/>
    <cellStyle name="20% - Accent1 2 2 3 3 4" xfId="259"/>
    <cellStyle name="20% - Accent1 2 2 3 4" xfId="260"/>
    <cellStyle name="20% - Accent1 2 2 3 4 2" xfId="261"/>
    <cellStyle name="20% - Accent1 2 2 3 4 3" xfId="262"/>
    <cellStyle name="20% - Accent1 2 2 3 5" xfId="263"/>
    <cellStyle name="20% - Accent1 2 2 3 5 2" xfId="264"/>
    <cellStyle name="20% - Accent1 2 2 3 5 3" xfId="265"/>
    <cellStyle name="20% - Accent1 2 2 3 6" xfId="266"/>
    <cellStyle name="20% - Accent1 2 2 3 7" xfId="267"/>
    <cellStyle name="20% - Accent1 2 2 4" xfId="268"/>
    <cellStyle name="20% - Accent1 2 2 4 2" xfId="269"/>
    <cellStyle name="20% - Accent1 2 2 4 2 2" xfId="270"/>
    <cellStyle name="20% - Accent1 2 2 4 2 2 2" xfId="271"/>
    <cellStyle name="20% - Accent1 2 2 4 2 2 3" xfId="272"/>
    <cellStyle name="20% - Accent1 2 2 4 2 3" xfId="273"/>
    <cellStyle name="20% - Accent1 2 2 4 2 4" xfId="274"/>
    <cellStyle name="20% - Accent1 2 2 4 3" xfId="275"/>
    <cellStyle name="20% - Accent1 2 2 4 3 2" xfId="276"/>
    <cellStyle name="20% - Accent1 2 2 4 3 3" xfId="277"/>
    <cellStyle name="20% - Accent1 2 2 4 4" xfId="278"/>
    <cellStyle name="20% - Accent1 2 2 4 4 2" xfId="279"/>
    <cellStyle name="20% - Accent1 2 2 4 4 3" xfId="280"/>
    <cellStyle name="20% - Accent1 2 2 4 5" xfId="281"/>
    <cellStyle name="20% - Accent1 2 2 4 6" xfId="282"/>
    <cellStyle name="20% - Accent1 2 2 5" xfId="283"/>
    <cellStyle name="20% - Accent1 2 2 5 2" xfId="284"/>
    <cellStyle name="20% - Accent1 2 2 5 2 2" xfId="285"/>
    <cellStyle name="20% - Accent1 2 2 5 2 3" xfId="286"/>
    <cellStyle name="20% - Accent1 2 2 5 3" xfId="287"/>
    <cellStyle name="20% - Accent1 2 2 5 4" xfId="288"/>
    <cellStyle name="20% - Accent1 2 2 6" xfId="289"/>
    <cellStyle name="20% - Accent1 2 2 6 2" xfId="290"/>
    <cellStyle name="20% - Accent1 2 2 6 3" xfId="291"/>
    <cellStyle name="20% - Accent1 2 2 7" xfId="292"/>
    <cellStyle name="20% - Accent1 2 2 7 2" xfId="293"/>
    <cellStyle name="20% - Accent1 2 2 7 3" xfId="294"/>
    <cellStyle name="20% - Accent1 2 2 8" xfId="295"/>
    <cellStyle name="20% - Accent1 2 2 9" xfId="296"/>
    <cellStyle name="20% - Accent1 20" xfId="297"/>
    <cellStyle name="20% - Accent1 20 2" xfId="298"/>
    <cellStyle name="20% - Accent1 20 3" xfId="299"/>
    <cellStyle name="20% - Accent1 21" xfId="300"/>
    <cellStyle name="20% - Accent1 22" xfId="301"/>
    <cellStyle name="20% - Accent1 3" xfId="302"/>
    <cellStyle name="20% - Accent1 3 2" xfId="303"/>
    <cellStyle name="20% - Accent1 3 2 2" xfId="304"/>
    <cellStyle name="20% - Accent1 3 2 3" xfId="305"/>
    <cellStyle name="20% - Accent1 3 2 3 2" xfId="306"/>
    <cellStyle name="20% - Accent1 3 2 3 2 2" xfId="307"/>
    <cellStyle name="20% - Accent1 3 2 3 2 2 2" xfId="308"/>
    <cellStyle name="20% - Accent1 3 2 3 2 2 3" xfId="309"/>
    <cellStyle name="20% - Accent1 3 2 3 2 3" xfId="310"/>
    <cellStyle name="20% - Accent1 3 2 3 2 4" xfId="311"/>
    <cellStyle name="20% - Accent1 3 2 3 3" xfId="312"/>
    <cellStyle name="20% - Accent1 3 2 3 3 2" xfId="313"/>
    <cellStyle name="20% - Accent1 3 2 3 3 3" xfId="314"/>
    <cellStyle name="20% - Accent1 3 2 3 4" xfId="315"/>
    <cellStyle name="20% - Accent1 3 2 3 4 2" xfId="316"/>
    <cellStyle name="20% - Accent1 3 2 3 4 3" xfId="317"/>
    <cellStyle name="20% - Accent1 3 2 3 5" xfId="318"/>
    <cellStyle name="20% - Accent1 3 2 3 6" xfId="319"/>
    <cellStyle name="20% - Accent1 3 2 4" xfId="320"/>
    <cellStyle name="20% - Accent1 3 2 4 2" xfId="321"/>
    <cellStyle name="20% - Accent1 3 2 4 2 2" xfId="322"/>
    <cellStyle name="20% - Accent1 3 2 4 2 3" xfId="323"/>
    <cellStyle name="20% - Accent1 3 2 4 3" xfId="324"/>
    <cellStyle name="20% - Accent1 3 2 4 4" xfId="325"/>
    <cellStyle name="20% - Accent1 3 2 5" xfId="326"/>
    <cellStyle name="20% - Accent1 3 2 5 2" xfId="327"/>
    <cellStyle name="20% - Accent1 3 2 5 3" xfId="328"/>
    <cellStyle name="20% - Accent1 3 2 6" xfId="329"/>
    <cellStyle name="20% - Accent1 3 2 6 2" xfId="330"/>
    <cellStyle name="20% - Accent1 3 2 6 3" xfId="331"/>
    <cellStyle name="20% - Accent1 3 2 7" xfId="332"/>
    <cellStyle name="20% - Accent1 3 2 8" xfId="333"/>
    <cellStyle name="20% - Accent1 3 3" xfId="334"/>
    <cellStyle name="20% - Accent1 3 4" xfId="335"/>
    <cellStyle name="20% - Accent1 3 4 2" xfId="336"/>
    <cellStyle name="20% - Accent1 3 4 2 2" xfId="337"/>
    <cellStyle name="20% - Accent1 3 4 2 2 2" xfId="338"/>
    <cellStyle name="20% - Accent1 3 4 2 2 3" xfId="339"/>
    <cellStyle name="20% - Accent1 3 4 2 3" xfId="340"/>
    <cellStyle name="20% - Accent1 3 4 2 4" xfId="341"/>
    <cellStyle name="20% - Accent1 3 4 3" xfId="342"/>
    <cellStyle name="20% - Accent1 3 4 3 2" xfId="343"/>
    <cellStyle name="20% - Accent1 3 4 3 3" xfId="344"/>
    <cellStyle name="20% - Accent1 3 4 4" xfId="345"/>
    <cellStyle name="20% - Accent1 3 4 4 2" xfId="346"/>
    <cellStyle name="20% - Accent1 3 4 4 3" xfId="347"/>
    <cellStyle name="20% - Accent1 3 4 5" xfId="348"/>
    <cellStyle name="20% - Accent1 3 4 6" xfId="349"/>
    <cellStyle name="20% - Accent1 3 5" xfId="350"/>
    <cellStyle name="20% - Accent1 3 5 2" xfId="351"/>
    <cellStyle name="20% - Accent1 3 5 2 2" xfId="352"/>
    <cellStyle name="20% - Accent1 3 5 2 3" xfId="353"/>
    <cellStyle name="20% - Accent1 3 5 3" xfId="354"/>
    <cellStyle name="20% - Accent1 3 5 4" xfId="355"/>
    <cellStyle name="20% - Accent1 3 6" xfId="356"/>
    <cellStyle name="20% - Accent1 3 6 2" xfId="357"/>
    <cellStyle name="20% - Accent1 3 6 3" xfId="358"/>
    <cellStyle name="20% - Accent1 3 7" xfId="359"/>
    <cellStyle name="20% - Accent1 3 7 2" xfId="360"/>
    <cellStyle name="20% - Accent1 3 7 3" xfId="361"/>
    <cellStyle name="20% - Accent1 3 8" xfId="362"/>
    <cellStyle name="20% - Accent1 3 9" xfId="363"/>
    <cellStyle name="20% - Accent1 4" xfId="364"/>
    <cellStyle name="20% - Accent1 4 2" xfId="365"/>
    <cellStyle name="20% - Accent1 4 2 2" xfId="366"/>
    <cellStyle name="20% - Accent1 4 2 3" xfId="367"/>
    <cellStyle name="20% - Accent1 4 2 3 2" xfId="368"/>
    <cellStyle name="20% - Accent1 4 2 3 2 2" xfId="369"/>
    <cellStyle name="20% - Accent1 4 2 3 2 2 2" xfId="370"/>
    <cellStyle name="20% - Accent1 4 2 3 2 2 3" xfId="371"/>
    <cellStyle name="20% - Accent1 4 2 3 2 3" xfId="372"/>
    <cellStyle name="20% - Accent1 4 2 3 2 4" xfId="373"/>
    <cellStyle name="20% - Accent1 4 2 3 3" xfId="374"/>
    <cellStyle name="20% - Accent1 4 2 3 3 2" xfId="375"/>
    <cellStyle name="20% - Accent1 4 2 3 3 3" xfId="376"/>
    <cellStyle name="20% - Accent1 4 2 3 4" xfId="377"/>
    <cellStyle name="20% - Accent1 4 2 3 4 2" xfId="378"/>
    <cellStyle name="20% - Accent1 4 2 3 4 3" xfId="379"/>
    <cellStyle name="20% - Accent1 4 2 3 5" xfId="380"/>
    <cellStyle name="20% - Accent1 4 2 3 6" xfId="381"/>
    <cellStyle name="20% - Accent1 4 2 4" xfId="382"/>
    <cellStyle name="20% - Accent1 4 2 4 2" xfId="383"/>
    <cellStyle name="20% - Accent1 4 2 4 2 2" xfId="384"/>
    <cellStyle name="20% - Accent1 4 2 4 2 3" xfId="385"/>
    <cellStyle name="20% - Accent1 4 2 4 3" xfId="386"/>
    <cellStyle name="20% - Accent1 4 2 4 4" xfId="387"/>
    <cellStyle name="20% - Accent1 4 2 5" xfId="388"/>
    <cellStyle name="20% - Accent1 4 2 5 2" xfId="389"/>
    <cellStyle name="20% - Accent1 4 2 5 3" xfId="390"/>
    <cellStyle name="20% - Accent1 4 2 6" xfId="391"/>
    <cellStyle name="20% - Accent1 4 2 6 2" xfId="392"/>
    <cellStyle name="20% - Accent1 4 2 6 3" xfId="393"/>
    <cellStyle name="20% - Accent1 4 2 7" xfId="394"/>
    <cellStyle name="20% - Accent1 4 2 8" xfId="395"/>
    <cellStyle name="20% - Accent1 4 3" xfId="396"/>
    <cellStyle name="20% - Accent1 4 4" xfId="397"/>
    <cellStyle name="20% - Accent1 4 4 2" xfId="398"/>
    <cellStyle name="20% - Accent1 4 4 2 2" xfId="399"/>
    <cellStyle name="20% - Accent1 4 4 2 2 2" xfId="400"/>
    <cellStyle name="20% - Accent1 4 4 2 2 3" xfId="401"/>
    <cellStyle name="20% - Accent1 4 4 2 3" xfId="402"/>
    <cellStyle name="20% - Accent1 4 4 2 4" xfId="403"/>
    <cellStyle name="20% - Accent1 4 4 3" xfId="404"/>
    <cellStyle name="20% - Accent1 4 4 3 2" xfId="405"/>
    <cellStyle name="20% - Accent1 4 4 3 3" xfId="406"/>
    <cellStyle name="20% - Accent1 4 4 4" xfId="407"/>
    <cellStyle name="20% - Accent1 4 4 4 2" xfId="408"/>
    <cellStyle name="20% - Accent1 4 4 4 3" xfId="409"/>
    <cellStyle name="20% - Accent1 4 4 5" xfId="410"/>
    <cellStyle name="20% - Accent1 4 4 6" xfId="411"/>
    <cellStyle name="20% - Accent1 4 5" xfId="412"/>
    <cellStyle name="20% - Accent1 4 5 2" xfId="413"/>
    <cellStyle name="20% - Accent1 4 5 2 2" xfId="414"/>
    <cellStyle name="20% - Accent1 4 5 2 3" xfId="415"/>
    <cellStyle name="20% - Accent1 4 5 3" xfId="416"/>
    <cellStyle name="20% - Accent1 4 5 4" xfId="417"/>
    <cellStyle name="20% - Accent1 4 6" xfId="418"/>
    <cellStyle name="20% - Accent1 4 6 2" xfId="419"/>
    <cellStyle name="20% - Accent1 4 6 3" xfId="420"/>
    <cellStyle name="20% - Accent1 4 7" xfId="421"/>
    <cellStyle name="20% - Accent1 4 7 2" xfId="422"/>
    <cellStyle name="20% - Accent1 4 7 3" xfId="423"/>
    <cellStyle name="20% - Accent1 4 8" xfId="424"/>
    <cellStyle name="20% - Accent1 4 9" xfId="425"/>
    <cellStyle name="20% - Accent1 5" xfId="426"/>
    <cellStyle name="20% - Accent1 5 2" xfId="427"/>
    <cellStyle name="20% - Accent1 5 2 2" xfId="428"/>
    <cellStyle name="20% - Accent1 5 2 2 2" xfId="429"/>
    <cellStyle name="20% - Accent1 5 2 2 2 2" xfId="430"/>
    <cellStyle name="20% - Accent1 5 2 2 2 2 2" xfId="431"/>
    <cellStyle name="20% - Accent1 5 2 2 2 2 3" xfId="432"/>
    <cellStyle name="20% - Accent1 5 2 2 2 3" xfId="433"/>
    <cellStyle name="20% - Accent1 5 2 2 2 4" xfId="434"/>
    <cellStyle name="20% - Accent1 5 2 2 3" xfId="435"/>
    <cellStyle name="20% - Accent1 5 2 2 3 2" xfId="436"/>
    <cellStyle name="20% - Accent1 5 2 2 3 3" xfId="437"/>
    <cellStyle name="20% - Accent1 5 2 2 4" xfId="438"/>
    <cellStyle name="20% - Accent1 5 2 2 4 2" xfId="439"/>
    <cellStyle name="20% - Accent1 5 2 2 4 3" xfId="440"/>
    <cellStyle name="20% - Accent1 5 2 2 5" xfId="441"/>
    <cellStyle name="20% - Accent1 5 2 2 6" xfId="442"/>
    <cellStyle name="20% - Accent1 5 2 3" xfId="443"/>
    <cellStyle name="20% - Accent1 5 2 3 2" xfId="444"/>
    <cellStyle name="20% - Accent1 5 2 3 2 2" xfId="445"/>
    <cellStyle name="20% - Accent1 5 2 3 2 3" xfId="446"/>
    <cellStyle name="20% - Accent1 5 2 3 3" xfId="447"/>
    <cellStyle name="20% - Accent1 5 2 3 4" xfId="448"/>
    <cellStyle name="20% - Accent1 5 2 4" xfId="449"/>
    <cellStyle name="20% - Accent1 5 2 4 2" xfId="450"/>
    <cellStyle name="20% - Accent1 5 2 4 3" xfId="451"/>
    <cellStyle name="20% - Accent1 5 2 5" xfId="452"/>
    <cellStyle name="20% - Accent1 5 2 5 2" xfId="453"/>
    <cellStyle name="20% - Accent1 5 2 5 3" xfId="454"/>
    <cellStyle name="20% - Accent1 5 2 6" xfId="455"/>
    <cellStyle name="20% - Accent1 5 2 7" xfId="456"/>
    <cellStyle name="20% - Accent1 5 3" xfId="457"/>
    <cellStyle name="20% - Accent1 5 3 2" xfId="458"/>
    <cellStyle name="20% - Accent1 5 3 2 2" xfId="459"/>
    <cellStyle name="20% - Accent1 5 3 2 2 2" xfId="460"/>
    <cellStyle name="20% - Accent1 5 3 2 2 3" xfId="461"/>
    <cellStyle name="20% - Accent1 5 3 2 3" xfId="462"/>
    <cellStyle name="20% - Accent1 5 3 2 4" xfId="463"/>
    <cellStyle name="20% - Accent1 5 3 3" xfId="464"/>
    <cellStyle name="20% - Accent1 5 3 3 2" xfId="465"/>
    <cellStyle name="20% - Accent1 5 3 3 3" xfId="466"/>
    <cellStyle name="20% - Accent1 5 3 4" xfId="467"/>
    <cellStyle name="20% - Accent1 5 3 4 2" xfId="468"/>
    <cellStyle name="20% - Accent1 5 3 4 3" xfId="469"/>
    <cellStyle name="20% - Accent1 5 3 5" xfId="470"/>
    <cellStyle name="20% - Accent1 5 3 6" xfId="471"/>
    <cellStyle name="20% - Accent1 5 4" xfId="472"/>
    <cellStyle name="20% - Accent1 5 4 2" xfId="473"/>
    <cellStyle name="20% - Accent1 5 4 2 2" xfId="474"/>
    <cellStyle name="20% - Accent1 5 4 2 3" xfId="475"/>
    <cellStyle name="20% - Accent1 5 4 3" xfId="476"/>
    <cellStyle name="20% - Accent1 5 4 4" xfId="477"/>
    <cellStyle name="20% - Accent1 5 5" xfId="478"/>
    <cellStyle name="20% - Accent1 5 5 2" xfId="479"/>
    <cellStyle name="20% - Accent1 5 5 3" xfId="480"/>
    <cellStyle name="20% - Accent1 5 6" xfId="481"/>
    <cellStyle name="20% - Accent1 5 6 2" xfId="482"/>
    <cellStyle name="20% - Accent1 5 6 3" xfId="483"/>
    <cellStyle name="20% - Accent1 5 7" xfId="484"/>
    <cellStyle name="20% - Accent1 5 8" xfId="485"/>
    <cellStyle name="20% - Accent1 6" xfId="486"/>
    <cellStyle name="20% - Accent1 6 2" xfId="487"/>
    <cellStyle name="20% - Accent1 6 2 2" xfId="488"/>
    <cellStyle name="20% - Accent1 6 2 2 2" xfId="489"/>
    <cellStyle name="20% - Accent1 6 2 2 2 2" xfId="490"/>
    <cellStyle name="20% - Accent1 6 2 2 2 2 2" xfId="491"/>
    <cellStyle name="20% - Accent1 6 2 2 2 2 3" xfId="492"/>
    <cellStyle name="20% - Accent1 6 2 2 2 3" xfId="493"/>
    <cellStyle name="20% - Accent1 6 2 2 2 4" xfId="494"/>
    <cellStyle name="20% - Accent1 6 2 2 3" xfId="495"/>
    <cellStyle name="20% - Accent1 6 2 2 3 2" xfId="496"/>
    <cellStyle name="20% - Accent1 6 2 2 3 3" xfId="497"/>
    <cellStyle name="20% - Accent1 6 2 2 4" xfId="498"/>
    <cellStyle name="20% - Accent1 6 2 2 4 2" xfId="499"/>
    <cellStyle name="20% - Accent1 6 2 2 4 3" xfId="500"/>
    <cellStyle name="20% - Accent1 6 2 2 5" xfId="501"/>
    <cellStyle name="20% - Accent1 6 2 2 6" xfId="502"/>
    <cellStyle name="20% - Accent1 6 2 3" xfId="503"/>
    <cellStyle name="20% - Accent1 6 2 3 2" xfId="504"/>
    <cellStyle name="20% - Accent1 6 2 3 2 2" xfId="505"/>
    <cellStyle name="20% - Accent1 6 2 3 2 3" xfId="506"/>
    <cellStyle name="20% - Accent1 6 2 3 3" xfId="507"/>
    <cellStyle name="20% - Accent1 6 2 3 4" xfId="508"/>
    <cellStyle name="20% - Accent1 6 2 4" xfId="509"/>
    <cellStyle name="20% - Accent1 6 2 4 2" xfId="510"/>
    <cellStyle name="20% - Accent1 6 2 4 3" xfId="511"/>
    <cellStyle name="20% - Accent1 6 2 5" xfId="512"/>
    <cellStyle name="20% - Accent1 6 2 5 2" xfId="513"/>
    <cellStyle name="20% - Accent1 6 2 5 3" xfId="514"/>
    <cellStyle name="20% - Accent1 6 2 6" xfId="515"/>
    <cellStyle name="20% - Accent1 6 2 7" xfId="516"/>
    <cellStyle name="20% - Accent1 6 3" xfId="517"/>
    <cellStyle name="20% - Accent1 6 3 2" xfId="518"/>
    <cellStyle name="20% - Accent1 6 3 2 2" xfId="519"/>
    <cellStyle name="20% - Accent1 6 3 2 2 2" xfId="520"/>
    <cellStyle name="20% - Accent1 6 3 2 2 3" xfId="521"/>
    <cellStyle name="20% - Accent1 6 3 2 3" xfId="522"/>
    <cellStyle name="20% - Accent1 6 3 2 4" xfId="523"/>
    <cellStyle name="20% - Accent1 6 3 3" xfId="524"/>
    <cellStyle name="20% - Accent1 6 3 3 2" xfId="525"/>
    <cellStyle name="20% - Accent1 6 3 3 3" xfId="526"/>
    <cellStyle name="20% - Accent1 6 3 4" xfId="527"/>
    <cellStyle name="20% - Accent1 6 3 4 2" xfId="528"/>
    <cellStyle name="20% - Accent1 6 3 4 3" xfId="529"/>
    <cellStyle name="20% - Accent1 6 3 5" xfId="530"/>
    <cellStyle name="20% - Accent1 6 3 6" xfId="531"/>
    <cellStyle name="20% - Accent1 6 4" xfId="532"/>
    <cellStyle name="20% - Accent1 6 4 2" xfId="533"/>
    <cellStyle name="20% - Accent1 6 4 2 2" xfId="534"/>
    <cellStyle name="20% - Accent1 6 4 2 3" xfId="535"/>
    <cellStyle name="20% - Accent1 6 4 3" xfId="536"/>
    <cellStyle name="20% - Accent1 6 4 4" xfId="537"/>
    <cellStyle name="20% - Accent1 6 5" xfId="538"/>
    <cellStyle name="20% - Accent1 6 5 2" xfId="539"/>
    <cellStyle name="20% - Accent1 6 5 3" xfId="540"/>
    <cellStyle name="20% - Accent1 6 6" xfId="541"/>
    <cellStyle name="20% - Accent1 6 6 2" xfId="542"/>
    <cellStyle name="20% - Accent1 6 6 3" xfId="543"/>
    <cellStyle name="20% - Accent1 6 7" xfId="544"/>
    <cellStyle name="20% - Accent1 6 8" xfId="545"/>
    <cellStyle name="20% - Accent1 7" xfId="546"/>
    <cellStyle name="20% - Accent1 7 2" xfId="547"/>
    <cellStyle name="20% - Accent1 7 2 2" xfId="548"/>
    <cellStyle name="20% - Accent1 7 2 2 2" xfId="549"/>
    <cellStyle name="20% - Accent1 7 2 2 2 2" xfId="550"/>
    <cellStyle name="20% - Accent1 7 2 2 2 2 2" xfId="551"/>
    <cellStyle name="20% - Accent1 7 2 2 2 2 3" xfId="552"/>
    <cellStyle name="20% - Accent1 7 2 2 2 3" xfId="553"/>
    <cellStyle name="20% - Accent1 7 2 2 2 4" xfId="554"/>
    <cellStyle name="20% - Accent1 7 2 2 3" xfId="555"/>
    <cellStyle name="20% - Accent1 7 2 2 3 2" xfId="556"/>
    <cellStyle name="20% - Accent1 7 2 2 3 3" xfId="557"/>
    <cellStyle name="20% - Accent1 7 2 2 4" xfId="558"/>
    <cellStyle name="20% - Accent1 7 2 2 4 2" xfId="559"/>
    <cellStyle name="20% - Accent1 7 2 2 4 3" xfId="560"/>
    <cellStyle name="20% - Accent1 7 2 2 5" xfId="561"/>
    <cellStyle name="20% - Accent1 7 2 2 6" xfId="562"/>
    <cellStyle name="20% - Accent1 7 2 3" xfId="563"/>
    <cellStyle name="20% - Accent1 7 2 3 2" xfId="564"/>
    <cellStyle name="20% - Accent1 7 2 3 2 2" xfId="565"/>
    <cellStyle name="20% - Accent1 7 2 3 2 3" xfId="566"/>
    <cellStyle name="20% - Accent1 7 2 3 3" xfId="567"/>
    <cellStyle name="20% - Accent1 7 2 3 4" xfId="568"/>
    <cellStyle name="20% - Accent1 7 2 4" xfId="569"/>
    <cellStyle name="20% - Accent1 7 2 4 2" xfId="570"/>
    <cellStyle name="20% - Accent1 7 2 4 3" xfId="571"/>
    <cellStyle name="20% - Accent1 7 2 5" xfId="572"/>
    <cellStyle name="20% - Accent1 7 2 5 2" xfId="573"/>
    <cellStyle name="20% - Accent1 7 2 5 3" xfId="574"/>
    <cellStyle name="20% - Accent1 7 2 6" xfId="575"/>
    <cellStyle name="20% - Accent1 7 2 7" xfId="576"/>
    <cellStyle name="20% - Accent1 7 3" xfId="577"/>
    <cellStyle name="20% - Accent1 7 3 2" xfId="578"/>
    <cellStyle name="20% - Accent1 7 3 2 2" xfId="579"/>
    <cellStyle name="20% - Accent1 7 3 2 2 2" xfId="580"/>
    <cellStyle name="20% - Accent1 7 3 2 2 3" xfId="581"/>
    <cellStyle name="20% - Accent1 7 3 2 3" xfId="582"/>
    <cellStyle name="20% - Accent1 7 3 2 4" xfId="583"/>
    <cellStyle name="20% - Accent1 7 3 3" xfId="584"/>
    <cellStyle name="20% - Accent1 7 3 3 2" xfId="585"/>
    <cellStyle name="20% - Accent1 7 3 3 3" xfId="586"/>
    <cellStyle name="20% - Accent1 7 3 4" xfId="587"/>
    <cellStyle name="20% - Accent1 7 3 4 2" xfId="588"/>
    <cellStyle name="20% - Accent1 7 3 4 3" xfId="589"/>
    <cellStyle name="20% - Accent1 7 3 5" xfId="590"/>
    <cellStyle name="20% - Accent1 7 3 6" xfId="591"/>
    <cellStyle name="20% - Accent1 7 4" xfId="592"/>
    <cellStyle name="20% - Accent1 7 4 2" xfId="593"/>
    <cellStyle name="20% - Accent1 7 4 2 2" xfId="594"/>
    <cellStyle name="20% - Accent1 7 4 2 3" xfId="595"/>
    <cellStyle name="20% - Accent1 7 4 3" xfId="596"/>
    <cellStyle name="20% - Accent1 7 4 4" xfId="597"/>
    <cellStyle name="20% - Accent1 7 5" xfId="598"/>
    <cellStyle name="20% - Accent1 7 5 2" xfId="599"/>
    <cellStyle name="20% - Accent1 7 5 3" xfId="600"/>
    <cellStyle name="20% - Accent1 7 6" xfId="601"/>
    <cellStyle name="20% - Accent1 7 6 2" xfId="602"/>
    <cellStyle name="20% - Accent1 7 6 3" xfId="603"/>
    <cellStyle name="20% - Accent1 7 7" xfId="604"/>
    <cellStyle name="20% - Accent1 7 8" xfId="605"/>
    <cellStyle name="20% - Accent1 8" xfId="606"/>
    <cellStyle name="20% - Accent1 8 2" xfId="607"/>
    <cellStyle name="20% - Accent1 8 2 2" xfId="608"/>
    <cellStyle name="20% - Accent1 8 2 2 2" xfId="609"/>
    <cellStyle name="20% - Accent1 8 2 2 2 2" xfId="610"/>
    <cellStyle name="20% - Accent1 8 2 2 2 2 2" xfId="611"/>
    <cellStyle name="20% - Accent1 8 2 2 2 2 3" xfId="612"/>
    <cellStyle name="20% - Accent1 8 2 2 2 3" xfId="613"/>
    <cellStyle name="20% - Accent1 8 2 2 2 4" xfId="614"/>
    <cellStyle name="20% - Accent1 8 2 2 3" xfId="615"/>
    <cellStyle name="20% - Accent1 8 2 2 3 2" xfId="616"/>
    <cellStyle name="20% - Accent1 8 2 2 3 3" xfId="617"/>
    <cellStyle name="20% - Accent1 8 2 2 4" xfId="618"/>
    <cellStyle name="20% - Accent1 8 2 2 4 2" xfId="619"/>
    <cellStyle name="20% - Accent1 8 2 2 4 3" xfId="620"/>
    <cellStyle name="20% - Accent1 8 2 2 5" xfId="621"/>
    <cellStyle name="20% - Accent1 8 2 2 6" xfId="622"/>
    <cellStyle name="20% - Accent1 8 2 3" xfId="623"/>
    <cellStyle name="20% - Accent1 8 2 3 2" xfId="624"/>
    <cellStyle name="20% - Accent1 8 2 3 2 2" xfId="625"/>
    <cellStyle name="20% - Accent1 8 2 3 2 3" xfId="626"/>
    <cellStyle name="20% - Accent1 8 2 3 3" xfId="627"/>
    <cellStyle name="20% - Accent1 8 2 3 4" xfId="628"/>
    <cellStyle name="20% - Accent1 8 2 4" xfId="629"/>
    <cellStyle name="20% - Accent1 8 2 4 2" xfId="630"/>
    <cellStyle name="20% - Accent1 8 2 4 3" xfId="631"/>
    <cellStyle name="20% - Accent1 8 2 5" xfId="632"/>
    <cellStyle name="20% - Accent1 8 2 5 2" xfId="633"/>
    <cellStyle name="20% - Accent1 8 2 5 3" xfId="634"/>
    <cellStyle name="20% - Accent1 8 2 6" xfId="635"/>
    <cellStyle name="20% - Accent1 8 2 7" xfId="636"/>
    <cellStyle name="20% - Accent1 8 3" xfId="637"/>
    <cellStyle name="20% - Accent1 8 3 2" xfId="638"/>
    <cellStyle name="20% - Accent1 8 3 2 2" xfId="639"/>
    <cellStyle name="20% - Accent1 8 3 2 2 2" xfId="640"/>
    <cellStyle name="20% - Accent1 8 3 2 2 3" xfId="641"/>
    <cellStyle name="20% - Accent1 8 3 2 3" xfId="642"/>
    <cellStyle name="20% - Accent1 8 3 2 4" xfId="643"/>
    <cellStyle name="20% - Accent1 8 3 3" xfId="644"/>
    <cellStyle name="20% - Accent1 8 3 3 2" xfId="645"/>
    <cellStyle name="20% - Accent1 8 3 3 3" xfId="646"/>
    <cellStyle name="20% - Accent1 8 3 4" xfId="647"/>
    <cellStyle name="20% - Accent1 8 3 4 2" xfId="648"/>
    <cellStyle name="20% - Accent1 8 3 4 3" xfId="649"/>
    <cellStyle name="20% - Accent1 8 3 5" xfId="650"/>
    <cellStyle name="20% - Accent1 8 3 6" xfId="651"/>
    <cellStyle name="20% - Accent1 8 4" xfId="652"/>
    <cellStyle name="20% - Accent1 8 4 2" xfId="653"/>
    <cellStyle name="20% - Accent1 8 4 2 2" xfId="654"/>
    <cellStyle name="20% - Accent1 8 4 2 3" xfId="655"/>
    <cellStyle name="20% - Accent1 8 4 3" xfId="656"/>
    <cellStyle name="20% - Accent1 8 4 4" xfId="657"/>
    <cellStyle name="20% - Accent1 8 5" xfId="658"/>
    <cellStyle name="20% - Accent1 8 5 2" xfId="659"/>
    <cellStyle name="20% - Accent1 8 5 3" xfId="660"/>
    <cellStyle name="20% - Accent1 8 6" xfId="661"/>
    <cellStyle name="20% - Accent1 8 6 2" xfId="662"/>
    <cellStyle name="20% - Accent1 8 6 3" xfId="663"/>
    <cellStyle name="20% - Accent1 8 7" xfId="664"/>
    <cellStyle name="20% - Accent1 8 8" xfId="665"/>
    <cellStyle name="20% - Accent1 9" xfId="666"/>
    <cellStyle name="20% - Accent1 9 2" xfId="667"/>
    <cellStyle name="20% - Accent1 9 2 2" xfId="668"/>
    <cellStyle name="20% - Accent1 9 2 2 2" xfId="669"/>
    <cellStyle name="20% - Accent1 9 2 2 2 2" xfId="670"/>
    <cellStyle name="20% - Accent1 9 2 2 2 2 2" xfId="671"/>
    <cellStyle name="20% - Accent1 9 2 2 2 2 3" xfId="672"/>
    <cellStyle name="20% - Accent1 9 2 2 2 3" xfId="673"/>
    <cellStyle name="20% - Accent1 9 2 2 2 4" xfId="674"/>
    <cellStyle name="20% - Accent1 9 2 2 3" xfId="675"/>
    <cellStyle name="20% - Accent1 9 2 2 3 2" xfId="676"/>
    <cellStyle name="20% - Accent1 9 2 2 3 3" xfId="677"/>
    <cellStyle name="20% - Accent1 9 2 2 4" xfId="678"/>
    <cellStyle name="20% - Accent1 9 2 2 4 2" xfId="679"/>
    <cellStyle name="20% - Accent1 9 2 2 4 3" xfId="680"/>
    <cellStyle name="20% - Accent1 9 2 2 5" xfId="681"/>
    <cellStyle name="20% - Accent1 9 2 2 6" xfId="682"/>
    <cellStyle name="20% - Accent1 9 2 3" xfId="683"/>
    <cellStyle name="20% - Accent1 9 2 3 2" xfId="684"/>
    <cellStyle name="20% - Accent1 9 2 3 2 2" xfId="685"/>
    <cellStyle name="20% - Accent1 9 2 3 2 3" xfId="686"/>
    <cellStyle name="20% - Accent1 9 2 3 3" xfId="687"/>
    <cellStyle name="20% - Accent1 9 2 3 4" xfId="688"/>
    <cellStyle name="20% - Accent1 9 2 4" xfId="689"/>
    <cellStyle name="20% - Accent1 9 2 4 2" xfId="690"/>
    <cellStyle name="20% - Accent1 9 2 4 3" xfId="691"/>
    <cellStyle name="20% - Accent1 9 2 5" xfId="692"/>
    <cellStyle name="20% - Accent1 9 2 5 2" xfId="693"/>
    <cellStyle name="20% - Accent1 9 2 5 3" xfId="694"/>
    <cellStyle name="20% - Accent1 9 2 6" xfId="695"/>
    <cellStyle name="20% - Accent1 9 2 7" xfId="696"/>
    <cellStyle name="20% - Accent1 9 3" xfId="697"/>
    <cellStyle name="20% - Accent1 9 3 2" xfId="698"/>
    <cellStyle name="20% - Accent1 9 3 2 2" xfId="699"/>
    <cellStyle name="20% - Accent1 9 3 2 2 2" xfId="700"/>
    <cellStyle name="20% - Accent1 9 3 2 2 3" xfId="701"/>
    <cellStyle name="20% - Accent1 9 3 2 3" xfId="702"/>
    <cellStyle name="20% - Accent1 9 3 2 4" xfId="703"/>
    <cellStyle name="20% - Accent1 9 3 3" xfId="704"/>
    <cellStyle name="20% - Accent1 9 3 3 2" xfId="705"/>
    <cellStyle name="20% - Accent1 9 3 3 3" xfId="706"/>
    <cellStyle name="20% - Accent1 9 3 4" xfId="707"/>
    <cellStyle name="20% - Accent1 9 3 4 2" xfId="708"/>
    <cellStyle name="20% - Accent1 9 3 4 3" xfId="709"/>
    <cellStyle name="20% - Accent1 9 3 5" xfId="710"/>
    <cellStyle name="20% - Accent1 9 3 6" xfId="711"/>
    <cellStyle name="20% - Accent1 9 4" xfId="712"/>
    <cellStyle name="20% - Accent1 9 4 2" xfId="713"/>
    <cellStyle name="20% - Accent1 9 4 2 2" xfId="714"/>
    <cellStyle name="20% - Accent1 9 4 2 3" xfId="715"/>
    <cellStyle name="20% - Accent1 9 4 3" xfId="716"/>
    <cellStyle name="20% - Accent1 9 4 4" xfId="717"/>
    <cellStyle name="20% - Accent1 9 5" xfId="718"/>
    <cellStyle name="20% - Accent1 9 5 2" xfId="719"/>
    <cellStyle name="20% - Accent1 9 5 3" xfId="720"/>
    <cellStyle name="20% - Accent1 9 6" xfId="721"/>
    <cellStyle name="20% - Accent1 9 6 2" xfId="722"/>
    <cellStyle name="20% - Accent1 9 6 3" xfId="723"/>
    <cellStyle name="20% - Accent1 9 7" xfId="724"/>
    <cellStyle name="20% - Accent1 9 8" xfId="725"/>
    <cellStyle name="20% - Accent2 10" xfId="726"/>
    <cellStyle name="20% - Accent2 10 2" xfId="727"/>
    <cellStyle name="20% - Accent2 10 2 2" xfId="728"/>
    <cellStyle name="20% - Accent2 10 2 2 2" xfId="729"/>
    <cellStyle name="20% - Accent2 10 2 2 2 2" xfId="730"/>
    <cellStyle name="20% - Accent2 10 2 2 2 2 2" xfId="731"/>
    <cellStyle name="20% - Accent2 10 2 2 2 2 3" xfId="732"/>
    <cellStyle name="20% - Accent2 10 2 2 2 3" xfId="733"/>
    <cellStyle name="20% - Accent2 10 2 2 2 4" xfId="734"/>
    <cellStyle name="20% - Accent2 10 2 2 3" xfId="735"/>
    <cellStyle name="20% - Accent2 10 2 2 3 2" xfId="736"/>
    <cellStyle name="20% - Accent2 10 2 2 3 3" xfId="737"/>
    <cellStyle name="20% - Accent2 10 2 2 4" xfId="738"/>
    <cellStyle name="20% - Accent2 10 2 2 4 2" xfId="739"/>
    <cellStyle name="20% - Accent2 10 2 2 4 3" xfId="740"/>
    <cellStyle name="20% - Accent2 10 2 2 5" xfId="741"/>
    <cellStyle name="20% - Accent2 10 2 2 6" xfId="742"/>
    <cellStyle name="20% - Accent2 10 2 3" xfId="743"/>
    <cellStyle name="20% - Accent2 10 2 3 2" xfId="744"/>
    <cellStyle name="20% - Accent2 10 2 3 2 2" xfId="745"/>
    <cellStyle name="20% - Accent2 10 2 3 2 3" xfId="746"/>
    <cellStyle name="20% - Accent2 10 2 3 3" xfId="747"/>
    <cellStyle name="20% - Accent2 10 2 3 4" xfId="748"/>
    <cellStyle name="20% - Accent2 10 2 4" xfId="749"/>
    <cellStyle name="20% - Accent2 10 2 4 2" xfId="750"/>
    <cellStyle name="20% - Accent2 10 2 4 3" xfId="751"/>
    <cellStyle name="20% - Accent2 10 2 5" xfId="752"/>
    <cellStyle name="20% - Accent2 10 2 5 2" xfId="753"/>
    <cellStyle name="20% - Accent2 10 2 5 3" xfId="754"/>
    <cellStyle name="20% - Accent2 10 2 6" xfId="755"/>
    <cellStyle name="20% - Accent2 10 2 7" xfId="756"/>
    <cellStyle name="20% - Accent2 10 3" xfId="757"/>
    <cellStyle name="20% - Accent2 10 3 2" xfId="758"/>
    <cellStyle name="20% - Accent2 10 3 2 2" xfId="759"/>
    <cellStyle name="20% - Accent2 10 3 2 2 2" xfId="760"/>
    <cellStyle name="20% - Accent2 10 3 2 2 3" xfId="761"/>
    <cellStyle name="20% - Accent2 10 3 2 3" xfId="762"/>
    <cellStyle name="20% - Accent2 10 3 2 4" xfId="763"/>
    <cellStyle name="20% - Accent2 10 3 3" xfId="764"/>
    <cellStyle name="20% - Accent2 10 3 3 2" xfId="765"/>
    <cellStyle name="20% - Accent2 10 3 3 3" xfId="766"/>
    <cellStyle name="20% - Accent2 10 3 4" xfId="767"/>
    <cellStyle name="20% - Accent2 10 3 4 2" xfId="768"/>
    <cellStyle name="20% - Accent2 10 3 4 3" xfId="769"/>
    <cellStyle name="20% - Accent2 10 3 5" xfId="770"/>
    <cellStyle name="20% - Accent2 10 3 6" xfId="771"/>
    <cellStyle name="20% - Accent2 10 4" xfId="772"/>
    <cellStyle name="20% - Accent2 10 4 2" xfId="773"/>
    <cellStyle name="20% - Accent2 10 4 2 2" xfId="774"/>
    <cellStyle name="20% - Accent2 10 4 2 3" xfId="775"/>
    <cellStyle name="20% - Accent2 10 4 3" xfId="776"/>
    <cellStyle name="20% - Accent2 10 4 4" xfId="777"/>
    <cellStyle name="20% - Accent2 10 5" xfId="778"/>
    <cellStyle name="20% - Accent2 10 5 2" xfId="779"/>
    <cellStyle name="20% - Accent2 10 5 3" xfId="780"/>
    <cellStyle name="20% - Accent2 10 6" xfId="781"/>
    <cellStyle name="20% - Accent2 10 6 2" xfId="782"/>
    <cellStyle name="20% - Accent2 10 6 3" xfId="783"/>
    <cellStyle name="20% - Accent2 10 7" xfId="784"/>
    <cellStyle name="20% - Accent2 10 8" xfId="785"/>
    <cellStyle name="20% - Accent2 11" xfId="786"/>
    <cellStyle name="20% - Accent2 11 2" xfId="787"/>
    <cellStyle name="20% - Accent2 11 2 2" xfId="788"/>
    <cellStyle name="20% - Accent2 11 2 2 2" xfId="789"/>
    <cellStyle name="20% - Accent2 11 2 2 2 2" xfId="790"/>
    <cellStyle name="20% - Accent2 11 2 2 2 2 2" xfId="791"/>
    <cellStyle name="20% - Accent2 11 2 2 2 2 3" xfId="792"/>
    <cellStyle name="20% - Accent2 11 2 2 2 3" xfId="793"/>
    <cellStyle name="20% - Accent2 11 2 2 2 4" xfId="794"/>
    <cellStyle name="20% - Accent2 11 2 2 3" xfId="795"/>
    <cellStyle name="20% - Accent2 11 2 2 3 2" xfId="796"/>
    <cellStyle name="20% - Accent2 11 2 2 3 3" xfId="797"/>
    <cellStyle name="20% - Accent2 11 2 2 4" xfId="798"/>
    <cellStyle name="20% - Accent2 11 2 2 4 2" xfId="799"/>
    <cellStyle name="20% - Accent2 11 2 2 4 3" xfId="800"/>
    <cellStyle name="20% - Accent2 11 2 2 5" xfId="801"/>
    <cellStyle name="20% - Accent2 11 2 2 6" xfId="802"/>
    <cellStyle name="20% - Accent2 11 2 3" xfId="803"/>
    <cellStyle name="20% - Accent2 11 2 3 2" xfId="804"/>
    <cellStyle name="20% - Accent2 11 2 3 2 2" xfId="805"/>
    <cellStyle name="20% - Accent2 11 2 3 2 3" xfId="806"/>
    <cellStyle name="20% - Accent2 11 2 3 3" xfId="807"/>
    <cellStyle name="20% - Accent2 11 2 3 4" xfId="808"/>
    <cellStyle name="20% - Accent2 11 2 4" xfId="809"/>
    <cellStyle name="20% - Accent2 11 2 4 2" xfId="810"/>
    <cellStyle name="20% - Accent2 11 2 4 3" xfId="811"/>
    <cellStyle name="20% - Accent2 11 2 5" xfId="812"/>
    <cellStyle name="20% - Accent2 11 2 5 2" xfId="813"/>
    <cellStyle name="20% - Accent2 11 2 5 3" xfId="814"/>
    <cellStyle name="20% - Accent2 11 2 6" xfId="815"/>
    <cellStyle name="20% - Accent2 11 2 7" xfId="816"/>
    <cellStyle name="20% - Accent2 11 3" xfId="817"/>
    <cellStyle name="20% - Accent2 11 3 2" xfId="818"/>
    <cellStyle name="20% - Accent2 11 3 2 2" xfId="819"/>
    <cellStyle name="20% - Accent2 11 3 2 2 2" xfId="820"/>
    <cellStyle name="20% - Accent2 11 3 2 2 3" xfId="821"/>
    <cellStyle name="20% - Accent2 11 3 2 3" xfId="822"/>
    <cellStyle name="20% - Accent2 11 3 2 4" xfId="823"/>
    <cellStyle name="20% - Accent2 11 3 3" xfId="824"/>
    <cellStyle name="20% - Accent2 11 3 3 2" xfId="825"/>
    <cellStyle name="20% - Accent2 11 3 3 3" xfId="826"/>
    <cellStyle name="20% - Accent2 11 3 4" xfId="827"/>
    <cellStyle name="20% - Accent2 11 3 4 2" xfId="828"/>
    <cellStyle name="20% - Accent2 11 3 4 3" xfId="829"/>
    <cellStyle name="20% - Accent2 11 3 5" xfId="830"/>
    <cellStyle name="20% - Accent2 11 3 6" xfId="831"/>
    <cellStyle name="20% - Accent2 11 4" xfId="832"/>
    <cellStyle name="20% - Accent2 11 4 2" xfId="833"/>
    <cellStyle name="20% - Accent2 11 4 2 2" xfId="834"/>
    <cellStyle name="20% - Accent2 11 4 2 3" xfId="835"/>
    <cellStyle name="20% - Accent2 11 4 3" xfId="836"/>
    <cellStyle name="20% - Accent2 11 4 4" xfId="837"/>
    <cellStyle name="20% - Accent2 11 5" xfId="838"/>
    <cellStyle name="20% - Accent2 11 5 2" xfId="839"/>
    <cellStyle name="20% - Accent2 11 5 3" xfId="840"/>
    <cellStyle name="20% - Accent2 11 6" xfId="841"/>
    <cellStyle name="20% - Accent2 11 6 2" xfId="842"/>
    <cellStyle name="20% - Accent2 11 6 3" xfId="843"/>
    <cellStyle name="20% - Accent2 11 7" xfId="844"/>
    <cellStyle name="20% - Accent2 11 8" xfId="845"/>
    <cellStyle name="20% - Accent2 12" xfId="846"/>
    <cellStyle name="20% - Accent2 12 2" xfId="847"/>
    <cellStyle name="20% - Accent2 12 2 2" xfId="848"/>
    <cellStyle name="20% - Accent2 12 2 2 2" xfId="849"/>
    <cellStyle name="20% - Accent2 12 2 2 2 2" xfId="850"/>
    <cellStyle name="20% - Accent2 12 2 2 2 2 2" xfId="851"/>
    <cellStyle name="20% - Accent2 12 2 2 2 2 3" xfId="852"/>
    <cellStyle name="20% - Accent2 12 2 2 2 3" xfId="853"/>
    <cellStyle name="20% - Accent2 12 2 2 2 4" xfId="854"/>
    <cellStyle name="20% - Accent2 12 2 2 3" xfId="855"/>
    <cellStyle name="20% - Accent2 12 2 2 3 2" xfId="856"/>
    <cellStyle name="20% - Accent2 12 2 2 3 3" xfId="857"/>
    <cellStyle name="20% - Accent2 12 2 2 4" xfId="858"/>
    <cellStyle name="20% - Accent2 12 2 2 4 2" xfId="859"/>
    <cellStyle name="20% - Accent2 12 2 2 4 3" xfId="860"/>
    <cellStyle name="20% - Accent2 12 2 2 5" xfId="861"/>
    <cellStyle name="20% - Accent2 12 2 2 6" xfId="862"/>
    <cellStyle name="20% - Accent2 12 2 3" xfId="863"/>
    <cellStyle name="20% - Accent2 12 2 3 2" xfId="864"/>
    <cellStyle name="20% - Accent2 12 2 3 2 2" xfId="865"/>
    <cellStyle name="20% - Accent2 12 2 3 2 3" xfId="866"/>
    <cellStyle name="20% - Accent2 12 2 3 3" xfId="867"/>
    <cellStyle name="20% - Accent2 12 2 3 4" xfId="868"/>
    <cellStyle name="20% - Accent2 12 2 4" xfId="869"/>
    <cellStyle name="20% - Accent2 12 2 4 2" xfId="870"/>
    <cellStyle name="20% - Accent2 12 2 4 3" xfId="871"/>
    <cellStyle name="20% - Accent2 12 2 5" xfId="872"/>
    <cellStyle name="20% - Accent2 12 2 5 2" xfId="873"/>
    <cellStyle name="20% - Accent2 12 2 5 3" xfId="874"/>
    <cellStyle name="20% - Accent2 12 2 6" xfId="875"/>
    <cellStyle name="20% - Accent2 12 2 7" xfId="876"/>
    <cellStyle name="20% - Accent2 12 3" xfId="877"/>
    <cellStyle name="20% - Accent2 12 3 2" xfId="878"/>
    <cellStyle name="20% - Accent2 12 3 2 2" xfId="879"/>
    <cellStyle name="20% - Accent2 12 3 2 2 2" xfId="880"/>
    <cellStyle name="20% - Accent2 12 3 2 2 3" xfId="881"/>
    <cellStyle name="20% - Accent2 12 3 2 3" xfId="882"/>
    <cellStyle name="20% - Accent2 12 3 2 4" xfId="883"/>
    <cellStyle name="20% - Accent2 12 3 3" xfId="884"/>
    <cellStyle name="20% - Accent2 12 3 3 2" xfId="885"/>
    <cellStyle name="20% - Accent2 12 3 3 3" xfId="886"/>
    <cellStyle name="20% - Accent2 12 3 4" xfId="887"/>
    <cellStyle name="20% - Accent2 12 3 4 2" xfId="888"/>
    <cellStyle name="20% - Accent2 12 3 4 3" xfId="889"/>
    <cellStyle name="20% - Accent2 12 3 5" xfId="890"/>
    <cellStyle name="20% - Accent2 12 3 6" xfId="891"/>
    <cellStyle name="20% - Accent2 12 4" xfId="892"/>
    <cellStyle name="20% - Accent2 12 4 2" xfId="893"/>
    <cellStyle name="20% - Accent2 12 4 2 2" xfId="894"/>
    <cellStyle name="20% - Accent2 12 4 2 3" xfId="895"/>
    <cellStyle name="20% - Accent2 12 4 3" xfId="896"/>
    <cellStyle name="20% - Accent2 12 4 4" xfId="897"/>
    <cellStyle name="20% - Accent2 12 5" xfId="898"/>
    <cellStyle name="20% - Accent2 12 5 2" xfId="899"/>
    <cellStyle name="20% - Accent2 12 5 3" xfId="900"/>
    <cellStyle name="20% - Accent2 12 6" xfId="901"/>
    <cellStyle name="20% - Accent2 12 6 2" xfId="902"/>
    <cellStyle name="20% - Accent2 12 6 3" xfId="903"/>
    <cellStyle name="20% - Accent2 12 7" xfId="904"/>
    <cellStyle name="20% - Accent2 12 8" xfId="905"/>
    <cellStyle name="20% - Accent2 13" xfId="906"/>
    <cellStyle name="20% - Accent2 14" xfId="907"/>
    <cellStyle name="20% - Accent2 15" xfId="908"/>
    <cellStyle name="20% - Accent2 15 2" xfId="909"/>
    <cellStyle name="20% - Accent2 15 2 2" xfId="910"/>
    <cellStyle name="20% - Accent2 15 2 2 2" xfId="911"/>
    <cellStyle name="20% - Accent2 15 2 2 3" xfId="912"/>
    <cellStyle name="20% - Accent2 15 2 3" xfId="913"/>
    <cellStyle name="20% - Accent2 15 2 4" xfId="914"/>
    <cellStyle name="20% - Accent2 15 3" xfId="915"/>
    <cellStyle name="20% - Accent2 15 3 2" xfId="916"/>
    <cellStyle name="20% - Accent2 15 3 3" xfId="917"/>
    <cellStyle name="20% - Accent2 15 4" xfId="918"/>
    <cellStyle name="20% - Accent2 15 4 2" xfId="919"/>
    <cellStyle name="20% - Accent2 15 4 3" xfId="920"/>
    <cellStyle name="20% - Accent2 15 5" xfId="921"/>
    <cellStyle name="20% - Accent2 15 6" xfId="922"/>
    <cellStyle name="20% - Accent2 16" xfId="923"/>
    <cellStyle name="20% - Accent2 16 2" xfId="924"/>
    <cellStyle name="20% - Accent2 16 2 2" xfId="925"/>
    <cellStyle name="20% - Accent2 16 2 3" xfId="926"/>
    <cellStyle name="20% - Accent2 16 3" xfId="927"/>
    <cellStyle name="20% - Accent2 16 4" xfId="928"/>
    <cellStyle name="20% - Accent2 17" xfId="929"/>
    <cellStyle name="20% - Accent2 17 2" xfId="930"/>
    <cellStyle name="20% - Accent2 17 2 2" xfId="931"/>
    <cellStyle name="20% - Accent2 17 2 3" xfId="932"/>
    <cellStyle name="20% - Accent2 17 3" xfId="933"/>
    <cellStyle name="20% - Accent2 17 4" xfId="934"/>
    <cellStyle name="20% - Accent2 18" xfId="935"/>
    <cellStyle name="20% - Accent2 18 2" xfId="936"/>
    <cellStyle name="20% - Accent2 18 3" xfId="937"/>
    <cellStyle name="20% - Accent2 19" xfId="938"/>
    <cellStyle name="20% - Accent2 19 2" xfId="939"/>
    <cellStyle name="20% - Accent2 19 3" xfId="940"/>
    <cellStyle name="20% - Accent2 2" xfId="941"/>
    <cellStyle name="20% - Accent2 2 2" xfId="942"/>
    <cellStyle name="20% - Accent2 2 2 2" xfId="943"/>
    <cellStyle name="20% - Accent2 2 2 3" xfId="944"/>
    <cellStyle name="20% - Accent2 2 2 3 2" xfId="945"/>
    <cellStyle name="20% - Accent2 2 2 3 2 2" xfId="946"/>
    <cellStyle name="20% - Accent2 2 2 3 2 2 2" xfId="947"/>
    <cellStyle name="20% - Accent2 2 2 3 2 2 2 2" xfId="948"/>
    <cellStyle name="20% - Accent2 2 2 3 2 2 2 3" xfId="949"/>
    <cellStyle name="20% - Accent2 2 2 3 2 2 3" xfId="950"/>
    <cellStyle name="20% - Accent2 2 2 3 2 2 4" xfId="951"/>
    <cellStyle name="20% - Accent2 2 2 3 2 3" xfId="952"/>
    <cellStyle name="20% - Accent2 2 2 3 2 3 2" xfId="953"/>
    <cellStyle name="20% - Accent2 2 2 3 2 3 3" xfId="954"/>
    <cellStyle name="20% - Accent2 2 2 3 2 4" xfId="955"/>
    <cellStyle name="20% - Accent2 2 2 3 2 4 2" xfId="956"/>
    <cellStyle name="20% - Accent2 2 2 3 2 4 3" xfId="957"/>
    <cellStyle name="20% - Accent2 2 2 3 2 5" xfId="958"/>
    <cellStyle name="20% - Accent2 2 2 3 2 6" xfId="959"/>
    <cellStyle name="20% - Accent2 2 2 3 3" xfId="960"/>
    <cellStyle name="20% - Accent2 2 2 3 3 2" xfId="961"/>
    <cellStyle name="20% - Accent2 2 2 3 3 2 2" xfId="962"/>
    <cellStyle name="20% - Accent2 2 2 3 3 2 3" xfId="963"/>
    <cellStyle name="20% - Accent2 2 2 3 3 3" xfId="964"/>
    <cellStyle name="20% - Accent2 2 2 3 3 4" xfId="965"/>
    <cellStyle name="20% - Accent2 2 2 3 4" xfId="966"/>
    <cellStyle name="20% - Accent2 2 2 3 4 2" xfId="967"/>
    <cellStyle name="20% - Accent2 2 2 3 4 3" xfId="968"/>
    <cellStyle name="20% - Accent2 2 2 3 5" xfId="969"/>
    <cellStyle name="20% - Accent2 2 2 3 5 2" xfId="970"/>
    <cellStyle name="20% - Accent2 2 2 3 5 3" xfId="971"/>
    <cellStyle name="20% - Accent2 2 2 3 6" xfId="972"/>
    <cellStyle name="20% - Accent2 2 2 3 7" xfId="973"/>
    <cellStyle name="20% - Accent2 2 2 4" xfId="974"/>
    <cellStyle name="20% - Accent2 2 2 4 2" xfId="975"/>
    <cellStyle name="20% - Accent2 2 2 4 2 2" xfId="976"/>
    <cellStyle name="20% - Accent2 2 2 4 2 2 2" xfId="977"/>
    <cellStyle name="20% - Accent2 2 2 4 2 2 3" xfId="978"/>
    <cellStyle name="20% - Accent2 2 2 4 2 3" xfId="979"/>
    <cellStyle name="20% - Accent2 2 2 4 2 4" xfId="980"/>
    <cellStyle name="20% - Accent2 2 2 4 3" xfId="981"/>
    <cellStyle name="20% - Accent2 2 2 4 3 2" xfId="982"/>
    <cellStyle name="20% - Accent2 2 2 4 3 3" xfId="983"/>
    <cellStyle name="20% - Accent2 2 2 4 4" xfId="984"/>
    <cellStyle name="20% - Accent2 2 2 4 4 2" xfId="985"/>
    <cellStyle name="20% - Accent2 2 2 4 4 3" xfId="986"/>
    <cellStyle name="20% - Accent2 2 2 4 5" xfId="987"/>
    <cellStyle name="20% - Accent2 2 2 4 6" xfId="988"/>
    <cellStyle name="20% - Accent2 2 2 5" xfId="989"/>
    <cellStyle name="20% - Accent2 2 2 5 2" xfId="990"/>
    <cellStyle name="20% - Accent2 2 2 5 2 2" xfId="991"/>
    <cellStyle name="20% - Accent2 2 2 5 2 3" xfId="992"/>
    <cellStyle name="20% - Accent2 2 2 5 3" xfId="993"/>
    <cellStyle name="20% - Accent2 2 2 5 4" xfId="994"/>
    <cellStyle name="20% - Accent2 2 2 6" xfId="995"/>
    <cellStyle name="20% - Accent2 2 2 6 2" xfId="996"/>
    <cellStyle name="20% - Accent2 2 2 6 3" xfId="997"/>
    <cellStyle name="20% - Accent2 2 2 7" xfId="998"/>
    <cellStyle name="20% - Accent2 2 2 7 2" xfId="999"/>
    <cellStyle name="20% - Accent2 2 2 7 3" xfId="1000"/>
    <cellStyle name="20% - Accent2 2 2 8" xfId="1001"/>
    <cellStyle name="20% - Accent2 2 2 9" xfId="1002"/>
    <cellStyle name="20% - Accent2 20" xfId="1003"/>
    <cellStyle name="20% - Accent2 20 2" xfId="1004"/>
    <cellStyle name="20% - Accent2 20 3" xfId="1005"/>
    <cellStyle name="20% - Accent2 21" xfId="1006"/>
    <cellStyle name="20% - Accent2 22" xfId="1007"/>
    <cellStyle name="20% - Accent2 3" xfId="1008"/>
    <cellStyle name="20% - Accent2 3 2" xfId="1009"/>
    <cellStyle name="20% - Accent2 3 2 2" xfId="1010"/>
    <cellStyle name="20% - Accent2 3 2 3" xfId="1011"/>
    <cellStyle name="20% - Accent2 3 2 3 2" xfId="1012"/>
    <cellStyle name="20% - Accent2 3 2 3 2 2" xfId="1013"/>
    <cellStyle name="20% - Accent2 3 2 3 2 2 2" xfId="1014"/>
    <cellStyle name="20% - Accent2 3 2 3 2 2 3" xfId="1015"/>
    <cellStyle name="20% - Accent2 3 2 3 2 3" xfId="1016"/>
    <cellStyle name="20% - Accent2 3 2 3 2 4" xfId="1017"/>
    <cellStyle name="20% - Accent2 3 2 3 3" xfId="1018"/>
    <cellStyle name="20% - Accent2 3 2 3 3 2" xfId="1019"/>
    <cellStyle name="20% - Accent2 3 2 3 3 3" xfId="1020"/>
    <cellStyle name="20% - Accent2 3 2 3 4" xfId="1021"/>
    <cellStyle name="20% - Accent2 3 2 3 4 2" xfId="1022"/>
    <cellStyle name="20% - Accent2 3 2 3 4 3" xfId="1023"/>
    <cellStyle name="20% - Accent2 3 2 3 5" xfId="1024"/>
    <cellStyle name="20% - Accent2 3 2 3 6" xfId="1025"/>
    <cellStyle name="20% - Accent2 3 2 4" xfId="1026"/>
    <cellStyle name="20% - Accent2 3 2 4 2" xfId="1027"/>
    <cellStyle name="20% - Accent2 3 2 4 2 2" xfId="1028"/>
    <cellStyle name="20% - Accent2 3 2 4 2 3" xfId="1029"/>
    <cellStyle name="20% - Accent2 3 2 4 3" xfId="1030"/>
    <cellStyle name="20% - Accent2 3 2 4 4" xfId="1031"/>
    <cellStyle name="20% - Accent2 3 2 5" xfId="1032"/>
    <cellStyle name="20% - Accent2 3 2 5 2" xfId="1033"/>
    <cellStyle name="20% - Accent2 3 2 5 3" xfId="1034"/>
    <cellStyle name="20% - Accent2 3 2 6" xfId="1035"/>
    <cellStyle name="20% - Accent2 3 2 6 2" xfId="1036"/>
    <cellStyle name="20% - Accent2 3 2 6 3" xfId="1037"/>
    <cellStyle name="20% - Accent2 3 2 7" xfId="1038"/>
    <cellStyle name="20% - Accent2 3 2 8" xfId="1039"/>
    <cellStyle name="20% - Accent2 3 3" xfId="1040"/>
    <cellStyle name="20% - Accent2 3 4" xfId="1041"/>
    <cellStyle name="20% - Accent2 3 4 2" xfId="1042"/>
    <cellStyle name="20% - Accent2 3 4 2 2" xfId="1043"/>
    <cellStyle name="20% - Accent2 3 4 2 2 2" xfId="1044"/>
    <cellStyle name="20% - Accent2 3 4 2 2 3" xfId="1045"/>
    <cellStyle name="20% - Accent2 3 4 2 3" xfId="1046"/>
    <cellStyle name="20% - Accent2 3 4 2 4" xfId="1047"/>
    <cellStyle name="20% - Accent2 3 4 3" xfId="1048"/>
    <cellStyle name="20% - Accent2 3 4 3 2" xfId="1049"/>
    <cellStyle name="20% - Accent2 3 4 3 3" xfId="1050"/>
    <cellStyle name="20% - Accent2 3 4 4" xfId="1051"/>
    <cellStyle name="20% - Accent2 3 4 4 2" xfId="1052"/>
    <cellStyle name="20% - Accent2 3 4 4 3" xfId="1053"/>
    <cellStyle name="20% - Accent2 3 4 5" xfId="1054"/>
    <cellStyle name="20% - Accent2 3 4 6" xfId="1055"/>
    <cellStyle name="20% - Accent2 3 5" xfId="1056"/>
    <cellStyle name="20% - Accent2 3 5 2" xfId="1057"/>
    <cellStyle name="20% - Accent2 3 5 2 2" xfId="1058"/>
    <cellStyle name="20% - Accent2 3 5 2 3" xfId="1059"/>
    <cellStyle name="20% - Accent2 3 5 3" xfId="1060"/>
    <cellStyle name="20% - Accent2 3 5 4" xfId="1061"/>
    <cellStyle name="20% - Accent2 3 6" xfId="1062"/>
    <cellStyle name="20% - Accent2 3 6 2" xfId="1063"/>
    <cellStyle name="20% - Accent2 3 6 3" xfId="1064"/>
    <cellStyle name="20% - Accent2 3 7" xfId="1065"/>
    <cellStyle name="20% - Accent2 3 7 2" xfId="1066"/>
    <cellStyle name="20% - Accent2 3 7 3" xfId="1067"/>
    <cellStyle name="20% - Accent2 3 8" xfId="1068"/>
    <cellStyle name="20% - Accent2 3 9" xfId="1069"/>
    <cellStyle name="20% - Accent2 4" xfId="1070"/>
    <cellStyle name="20% - Accent2 4 2" xfId="1071"/>
    <cellStyle name="20% - Accent2 4 2 2" xfId="1072"/>
    <cellStyle name="20% - Accent2 4 2 3" xfId="1073"/>
    <cellStyle name="20% - Accent2 4 2 3 2" xfId="1074"/>
    <cellStyle name="20% - Accent2 4 2 3 2 2" xfId="1075"/>
    <cellStyle name="20% - Accent2 4 2 3 2 2 2" xfId="1076"/>
    <cellStyle name="20% - Accent2 4 2 3 2 2 3" xfId="1077"/>
    <cellStyle name="20% - Accent2 4 2 3 2 3" xfId="1078"/>
    <cellStyle name="20% - Accent2 4 2 3 2 4" xfId="1079"/>
    <cellStyle name="20% - Accent2 4 2 3 3" xfId="1080"/>
    <cellStyle name="20% - Accent2 4 2 3 3 2" xfId="1081"/>
    <cellStyle name="20% - Accent2 4 2 3 3 3" xfId="1082"/>
    <cellStyle name="20% - Accent2 4 2 3 4" xfId="1083"/>
    <cellStyle name="20% - Accent2 4 2 3 4 2" xfId="1084"/>
    <cellStyle name="20% - Accent2 4 2 3 4 3" xfId="1085"/>
    <cellStyle name="20% - Accent2 4 2 3 5" xfId="1086"/>
    <cellStyle name="20% - Accent2 4 2 3 6" xfId="1087"/>
    <cellStyle name="20% - Accent2 4 2 4" xfId="1088"/>
    <cellStyle name="20% - Accent2 4 2 4 2" xfId="1089"/>
    <cellStyle name="20% - Accent2 4 2 4 2 2" xfId="1090"/>
    <cellStyle name="20% - Accent2 4 2 4 2 3" xfId="1091"/>
    <cellStyle name="20% - Accent2 4 2 4 3" xfId="1092"/>
    <cellStyle name="20% - Accent2 4 2 4 4" xfId="1093"/>
    <cellStyle name="20% - Accent2 4 2 5" xfId="1094"/>
    <cellStyle name="20% - Accent2 4 2 5 2" xfId="1095"/>
    <cellStyle name="20% - Accent2 4 2 5 3" xfId="1096"/>
    <cellStyle name="20% - Accent2 4 2 6" xfId="1097"/>
    <cellStyle name="20% - Accent2 4 2 6 2" xfId="1098"/>
    <cellStyle name="20% - Accent2 4 2 6 3" xfId="1099"/>
    <cellStyle name="20% - Accent2 4 2 7" xfId="1100"/>
    <cellStyle name="20% - Accent2 4 2 8" xfId="1101"/>
    <cellStyle name="20% - Accent2 4 3" xfId="1102"/>
    <cellStyle name="20% - Accent2 4 4" xfId="1103"/>
    <cellStyle name="20% - Accent2 4 4 2" xfId="1104"/>
    <cellStyle name="20% - Accent2 4 4 2 2" xfId="1105"/>
    <cellStyle name="20% - Accent2 4 4 2 2 2" xfId="1106"/>
    <cellStyle name="20% - Accent2 4 4 2 2 3" xfId="1107"/>
    <cellStyle name="20% - Accent2 4 4 2 3" xfId="1108"/>
    <cellStyle name="20% - Accent2 4 4 2 4" xfId="1109"/>
    <cellStyle name="20% - Accent2 4 4 3" xfId="1110"/>
    <cellStyle name="20% - Accent2 4 4 3 2" xfId="1111"/>
    <cellStyle name="20% - Accent2 4 4 3 3" xfId="1112"/>
    <cellStyle name="20% - Accent2 4 4 4" xfId="1113"/>
    <cellStyle name="20% - Accent2 4 4 4 2" xfId="1114"/>
    <cellStyle name="20% - Accent2 4 4 4 3" xfId="1115"/>
    <cellStyle name="20% - Accent2 4 4 5" xfId="1116"/>
    <cellStyle name="20% - Accent2 4 4 6" xfId="1117"/>
    <cellStyle name="20% - Accent2 4 5" xfId="1118"/>
    <cellStyle name="20% - Accent2 4 5 2" xfId="1119"/>
    <cellStyle name="20% - Accent2 4 5 2 2" xfId="1120"/>
    <cellStyle name="20% - Accent2 4 5 2 3" xfId="1121"/>
    <cellStyle name="20% - Accent2 4 5 3" xfId="1122"/>
    <cellStyle name="20% - Accent2 4 5 4" xfId="1123"/>
    <cellStyle name="20% - Accent2 4 6" xfId="1124"/>
    <cellStyle name="20% - Accent2 4 6 2" xfId="1125"/>
    <cellStyle name="20% - Accent2 4 6 3" xfId="1126"/>
    <cellStyle name="20% - Accent2 4 7" xfId="1127"/>
    <cellStyle name="20% - Accent2 4 7 2" xfId="1128"/>
    <cellStyle name="20% - Accent2 4 7 3" xfId="1129"/>
    <cellStyle name="20% - Accent2 4 8" xfId="1130"/>
    <cellStyle name="20% - Accent2 4 9" xfId="1131"/>
    <cellStyle name="20% - Accent2 5" xfId="1132"/>
    <cellStyle name="20% - Accent2 5 2" xfId="1133"/>
    <cellStyle name="20% - Accent2 5 2 2" xfId="1134"/>
    <cellStyle name="20% - Accent2 5 2 2 2" xfId="1135"/>
    <cellStyle name="20% - Accent2 5 2 2 2 2" xfId="1136"/>
    <cellStyle name="20% - Accent2 5 2 2 2 2 2" xfId="1137"/>
    <cellStyle name="20% - Accent2 5 2 2 2 2 3" xfId="1138"/>
    <cellStyle name="20% - Accent2 5 2 2 2 3" xfId="1139"/>
    <cellStyle name="20% - Accent2 5 2 2 2 4" xfId="1140"/>
    <cellStyle name="20% - Accent2 5 2 2 3" xfId="1141"/>
    <cellStyle name="20% - Accent2 5 2 2 3 2" xfId="1142"/>
    <cellStyle name="20% - Accent2 5 2 2 3 3" xfId="1143"/>
    <cellStyle name="20% - Accent2 5 2 2 4" xfId="1144"/>
    <cellStyle name="20% - Accent2 5 2 2 4 2" xfId="1145"/>
    <cellStyle name="20% - Accent2 5 2 2 4 3" xfId="1146"/>
    <cellStyle name="20% - Accent2 5 2 2 5" xfId="1147"/>
    <cellStyle name="20% - Accent2 5 2 2 6" xfId="1148"/>
    <cellStyle name="20% - Accent2 5 2 3" xfId="1149"/>
    <cellStyle name="20% - Accent2 5 2 3 2" xfId="1150"/>
    <cellStyle name="20% - Accent2 5 2 3 2 2" xfId="1151"/>
    <cellStyle name="20% - Accent2 5 2 3 2 3" xfId="1152"/>
    <cellStyle name="20% - Accent2 5 2 3 3" xfId="1153"/>
    <cellStyle name="20% - Accent2 5 2 3 4" xfId="1154"/>
    <cellStyle name="20% - Accent2 5 2 4" xfId="1155"/>
    <cellStyle name="20% - Accent2 5 2 4 2" xfId="1156"/>
    <cellStyle name="20% - Accent2 5 2 4 3" xfId="1157"/>
    <cellStyle name="20% - Accent2 5 2 5" xfId="1158"/>
    <cellStyle name="20% - Accent2 5 2 5 2" xfId="1159"/>
    <cellStyle name="20% - Accent2 5 2 5 3" xfId="1160"/>
    <cellStyle name="20% - Accent2 5 2 6" xfId="1161"/>
    <cellStyle name="20% - Accent2 5 2 7" xfId="1162"/>
    <cellStyle name="20% - Accent2 5 3" xfId="1163"/>
    <cellStyle name="20% - Accent2 5 3 2" xfId="1164"/>
    <cellStyle name="20% - Accent2 5 3 2 2" xfId="1165"/>
    <cellStyle name="20% - Accent2 5 3 2 2 2" xfId="1166"/>
    <cellStyle name="20% - Accent2 5 3 2 2 3" xfId="1167"/>
    <cellStyle name="20% - Accent2 5 3 2 3" xfId="1168"/>
    <cellStyle name="20% - Accent2 5 3 2 4" xfId="1169"/>
    <cellStyle name="20% - Accent2 5 3 3" xfId="1170"/>
    <cellStyle name="20% - Accent2 5 3 3 2" xfId="1171"/>
    <cellStyle name="20% - Accent2 5 3 3 3" xfId="1172"/>
    <cellStyle name="20% - Accent2 5 3 4" xfId="1173"/>
    <cellStyle name="20% - Accent2 5 3 4 2" xfId="1174"/>
    <cellStyle name="20% - Accent2 5 3 4 3" xfId="1175"/>
    <cellStyle name="20% - Accent2 5 3 5" xfId="1176"/>
    <cellStyle name="20% - Accent2 5 3 6" xfId="1177"/>
    <cellStyle name="20% - Accent2 5 4" xfId="1178"/>
    <cellStyle name="20% - Accent2 5 4 2" xfId="1179"/>
    <cellStyle name="20% - Accent2 5 4 2 2" xfId="1180"/>
    <cellStyle name="20% - Accent2 5 4 2 3" xfId="1181"/>
    <cellStyle name="20% - Accent2 5 4 3" xfId="1182"/>
    <cellStyle name="20% - Accent2 5 4 4" xfId="1183"/>
    <cellStyle name="20% - Accent2 5 5" xfId="1184"/>
    <cellStyle name="20% - Accent2 5 5 2" xfId="1185"/>
    <cellStyle name="20% - Accent2 5 5 3" xfId="1186"/>
    <cellStyle name="20% - Accent2 5 6" xfId="1187"/>
    <cellStyle name="20% - Accent2 5 6 2" xfId="1188"/>
    <cellStyle name="20% - Accent2 5 6 3" xfId="1189"/>
    <cellStyle name="20% - Accent2 5 7" xfId="1190"/>
    <cellStyle name="20% - Accent2 5 8" xfId="1191"/>
    <cellStyle name="20% - Accent2 6" xfId="1192"/>
    <cellStyle name="20% - Accent2 6 2" xfId="1193"/>
    <cellStyle name="20% - Accent2 6 2 2" xfId="1194"/>
    <cellStyle name="20% - Accent2 6 2 2 2" xfId="1195"/>
    <cellStyle name="20% - Accent2 6 2 2 2 2" xfId="1196"/>
    <cellStyle name="20% - Accent2 6 2 2 2 2 2" xfId="1197"/>
    <cellStyle name="20% - Accent2 6 2 2 2 2 3" xfId="1198"/>
    <cellStyle name="20% - Accent2 6 2 2 2 3" xfId="1199"/>
    <cellStyle name="20% - Accent2 6 2 2 2 4" xfId="1200"/>
    <cellStyle name="20% - Accent2 6 2 2 3" xfId="1201"/>
    <cellStyle name="20% - Accent2 6 2 2 3 2" xfId="1202"/>
    <cellStyle name="20% - Accent2 6 2 2 3 3" xfId="1203"/>
    <cellStyle name="20% - Accent2 6 2 2 4" xfId="1204"/>
    <cellStyle name="20% - Accent2 6 2 2 4 2" xfId="1205"/>
    <cellStyle name="20% - Accent2 6 2 2 4 3" xfId="1206"/>
    <cellStyle name="20% - Accent2 6 2 2 5" xfId="1207"/>
    <cellStyle name="20% - Accent2 6 2 2 6" xfId="1208"/>
    <cellStyle name="20% - Accent2 6 2 3" xfId="1209"/>
    <cellStyle name="20% - Accent2 6 2 3 2" xfId="1210"/>
    <cellStyle name="20% - Accent2 6 2 3 2 2" xfId="1211"/>
    <cellStyle name="20% - Accent2 6 2 3 2 3" xfId="1212"/>
    <cellStyle name="20% - Accent2 6 2 3 3" xfId="1213"/>
    <cellStyle name="20% - Accent2 6 2 3 4" xfId="1214"/>
    <cellStyle name="20% - Accent2 6 2 4" xfId="1215"/>
    <cellStyle name="20% - Accent2 6 2 4 2" xfId="1216"/>
    <cellStyle name="20% - Accent2 6 2 4 3" xfId="1217"/>
    <cellStyle name="20% - Accent2 6 2 5" xfId="1218"/>
    <cellStyle name="20% - Accent2 6 2 5 2" xfId="1219"/>
    <cellStyle name="20% - Accent2 6 2 5 3" xfId="1220"/>
    <cellStyle name="20% - Accent2 6 2 6" xfId="1221"/>
    <cellStyle name="20% - Accent2 6 2 7" xfId="1222"/>
    <cellStyle name="20% - Accent2 6 3" xfId="1223"/>
    <cellStyle name="20% - Accent2 6 3 2" xfId="1224"/>
    <cellStyle name="20% - Accent2 6 3 2 2" xfId="1225"/>
    <cellStyle name="20% - Accent2 6 3 2 2 2" xfId="1226"/>
    <cellStyle name="20% - Accent2 6 3 2 2 3" xfId="1227"/>
    <cellStyle name="20% - Accent2 6 3 2 3" xfId="1228"/>
    <cellStyle name="20% - Accent2 6 3 2 4" xfId="1229"/>
    <cellStyle name="20% - Accent2 6 3 3" xfId="1230"/>
    <cellStyle name="20% - Accent2 6 3 3 2" xfId="1231"/>
    <cellStyle name="20% - Accent2 6 3 3 3" xfId="1232"/>
    <cellStyle name="20% - Accent2 6 3 4" xfId="1233"/>
    <cellStyle name="20% - Accent2 6 3 4 2" xfId="1234"/>
    <cellStyle name="20% - Accent2 6 3 4 3" xfId="1235"/>
    <cellStyle name="20% - Accent2 6 3 5" xfId="1236"/>
    <cellStyle name="20% - Accent2 6 3 6" xfId="1237"/>
    <cellStyle name="20% - Accent2 6 4" xfId="1238"/>
    <cellStyle name="20% - Accent2 6 4 2" xfId="1239"/>
    <cellStyle name="20% - Accent2 6 4 2 2" xfId="1240"/>
    <cellStyle name="20% - Accent2 6 4 2 3" xfId="1241"/>
    <cellStyle name="20% - Accent2 6 4 3" xfId="1242"/>
    <cellStyle name="20% - Accent2 6 4 4" xfId="1243"/>
    <cellStyle name="20% - Accent2 6 5" xfId="1244"/>
    <cellStyle name="20% - Accent2 6 5 2" xfId="1245"/>
    <cellStyle name="20% - Accent2 6 5 3" xfId="1246"/>
    <cellStyle name="20% - Accent2 6 6" xfId="1247"/>
    <cellStyle name="20% - Accent2 6 6 2" xfId="1248"/>
    <cellStyle name="20% - Accent2 6 6 3" xfId="1249"/>
    <cellStyle name="20% - Accent2 6 7" xfId="1250"/>
    <cellStyle name="20% - Accent2 6 8" xfId="1251"/>
    <cellStyle name="20% - Accent2 7" xfId="1252"/>
    <cellStyle name="20% - Accent2 7 2" xfId="1253"/>
    <cellStyle name="20% - Accent2 7 2 2" xfId="1254"/>
    <cellStyle name="20% - Accent2 7 2 2 2" xfId="1255"/>
    <cellStyle name="20% - Accent2 7 2 2 2 2" xfId="1256"/>
    <cellStyle name="20% - Accent2 7 2 2 2 2 2" xfId="1257"/>
    <cellStyle name="20% - Accent2 7 2 2 2 2 3" xfId="1258"/>
    <cellStyle name="20% - Accent2 7 2 2 2 3" xfId="1259"/>
    <cellStyle name="20% - Accent2 7 2 2 2 4" xfId="1260"/>
    <cellStyle name="20% - Accent2 7 2 2 3" xfId="1261"/>
    <cellStyle name="20% - Accent2 7 2 2 3 2" xfId="1262"/>
    <cellStyle name="20% - Accent2 7 2 2 3 3" xfId="1263"/>
    <cellStyle name="20% - Accent2 7 2 2 4" xfId="1264"/>
    <cellStyle name="20% - Accent2 7 2 2 4 2" xfId="1265"/>
    <cellStyle name="20% - Accent2 7 2 2 4 3" xfId="1266"/>
    <cellStyle name="20% - Accent2 7 2 2 5" xfId="1267"/>
    <cellStyle name="20% - Accent2 7 2 2 6" xfId="1268"/>
    <cellStyle name="20% - Accent2 7 2 3" xfId="1269"/>
    <cellStyle name="20% - Accent2 7 2 3 2" xfId="1270"/>
    <cellStyle name="20% - Accent2 7 2 3 2 2" xfId="1271"/>
    <cellStyle name="20% - Accent2 7 2 3 2 3" xfId="1272"/>
    <cellStyle name="20% - Accent2 7 2 3 3" xfId="1273"/>
    <cellStyle name="20% - Accent2 7 2 3 4" xfId="1274"/>
    <cellStyle name="20% - Accent2 7 2 4" xfId="1275"/>
    <cellStyle name="20% - Accent2 7 2 4 2" xfId="1276"/>
    <cellStyle name="20% - Accent2 7 2 4 3" xfId="1277"/>
    <cellStyle name="20% - Accent2 7 2 5" xfId="1278"/>
    <cellStyle name="20% - Accent2 7 2 5 2" xfId="1279"/>
    <cellStyle name="20% - Accent2 7 2 5 3" xfId="1280"/>
    <cellStyle name="20% - Accent2 7 2 6" xfId="1281"/>
    <cellStyle name="20% - Accent2 7 2 7" xfId="1282"/>
    <cellStyle name="20% - Accent2 7 3" xfId="1283"/>
    <cellStyle name="20% - Accent2 7 3 2" xfId="1284"/>
    <cellStyle name="20% - Accent2 7 3 2 2" xfId="1285"/>
    <cellStyle name="20% - Accent2 7 3 2 2 2" xfId="1286"/>
    <cellStyle name="20% - Accent2 7 3 2 2 3" xfId="1287"/>
    <cellStyle name="20% - Accent2 7 3 2 3" xfId="1288"/>
    <cellStyle name="20% - Accent2 7 3 2 4" xfId="1289"/>
    <cellStyle name="20% - Accent2 7 3 3" xfId="1290"/>
    <cellStyle name="20% - Accent2 7 3 3 2" xfId="1291"/>
    <cellStyle name="20% - Accent2 7 3 3 3" xfId="1292"/>
    <cellStyle name="20% - Accent2 7 3 4" xfId="1293"/>
    <cellStyle name="20% - Accent2 7 3 4 2" xfId="1294"/>
    <cellStyle name="20% - Accent2 7 3 4 3" xfId="1295"/>
    <cellStyle name="20% - Accent2 7 3 5" xfId="1296"/>
    <cellStyle name="20% - Accent2 7 3 6" xfId="1297"/>
    <cellStyle name="20% - Accent2 7 4" xfId="1298"/>
    <cellStyle name="20% - Accent2 7 4 2" xfId="1299"/>
    <cellStyle name="20% - Accent2 7 4 2 2" xfId="1300"/>
    <cellStyle name="20% - Accent2 7 4 2 3" xfId="1301"/>
    <cellStyle name="20% - Accent2 7 4 3" xfId="1302"/>
    <cellStyle name="20% - Accent2 7 4 4" xfId="1303"/>
    <cellStyle name="20% - Accent2 7 5" xfId="1304"/>
    <cellStyle name="20% - Accent2 7 5 2" xfId="1305"/>
    <cellStyle name="20% - Accent2 7 5 3" xfId="1306"/>
    <cellStyle name="20% - Accent2 7 6" xfId="1307"/>
    <cellStyle name="20% - Accent2 7 6 2" xfId="1308"/>
    <cellStyle name="20% - Accent2 7 6 3" xfId="1309"/>
    <cellStyle name="20% - Accent2 7 7" xfId="1310"/>
    <cellStyle name="20% - Accent2 7 8" xfId="1311"/>
    <cellStyle name="20% - Accent2 8" xfId="1312"/>
    <cellStyle name="20% - Accent2 8 2" xfId="1313"/>
    <cellStyle name="20% - Accent2 8 2 2" xfId="1314"/>
    <cellStyle name="20% - Accent2 8 2 2 2" xfId="1315"/>
    <cellStyle name="20% - Accent2 8 2 2 2 2" xfId="1316"/>
    <cellStyle name="20% - Accent2 8 2 2 2 2 2" xfId="1317"/>
    <cellStyle name="20% - Accent2 8 2 2 2 2 3" xfId="1318"/>
    <cellStyle name="20% - Accent2 8 2 2 2 3" xfId="1319"/>
    <cellStyle name="20% - Accent2 8 2 2 2 4" xfId="1320"/>
    <cellStyle name="20% - Accent2 8 2 2 3" xfId="1321"/>
    <cellStyle name="20% - Accent2 8 2 2 3 2" xfId="1322"/>
    <cellStyle name="20% - Accent2 8 2 2 3 3" xfId="1323"/>
    <cellStyle name="20% - Accent2 8 2 2 4" xfId="1324"/>
    <cellStyle name="20% - Accent2 8 2 2 4 2" xfId="1325"/>
    <cellStyle name="20% - Accent2 8 2 2 4 3" xfId="1326"/>
    <cellStyle name="20% - Accent2 8 2 2 5" xfId="1327"/>
    <cellStyle name="20% - Accent2 8 2 2 6" xfId="1328"/>
    <cellStyle name="20% - Accent2 8 2 3" xfId="1329"/>
    <cellStyle name="20% - Accent2 8 2 3 2" xfId="1330"/>
    <cellStyle name="20% - Accent2 8 2 3 2 2" xfId="1331"/>
    <cellStyle name="20% - Accent2 8 2 3 2 3" xfId="1332"/>
    <cellStyle name="20% - Accent2 8 2 3 3" xfId="1333"/>
    <cellStyle name="20% - Accent2 8 2 3 4" xfId="1334"/>
    <cellStyle name="20% - Accent2 8 2 4" xfId="1335"/>
    <cellStyle name="20% - Accent2 8 2 4 2" xfId="1336"/>
    <cellStyle name="20% - Accent2 8 2 4 3" xfId="1337"/>
    <cellStyle name="20% - Accent2 8 2 5" xfId="1338"/>
    <cellStyle name="20% - Accent2 8 2 5 2" xfId="1339"/>
    <cellStyle name="20% - Accent2 8 2 5 3" xfId="1340"/>
    <cellStyle name="20% - Accent2 8 2 6" xfId="1341"/>
    <cellStyle name="20% - Accent2 8 2 7" xfId="1342"/>
    <cellStyle name="20% - Accent2 8 3" xfId="1343"/>
    <cellStyle name="20% - Accent2 8 3 2" xfId="1344"/>
    <cellStyle name="20% - Accent2 8 3 2 2" xfId="1345"/>
    <cellStyle name="20% - Accent2 8 3 2 2 2" xfId="1346"/>
    <cellStyle name="20% - Accent2 8 3 2 2 3" xfId="1347"/>
    <cellStyle name="20% - Accent2 8 3 2 3" xfId="1348"/>
    <cellStyle name="20% - Accent2 8 3 2 4" xfId="1349"/>
    <cellStyle name="20% - Accent2 8 3 3" xfId="1350"/>
    <cellStyle name="20% - Accent2 8 3 3 2" xfId="1351"/>
    <cellStyle name="20% - Accent2 8 3 3 3" xfId="1352"/>
    <cellStyle name="20% - Accent2 8 3 4" xfId="1353"/>
    <cellStyle name="20% - Accent2 8 3 4 2" xfId="1354"/>
    <cellStyle name="20% - Accent2 8 3 4 3" xfId="1355"/>
    <cellStyle name="20% - Accent2 8 3 5" xfId="1356"/>
    <cellStyle name="20% - Accent2 8 3 6" xfId="1357"/>
    <cellStyle name="20% - Accent2 8 4" xfId="1358"/>
    <cellStyle name="20% - Accent2 8 4 2" xfId="1359"/>
    <cellStyle name="20% - Accent2 8 4 2 2" xfId="1360"/>
    <cellStyle name="20% - Accent2 8 4 2 3" xfId="1361"/>
    <cellStyle name="20% - Accent2 8 4 3" xfId="1362"/>
    <cellStyle name="20% - Accent2 8 4 4" xfId="1363"/>
    <cellStyle name="20% - Accent2 8 5" xfId="1364"/>
    <cellStyle name="20% - Accent2 8 5 2" xfId="1365"/>
    <cellStyle name="20% - Accent2 8 5 3" xfId="1366"/>
    <cellStyle name="20% - Accent2 8 6" xfId="1367"/>
    <cellStyle name="20% - Accent2 8 6 2" xfId="1368"/>
    <cellStyle name="20% - Accent2 8 6 3" xfId="1369"/>
    <cellStyle name="20% - Accent2 8 7" xfId="1370"/>
    <cellStyle name="20% - Accent2 8 8" xfId="1371"/>
    <cellStyle name="20% - Accent2 9" xfId="1372"/>
    <cellStyle name="20% - Accent2 9 2" xfId="1373"/>
    <cellStyle name="20% - Accent2 9 2 2" xfId="1374"/>
    <cellStyle name="20% - Accent2 9 2 2 2" xfId="1375"/>
    <cellStyle name="20% - Accent2 9 2 2 2 2" xfId="1376"/>
    <cellStyle name="20% - Accent2 9 2 2 2 2 2" xfId="1377"/>
    <cellStyle name="20% - Accent2 9 2 2 2 2 3" xfId="1378"/>
    <cellStyle name="20% - Accent2 9 2 2 2 3" xfId="1379"/>
    <cellStyle name="20% - Accent2 9 2 2 2 4" xfId="1380"/>
    <cellStyle name="20% - Accent2 9 2 2 3" xfId="1381"/>
    <cellStyle name="20% - Accent2 9 2 2 3 2" xfId="1382"/>
    <cellStyle name="20% - Accent2 9 2 2 3 3" xfId="1383"/>
    <cellStyle name="20% - Accent2 9 2 2 4" xfId="1384"/>
    <cellStyle name="20% - Accent2 9 2 2 4 2" xfId="1385"/>
    <cellStyle name="20% - Accent2 9 2 2 4 3" xfId="1386"/>
    <cellStyle name="20% - Accent2 9 2 2 5" xfId="1387"/>
    <cellStyle name="20% - Accent2 9 2 2 6" xfId="1388"/>
    <cellStyle name="20% - Accent2 9 2 3" xfId="1389"/>
    <cellStyle name="20% - Accent2 9 2 3 2" xfId="1390"/>
    <cellStyle name="20% - Accent2 9 2 3 2 2" xfId="1391"/>
    <cellStyle name="20% - Accent2 9 2 3 2 3" xfId="1392"/>
    <cellStyle name="20% - Accent2 9 2 3 3" xfId="1393"/>
    <cellStyle name="20% - Accent2 9 2 3 4" xfId="1394"/>
    <cellStyle name="20% - Accent2 9 2 4" xfId="1395"/>
    <cellStyle name="20% - Accent2 9 2 4 2" xfId="1396"/>
    <cellStyle name="20% - Accent2 9 2 4 3" xfId="1397"/>
    <cellStyle name="20% - Accent2 9 2 5" xfId="1398"/>
    <cellStyle name="20% - Accent2 9 2 5 2" xfId="1399"/>
    <cellStyle name="20% - Accent2 9 2 5 3" xfId="1400"/>
    <cellStyle name="20% - Accent2 9 2 6" xfId="1401"/>
    <cellStyle name="20% - Accent2 9 2 7" xfId="1402"/>
    <cellStyle name="20% - Accent2 9 3" xfId="1403"/>
    <cellStyle name="20% - Accent2 9 3 2" xfId="1404"/>
    <cellStyle name="20% - Accent2 9 3 2 2" xfId="1405"/>
    <cellStyle name="20% - Accent2 9 3 2 2 2" xfId="1406"/>
    <cellStyle name="20% - Accent2 9 3 2 2 3" xfId="1407"/>
    <cellStyle name="20% - Accent2 9 3 2 3" xfId="1408"/>
    <cellStyle name="20% - Accent2 9 3 2 4" xfId="1409"/>
    <cellStyle name="20% - Accent2 9 3 3" xfId="1410"/>
    <cellStyle name="20% - Accent2 9 3 3 2" xfId="1411"/>
    <cellStyle name="20% - Accent2 9 3 3 3" xfId="1412"/>
    <cellStyle name="20% - Accent2 9 3 4" xfId="1413"/>
    <cellStyle name="20% - Accent2 9 3 4 2" xfId="1414"/>
    <cellStyle name="20% - Accent2 9 3 4 3" xfId="1415"/>
    <cellStyle name="20% - Accent2 9 3 5" xfId="1416"/>
    <cellStyle name="20% - Accent2 9 3 6" xfId="1417"/>
    <cellStyle name="20% - Accent2 9 4" xfId="1418"/>
    <cellStyle name="20% - Accent2 9 4 2" xfId="1419"/>
    <cellStyle name="20% - Accent2 9 4 2 2" xfId="1420"/>
    <cellStyle name="20% - Accent2 9 4 2 3" xfId="1421"/>
    <cellStyle name="20% - Accent2 9 4 3" xfId="1422"/>
    <cellStyle name="20% - Accent2 9 4 4" xfId="1423"/>
    <cellStyle name="20% - Accent2 9 5" xfId="1424"/>
    <cellStyle name="20% - Accent2 9 5 2" xfId="1425"/>
    <cellStyle name="20% - Accent2 9 5 3" xfId="1426"/>
    <cellStyle name="20% - Accent2 9 6" xfId="1427"/>
    <cellStyle name="20% - Accent2 9 6 2" xfId="1428"/>
    <cellStyle name="20% - Accent2 9 6 3" xfId="1429"/>
    <cellStyle name="20% - Accent2 9 7" xfId="1430"/>
    <cellStyle name="20% - Accent2 9 8" xfId="1431"/>
    <cellStyle name="20% - Accent3 10" xfId="1432"/>
    <cellStyle name="20% - Accent3 10 2" xfId="1433"/>
    <cellStyle name="20% - Accent3 10 2 2" xfId="1434"/>
    <cellStyle name="20% - Accent3 10 2 2 2" xfId="1435"/>
    <cellStyle name="20% - Accent3 10 2 2 2 2" xfId="1436"/>
    <cellStyle name="20% - Accent3 10 2 2 2 2 2" xfId="1437"/>
    <cellStyle name="20% - Accent3 10 2 2 2 2 3" xfId="1438"/>
    <cellStyle name="20% - Accent3 10 2 2 2 3" xfId="1439"/>
    <cellStyle name="20% - Accent3 10 2 2 2 4" xfId="1440"/>
    <cellStyle name="20% - Accent3 10 2 2 3" xfId="1441"/>
    <cellStyle name="20% - Accent3 10 2 2 3 2" xfId="1442"/>
    <cellStyle name="20% - Accent3 10 2 2 3 3" xfId="1443"/>
    <cellStyle name="20% - Accent3 10 2 2 4" xfId="1444"/>
    <cellStyle name="20% - Accent3 10 2 2 4 2" xfId="1445"/>
    <cellStyle name="20% - Accent3 10 2 2 4 3" xfId="1446"/>
    <cellStyle name="20% - Accent3 10 2 2 5" xfId="1447"/>
    <cellStyle name="20% - Accent3 10 2 2 6" xfId="1448"/>
    <cellStyle name="20% - Accent3 10 2 3" xfId="1449"/>
    <cellStyle name="20% - Accent3 10 2 3 2" xfId="1450"/>
    <cellStyle name="20% - Accent3 10 2 3 2 2" xfId="1451"/>
    <cellStyle name="20% - Accent3 10 2 3 2 3" xfId="1452"/>
    <cellStyle name="20% - Accent3 10 2 3 3" xfId="1453"/>
    <cellStyle name="20% - Accent3 10 2 3 4" xfId="1454"/>
    <cellStyle name="20% - Accent3 10 2 4" xfId="1455"/>
    <cellStyle name="20% - Accent3 10 2 4 2" xfId="1456"/>
    <cellStyle name="20% - Accent3 10 2 4 3" xfId="1457"/>
    <cellStyle name="20% - Accent3 10 2 5" xfId="1458"/>
    <cellStyle name="20% - Accent3 10 2 5 2" xfId="1459"/>
    <cellStyle name="20% - Accent3 10 2 5 3" xfId="1460"/>
    <cellStyle name="20% - Accent3 10 2 6" xfId="1461"/>
    <cellStyle name="20% - Accent3 10 2 7" xfId="1462"/>
    <cellStyle name="20% - Accent3 10 3" xfId="1463"/>
    <cellStyle name="20% - Accent3 10 3 2" xfId="1464"/>
    <cellStyle name="20% - Accent3 10 3 2 2" xfId="1465"/>
    <cellStyle name="20% - Accent3 10 3 2 2 2" xfId="1466"/>
    <cellStyle name="20% - Accent3 10 3 2 2 3" xfId="1467"/>
    <cellStyle name="20% - Accent3 10 3 2 3" xfId="1468"/>
    <cellStyle name="20% - Accent3 10 3 2 4" xfId="1469"/>
    <cellStyle name="20% - Accent3 10 3 3" xfId="1470"/>
    <cellStyle name="20% - Accent3 10 3 3 2" xfId="1471"/>
    <cellStyle name="20% - Accent3 10 3 3 3" xfId="1472"/>
    <cellStyle name="20% - Accent3 10 3 4" xfId="1473"/>
    <cellStyle name="20% - Accent3 10 3 4 2" xfId="1474"/>
    <cellStyle name="20% - Accent3 10 3 4 3" xfId="1475"/>
    <cellStyle name="20% - Accent3 10 3 5" xfId="1476"/>
    <cellStyle name="20% - Accent3 10 3 6" xfId="1477"/>
    <cellStyle name="20% - Accent3 10 4" xfId="1478"/>
    <cellStyle name="20% - Accent3 10 4 2" xfId="1479"/>
    <cellStyle name="20% - Accent3 10 4 2 2" xfId="1480"/>
    <cellStyle name="20% - Accent3 10 4 2 3" xfId="1481"/>
    <cellStyle name="20% - Accent3 10 4 3" xfId="1482"/>
    <cellStyle name="20% - Accent3 10 4 4" xfId="1483"/>
    <cellStyle name="20% - Accent3 10 5" xfId="1484"/>
    <cellStyle name="20% - Accent3 10 5 2" xfId="1485"/>
    <cellStyle name="20% - Accent3 10 5 3" xfId="1486"/>
    <cellStyle name="20% - Accent3 10 6" xfId="1487"/>
    <cellStyle name="20% - Accent3 10 6 2" xfId="1488"/>
    <cellStyle name="20% - Accent3 10 6 3" xfId="1489"/>
    <cellStyle name="20% - Accent3 10 7" xfId="1490"/>
    <cellStyle name="20% - Accent3 10 8" xfId="1491"/>
    <cellStyle name="20% - Accent3 11" xfId="1492"/>
    <cellStyle name="20% - Accent3 11 2" xfId="1493"/>
    <cellStyle name="20% - Accent3 11 2 2" xfId="1494"/>
    <cellStyle name="20% - Accent3 11 2 2 2" xfId="1495"/>
    <cellStyle name="20% - Accent3 11 2 2 2 2" xfId="1496"/>
    <cellStyle name="20% - Accent3 11 2 2 2 2 2" xfId="1497"/>
    <cellStyle name="20% - Accent3 11 2 2 2 2 3" xfId="1498"/>
    <cellStyle name="20% - Accent3 11 2 2 2 3" xfId="1499"/>
    <cellStyle name="20% - Accent3 11 2 2 2 4" xfId="1500"/>
    <cellStyle name="20% - Accent3 11 2 2 3" xfId="1501"/>
    <cellStyle name="20% - Accent3 11 2 2 3 2" xfId="1502"/>
    <cellStyle name="20% - Accent3 11 2 2 3 3" xfId="1503"/>
    <cellStyle name="20% - Accent3 11 2 2 4" xfId="1504"/>
    <cellStyle name="20% - Accent3 11 2 2 4 2" xfId="1505"/>
    <cellStyle name="20% - Accent3 11 2 2 4 3" xfId="1506"/>
    <cellStyle name="20% - Accent3 11 2 2 5" xfId="1507"/>
    <cellStyle name="20% - Accent3 11 2 2 6" xfId="1508"/>
    <cellStyle name="20% - Accent3 11 2 3" xfId="1509"/>
    <cellStyle name="20% - Accent3 11 2 3 2" xfId="1510"/>
    <cellStyle name="20% - Accent3 11 2 3 2 2" xfId="1511"/>
    <cellStyle name="20% - Accent3 11 2 3 2 3" xfId="1512"/>
    <cellStyle name="20% - Accent3 11 2 3 3" xfId="1513"/>
    <cellStyle name="20% - Accent3 11 2 3 4" xfId="1514"/>
    <cellStyle name="20% - Accent3 11 2 4" xfId="1515"/>
    <cellStyle name="20% - Accent3 11 2 4 2" xfId="1516"/>
    <cellStyle name="20% - Accent3 11 2 4 3" xfId="1517"/>
    <cellStyle name="20% - Accent3 11 2 5" xfId="1518"/>
    <cellStyle name="20% - Accent3 11 2 5 2" xfId="1519"/>
    <cellStyle name="20% - Accent3 11 2 5 3" xfId="1520"/>
    <cellStyle name="20% - Accent3 11 2 6" xfId="1521"/>
    <cellStyle name="20% - Accent3 11 2 7" xfId="1522"/>
    <cellStyle name="20% - Accent3 11 3" xfId="1523"/>
    <cellStyle name="20% - Accent3 11 3 2" xfId="1524"/>
    <cellStyle name="20% - Accent3 11 3 2 2" xfId="1525"/>
    <cellStyle name="20% - Accent3 11 3 2 2 2" xfId="1526"/>
    <cellStyle name="20% - Accent3 11 3 2 2 3" xfId="1527"/>
    <cellStyle name="20% - Accent3 11 3 2 3" xfId="1528"/>
    <cellStyle name="20% - Accent3 11 3 2 4" xfId="1529"/>
    <cellStyle name="20% - Accent3 11 3 3" xfId="1530"/>
    <cellStyle name="20% - Accent3 11 3 3 2" xfId="1531"/>
    <cellStyle name="20% - Accent3 11 3 3 3" xfId="1532"/>
    <cellStyle name="20% - Accent3 11 3 4" xfId="1533"/>
    <cellStyle name="20% - Accent3 11 3 4 2" xfId="1534"/>
    <cellStyle name="20% - Accent3 11 3 4 3" xfId="1535"/>
    <cellStyle name="20% - Accent3 11 3 5" xfId="1536"/>
    <cellStyle name="20% - Accent3 11 3 6" xfId="1537"/>
    <cellStyle name="20% - Accent3 11 4" xfId="1538"/>
    <cellStyle name="20% - Accent3 11 4 2" xfId="1539"/>
    <cellStyle name="20% - Accent3 11 4 2 2" xfId="1540"/>
    <cellStyle name="20% - Accent3 11 4 2 3" xfId="1541"/>
    <cellStyle name="20% - Accent3 11 4 3" xfId="1542"/>
    <cellStyle name="20% - Accent3 11 4 4" xfId="1543"/>
    <cellStyle name="20% - Accent3 11 5" xfId="1544"/>
    <cellStyle name="20% - Accent3 11 5 2" xfId="1545"/>
    <cellStyle name="20% - Accent3 11 5 3" xfId="1546"/>
    <cellStyle name="20% - Accent3 11 6" xfId="1547"/>
    <cellStyle name="20% - Accent3 11 6 2" xfId="1548"/>
    <cellStyle name="20% - Accent3 11 6 3" xfId="1549"/>
    <cellStyle name="20% - Accent3 11 7" xfId="1550"/>
    <cellStyle name="20% - Accent3 11 8" xfId="1551"/>
    <cellStyle name="20% - Accent3 12" xfId="1552"/>
    <cellStyle name="20% - Accent3 12 2" xfId="1553"/>
    <cellStyle name="20% - Accent3 12 2 2" xfId="1554"/>
    <cellStyle name="20% - Accent3 12 2 2 2" xfId="1555"/>
    <cellStyle name="20% - Accent3 12 2 2 2 2" xfId="1556"/>
    <cellStyle name="20% - Accent3 12 2 2 2 2 2" xfId="1557"/>
    <cellStyle name="20% - Accent3 12 2 2 2 2 3" xfId="1558"/>
    <cellStyle name="20% - Accent3 12 2 2 2 3" xfId="1559"/>
    <cellStyle name="20% - Accent3 12 2 2 2 4" xfId="1560"/>
    <cellStyle name="20% - Accent3 12 2 2 3" xfId="1561"/>
    <cellStyle name="20% - Accent3 12 2 2 3 2" xfId="1562"/>
    <cellStyle name="20% - Accent3 12 2 2 3 3" xfId="1563"/>
    <cellStyle name="20% - Accent3 12 2 2 4" xfId="1564"/>
    <cellStyle name="20% - Accent3 12 2 2 4 2" xfId="1565"/>
    <cellStyle name="20% - Accent3 12 2 2 4 3" xfId="1566"/>
    <cellStyle name="20% - Accent3 12 2 2 5" xfId="1567"/>
    <cellStyle name="20% - Accent3 12 2 2 6" xfId="1568"/>
    <cellStyle name="20% - Accent3 12 2 3" xfId="1569"/>
    <cellStyle name="20% - Accent3 12 2 3 2" xfId="1570"/>
    <cellStyle name="20% - Accent3 12 2 3 2 2" xfId="1571"/>
    <cellStyle name="20% - Accent3 12 2 3 2 3" xfId="1572"/>
    <cellStyle name="20% - Accent3 12 2 3 3" xfId="1573"/>
    <cellStyle name="20% - Accent3 12 2 3 4" xfId="1574"/>
    <cellStyle name="20% - Accent3 12 2 4" xfId="1575"/>
    <cellStyle name="20% - Accent3 12 2 4 2" xfId="1576"/>
    <cellStyle name="20% - Accent3 12 2 4 3" xfId="1577"/>
    <cellStyle name="20% - Accent3 12 2 5" xfId="1578"/>
    <cellStyle name="20% - Accent3 12 2 5 2" xfId="1579"/>
    <cellStyle name="20% - Accent3 12 2 5 3" xfId="1580"/>
    <cellStyle name="20% - Accent3 12 2 6" xfId="1581"/>
    <cellStyle name="20% - Accent3 12 2 7" xfId="1582"/>
    <cellStyle name="20% - Accent3 12 3" xfId="1583"/>
    <cellStyle name="20% - Accent3 12 3 2" xfId="1584"/>
    <cellStyle name="20% - Accent3 12 3 2 2" xfId="1585"/>
    <cellStyle name="20% - Accent3 12 3 2 2 2" xfId="1586"/>
    <cellStyle name="20% - Accent3 12 3 2 2 3" xfId="1587"/>
    <cellStyle name="20% - Accent3 12 3 2 3" xfId="1588"/>
    <cellStyle name="20% - Accent3 12 3 2 4" xfId="1589"/>
    <cellStyle name="20% - Accent3 12 3 3" xfId="1590"/>
    <cellStyle name="20% - Accent3 12 3 3 2" xfId="1591"/>
    <cellStyle name="20% - Accent3 12 3 3 3" xfId="1592"/>
    <cellStyle name="20% - Accent3 12 3 4" xfId="1593"/>
    <cellStyle name="20% - Accent3 12 3 4 2" xfId="1594"/>
    <cellStyle name="20% - Accent3 12 3 4 3" xfId="1595"/>
    <cellStyle name="20% - Accent3 12 3 5" xfId="1596"/>
    <cellStyle name="20% - Accent3 12 3 6" xfId="1597"/>
    <cellStyle name="20% - Accent3 12 4" xfId="1598"/>
    <cellStyle name="20% - Accent3 12 4 2" xfId="1599"/>
    <cellStyle name="20% - Accent3 12 4 2 2" xfId="1600"/>
    <cellStyle name="20% - Accent3 12 4 2 3" xfId="1601"/>
    <cellStyle name="20% - Accent3 12 4 3" xfId="1602"/>
    <cellStyle name="20% - Accent3 12 4 4" xfId="1603"/>
    <cellStyle name="20% - Accent3 12 5" xfId="1604"/>
    <cellStyle name="20% - Accent3 12 5 2" xfId="1605"/>
    <cellStyle name="20% - Accent3 12 5 3" xfId="1606"/>
    <cellStyle name="20% - Accent3 12 6" xfId="1607"/>
    <cellStyle name="20% - Accent3 12 6 2" xfId="1608"/>
    <cellStyle name="20% - Accent3 12 6 3" xfId="1609"/>
    <cellStyle name="20% - Accent3 12 7" xfId="1610"/>
    <cellStyle name="20% - Accent3 12 8" xfId="1611"/>
    <cellStyle name="20% - Accent3 13" xfId="1612"/>
    <cellStyle name="20% - Accent3 14" xfId="1613"/>
    <cellStyle name="20% - Accent3 15" xfId="1614"/>
    <cellStyle name="20% - Accent3 15 2" xfId="1615"/>
    <cellStyle name="20% - Accent3 15 2 2" xfId="1616"/>
    <cellStyle name="20% - Accent3 15 2 2 2" xfId="1617"/>
    <cellStyle name="20% - Accent3 15 2 2 3" xfId="1618"/>
    <cellStyle name="20% - Accent3 15 2 3" xfId="1619"/>
    <cellStyle name="20% - Accent3 15 2 4" xfId="1620"/>
    <cellStyle name="20% - Accent3 15 3" xfId="1621"/>
    <cellStyle name="20% - Accent3 15 3 2" xfId="1622"/>
    <cellStyle name="20% - Accent3 15 3 3" xfId="1623"/>
    <cellStyle name="20% - Accent3 15 4" xfId="1624"/>
    <cellStyle name="20% - Accent3 15 4 2" xfId="1625"/>
    <cellStyle name="20% - Accent3 15 4 3" xfId="1626"/>
    <cellStyle name="20% - Accent3 15 5" xfId="1627"/>
    <cellStyle name="20% - Accent3 15 6" xfId="1628"/>
    <cellStyle name="20% - Accent3 16" xfId="1629"/>
    <cellStyle name="20% - Accent3 16 2" xfId="1630"/>
    <cellStyle name="20% - Accent3 16 2 2" xfId="1631"/>
    <cellStyle name="20% - Accent3 16 2 3" xfId="1632"/>
    <cellStyle name="20% - Accent3 16 3" xfId="1633"/>
    <cellStyle name="20% - Accent3 16 4" xfId="1634"/>
    <cellStyle name="20% - Accent3 17" xfId="1635"/>
    <cellStyle name="20% - Accent3 17 2" xfId="1636"/>
    <cellStyle name="20% - Accent3 17 2 2" xfId="1637"/>
    <cellStyle name="20% - Accent3 17 2 3" xfId="1638"/>
    <cellStyle name="20% - Accent3 17 3" xfId="1639"/>
    <cellStyle name="20% - Accent3 17 4" xfId="1640"/>
    <cellStyle name="20% - Accent3 18" xfId="1641"/>
    <cellStyle name="20% - Accent3 18 2" xfId="1642"/>
    <cellStyle name="20% - Accent3 18 3" xfId="1643"/>
    <cellStyle name="20% - Accent3 19" xfId="1644"/>
    <cellStyle name="20% - Accent3 19 2" xfId="1645"/>
    <cellStyle name="20% - Accent3 19 3" xfId="1646"/>
    <cellStyle name="20% - Accent3 2" xfId="1647"/>
    <cellStyle name="20% - Accent3 2 2" xfId="1648"/>
    <cellStyle name="20% - Accent3 2 2 2" xfId="1649"/>
    <cellStyle name="20% - Accent3 2 2 3" xfId="1650"/>
    <cellStyle name="20% - Accent3 2 2 3 2" xfId="1651"/>
    <cellStyle name="20% - Accent3 2 2 3 2 2" xfId="1652"/>
    <cellStyle name="20% - Accent3 2 2 3 2 2 2" xfId="1653"/>
    <cellStyle name="20% - Accent3 2 2 3 2 2 2 2" xfId="1654"/>
    <cellStyle name="20% - Accent3 2 2 3 2 2 2 3" xfId="1655"/>
    <cellStyle name="20% - Accent3 2 2 3 2 2 3" xfId="1656"/>
    <cellStyle name="20% - Accent3 2 2 3 2 2 4" xfId="1657"/>
    <cellStyle name="20% - Accent3 2 2 3 2 3" xfId="1658"/>
    <cellStyle name="20% - Accent3 2 2 3 2 3 2" xfId="1659"/>
    <cellStyle name="20% - Accent3 2 2 3 2 3 3" xfId="1660"/>
    <cellStyle name="20% - Accent3 2 2 3 2 4" xfId="1661"/>
    <cellStyle name="20% - Accent3 2 2 3 2 4 2" xfId="1662"/>
    <cellStyle name="20% - Accent3 2 2 3 2 4 3" xfId="1663"/>
    <cellStyle name="20% - Accent3 2 2 3 2 5" xfId="1664"/>
    <cellStyle name="20% - Accent3 2 2 3 2 6" xfId="1665"/>
    <cellStyle name="20% - Accent3 2 2 3 3" xfId="1666"/>
    <cellStyle name="20% - Accent3 2 2 3 3 2" xfId="1667"/>
    <cellStyle name="20% - Accent3 2 2 3 3 2 2" xfId="1668"/>
    <cellStyle name="20% - Accent3 2 2 3 3 2 3" xfId="1669"/>
    <cellStyle name="20% - Accent3 2 2 3 3 3" xfId="1670"/>
    <cellStyle name="20% - Accent3 2 2 3 3 4" xfId="1671"/>
    <cellStyle name="20% - Accent3 2 2 3 4" xfId="1672"/>
    <cellStyle name="20% - Accent3 2 2 3 4 2" xfId="1673"/>
    <cellStyle name="20% - Accent3 2 2 3 4 3" xfId="1674"/>
    <cellStyle name="20% - Accent3 2 2 3 5" xfId="1675"/>
    <cellStyle name="20% - Accent3 2 2 3 5 2" xfId="1676"/>
    <cellStyle name="20% - Accent3 2 2 3 5 3" xfId="1677"/>
    <cellStyle name="20% - Accent3 2 2 3 6" xfId="1678"/>
    <cellStyle name="20% - Accent3 2 2 3 7" xfId="1679"/>
    <cellStyle name="20% - Accent3 2 2 4" xfId="1680"/>
    <cellStyle name="20% - Accent3 2 2 4 2" xfId="1681"/>
    <cellStyle name="20% - Accent3 2 2 4 2 2" xfId="1682"/>
    <cellStyle name="20% - Accent3 2 2 4 2 2 2" xfId="1683"/>
    <cellStyle name="20% - Accent3 2 2 4 2 2 3" xfId="1684"/>
    <cellStyle name="20% - Accent3 2 2 4 2 3" xfId="1685"/>
    <cellStyle name="20% - Accent3 2 2 4 2 4" xfId="1686"/>
    <cellStyle name="20% - Accent3 2 2 4 3" xfId="1687"/>
    <cellStyle name="20% - Accent3 2 2 4 3 2" xfId="1688"/>
    <cellStyle name="20% - Accent3 2 2 4 3 3" xfId="1689"/>
    <cellStyle name="20% - Accent3 2 2 4 4" xfId="1690"/>
    <cellStyle name="20% - Accent3 2 2 4 4 2" xfId="1691"/>
    <cellStyle name="20% - Accent3 2 2 4 4 3" xfId="1692"/>
    <cellStyle name="20% - Accent3 2 2 4 5" xfId="1693"/>
    <cellStyle name="20% - Accent3 2 2 4 6" xfId="1694"/>
    <cellStyle name="20% - Accent3 2 2 5" xfId="1695"/>
    <cellStyle name="20% - Accent3 2 2 5 2" xfId="1696"/>
    <cellStyle name="20% - Accent3 2 2 5 2 2" xfId="1697"/>
    <cellStyle name="20% - Accent3 2 2 5 2 3" xfId="1698"/>
    <cellStyle name="20% - Accent3 2 2 5 3" xfId="1699"/>
    <cellStyle name="20% - Accent3 2 2 5 4" xfId="1700"/>
    <cellStyle name="20% - Accent3 2 2 6" xfId="1701"/>
    <cellStyle name="20% - Accent3 2 2 6 2" xfId="1702"/>
    <cellStyle name="20% - Accent3 2 2 6 3" xfId="1703"/>
    <cellStyle name="20% - Accent3 2 2 7" xfId="1704"/>
    <cellStyle name="20% - Accent3 2 2 7 2" xfId="1705"/>
    <cellStyle name="20% - Accent3 2 2 7 3" xfId="1706"/>
    <cellStyle name="20% - Accent3 2 2 8" xfId="1707"/>
    <cellStyle name="20% - Accent3 2 2 9" xfId="1708"/>
    <cellStyle name="20% - Accent3 20" xfId="1709"/>
    <cellStyle name="20% - Accent3 20 2" xfId="1710"/>
    <cellStyle name="20% - Accent3 20 3" xfId="1711"/>
    <cellStyle name="20% - Accent3 21" xfId="1712"/>
    <cellStyle name="20% - Accent3 22" xfId="1713"/>
    <cellStyle name="20% - Accent3 3" xfId="1714"/>
    <cellStyle name="20% - Accent3 3 2" xfId="1715"/>
    <cellStyle name="20% - Accent3 3 2 2" xfId="1716"/>
    <cellStyle name="20% - Accent3 3 2 3" xfId="1717"/>
    <cellStyle name="20% - Accent3 3 2 3 2" xfId="1718"/>
    <cellStyle name="20% - Accent3 3 2 3 2 2" xfId="1719"/>
    <cellStyle name="20% - Accent3 3 2 3 2 2 2" xfId="1720"/>
    <cellStyle name="20% - Accent3 3 2 3 2 2 3" xfId="1721"/>
    <cellStyle name="20% - Accent3 3 2 3 2 3" xfId="1722"/>
    <cellStyle name="20% - Accent3 3 2 3 2 4" xfId="1723"/>
    <cellStyle name="20% - Accent3 3 2 3 3" xfId="1724"/>
    <cellStyle name="20% - Accent3 3 2 3 3 2" xfId="1725"/>
    <cellStyle name="20% - Accent3 3 2 3 3 3" xfId="1726"/>
    <cellStyle name="20% - Accent3 3 2 3 4" xfId="1727"/>
    <cellStyle name="20% - Accent3 3 2 3 4 2" xfId="1728"/>
    <cellStyle name="20% - Accent3 3 2 3 4 3" xfId="1729"/>
    <cellStyle name="20% - Accent3 3 2 3 5" xfId="1730"/>
    <cellStyle name="20% - Accent3 3 2 3 6" xfId="1731"/>
    <cellStyle name="20% - Accent3 3 2 4" xfId="1732"/>
    <cellStyle name="20% - Accent3 3 2 4 2" xfId="1733"/>
    <cellStyle name="20% - Accent3 3 2 4 2 2" xfId="1734"/>
    <cellStyle name="20% - Accent3 3 2 4 2 3" xfId="1735"/>
    <cellStyle name="20% - Accent3 3 2 4 3" xfId="1736"/>
    <cellStyle name="20% - Accent3 3 2 4 4" xfId="1737"/>
    <cellStyle name="20% - Accent3 3 2 5" xfId="1738"/>
    <cellStyle name="20% - Accent3 3 2 5 2" xfId="1739"/>
    <cellStyle name="20% - Accent3 3 2 5 3" xfId="1740"/>
    <cellStyle name="20% - Accent3 3 2 6" xfId="1741"/>
    <cellStyle name="20% - Accent3 3 2 6 2" xfId="1742"/>
    <cellStyle name="20% - Accent3 3 2 6 3" xfId="1743"/>
    <cellStyle name="20% - Accent3 3 2 7" xfId="1744"/>
    <cellStyle name="20% - Accent3 3 2 8" xfId="1745"/>
    <cellStyle name="20% - Accent3 3 3" xfId="1746"/>
    <cellStyle name="20% - Accent3 3 4" xfId="1747"/>
    <cellStyle name="20% - Accent3 3 4 2" xfId="1748"/>
    <cellStyle name="20% - Accent3 3 4 2 2" xfId="1749"/>
    <cellStyle name="20% - Accent3 3 4 2 2 2" xfId="1750"/>
    <cellStyle name="20% - Accent3 3 4 2 2 3" xfId="1751"/>
    <cellStyle name="20% - Accent3 3 4 2 3" xfId="1752"/>
    <cellStyle name="20% - Accent3 3 4 2 4" xfId="1753"/>
    <cellStyle name="20% - Accent3 3 4 3" xfId="1754"/>
    <cellStyle name="20% - Accent3 3 4 3 2" xfId="1755"/>
    <cellStyle name="20% - Accent3 3 4 3 3" xfId="1756"/>
    <cellStyle name="20% - Accent3 3 4 4" xfId="1757"/>
    <cellStyle name="20% - Accent3 3 4 4 2" xfId="1758"/>
    <cellStyle name="20% - Accent3 3 4 4 3" xfId="1759"/>
    <cellStyle name="20% - Accent3 3 4 5" xfId="1760"/>
    <cellStyle name="20% - Accent3 3 4 6" xfId="1761"/>
    <cellStyle name="20% - Accent3 3 5" xfId="1762"/>
    <cellStyle name="20% - Accent3 3 5 2" xfId="1763"/>
    <cellStyle name="20% - Accent3 3 5 2 2" xfId="1764"/>
    <cellStyle name="20% - Accent3 3 5 2 3" xfId="1765"/>
    <cellStyle name="20% - Accent3 3 5 3" xfId="1766"/>
    <cellStyle name="20% - Accent3 3 5 4" xfId="1767"/>
    <cellStyle name="20% - Accent3 3 6" xfId="1768"/>
    <cellStyle name="20% - Accent3 3 6 2" xfId="1769"/>
    <cellStyle name="20% - Accent3 3 6 3" xfId="1770"/>
    <cellStyle name="20% - Accent3 3 7" xfId="1771"/>
    <cellStyle name="20% - Accent3 3 7 2" xfId="1772"/>
    <cellStyle name="20% - Accent3 3 7 3" xfId="1773"/>
    <cellStyle name="20% - Accent3 3 8" xfId="1774"/>
    <cellStyle name="20% - Accent3 3 9" xfId="1775"/>
    <cellStyle name="20% - Accent3 4" xfId="1776"/>
    <cellStyle name="20% - Accent3 4 2" xfId="1777"/>
    <cellStyle name="20% - Accent3 4 2 2" xfId="1778"/>
    <cellStyle name="20% - Accent3 4 2 3" xfId="1779"/>
    <cellStyle name="20% - Accent3 4 2 3 2" xfId="1780"/>
    <cellStyle name="20% - Accent3 4 2 3 2 2" xfId="1781"/>
    <cellStyle name="20% - Accent3 4 2 3 2 2 2" xfId="1782"/>
    <cellStyle name="20% - Accent3 4 2 3 2 2 3" xfId="1783"/>
    <cellStyle name="20% - Accent3 4 2 3 2 3" xfId="1784"/>
    <cellStyle name="20% - Accent3 4 2 3 2 4" xfId="1785"/>
    <cellStyle name="20% - Accent3 4 2 3 3" xfId="1786"/>
    <cellStyle name="20% - Accent3 4 2 3 3 2" xfId="1787"/>
    <cellStyle name="20% - Accent3 4 2 3 3 3" xfId="1788"/>
    <cellStyle name="20% - Accent3 4 2 3 4" xfId="1789"/>
    <cellStyle name="20% - Accent3 4 2 3 4 2" xfId="1790"/>
    <cellStyle name="20% - Accent3 4 2 3 4 3" xfId="1791"/>
    <cellStyle name="20% - Accent3 4 2 3 5" xfId="1792"/>
    <cellStyle name="20% - Accent3 4 2 3 6" xfId="1793"/>
    <cellStyle name="20% - Accent3 4 2 4" xfId="1794"/>
    <cellStyle name="20% - Accent3 4 2 4 2" xfId="1795"/>
    <cellStyle name="20% - Accent3 4 2 4 2 2" xfId="1796"/>
    <cellStyle name="20% - Accent3 4 2 4 2 3" xfId="1797"/>
    <cellStyle name="20% - Accent3 4 2 4 3" xfId="1798"/>
    <cellStyle name="20% - Accent3 4 2 4 4" xfId="1799"/>
    <cellStyle name="20% - Accent3 4 2 5" xfId="1800"/>
    <cellStyle name="20% - Accent3 4 2 5 2" xfId="1801"/>
    <cellStyle name="20% - Accent3 4 2 5 3" xfId="1802"/>
    <cellStyle name="20% - Accent3 4 2 6" xfId="1803"/>
    <cellStyle name="20% - Accent3 4 2 6 2" xfId="1804"/>
    <cellStyle name="20% - Accent3 4 2 6 3" xfId="1805"/>
    <cellStyle name="20% - Accent3 4 2 7" xfId="1806"/>
    <cellStyle name="20% - Accent3 4 2 8" xfId="1807"/>
    <cellStyle name="20% - Accent3 4 3" xfId="1808"/>
    <cellStyle name="20% - Accent3 4 4" xfId="1809"/>
    <cellStyle name="20% - Accent3 4 4 2" xfId="1810"/>
    <cellStyle name="20% - Accent3 4 4 2 2" xfId="1811"/>
    <cellStyle name="20% - Accent3 4 4 2 2 2" xfId="1812"/>
    <cellStyle name="20% - Accent3 4 4 2 2 3" xfId="1813"/>
    <cellStyle name="20% - Accent3 4 4 2 3" xfId="1814"/>
    <cellStyle name="20% - Accent3 4 4 2 4" xfId="1815"/>
    <cellStyle name="20% - Accent3 4 4 3" xfId="1816"/>
    <cellStyle name="20% - Accent3 4 4 3 2" xfId="1817"/>
    <cellStyle name="20% - Accent3 4 4 3 3" xfId="1818"/>
    <cellStyle name="20% - Accent3 4 4 4" xfId="1819"/>
    <cellStyle name="20% - Accent3 4 4 4 2" xfId="1820"/>
    <cellStyle name="20% - Accent3 4 4 4 3" xfId="1821"/>
    <cellStyle name="20% - Accent3 4 4 5" xfId="1822"/>
    <cellStyle name="20% - Accent3 4 4 6" xfId="1823"/>
    <cellStyle name="20% - Accent3 4 5" xfId="1824"/>
    <cellStyle name="20% - Accent3 4 5 2" xfId="1825"/>
    <cellStyle name="20% - Accent3 4 5 2 2" xfId="1826"/>
    <cellStyle name="20% - Accent3 4 5 2 3" xfId="1827"/>
    <cellStyle name="20% - Accent3 4 5 3" xfId="1828"/>
    <cellStyle name="20% - Accent3 4 5 4" xfId="1829"/>
    <cellStyle name="20% - Accent3 4 6" xfId="1830"/>
    <cellStyle name="20% - Accent3 4 6 2" xfId="1831"/>
    <cellStyle name="20% - Accent3 4 6 3" xfId="1832"/>
    <cellStyle name="20% - Accent3 4 7" xfId="1833"/>
    <cellStyle name="20% - Accent3 4 7 2" xfId="1834"/>
    <cellStyle name="20% - Accent3 4 7 3" xfId="1835"/>
    <cellStyle name="20% - Accent3 4 8" xfId="1836"/>
    <cellStyle name="20% - Accent3 4 9" xfId="1837"/>
    <cellStyle name="20% - Accent3 5" xfId="1838"/>
    <cellStyle name="20% - Accent3 5 2" xfId="1839"/>
    <cellStyle name="20% - Accent3 5 2 2" xfId="1840"/>
    <cellStyle name="20% - Accent3 5 2 2 2" xfId="1841"/>
    <cellStyle name="20% - Accent3 5 2 2 2 2" xfId="1842"/>
    <cellStyle name="20% - Accent3 5 2 2 2 2 2" xfId="1843"/>
    <cellStyle name="20% - Accent3 5 2 2 2 2 3" xfId="1844"/>
    <cellStyle name="20% - Accent3 5 2 2 2 3" xfId="1845"/>
    <cellStyle name="20% - Accent3 5 2 2 2 4" xfId="1846"/>
    <cellStyle name="20% - Accent3 5 2 2 3" xfId="1847"/>
    <cellStyle name="20% - Accent3 5 2 2 3 2" xfId="1848"/>
    <cellStyle name="20% - Accent3 5 2 2 3 3" xfId="1849"/>
    <cellStyle name="20% - Accent3 5 2 2 4" xfId="1850"/>
    <cellStyle name="20% - Accent3 5 2 2 4 2" xfId="1851"/>
    <cellStyle name="20% - Accent3 5 2 2 4 3" xfId="1852"/>
    <cellStyle name="20% - Accent3 5 2 2 5" xfId="1853"/>
    <cellStyle name="20% - Accent3 5 2 2 6" xfId="1854"/>
    <cellStyle name="20% - Accent3 5 2 3" xfId="1855"/>
    <cellStyle name="20% - Accent3 5 2 3 2" xfId="1856"/>
    <cellStyle name="20% - Accent3 5 2 3 2 2" xfId="1857"/>
    <cellStyle name="20% - Accent3 5 2 3 2 3" xfId="1858"/>
    <cellStyle name="20% - Accent3 5 2 3 3" xfId="1859"/>
    <cellStyle name="20% - Accent3 5 2 3 4" xfId="1860"/>
    <cellStyle name="20% - Accent3 5 2 4" xfId="1861"/>
    <cellStyle name="20% - Accent3 5 2 4 2" xfId="1862"/>
    <cellStyle name="20% - Accent3 5 2 4 3" xfId="1863"/>
    <cellStyle name="20% - Accent3 5 2 5" xfId="1864"/>
    <cellStyle name="20% - Accent3 5 2 5 2" xfId="1865"/>
    <cellStyle name="20% - Accent3 5 2 5 3" xfId="1866"/>
    <cellStyle name="20% - Accent3 5 2 6" xfId="1867"/>
    <cellStyle name="20% - Accent3 5 2 7" xfId="1868"/>
    <cellStyle name="20% - Accent3 5 3" xfId="1869"/>
    <cellStyle name="20% - Accent3 5 3 2" xfId="1870"/>
    <cellStyle name="20% - Accent3 5 3 2 2" xfId="1871"/>
    <cellStyle name="20% - Accent3 5 3 2 2 2" xfId="1872"/>
    <cellStyle name="20% - Accent3 5 3 2 2 3" xfId="1873"/>
    <cellStyle name="20% - Accent3 5 3 2 3" xfId="1874"/>
    <cellStyle name="20% - Accent3 5 3 2 4" xfId="1875"/>
    <cellStyle name="20% - Accent3 5 3 3" xfId="1876"/>
    <cellStyle name="20% - Accent3 5 3 3 2" xfId="1877"/>
    <cellStyle name="20% - Accent3 5 3 3 3" xfId="1878"/>
    <cellStyle name="20% - Accent3 5 3 4" xfId="1879"/>
    <cellStyle name="20% - Accent3 5 3 4 2" xfId="1880"/>
    <cellStyle name="20% - Accent3 5 3 4 3" xfId="1881"/>
    <cellStyle name="20% - Accent3 5 3 5" xfId="1882"/>
    <cellStyle name="20% - Accent3 5 3 6" xfId="1883"/>
    <cellStyle name="20% - Accent3 5 4" xfId="1884"/>
    <cellStyle name="20% - Accent3 5 4 2" xfId="1885"/>
    <cellStyle name="20% - Accent3 5 4 2 2" xfId="1886"/>
    <cellStyle name="20% - Accent3 5 4 2 3" xfId="1887"/>
    <cellStyle name="20% - Accent3 5 4 3" xfId="1888"/>
    <cellStyle name="20% - Accent3 5 4 4" xfId="1889"/>
    <cellStyle name="20% - Accent3 5 5" xfId="1890"/>
    <cellStyle name="20% - Accent3 5 5 2" xfId="1891"/>
    <cellStyle name="20% - Accent3 5 5 3" xfId="1892"/>
    <cellStyle name="20% - Accent3 5 6" xfId="1893"/>
    <cellStyle name="20% - Accent3 5 6 2" xfId="1894"/>
    <cellStyle name="20% - Accent3 5 6 3" xfId="1895"/>
    <cellStyle name="20% - Accent3 5 7" xfId="1896"/>
    <cellStyle name="20% - Accent3 5 8" xfId="1897"/>
    <cellStyle name="20% - Accent3 6" xfId="1898"/>
    <cellStyle name="20% - Accent3 6 2" xfId="1899"/>
    <cellStyle name="20% - Accent3 6 2 2" xfId="1900"/>
    <cellStyle name="20% - Accent3 6 2 2 2" xfId="1901"/>
    <cellStyle name="20% - Accent3 6 2 2 2 2" xfId="1902"/>
    <cellStyle name="20% - Accent3 6 2 2 2 2 2" xfId="1903"/>
    <cellStyle name="20% - Accent3 6 2 2 2 2 3" xfId="1904"/>
    <cellStyle name="20% - Accent3 6 2 2 2 3" xfId="1905"/>
    <cellStyle name="20% - Accent3 6 2 2 2 4" xfId="1906"/>
    <cellStyle name="20% - Accent3 6 2 2 3" xfId="1907"/>
    <cellStyle name="20% - Accent3 6 2 2 3 2" xfId="1908"/>
    <cellStyle name="20% - Accent3 6 2 2 3 3" xfId="1909"/>
    <cellStyle name="20% - Accent3 6 2 2 4" xfId="1910"/>
    <cellStyle name="20% - Accent3 6 2 2 4 2" xfId="1911"/>
    <cellStyle name="20% - Accent3 6 2 2 4 3" xfId="1912"/>
    <cellStyle name="20% - Accent3 6 2 2 5" xfId="1913"/>
    <cellStyle name="20% - Accent3 6 2 2 6" xfId="1914"/>
    <cellStyle name="20% - Accent3 6 2 3" xfId="1915"/>
    <cellStyle name="20% - Accent3 6 2 3 2" xfId="1916"/>
    <cellStyle name="20% - Accent3 6 2 3 2 2" xfId="1917"/>
    <cellStyle name="20% - Accent3 6 2 3 2 3" xfId="1918"/>
    <cellStyle name="20% - Accent3 6 2 3 3" xfId="1919"/>
    <cellStyle name="20% - Accent3 6 2 3 4" xfId="1920"/>
    <cellStyle name="20% - Accent3 6 2 4" xfId="1921"/>
    <cellStyle name="20% - Accent3 6 2 4 2" xfId="1922"/>
    <cellStyle name="20% - Accent3 6 2 4 3" xfId="1923"/>
    <cellStyle name="20% - Accent3 6 2 5" xfId="1924"/>
    <cellStyle name="20% - Accent3 6 2 5 2" xfId="1925"/>
    <cellStyle name="20% - Accent3 6 2 5 3" xfId="1926"/>
    <cellStyle name="20% - Accent3 6 2 6" xfId="1927"/>
    <cellStyle name="20% - Accent3 6 2 7" xfId="1928"/>
    <cellStyle name="20% - Accent3 6 3" xfId="1929"/>
    <cellStyle name="20% - Accent3 6 3 2" xfId="1930"/>
    <cellStyle name="20% - Accent3 6 3 2 2" xfId="1931"/>
    <cellStyle name="20% - Accent3 6 3 2 2 2" xfId="1932"/>
    <cellStyle name="20% - Accent3 6 3 2 2 3" xfId="1933"/>
    <cellStyle name="20% - Accent3 6 3 2 3" xfId="1934"/>
    <cellStyle name="20% - Accent3 6 3 2 4" xfId="1935"/>
    <cellStyle name="20% - Accent3 6 3 3" xfId="1936"/>
    <cellStyle name="20% - Accent3 6 3 3 2" xfId="1937"/>
    <cellStyle name="20% - Accent3 6 3 3 3" xfId="1938"/>
    <cellStyle name="20% - Accent3 6 3 4" xfId="1939"/>
    <cellStyle name="20% - Accent3 6 3 4 2" xfId="1940"/>
    <cellStyle name="20% - Accent3 6 3 4 3" xfId="1941"/>
    <cellStyle name="20% - Accent3 6 3 5" xfId="1942"/>
    <cellStyle name="20% - Accent3 6 3 6" xfId="1943"/>
    <cellStyle name="20% - Accent3 6 4" xfId="1944"/>
    <cellStyle name="20% - Accent3 6 4 2" xfId="1945"/>
    <cellStyle name="20% - Accent3 6 4 2 2" xfId="1946"/>
    <cellStyle name="20% - Accent3 6 4 2 3" xfId="1947"/>
    <cellStyle name="20% - Accent3 6 4 3" xfId="1948"/>
    <cellStyle name="20% - Accent3 6 4 4" xfId="1949"/>
    <cellStyle name="20% - Accent3 6 5" xfId="1950"/>
    <cellStyle name="20% - Accent3 6 5 2" xfId="1951"/>
    <cellStyle name="20% - Accent3 6 5 3" xfId="1952"/>
    <cellStyle name="20% - Accent3 6 6" xfId="1953"/>
    <cellStyle name="20% - Accent3 6 6 2" xfId="1954"/>
    <cellStyle name="20% - Accent3 6 6 3" xfId="1955"/>
    <cellStyle name="20% - Accent3 6 7" xfId="1956"/>
    <cellStyle name="20% - Accent3 6 8" xfId="1957"/>
    <cellStyle name="20% - Accent3 7" xfId="1958"/>
    <cellStyle name="20% - Accent3 7 2" xfId="1959"/>
    <cellStyle name="20% - Accent3 7 2 2" xfId="1960"/>
    <cellStyle name="20% - Accent3 7 2 2 2" xfId="1961"/>
    <cellStyle name="20% - Accent3 7 2 2 2 2" xfId="1962"/>
    <cellStyle name="20% - Accent3 7 2 2 2 2 2" xfId="1963"/>
    <cellStyle name="20% - Accent3 7 2 2 2 2 3" xfId="1964"/>
    <cellStyle name="20% - Accent3 7 2 2 2 3" xfId="1965"/>
    <cellStyle name="20% - Accent3 7 2 2 2 4" xfId="1966"/>
    <cellStyle name="20% - Accent3 7 2 2 3" xfId="1967"/>
    <cellStyle name="20% - Accent3 7 2 2 3 2" xfId="1968"/>
    <cellStyle name="20% - Accent3 7 2 2 3 3" xfId="1969"/>
    <cellStyle name="20% - Accent3 7 2 2 4" xfId="1970"/>
    <cellStyle name="20% - Accent3 7 2 2 4 2" xfId="1971"/>
    <cellStyle name="20% - Accent3 7 2 2 4 3" xfId="1972"/>
    <cellStyle name="20% - Accent3 7 2 2 5" xfId="1973"/>
    <cellStyle name="20% - Accent3 7 2 2 6" xfId="1974"/>
    <cellStyle name="20% - Accent3 7 2 3" xfId="1975"/>
    <cellStyle name="20% - Accent3 7 2 3 2" xfId="1976"/>
    <cellStyle name="20% - Accent3 7 2 3 2 2" xfId="1977"/>
    <cellStyle name="20% - Accent3 7 2 3 2 3" xfId="1978"/>
    <cellStyle name="20% - Accent3 7 2 3 3" xfId="1979"/>
    <cellStyle name="20% - Accent3 7 2 3 4" xfId="1980"/>
    <cellStyle name="20% - Accent3 7 2 4" xfId="1981"/>
    <cellStyle name="20% - Accent3 7 2 4 2" xfId="1982"/>
    <cellStyle name="20% - Accent3 7 2 4 3" xfId="1983"/>
    <cellStyle name="20% - Accent3 7 2 5" xfId="1984"/>
    <cellStyle name="20% - Accent3 7 2 5 2" xfId="1985"/>
    <cellStyle name="20% - Accent3 7 2 5 3" xfId="1986"/>
    <cellStyle name="20% - Accent3 7 2 6" xfId="1987"/>
    <cellStyle name="20% - Accent3 7 2 7" xfId="1988"/>
    <cellStyle name="20% - Accent3 7 3" xfId="1989"/>
    <cellStyle name="20% - Accent3 7 3 2" xfId="1990"/>
    <cellStyle name="20% - Accent3 7 3 2 2" xfId="1991"/>
    <cellStyle name="20% - Accent3 7 3 2 2 2" xfId="1992"/>
    <cellStyle name="20% - Accent3 7 3 2 2 3" xfId="1993"/>
    <cellStyle name="20% - Accent3 7 3 2 3" xfId="1994"/>
    <cellStyle name="20% - Accent3 7 3 2 4" xfId="1995"/>
    <cellStyle name="20% - Accent3 7 3 3" xfId="1996"/>
    <cellStyle name="20% - Accent3 7 3 3 2" xfId="1997"/>
    <cellStyle name="20% - Accent3 7 3 3 3" xfId="1998"/>
    <cellStyle name="20% - Accent3 7 3 4" xfId="1999"/>
    <cellStyle name="20% - Accent3 7 3 4 2" xfId="2000"/>
    <cellStyle name="20% - Accent3 7 3 4 3" xfId="2001"/>
    <cellStyle name="20% - Accent3 7 3 5" xfId="2002"/>
    <cellStyle name="20% - Accent3 7 3 6" xfId="2003"/>
    <cellStyle name="20% - Accent3 7 4" xfId="2004"/>
    <cellStyle name="20% - Accent3 7 4 2" xfId="2005"/>
    <cellStyle name="20% - Accent3 7 4 2 2" xfId="2006"/>
    <cellStyle name="20% - Accent3 7 4 2 3" xfId="2007"/>
    <cellStyle name="20% - Accent3 7 4 3" xfId="2008"/>
    <cellStyle name="20% - Accent3 7 4 4" xfId="2009"/>
    <cellStyle name="20% - Accent3 7 5" xfId="2010"/>
    <cellStyle name="20% - Accent3 7 5 2" xfId="2011"/>
    <cellStyle name="20% - Accent3 7 5 3" xfId="2012"/>
    <cellStyle name="20% - Accent3 7 6" xfId="2013"/>
    <cellStyle name="20% - Accent3 7 6 2" xfId="2014"/>
    <cellStyle name="20% - Accent3 7 6 3" xfId="2015"/>
    <cellStyle name="20% - Accent3 7 7" xfId="2016"/>
    <cellStyle name="20% - Accent3 7 8" xfId="2017"/>
    <cellStyle name="20% - Accent3 8" xfId="2018"/>
    <cellStyle name="20% - Accent3 8 2" xfId="2019"/>
    <cellStyle name="20% - Accent3 8 2 2" xfId="2020"/>
    <cellStyle name="20% - Accent3 8 2 2 2" xfId="2021"/>
    <cellStyle name="20% - Accent3 8 2 2 2 2" xfId="2022"/>
    <cellStyle name="20% - Accent3 8 2 2 2 2 2" xfId="2023"/>
    <cellStyle name="20% - Accent3 8 2 2 2 2 3" xfId="2024"/>
    <cellStyle name="20% - Accent3 8 2 2 2 3" xfId="2025"/>
    <cellStyle name="20% - Accent3 8 2 2 2 4" xfId="2026"/>
    <cellStyle name="20% - Accent3 8 2 2 3" xfId="2027"/>
    <cellStyle name="20% - Accent3 8 2 2 3 2" xfId="2028"/>
    <cellStyle name="20% - Accent3 8 2 2 3 3" xfId="2029"/>
    <cellStyle name="20% - Accent3 8 2 2 4" xfId="2030"/>
    <cellStyle name="20% - Accent3 8 2 2 4 2" xfId="2031"/>
    <cellStyle name="20% - Accent3 8 2 2 4 3" xfId="2032"/>
    <cellStyle name="20% - Accent3 8 2 2 5" xfId="2033"/>
    <cellStyle name="20% - Accent3 8 2 2 6" xfId="2034"/>
    <cellStyle name="20% - Accent3 8 2 3" xfId="2035"/>
    <cellStyle name="20% - Accent3 8 2 3 2" xfId="2036"/>
    <cellStyle name="20% - Accent3 8 2 3 2 2" xfId="2037"/>
    <cellStyle name="20% - Accent3 8 2 3 2 3" xfId="2038"/>
    <cellStyle name="20% - Accent3 8 2 3 3" xfId="2039"/>
    <cellStyle name="20% - Accent3 8 2 3 4" xfId="2040"/>
    <cellStyle name="20% - Accent3 8 2 4" xfId="2041"/>
    <cellStyle name="20% - Accent3 8 2 4 2" xfId="2042"/>
    <cellStyle name="20% - Accent3 8 2 4 3" xfId="2043"/>
    <cellStyle name="20% - Accent3 8 2 5" xfId="2044"/>
    <cellStyle name="20% - Accent3 8 2 5 2" xfId="2045"/>
    <cellStyle name="20% - Accent3 8 2 5 3" xfId="2046"/>
    <cellStyle name="20% - Accent3 8 2 6" xfId="2047"/>
    <cellStyle name="20% - Accent3 8 2 7" xfId="2048"/>
    <cellStyle name="20% - Accent3 8 3" xfId="2049"/>
    <cellStyle name="20% - Accent3 8 3 2" xfId="2050"/>
    <cellStyle name="20% - Accent3 8 3 2 2" xfId="2051"/>
    <cellStyle name="20% - Accent3 8 3 2 2 2" xfId="2052"/>
    <cellStyle name="20% - Accent3 8 3 2 2 3" xfId="2053"/>
    <cellStyle name="20% - Accent3 8 3 2 3" xfId="2054"/>
    <cellStyle name="20% - Accent3 8 3 2 4" xfId="2055"/>
    <cellStyle name="20% - Accent3 8 3 3" xfId="2056"/>
    <cellStyle name="20% - Accent3 8 3 3 2" xfId="2057"/>
    <cellStyle name="20% - Accent3 8 3 3 3" xfId="2058"/>
    <cellStyle name="20% - Accent3 8 3 4" xfId="2059"/>
    <cellStyle name="20% - Accent3 8 3 4 2" xfId="2060"/>
    <cellStyle name="20% - Accent3 8 3 4 3" xfId="2061"/>
    <cellStyle name="20% - Accent3 8 3 5" xfId="2062"/>
    <cellStyle name="20% - Accent3 8 3 6" xfId="2063"/>
    <cellStyle name="20% - Accent3 8 4" xfId="2064"/>
    <cellStyle name="20% - Accent3 8 4 2" xfId="2065"/>
    <cellStyle name="20% - Accent3 8 4 2 2" xfId="2066"/>
    <cellStyle name="20% - Accent3 8 4 2 3" xfId="2067"/>
    <cellStyle name="20% - Accent3 8 4 3" xfId="2068"/>
    <cellStyle name="20% - Accent3 8 4 4" xfId="2069"/>
    <cellStyle name="20% - Accent3 8 5" xfId="2070"/>
    <cellStyle name="20% - Accent3 8 5 2" xfId="2071"/>
    <cellStyle name="20% - Accent3 8 5 3" xfId="2072"/>
    <cellStyle name="20% - Accent3 8 6" xfId="2073"/>
    <cellStyle name="20% - Accent3 8 6 2" xfId="2074"/>
    <cellStyle name="20% - Accent3 8 6 3" xfId="2075"/>
    <cellStyle name="20% - Accent3 8 7" xfId="2076"/>
    <cellStyle name="20% - Accent3 8 8" xfId="2077"/>
    <cellStyle name="20% - Accent3 9" xfId="2078"/>
    <cellStyle name="20% - Accent3 9 2" xfId="2079"/>
    <cellStyle name="20% - Accent3 9 2 2" xfId="2080"/>
    <cellStyle name="20% - Accent3 9 2 2 2" xfId="2081"/>
    <cellStyle name="20% - Accent3 9 2 2 2 2" xfId="2082"/>
    <cellStyle name="20% - Accent3 9 2 2 2 2 2" xfId="2083"/>
    <cellStyle name="20% - Accent3 9 2 2 2 2 3" xfId="2084"/>
    <cellStyle name="20% - Accent3 9 2 2 2 3" xfId="2085"/>
    <cellStyle name="20% - Accent3 9 2 2 2 4" xfId="2086"/>
    <cellStyle name="20% - Accent3 9 2 2 3" xfId="2087"/>
    <cellStyle name="20% - Accent3 9 2 2 3 2" xfId="2088"/>
    <cellStyle name="20% - Accent3 9 2 2 3 3" xfId="2089"/>
    <cellStyle name="20% - Accent3 9 2 2 4" xfId="2090"/>
    <cellStyle name="20% - Accent3 9 2 2 4 2" xfId="2091"/>
    <cellStyle name="20% - Accent3 9 2 2 4 3" xfId="2092"/>
    <cellStyle name="20% - Accent3 9 2 2 5" xfId="2093"/>
    <cellStyle name="20% - Accent3 9 2 2 6" xfId="2094"/>
    <cellStyle name="20% - Accent3 9 2 3" xfId="2095"/>
    <cellStyle name="20% - Accent3 9 2 3 2" xfId="2096"/>
    <cellStyle name="20% - Accent3 9 2 3 2 2" xfId="2097"/>
    <cellStyle name="20% - Accent3 9 2 3 2 3" xfId="2098"/>
    <cellStyle name="20% - Accent3 9 2 3 3" xfId="2099"/>
    <cellStyle name="20% - Accent3 9 2 3 4" xfId="2100"/>
    <cellStyle name="20% - Accent3 9 2 4" xfId="2101"/>
    <cellStyle name="20% - Accent3 9 2 4 2" xfId="2102"/>
    <cellStyle name="20% - Accent3 9 2 4 3" xfId="2103"/>
    <cellStyle name="20% - Accent3 9 2 5" xfId="2104"/>
    <cellStyle name="20% - Accent3 9 2 5 2" xfId="2105"/>
    <cellStyle name="20% - Accent3 9 2 5 3" xfId="2106"/>
    <cellStyle name="20% - Accent3 9 2 6" xfId="2107"/>
    <cellStyle name="20% - Accent3 9 2 7" xfId="2108"/>
    <cellStyle name="20% - Accent3 9 3" xfId="2109"/>
    <cellStyle name="20% - Accent3 9 3 2" xfId="2110"/>
    <cellStyle name="20% - Accent3 9 3 2 2" xfId="2111"/>
    <cellStyle name="20% - Accent3 9 3 2 2 2" xfId="2112"/>
    <cellStyle name="20% - Accent3 9 3 2 2 3" xfId="2113"/>
    <cellStyle name="20% - Accent3 9 3 2 3" xfId="2114"/>
    <cellStyle name="20% - Accent3 9 3 2 4" xfId="2115"/>
    <cellStyle name="20% - Accent3 9 3 3" xfId="2116"/>
    <cellStyle name="20% - Accent3 9 3 3 2" xfId="2117"/>
    <cellStyle name="20% - Accent3 9 3 3 3" xfId="2118"/>
    <cellStyle name="20% - Accent3 9 3 4" xfId="2119"/>
    <cellStyle name="20% - Accent3 9 3 4 2" xfId="2120"/>
    <cellStyle name="20% - Accent3 9 3 4 3" xfId="2121"/>
    <cellStyle name="20% - Accent3 9 3 5" xfId="2122"/>
    <cellStyle name="20% - Accent3 9 3 6" xfId="2123"/>
    <cellStyle name="20% - Accent3 9 4" xfId="2124"/>
    <cellStyle name="20% - Accent3 9 4 2" xfId="2125"/>
    <cellStyle name="20% - Accent3 9 4 2 2" xfId="2126"/>
    <cellStyle name="20% - Accent3 9 4 2 3" xfId="2127"/>
    <cellStyle name="20% - Accent3 9 4 3" xfId="2128"/>
    <cellStyle name="20% - Accent3 9 4 4" xfId="2129"/>
    <cellStyle name="20% - Accent3 9 5" xfId="2130"/>
    <cellStyle name="20% - Accent3 9 5 2" xfId="2131"/>
    <cellStyle name="20% - Accent3 9 5 3" xfId="2132"/>
    <cellStyle name="20% - Accent3 9 6" xfId="2133"/>
    <cellStyle name="20% - Accent3 9 6 2" xfId="2134"/>
    <cellStyle name="20% - Accent3 9 6 3" xfId="2135"/>
    <cellStyle name="20% - Accent3 9 7" xfId="2136"/>
    <cellStyle name="20% - Accent3 9 8" xfId="2137"/>
    <cellStyle name="20% - Accent4 10" xfId="2138"/>
    <cellStyle name="20% - Accent4 10 2" xfId="2139"/>
    <cellStyle name="20% - Accent4 10 2 2" xfId="2140"/>
    <cellStyle name="20% - Accent4 10 2 2 2" xfId="2141"/>
    <cellStyle name="20% - Accent4 10 2 2 2 2" xfId="2142"/>
    <cellStyle name="20% - Accent4 10 2 2 2 2 2" xfId="2143"/>
    <cellStyle name="20% - Accent4 10 2 2 2 2 3" xfId="2144"/>
    <cellStyle name="20% - Accent4 10 2 2 2 3" xfId="2145"/>
    <cellStyle name="20% - Accent4 10 2 2 2 4" xfId="2146"/>
    <cellStyle name="20% - Accent4 10 2 2 3" xfId="2147"/>
    <cellStyle name="20% - Accent4 10 2 2 3 2" xfId="2148"/>
    <cellStyle name="20% - Accent4 10 2 2 3 3" xfId="2149"/>
    <cellStyle name="20% - Accent4 10 2 2 4" xfId="2150"/>
    <cellStyle name="20% - Accent4 10 2 2 4 2" xfId="2151"/>
    <cellStyle name="20% - Accent4 10 2 2 4 3" xfId="2152"/>
    <cellStyle name="20% - Accent4 10 2 2 5" xfId="2153"/>
    <cellStyle name="20% - Accent4 10 2 2 6" xfId="2154"/>
    <cellStyle name="20% - Accent4 10 2 3" xfId="2155"/>
    <cellStyle name="20% - Accent4 10 2 3 2" xfId="2156"/>
    <cellStyle name="20% - Accent4 10 2 3 2 2" xfId="2157"/>
    <cellStyle name="20% - Accent4 10 2 3 2 3" xfId="2158"/>
    <cellStyle name="20% - Accent4 10 2 3 3" xfId="2159"/>
    <cellStyle name="20% - Accent4 10 2 3 4" xfId="2160"/>
    <cellStyle name="20% - Accent4 10 2 4" xfId="2161"/>
    <cellStyle name="20% - Accent4 10 2 4 2" xfId="2162"/>
    <cellStyle name="20% - Accent4 10 2 4 3" xfId="2163"/>
    <cellStyle name="20% - Accent4 10 2 5" xfId="2164"/>
    <cellStyle name="20% - Accent4 10 2 5 2" xfId="2165"/>
    <cellStyle name="20% - Accent4 10 2 5 3" xfId="2166"/>
    <cellStyle name="20% - Accent4 10 2 6" xfId="2167"/>
    <cellStyle name="20% - Accent4 10 2 7" xfId="2168"/>
    <cellStyle name="20% - Accent4 10 3" xfId="2169"/>
    <cellStyle name="20% - Accent4 10 3 2" xfId="2170"/>
    <cellStyle name="20% - Accent4 10 3 2 2" xfId="2171"/>
    <cellStyle name="20% - Accent4 10 3 2 2 2" xfId="2172"/>
    <cellStyle name="20% - Accent4 10 3 2 2 3" xfId="2173"/>
    <cellStyle name="20% - Accent4 10 3 2 3" xfId="2174"/>
    <cellStyle name="20% - Accent4 10 3 2 4" xfId="2175"/>
    <cellStyle name="20% - Accent4 10 3 3" xfId="2176"/>
    <cellStyle name="20% - Accent4 10 3 3 2" xfId="2177"/>
    <cellStyle name="20% - Accent4 10 3 3 3" xfId="2178"/>
    <cellStyle name="20% - Accent4 10 3 4" xfId="2179"/>
    <cellStyle name="20% - Accent4 10 3 4 2" xfId="2180"/>
    <cellStyle name="20% - Accent4 10 3 4 3" xfId="2181"/>
    <cellStyle name="20% - Accent4 10 3 5" xfId="2182"/>
    <cellStyle name="20% - Accent4 10 3 6" xfId="2183"/>
    <cellStyle name="20% - Accent4 10 4" xfId="2184"/>
    <cellStyle name="20% - Accent4 10 4 2" xfId="2185"/>
    <cellStyle name="20% - Accent4 10 4 2 2" xfId="2186"/>
    <cellStyle name="20% - Accent4 10 4 2 3" xfId="2187"/>
    <cellStyle name="20% - Accent4 10 4 3" xfId="2188"/>
    <cellStyle name="20% - Accent4 10 4 4" xfId="2189"/>
    <cellStyle name="20% - Accent4 10 5" xfId="2190"/>
    <cellStyle name="20% - Accent4 10 5 2" xfId="2191"/>
    <cellStyle name="20% - Accent4 10 5 3" xfId="2192"/>
    <cellStyle name="20% - Accent4 10 6" xfId="2193"/>
    <cellStyle name="20% - Accent4 10 6 2" xfId="2194"/>
    <cellStyle name="20% - Accent4 10 6 3" xfId="2195"/>
    <cellStyle name="20% - Accent4 10 7" xfId="2196"/>
    <cellStyle name="20% - Accent4 10 8" xfId="2197"/>
    <cellStyle name="20% - Accent4 11" xfId="2198"/>
    <cellStyle name="20% - Accent4 11 2" xfId="2199"/>
    <cellStyle name="20% - Accent4 11 2 2" xfId="2200"/>
    <cellStyle name="20% - Accent4 11 2 2 2" xfId="2201"/>
    <cellStyle name="20% - Accent4 11 2 2 2 2" xfId="2202"/>
    <cellStyle name="20% - Accent4 11 2 2 2 2 2" xfId="2203"/>
    <cellStyle name="20% - Accent4 11 2 2 2 2 3" xfId="2204"/>
    <cellStyle name="20% - Accent4 11 2 2 2 3" xfId="2205"/>
    <cellStyle name="20% - Accent4 11 2 2 2 4" xfId="2206"/>
    <cellStyle name="20% - Accent4 11 2 2 3" xfId="2207"/>
    <cellStyle name="20% - Accent4 11 2 2 3 2" xfId="2208"/>
    <cellStyle name="20% - Accent4 11 2 2 3 3" xfId="2209"/>
    <cellStyle name="20% - Accent4 11 2 2 4" xfId="2210"/>
    <cellStyle name="20% - Accent4 11 2 2 4 2" xfId="2211"/>
    <cellStyle name="20% - Accent4 11 2 2 4 3" xfId="2212"/>
    <cellStyle name="20% - Accent4 11 2 2 5" xfId="2213"/>
    <cellStyle name="20% - Accent4 11 2 2 6" xfId="2214"/>
    <cellStyle name="20% - Accent4 11 2 3" xfId="2215"/>
    <cellStyle name="20% - Accent4 11 2 3 2" xfId="2216"/>
    <cellStyle name="20% - Accent4 11 2 3 2 2" xfId="2217"/>
    <cellStyle name="20% - Accent4 11 2 3 2 3" xfId="2218"/>
    <cellStyle name="20% - Accent4 11 2 3 3" xfId="2219"/>
    <cellStyle name="20% - Accent4 11 2 3 4" xfId="2220"/>
    <cellStyle name="20% - Accent4 11 2 4" xfId="2221"/>
    <cellStyle name="20% - Accent4 11 2 4 2" xfId="2222"/>
    <cellStyle name="20% - Accent4 11 2 4 3" xfId="2223"/>
    <cellStyle name="20% - Accent4 11 2 5" xfId="2224"/>
    <cellStyle name="20% - Accent4 11 2 5 2" xfId="2225"/>
    <cellStyle name="20% - Accent4 11 2 5 3" xfId="2226"/>
    <cellStyle name="20% - Accent4 11 2 6" xfId="2227"/>
    <cellStyle name="20% - Accent4 11 2 7" xfId="2228"/>
    <cellStyle name="20% - Accent4 11 3" xfId="2229"/>
    <cellStyle name="20% - Accent4 11 3 2" xfId="2230"/>
    <cellStyle name="20% - Accent4 11 3 2 2" xfId="2231"/>
    <cellStyle name="20% - Accent4 11 3 2 2 2" xfId="2232"/>
    <cellStyle name="20% - Accent4 11 3 2 2 3" xfId="2233"/>
    <cellStyle name="20% - Accent4 11 3 2 3" xfId="2234"/>
    <cellStyle name="20% - Accent4 11 3 2 4" xfId="2235"/>
    <cellStyle name="20% - Accent4 11 3 3" xfId="2236"/>
    <cellStyle name="20% - Accent4 11 3 3 2" xfId="2237"/>
    <cellStyle name="20% - Accent4 11 3 3 3" xfId="2238"/>
    <cellStyle name="20% - Accent4 11 3 4" xfId="2239"/>
    <cellStyle name="20% - Accent4 11 3 4 2" xfId="2240"/>
    <cellStyle name="20% - Accent4 11 3 4 3" xfId="2241"/>
    <cellStyle name="20% - Accent4 11 3 5" xfId="2242"/>
    <cellStyle name="20% - Accent4 11 3 6" xfId="2243"/>
    <cellStyle name="20% - Accent4 11 4" xfId="2244"/>
    <cellStyle name="20% - Accent4 11 4 2" xfId="2245"/>
    <cellStyle name="20% - Accent4 11 4 2 2" xfId="2246"/>
    <cellStyle name="20% - Accent4 11 4 2 3" xfId="2247"/>
    <cellStyle name="20% - Accent4 11 4 3" xfId="2248"/>
    <cellStyle name="20% - Accent4 11 4 4" xfId="2249"/>
    <cellStyle name="20% - Accent4 11 5" xfId="2250"/>
    <cellStyle name="20% - Accent4 11 5 2" xfId="2251"/>
    <cellStyle name="20% - Accent4 11 5 3" xfId="2252"/>
    <cellStyle name="20% - Accent4 11 6" xfId="2253"/>
    <cellStyle name="20% - Accent4 11 6 2" xfId="2254"/>
    <cellStyle name="20% - Accent4 11 6 3" xfId="2255"/>
    <cellStyle name="20% - Accent4 11 7" xfId="2256"/>
    <cellStyle name="20% - Accent4 11 8" xfId="2257"/>
    <cellStyle name="20% - Accent4 12" xfId="2258"/>
    <cellStyle name="20% - Accent4 12 2" xfId="2259"/>
    <cellStyle name="20% - Accent4 12 2 2" xfId="2260"/>
    <cellStyle name="20% - Accent4 12 2 2 2" xfId="2261"/>
    <cellStyle name="20% - Accent4 12 2 2 2 2" xfId="2262"/>
    <cellStyle name="20% - Accent4 12 2 2 2 2 2" xfId="2263"/>
    <cellStyle name="20% - Accent4 12 2 2 2 2 3" xfId="2264"/>
    <cellStyle name="20% - Accent4 12 2 2 2 3" xfId="2265"/>
    <cellStyle name="20% - Accent4 12 2 2 2 4" xfId="2266"/>
    <cellStyle name="20% - Accent4 12 2 2 3" xfId="2267"/>
    <cellStyle name="20% - Accent4 12 2 2 3 2" xfId="2268"/>
    <cellStyle name="20% - Accent4 12 2 2 3 3" xfId="2269"/>
    <cellStyle name="20% - Accent4 12 2 2 4" xfId="2270"/>
    <cellStyle name="20% - Accent4 12 2 2 4 2" xfId="2271"/>
    <cellStyle name="20% - Accent4 12 2 2 4 3" xfId="2272"/>
    <cellStyle name="20% - Accent4 12 2 2 5" xfId="2273"/>
    <cellStyle name="20% - Accent4 12 2 2 6" xfId="2274"/>
    <cellStyle name="20% - Accent4 12 2 3" xfId="2275"/>
    <cellStyle name="20% - Accent4 12 2 3 2" xfId="2276"/>
    <cellStyle name="20% - Accent4 12 2 3 2 2" xfId="2277"/>
    <cellStyle name="20% - Accent4 12 2 3 2 3" xfId="2278"/>
    <cellStyle name="20% - Accent4 12 2 3 3" xfId="2279"/>
    <cellStyle name="20% - Accent4 12 2 3 4" xfId="2280"/>
    <cellStyle name="20% - Accent4 12 2 4" xfId="2281"/>
    <cellStyle name="20% - Accent4 12 2 4 2" xfId="2282"/>
    <cellStyle name="20% - Accent4 12 2 4 3" xfId="2283"/>
    <cellStyle name="20% - Accent4 12 2 5" xfId="2284"/>
    <cellStyle name="20% - Accent4 12 2 5 2" xfId="2285"/>
    <cellStyle name="20% - Accent4 12 2 5 3" xfId="2286"/>
    <cellStyle name="20% - Accent4 12 2 6" xfId="2287"/>
    <cellStyle name="20% - Accent4 12 2 7" xfId="2288"/>
    <cellStyle name="20% - Accent4 12 3" xfId="2289"/>
    <cellStyle name="20% - Accent4 12 3 2" xfId="2290"/>
    <cellStyle name="20% - Accent4 12 3 2 2" xfId="2291"/>
    <cellStyle name="20% - Accent4 12 3 2 2 2" xfId="2292"/>
    <cellStyle name="20% - Accent4 12 3 2 2 3" xfId="2293"/>
    <cellStyle name="20% - Accent4 12 3 2 3" xfId="2294"/>
    <cellStyle name="20% - Accent4 12 3 2 4" xfId="2295"/>
    <cellStyle name="20% - Accent4 12 3 3" xfId="2296"/>
    <cellStyle name="20% - Accent4 12 3 3 2" xfId="2297"/>
    <cellStyle name="20% - Accent4 12 3 3 3" xfId="2298"/>
    <cellStyle name="20% - Accent4 12 3 4" xfId="2299"/>
    <cellStyle name="20% - Accent4 12 3 4 2" xfId="2300"/>
    <cellStyle name="20% - Accent4 12 3 4 3" xfId="2301"/>
    <cellStyle name="20% - Accent4 12 3 5" xfId="2302"/>
    <cellStyle name="20% - Accent4 12 3 6" xfId="2303"/>
    <cellStyle name="20% - Accent4 12 4" xfId="2304"/>
    <cellStyle name="20% - Accent4 12 4 2" xfId="2305"/>
    <cellStyle name="20% - Accent4 12 4 2 2" xfId="2306"/>
    <cellStyle name="20% - Accent4 12 4 2 3" xfId="2307"/>
    <cellStyle name="20% - Accent4 12 4 3" xfId="2308"/>
    <cellStyle name="20% - Accent4 12 4 4" xfId="2309"/>
    <cellStyle name="20% - Accent4 12 5" xfId="2310"/>
    <cellStyle name="20% - Accent4 12 5 2" xfId="2311"/>
    <cellStyle name="20% - Accent4 12 5 3" xfId="2312"/>
    <cellStyle name="20% - Accent4 12 6" xfId="2313"/>
    <cellStyle name="20% - Accent4 12 6 2" xfId="2314"/>
    <cellStyle name="20% - Accent4 12 6 3" xfId="2315"/>
    <cellStyle name="20% - Accent4 12 7" xfId="2316"/>
    <cellStyle name="20% - Accent4 12 8" xfId="2317"/>
    <cellStyle name="20% - Accent4 13" xfId="2318"/>
    <cellStyle name="20% - Accent4 14" xfId="2319"/>
    <cellStyle name="20% - Accent4 15" xfId="2320"/>
    <cellStyle name="20% - Accent4 15 2" xfId="2321"/>
    <cellStyle name="20% - Accent4 15 2 2" xfId="2322"/>
    <cellStyle name="20% - Accent4 15 2 2 2" xfId="2323"/>
    <cellStyle name="20% - Accent4 15 2 2 3" xfId="2324"/>
    <cellStyle name="20% - Accent4 15 2 3" xfId="2325"/>
    <cellStyle name="20% - Accent4 15 2 4" xfId="2326"/>
    <cellStyle name="20% - Accent4 15 3" xfId="2327"/>
    <cellStyle name="20% - Accent4 15 3 2" xfId="2328"/>
    <cellStyle name="20% - Accent4 15 3 3" xfId="2329"/>
    <cellStyle name="20% - Accent4 15 4" xfId="2330"/>
    <cellStyle name="20% - Accent4 15 4 2" xfId="2331"/>
    <cellStyle name="20% - Accent4 15 4 3" xfId="2332"/>
    <cellStyle name="20% - Accent4 15 5" xfId="2333"/>
    <cellStyle name="20% - Accent4 15 6" xfId="2334"/>
    <cellStyle name="20% - Accent4 16" xfId="2335"/>
    <cellStyle name="20% - Accent4 16 2" xfId="2336"/>
    <cellStyle name="20% - Accent4 16 2 2" xfId="2337"/>
    <cellStyle name="20% - Accent4 16 2 3" xfId="2338"/>
    <cellStyle name="20% - Accent4 16 3" xfId="2339"/>
    <cellStyle name="20% - Accent4 16 4" xfId="2340"/>
    <cellStyle name="20% - Accent4 17" xfId="2341"/>
    <cellStyle name="20% - Accent4 17 2" xfId="2342"/>
    <cellStyle name="20% - Accent4 17 2 2" xfId="2343"/>
    <cellStyle name="20% - Accent4 17 2 3" xfId="2344"/>
    <cellStyle name="20% - Accent4 17 3" xfId="2345"/>
    <cellStyle name="20% - Accent4 17 4" xfId="2346"/>
    <cellStyle name="20% - Accent4 18" xfId="2347"/>
    <cellStyle name="20% - Accent4 18 2" xfId="2348"/>
    <cellStyle name="20% - Accent4 18 3" xfId="2349"/>
    <cellStyle name="20% - Accent4 19" xfId="2350"/>
    <cellStyle name="20% - Accent4 19 2" xfId="2351"/>
    <cellStyle name="20% - Accent4 19 3" xfId="2352"/>
    <cellStyle name="20% - Accent4 2" xfId="2353"/>
    <cellStyle name="20% - Accent4 2 2" xfId="2354"/>
    <cellStyle name="20% - Accent4 2 2 2" xfId="2355"/>
    <cellStyle name="20% - Accent4 2 2 3" xfId="2356"/>
    <cellStyle name="20% - Accent4 2 2 3 2" xfId="2357"/>
    <cellStyle name="20% - Accent4 2 2 3 2 2" xfId="2358"/>
    <cellStyle name="20% - Accent4 2 2 3 2 2 2" xfId="2359"/>
    <cellStyle name="20% - Accent4 2 2 3 2 2 2 2" xfId="2360"/>
    <cellStyle name="20% - Accent4 2 2 3 2 2 2 3" xfId="2361"/>
    <cellStyle name="20% - Accent4 2 2 3 2 2 3" xfId="2362"/>
    <cellStyle name="20% - Accent4 2 2 3 2 2 4" xfId="2363"/>
    <cellStyle name="20% - Accent4 2 2 3 2 3" xfId="2364"/>
    <cellStyle name="20% - Accent4 2 2 3 2 3 2" xfId="2365"/>
    <cellStyle name="20% - Accent4 2 2 3 2 3 3" xfId="2366"/>
    <cellStyle name="20% - Accent4 2 2 3 2 4" xfId="2367"/>
    <cellStyle name="20% - Accent4 2 2 3 2 4 2" xfId="2368"/>
    <cellStyle name="20% - Accent4 2 2 3 2 4 3" xfId="2369"/>
    <cellStyle name="20% - Accent4 2 2 3 2 5" xfId="2370"/>
    <cellStyle name="20% - Accent4 2 2 3 2 6" xfId="2371"/>
    <cellStyle name="20% - Accent4 2 2 3 3" xfId="2372"/>
    <cellStyle name="20% - Accent4 2 2 3 3 2" xfId="2373"/>
    <cellStyle name="20% - Accent4 2 2 3 3 2 2" xfId="2374"/>
    <cellStyle name="20% - Accent4 2 2 3 3 2 3" xfId="2375"/>
    <cellStyle name="20% - Accent4 2 2 3 3 3" xfId="2376"/>
    <cellStyle name="20% - Accent4 2 2 3 3 4" xfId="2377"/>
    <cellStyle name="20% - Accent4 2 2 3 4" xfId="2378"/>
    <cellStyle name="20% - Accent4 2 2 3 4 2" xfId="2379"/>
    <cellStyle name="20% - Accent4 2 2 3 4 3" xfId="2380"/>
    <cellStyle name="20% - Accent4 2 2 3 5" xfId="2381"/>
    <cellStyle name="20% - Accent4 2 2 3 5 2" xfId="2382"/>
    <cellStyle name="20% - Accent4 2 2 3 5 3" xfId="2383"/>
    <cellStyle name="20% - Accent4 2 2 3 6" xfId="2384"/>
    <cellStyle name="20% - Accent4 2 2 3 7" xfId="2385"/>
    <cellStyle name="20% - Accent4 2 2 4" xfId="2386"/>
    <cellStyle name="20% - Accent4 2 2 4 2" xfId="2387"/>
    <cellStyle name="20% - Accent4 2 2 4 2 2" xfId="2388"/>
    <cellStyle name="20% - Accent4 2 2 4 2 2 2" xfId="2389"/>
    <cellStyle name="20% - Accent4 2 2 4 2 2 3" xfId="2390"/>
    <cellStyle name="20% - Accent4 2 2 4 2 3" xfId="2391"/>
    <cellStyle name="20% - Accent4 2 2 4 2 4" xfId="2392"/>
    <cellStyle name="20% - Accent4 2 2 4 3" xfId="2393"/>
    <cellStyle name="20% - Accent4 2 2 4 3 2" xfId="2394"/>
    <cellStyle name="20% - Accent4 2 2 4 3 3" xfId="2395"/>
    <cellStyle name="20% - Accent4 2 2 4 4" xfId="2396"/>
    <cellStyle name="20% - Accent4 2 2 4 4 2" xfId="2397"/>
    <cellStyle name="20% - Accent4 2 2 4 4 3" xfId="2398"/>
    <cellStyle name="20% - Accent4 2 2 4 5" xfId="2399"/>
    <cellStyle name="20% - Accent4 2 2 4 6" xfId="2400"/>
    <cellStyle name="20% - Accent4 2 2 5" xfId="2401"/>
    <cellStyle name="20% - Accent4 2 2 5 2" xfId="2402"/>
    <cellStyle name="20% - Accent4 2 2 5 2 2" xfId="2403"/>
    <cellStyle name="20% - Accent4 2 2 5 2 3" xfId="2404"/>
    <cellStyle name="20% - Accent4 2 2 5 3" xfId="2405"/>
    <cellStyle name="20% - Accent4 2 2 5 4" xfId="2406"/>
    <cellStyle name="20% - Accent4 2 2 6" xfId="2407"/>
    <cellStyle name="20% - Accent4 2 2 6 2" xfId="2408"/>
    <cellStyle name="20% - Accent4 2 2 6 3" xfId="2409"/>
    <cellStyle name="20% - Accent4 2 2 7" xfId="2410"/>
    <cellStyle name="20% - Accent4 2 2 7 2" xfId="2411"/>
    <cellStyle name="20% - Accent4 2 2 7 3" xfId="2412"/>
    <cellStyle name="20% - Accent4 2 2 8" xfId="2413"/>
    <cellStyle name="20% - Accent4 2 2 9" xfId="2414"/>
    <cellStyle name="20% - Accent4 20" xfId="2415"/>
    <cellStyle name="20% - Accent4 20 2" xfId="2416"/>
    <cellStyle name="20% - Accent4 20 3" xfId="2417"/>
    <cellStyle name="20% - Accent4 21" xfId="2418"/>
    <cellStyle name="20% - Accent4 22" xfId="2419"/>
    <cellStyle name="20% - Accent4 3" xfId="2420"/>
    <cellStyle name="20% - Accent4 3 2" xfId="2421"/>
    <cellStyle name="20% - Accent4 3 2 2" xfId="2422"/>
    <cellStyle name="20% - Accent4 3 2 3" xfId="2423"/>
    <cellStyle name="20% - Accent4 3 2 3 2" xfId="2424"/>
    <cellStyle name="20% - Accent4 3 2 3 2 2" xfId="2425"/>
    <cellStyle name="20% - Accent4 3 2 3 2 2 2" xfId="2426"/>
    <cellStyle name="20% - Accent4 3 2 3 2 2 3" xfId="2427"/>
    <cellStyle name="20% - Accent4 3 2 3 2 3" xfId="2428"/>
    <cellStyle name="20% - Accent4 3 2 3 2 4" xfId="2429"/>
    <cellStyle name="20% - Accent4 3 2 3 3" xfId="2430"/>
    <cellStyle name="20% - Accent4 3 2 3 3 2" xfId="2431"/>
    <cellStyle name="20% - Accent4 3 2 3 3 3" xfId="2432"/>
    <cellStyle name="20% - Accent4 3 2 3 4" xfId="2433"/>
    <cellStyle name="20% - Accent4 3 2 3 4 2" xfId="2434"/>
    <cellStyle name="20% - Accent4 3 2 3 4 3" xfId="2435"/>
    <cellStyle name="20% - Accent4 3 2 3 5" xfId="2436"/>
    <cellStyle name="20% - Accent4 3 2 3 6" xfId="2437"/>
    <cellStyle name="20% - Accent4 3 2 4" xfId="2438"/>
    <cellStyle name="20% - Accent4 3 2 4 2" xfId="2439"/>
    <cellStyle name="20% - Accent4 3 2 4 2 2" xfId="2440"/>
    <cellStyle name="20% - Accent4 3 2 4 2 3" xfId="2441"/>
    <cellStyle name="20% - Accent4 3 2 4 3" xfId="2442"/>
    <cellStyle name="20% - Accent4 3 2 4 4" xfId="2443"/>
    <cellStyle name="20% - Accent4 3 2 5" xfId="2444"/>
    <cellStyle name="20% - Accent4 3 2 5 2" xfId="2445"/>
    <cellStyle name="20% - Accent4 3 2 5 3" xfId="2446"/>
    <cellStyle name="20% - Accent4 3 2 6" xfId="2447"/>
    <cellStyle name="20% - Accent4 3 2 6 2" xfId="2448"/>
    <cellStyle name="20% - Accent4 3 2 6 3" xfId="2449"/>
    <cellStyle name="20% - Accent4 3 2 7" xfId="2450"/>
    <cellStyle name="20% - Accent4 3 2 8" xfId="2451"/>
    <cellStyle name="20% - Accent4 3 3" xfId="2452"/>
    <cellStyle name="20% - Accent4 3 4" xfId="2453"/>
    <cellStyle name="20% - Accent4 3 4 2" xfId="2454"/>
    <cellStyle name="20% - Accent4 3 4 2 2" xfId="2455"/>
    <cellStyle name="20% - Accent4 3 4 2 2 2" xfId="2456"/>
    <cellStyle name="20% - Accent4 3 4 2 2 3" xfId="2457"/>
    <cellStyle name="20% - Accent4 3 4 2 3" xfId="2458"/>
    <cellStyle name="20% - Accent4 3 4 2 4" xfId="2459"/>
    <cellStyle name="20% - Accent4 3 4 3" xfId="2460"/>
    <cellStyle name="20% - Accent4 3 4 3 2" xfId="2461"/>
    <cellStyle name="20% - Accent4 3 4 3 3" xfId="2462"/>
    <cellStyle name="20% - Accent4 3 4 4" xfId="2463"/>
    <cellStyle name="20% - Accent4 3 4 4 2" xfId="2464"/>
    <cellStyle name="20% - Accent4 3 4 4 3" xfId="2465"/>
    <cellStyle name="20% - Accent4 3 4 5" xfId="2466"/>
    <cellStyle name="20% - Accent4 3 4 6" xfId="2467"/>
    <cellStyle name="20% - Accent4 3 5" xfId="2468"/>
    <cellStyle name="20% - Accent4 3 5 2" xfId="2469"/>
    <cellStyle name="20% - Accent4 3 5 2 2" xfId="2470"/>
    <cellStyle name="20% - Accent4 3 5 2 3" xfId="2471"/>
    <cellStyle name="20% - Accent4 3 5 3" xfId="2472"/>
    <cellStyle name="20% - Accent4 3 5 4" xfId="2473"/>
    <cellStyle name="20% - Accent4 3 6" xfId="2474"/>
    <cellStyle name="20% - Accent4 3 6 2" xfId="2475"/>
    <cellStyle name="20% - Accent4 3 6 3" xfId="2476"/>
    <cellStyle name="20% - Accent4 3 7" xfId="2477"/>
    <cellStyle name="20% - Accent4 3 7 2" xfId="2478"/>
    <cellStyle name="20% - Accent4 3 7 3" xfId="2479"/>
    <cellStyle name="20% - Accent4 3 8" xfId="2480"/>
    <cellStyle name="20% - Accent4 3 9" xfId="2481"/>
    <cellStyle name="20% - Accent4 4" xfId="2482"/>
    <cellStyle name="20% - Accent4 4 2" xfId="2483"/>
    <cellStyle name="20% - Accent4 4 2 2" xfId="2484"/>
    <cellStyle name="20% - Accent4 4 2 3" xfId="2485"/>
    <cellStyle name="20% - Accent4 4 2 3 2" xfId="2486"/>
    <cellStyle name="20% - Accent4 4 2 3 2 2" xfId="2487"/>
    <cellStyle name="20% - Accent4 4 2 3 2 2 2" xfId="2488"/>
    <cellStyle name="20% - Accent4 4 2 3 2 2 3" xfId="2489"/>
    <cellStyle name="20% - Accent4 4 2 3 2 3" xfId="2490"/>
    <cellStyle name="20% - Accent4 4 2 3 2 4" xfId="2491"/>
    <cellStyle name="20% - Accent4 4 2 3 3" xfId="2492"/>
    <cellStyle name="20% - Accent4 4 2 3 3 2" xfId="2493"/>
    <cellStyle name="20% - Accent4 4 2 3 3 3" xfId="2494"/>
    <cellStyle name="20% - Accent4 4 2 3 4" xfId="2495"/>
    <cellStyle name="20% - Accent4 4 2 3 4 2" xfId="2496"/>
    <cellStyle name="20% - Accent4 4 2 3 4 3" xfId="2497"/>
    <cellStyle name="20% - Accent4 4 2 3 5" xfId="2498"/>
    <cellStyle name="20% - Accent4 4 2 3 6" xfId="2499"/>
    <cellStyle name="20% - Accent4 4 2 4" xfId="2500"/>
    <cellStyle name="20% - Accent4 4 2 4 2" xfId="2501"/>
    <cellStyle name="20% - Accent4 4 2 4 2 2" xfId="2502"/>
    <cellStyle name="20% - Accent4 4 2 4 2 3" xfId="2503"/>
    <cellStyle name="20% - Accent4 4 2 4 3" xfId="2504"/>
    <cellStyle name="20% - Accent4 4 2 4 4" xfId="2505"/>
    <cellStyle name="20% - Accent4 4 2 5" xfId="2506"/>
    <cellStyle name="20% - Accent4 4 2 5 2" xfId="2507"/>
    <cellStyle name="20% - Accent4 4 2 5 3" xfId="2508"/>
    <cellStyle name="20% - Accent4 4 2 6" xfId="2509"/>
    <cellStyle name="20% - Accent4 4 2 6 2" xfId="2510"/>
    <cellStyle name="20% - Accent4 4 2 6 3" xfId="2511"/>
    <cellStyle name="20% - Accent4 4 2 7" xfId="2512"/>
    <cellStyle name="20% - Accent4 4 2 8" xfId="2513"/>
    <cellStyle name="20% - Accent4 4 3" xfId="2514"/>
    <cellStyle name="20% - Accent4 4 4" xfId="2515"/>
    <cellStyle name="20% - Accent4 4 4 2" xfId="2516"/>
    <cellStyle name="20% - Accent4 4 4 2 2" xfId="2517"/>
    <cellStyle name="20% - Accent4 4 4 2 2 2" xfId="2518"/>
    <cellStyle name="20% - Accent4 4 4 2 2 3" xfId="2519"/>
    <cellStyle name="20% - Accent4 4 4 2 3" xfId="2520"/>
    <cellStyle name="20% - Accent4 4 4 2 4" xfId="2521"/>
    <cellStyle name="20% - Accent4 4 4 3" xfId="2522"/>
    <cellStyle name="20% - Accent4 4 4 3 2" xfId="2523"/>
    <cellStyle name="20% - Accent4 4 4 3 3" xfId="2524"/>
    <cellStyle name="20% - Accent4 4 4 4" xfId="2525"/>
    <cellStyle name="20% - Accent4 4 4 4 2" xfId="2526"/>
    <cellStyle name="20% - Accent4 4 4 4 3" xfId="2527"/>
    <cellStyle name="20% - Accent4 4 4 5" xfId="2528"/>
    <cellStyle name="20% - Accent4 4 4 6" xfId="2529"/>
    <cellStyle name="20% - Accent4 4 5" xfId="2530"/>
    <cellStyle name="20% - Accent4 4 5 2" xfId="2531"/>
    <cellStyle name="20% - Accent4 4 5 2 2" xfId="2532"/>
    <cellStyle name="20% - Accent4 4 5 2 3" xfId="2533"/>
    <cellStyle name="20% - Accent4 4 5 3" xfId="2534"/>
    <cellStyle name="20% - Accent4 4 5 4" xfId="2535"/>
    <cellStyle name="20% - Accent4 4 6" xfId="2536"/>
    <cellStyle name="20% - Accent4 4 6 2" xfId="2537"/>
    <cellStyle name="20% - Accent4 4 6 3" xfId="2538"/>
    <cellStyle name="20% - Accent4 4 7" xfId="2539"/>
    <cellStyle name="20% - Accent4 4 7 2" xfId="2540"/>
    <cellStyle name="20% - Accent4 4 7 3" xfId="2541"/>
    <cellStyle name="20% - Accent4 4 8" xfId="2542"/>
    <cellStyle name="20% - Accent4 4 9" xfId="2543"/>
    <cellStyle name="20% - Accent4 5" xfId="2544"/>
    <cellStyle name="20% - Accent4 5 2" xfId="2545"/>
    <cellStyle name="20% - Accent4 5 2 2" xfId="2546"/>
    <cellStyle name="20% - Accent4 5 2 2 2" xfId="2547"/>
    <cellStyle name="20% - Accent4 5 2 2 2 2" xfId="2548"/>
    <cellStyle name="20% - Accent4 5 2 2 2 2 2" xfId="2549"/>
    <cellStyle name="20% - Accent4 5 2 2 2 2 3" xfId="2550"/>
    <cellStyle name="20% - Accent4 5 2 2 2 3" xfId="2551"/>
    <cellStyle name="20% - Accent4 5 2 2 2 4" xfId="2552"/>
    <cellStyle name="20% - Accent4 5 2 2 3" xfId="2553"/>
    <cellStyle name="20% - Accent4 5 2 2 3 2" xfId="2554"/>
    <cellStyle name="20% - Accent4 5 2 2 3 3" xfId="2555"/>
    <cellStyle name="20% - Accent4 5 2 2 4" xfId="2556"/>
    <cellStyle name="20% - Accent4 5 2 2 4 2" xfId="2557"/>
    <cellStyle name="20% - Accent4 5 2 2 4 3" xfId="2558"/>
    <cellStyle name="20% - Accent4 5 2 2 5" xfId="2559"/>
    <cellStyle name="20% - Accent4 5 2 2 6" xfId="2560"/>
    <cellStyle name="20% - Accent4 5 2 3" xfId="2561"/>
    <cellStyle name="20% - Accent4 5 2 3 2" xfId="2562"/>
    <cellStyle name="20% - Accent4 5 2 3 2 2" xfId="2563"/>
    <cellStyle name="20% - Accent4 5 2 3 2 3" xfId="2564"/>
    <cellStyle name="20% - Accent4 5 2 3 3" xfId="2565"/>
    <cellStyle name="20% - Accent4 5 2 3 4" xfId="2566"/>
    <cellStyle name="20% - Accent4 5 2 4" xfId="2567"/>
    <cellStyle name="20% - Accent4 5 2 4 2" xfId="2568"/>
    <cellStyle name="20% - Accent4 5 2 4 3" xfId="2569"/>
    <cellStyle name="20% - Accent4 5 2 5" xfId="2570"/>
    <cellStyle name="20% - Accent4 5 2 5 2" xfId="2571"/>
    <cellStyle name="20% - Accent4 5 2 5 3" xfId="2572"/>
    <cellStyle name="20% - Accent4 5 2 6" xfId="2573"/>
    <cellStyle name="20% - Accent4 5 2 7" xfId="2574"/>
    <cellStyle name="20% - Accent4 5 3" xfId="2575"/>
    <cellStyle name="20% - Accent4 5 3 2" xfId="2576"/>
    <cellStyle name="20% - Accent4 5 3 2 2" xfId="2577"/>
    <cellStyle name="20% - Accent4 5 3 2 2 2" xfId="2578"/>
    <cellStyle name="20% - Accent4 5 3 2 2 3" xfId="2579"/>
    <cellStyle name="20% - Accent4 5 3 2 3" xfId="2580"/>
    <cellStyle name="20% - Accent4 5 3 2 4" xfId="2581"/>
    <cellStyle name="20% - Accent4 5 3 3" xfId="2582"/>
    <cellStyle name="20% - Accent4 5 3 3 2" xfId="2583"/>
    <cellStyle name="20% - Accent4 5 3 3 3" xfId="2584"/>
    <cellStyle name="20% - Accent4 5 3 4" xfId="2585"/>
    <cellStyle name="20% - Accent4 5 3 4 2" xfId="2586"/>
    <cellStyle name="20% - Accent4 5 3 4 3" xfId="2587"/>
    <cellStyle name="20% - Accent4 5 3 5" xfId="2588"/>
    <cellStyle name="20% - Accent4 5 3 6" xfId="2589"/>
    <cellStyle name="20% - Accent4 5 4" xfId="2590"/>
    <cellStyle name="20% - Accent4 5 4 2" xfId="2591"/>
    <cellStyle name="20% - Accent4 5 4 2 2" xfId="2592"/>
    <cellStyle name="20% - Accent4 5 4 2 3" xfId="2593"/>
    <cellStyle name="20% - Accent4 5 4 3" xfId="2594"/>
    <cellStyle name="20% - Accent4 5 4 4" xfId="2595"/>
    <cellStyle name="20% - Accent4 5 5" xfId="2596"/>
    <cellStyle name="20% - Accent4 5 5 2" xfId="2597"/>
    <cellStyle name="20% - Accent4 5 5 3" xfId="2598"/>
    <cellStyle name="20% - Accent4 5 6" xfId="2599"/>
    <cellStyle name="20% - Accent4 5 6 2" xfId="2600"/>
    <cellStyle name="20% - Accent4 5 6 3" xfId="2601"/>
    <cellStyle name="20% - Accent4 5 7" xfId="2602"/>
    <cellStyle name="20% - Accent4 5 8" xfId="2603"/>
    <cellStyle name="20% - Accent4 6" xfId="2604"/>
    <cellStyle name="20% - Accent4 6 2" xfId="2605"/>
    <cellStyle name="20% - Accent4 6 2 2" xfId="2606"/>
    <cellStyle name="20% - Accent4 6 2 2 2" xfId="2607"/>
    <cellStyle name="20% - Accent4 6 2 2 2 2" xfId="2608"/>
    <cellStyle name="20% - Accent4 6 2 2 2 2 2" xfId="2609"/>
    <cellStyle name="20% - Accent4 6 2 2 2 2 3" xfId="2610"/>
    <cellStyle name="20% - Accent4 6 2 2 2 3" xfId="2611"/>
    <cellStyle name="20% - Accent4 6 2 2 2 4" xfId="2612"/>
    <cellStyle name="20% - Accent4 6 2 2 3" xfId="2613"/>
    <cellStyle name="20% - Accent4 6 2 2 3 2" xfId="2614"/>
    <cellStyle name="20% - Accent4 6 2 2 3 3" xfId="2615"/>
    <cellStyle name="20% - Accent4 6 2 2 4" xfId="2616"/>
    <cellStyle name="20% - Accent4 6 2 2 4 2" xfId="2617"/>
    <cellStyle name="20% - Accent4 6 2 2 4 3" xfId="2618"/>
    <cellStyle name="20% - Accent4 6 2 2 5" xfId="2619"/>
    <cellStyle name="20% - Accent4 6 2 2 6" xfId="2620"/>
    <cellStyle name="20% - Accent4 6 2 3" xfId="2621"/>
    <cellStyle name="20% - Accent4 6 2 3 2" xfId="2622"/>
    <cellStyle name="20% - Accent4 6 2 3 2 2" xfId="2623"/>
    <cellStyle name="20% - Accent4 6 2 3 2 3" xfId="2624"/>
    <cellStyle name="20% - Accent4 6 2 3 3" xfId="2625"/>
    <cellStyle name="20% - Accent4 6 2 3 4" xfId="2626"/>
    <cellStyle name="20% - Accent4 6 2 4" xfId="2627"/>
    <cellStyle name="20% - Accent4 6 2 4 2" xfId="2628"/>
    <cellStyle name="20% - Accent4 6 2 4 3" xfId="2629"/>
    <cellStyle name="20% - Accent4 6 2 5" xfId="2630"/>
    <cellStyle name="20% - Accent4 6 2 5 2" xfId="2631"/>
    <cellStyle name="20% - Accent4 6 2 5 3" xfId="2632"/>
    <cellStyle name="20% - Accent4 6 2 6" xfId="2633"/>
    <cellStyle name="20% - Accent4 6 2 7" xfId="2634"/>
    <cellStyle name="20% - Accent4 6 3" xfId="2635"/>
    <cellStyle name="20% - Accent4 6 3 2" xfId="2636"/>
    <cellStyle name="20% - Accent4 6 3 2 2" xfId="2637"/>
    <cellStyle name="20% - Accent4 6 3 2 2 2" xfId="2638"/>
    <cellStyle name="20% - Accent4 6 3 2 2 3" xfId="2639"/>
    <cellStyle name="20% - Accent4 6 3 2 3" xfId="2640"/>
    <cellStyle name="20% - Accent4 6 3 2 4" xfId="2641"/>
    <cellStyle name="20% - Accent4 6 3 3" xfId="2642"/>
    <cellStyle name="20% - Accent4 6 3 3 2" xfId="2643"/>
    <cellStyle name="20% - Accent4 6 3 3 3" xfId="2644"/>
    <cellStyle name="20% - Accent4 6 3 4" xfId="2645"/>
    <cellStyle name="20% - Accent4 6 3 4 2" xfId="2646"/>
    <cellStyle name="20% - Accent4 6 3 4 3" xfId="2647"/>
    <cellStyle name="20% - Accent4 6 3 5" xfId="2648"/>
    <cellStyle name="20% - Accent4 6 3 6" xfId="2649"/>
    <cellStyle name="20% - Accent4 6 4" xfId="2650"/>
    <cellStyle name="20% - Accent4 6 4 2" xfId="2651"/>
    <cellStyle name="20% - Accent4 6 4 2 2" xfId="2652"/>
    <cellStyle name="20% - Accent4 6 4 2 3" xfId="2653"/>
    <cellStyle name="20% - Accent4 6 4 3" xfId="2654"/>
    <cellStyle name="20% - Accent4 6 4 4" xfId="2655"/>
    <cellStyle name="20% - Accent4 6 5" xfId="2656"/>
    <cellStyle name="20% - Accent4 6 5 2" xfId="2657"/>
    <cellStyle name="20% - Accent4 6 5 3" xfId="2658"/>
    <cellStyle name="20% - Accent4 6 6" xfId="2659"/>
    <cellStyle name="20% - Accent4 6 6 2" xfId="2660"/>
    <cellStyle name="20% - Accent4 6 6 3" xfId="2661"/>
    <cellStyle name="20% - Accent4 6 7" xfId="2662"/>
    <cellStyle name="20% - Accent4 6 8" xfId="2663"/>
    <cellStyle name="20% - Accent4 7" xfId="2664"/>
    <cellStyle name="20% - Accent4 7 2" xfId="2665"/>
    <cellStyle name="20% - Accent4 7 2 2" xfId="2666"/>
    <cellStyle name="20% - Accent4 7 2 2 2" xfId="2667"/>
    <cellStyle name="20% - Accent4 7 2 2 2 2" xfId="2668"/>
    <cellStyle name="20% - Accent4 7 2 2 2 2 2" xfId="2669"/>
    <cellStyle name="20% - Accent4 7 2 2 2 2 3" xfId="2670"/>
    <cellStyle name="20% - Accent4 7 2 2 2 3" xfId="2671"/>
    <cellStyle name="20% - Accent4 7 2 2 2 4" xfId="2672"/>
    <cellStyle name="20% - Accent4 7 2 2 3" xfId="2673"/>
    <cellStyle name="20% - Accent4 7 2 2 3 2" xfId="2674"/>
    <cellStyle name="20% - Accent4 7 2 2 3 3" xfId="2675"/>
    <cellStyle name="20% - Accent4 7 2 2 4" xfId="2676"/>
    <cellStyle name="20% - Accent4 7 2 2 4 2" xfId="2677"/>
    <cellStyle name="20% - Accent4 7 2 2 4 3" xfId="2678"/>
    <cellStyle name="20% - Accent4 7 2 2 5" xfId="2679"/>
    <cellStyle name="20% - Accent4 7 2 2 6" xfId="2680"/>
    <cellStyle name="20% - Accent4 7 2 3" xfId="2681"/>
    <cellStyle name="20% - Accent4 7 2 3 2" xfId="2682"/>
    <cellStyle name="20% - Accent4 7 2 3 2 2" xfId="2683"/>
    <cellStyle name="20% - Accent4 7 2 3 2 3" xfId="2684"/>
    <cellStyle name="20% - Accent4 7 2 3 3" xfId="2685"/>
    <cellStyle name="20% - Accent4 7 2 3 4" xfId="2686"/>
    <cellStyle name="20% - Accent4 7 2 4" xfId="2687"/>
    <cellStyle name="20% - Accent4 7 2 4 2" xfId="2688"/>
    <cellStyle name="20% - Accent4 7 2 4 3" xfId="2689"/>
    <cellStyle name="20% - Accent4 7 2 5" xfId="2690"/>
    <cellStyle name="20% - Accent4 7 2 5 2" xfId="2691"/>
    <cellStyle name="20% - Accent4 7 2 5 3" xfId="2692"/>
    <cellStyle name="20% - Accent4 7 2 6" xfId="2693"/>
    <cellStyle name="20% - Accent4 7 2 7" xfId="2694"/>
    <cellStyle name="20% - Accent4 7 3" xfId="2695"/>
    <cellStyle name="20% - Accent4 7 3 2" xfId="2696"/>
    <cellStyle name="20% - Accent4 7 3 2 2" xfId="2697"/>
    <cellStyle name="20% - Accent4 7 3 2 2 2" xfId="2698"/>
    <cellStyle name="20% - Accent4 7 3 2 2 3" xfId="2699"/>
    <cellStyle name="20% - Accent4 7 3 2 3" xfId="2700"/>
    <cellStyle name="20% - Accent4 7 3 2 4" xfId="2701"/>
    <cellStyle name="20% - Accent4 7 3 3" xfId="2702"/>
    <cellStyle name="20% - Accent4 7 3 3 2" xfId="2703"/>
    <cellStyle name="20% - Accent4 7 3 3 3" xfId="2704"/>
    <cellStyle name="20% - Accent4 7 3 4" xfId="2705"/>
    <cellStyle name="20% - Accent4 7 3 4 2" xfId="2706"/>
    <cellStyle name="20% - Accent4 7 3 4 3" xfId="2707"/>
    <cellStyle name="20% - Accent4 7 3 5" xfId="2708"/>
    <cellStyle name="20% - Accent4 7 3 6" xfId="2709"/>
    <cellStyle name="20% - Accent4 7 4" xfId="2710"/>
    <cellStyle name="20% - Accent4 7 4 2" xfId="2711"/>
    <cellStyle name="20% - Accent4 7 4 2 2" xfId="2712"/>
    <cellStyle name="20% - Accent4 7 4 2 3" xfId="2713"/>
    <cellStyle name="20% - Accent4 7 4 3" xfId="2714"/>
    <cellStyle name="20% - Accent4 7 4 4" xfId="2715"/>
    <cellStyle name="20% - Accent4 7 5" xfId="2716"/>
    <cellStyle name="20% - Accent4 7 5 2" xfId="2717"/>
    <cellStyle name="20% - Accent4 7 5 3" xfId="2718"/>
    <cellStyle name="20% - Accent4 7 6" xfId="2719"/>
    <cellStyle name="20% - Accent4 7 6 2" xfId="2720"/>
    <cellStyle name="20% - Accent4 7 6 3" xfId="2721"/>
    <cellStyle name="20% - Accent4 7 7" xfId="2722"/>
    <cellStyle name="20% - Accent4 7 8" xfId="2723"/>
    <cellStyle name="20% - Accent4 8" xfId="2724"/>
    <cellStyle name="20% - Accent4 8 2" xfId="2725"/>
    <cellStyle name="20% - Accent4 8 2 2" xfId="2726"/>
    <cellStyle name="20% - Accent4 8 2 2 2" xfId="2727"/>
    <cellStyle name="20% - Accent4 8 2 2 2 2" xfId="2728"/>
    <cellStyle name="20% - Accent4 8 2 2 2 2 2" xfId="2729"/>
    <cellStyle name="20% - Accent4 8 2 2 2 2 3" xfId="2730"/>
    <cellStyle name="20% - Accent4 8 2 2 2 3" xfId="2731"/>
    <cellStyle name="20% - Accent4 8 2 2 2 4" xfId="2732"/>
    <cellStyle name="20% - Accent4 8 2 2 3" xfId="2733"/>
    <cellStyle name="20% - Accent4 8 2 2 3 2" xfId="2734"/>
    <cellStyle name="20% - Accent4 8 2 2 3 3" xfId="2735"/>
    <cellStyle name="20% - Accent4 8 2 2 4" xfId="2736"/>
    <cellStyle name="20% - Accent4 8 2 2 4 2" xfId="2737"/>
    <cellStyle name="20% - Accent4 8 2 2 4 3" xfId="2738"/>
    <cellStyle name="20% - Accent4 8 2 2 5" xfId="2739"/>
    <cellStyle name="20% - Accent4 8 2 2 6" xfId="2740"/>
    <cellStyle name="20% - Accent4 8 2 3" xfId="2741"/>
    <cellStyle name="20% - Accent4 8 2 3 2" xfId="2742"/>
    <cellStyle name="20% - Accent4 8 2 3 2 2" xfId="2743"/>
    <cellStyle name="20% - Accent4 8 2 3 2 3" xfId="2744"/>
    <cellStyle name="20% - Accent4 8 2 3 3" xfId="2745"/>
    <cellStyle name="20% - Accent4 8 2 3 4" xfId="2746"/>
    <cellStyle name="20% - Accent4 8 2 4" xfId="2747"/>
    <cellStyle name="20% - Accent4 8 2 4 2" xfId="2748"/>
    <cellStyle name="20% - Accent4 8 2 4 3" xfId="2749"/>
    <cellStyle name="20% - Accent4 8 2 5" xfId="2750"/>
    <cellStyle name="20% - Accent4 8 2 5 2" xfId="2751"/>
    <cellStyle name="20% - Accent4 8 2 5 3" xfId="2752"/>
    <cellStyle name="20% - Accent4 8 2 6" xfId="2753"/>
    <cellStyle name="20% - Accent4 8 2 7" xfId="2754"/>
    <cellStyle name="20% - Accent4 8 3" xfId="2755"/>
    <cellStyle name="20% - Accent4 8 3 2" xfId="2756"/>
    <cellStyle name="20% - Accent4 8 3 2 2" xfId="2757"/>
    <cellStyle name="20% - Accent4 8 3 2 2 2" xfId="2758"/>
    <cellStyle name="20% - Accent4 8 3 2 2 3" xfId="2759"/>
    <cellStyle name="20% - Accent4 8 3 2 3" xfId="2760"/>
    <cellStyle name="20% - Accent4 8 3 2 4" xfId="2761"/>
    <cellStyle name="20% - Accent4 8 3 3" xfId="2762"/>
    <cellStyle name="20% - Accent4 8 3 3 2" xfId="2763"/>
    <cellStyle name="20% - Accent4 8 3 3 3" xfId="2764"/>
    <cellStyle name="20% - Accent4 8 3 4" xfId="2765"/>
    <cellStyle name="20% - Accent4 8 3 4 2" xfId="2766"/>
    <cellStyle name="20% - Accent4 8 3 4 3" xfId="2767"/>
    <cellStyle name="20% - Accent4 8 3 5" xfId="2768"/>
    <cellStyle name="20% - Accent4 8 3 6" xfId="2769"/>
    <cellStyle name="20% - Accent4 8 4" xfId="2770"/>
    <cellStyle name="20% - Accent4 8 4 2" xfId="2771"/>
    <cellStyle name="20% - Accent4 8 4 2 2" xfId="2772"/>
    <cellStyle name="20% - Accent4 8 4 2 3" xfId="2773"/>
    <cellStyle name="20% - Accent4 8 4 3" xfId="2774"/>
    <cellStyle name="20% - Accent4 8 4 4" xfId="2775"/>
    <cellStyle name="20% - Accent4 8 5" xfId="2776"/>
    <cellStyle name="20% - Accent4 8 5 2" xfId="2777"/>
    <cellStyle name="20% - Accent4 8 5 3" xfId="2778"/>
    <cellStyle name="20% - Accent4 8 6" xfId="2779"/>
    <cellStyle name="20% - Accent4 8 6 2" xfId="2780"/>
    <cellStyle name="20% - Accent4 8 6 3" xfId="2781"/>
    <cellStyle name="20% - Accent4 8 7" xfId="2782"/>
    <cellStyle name="20% - Accent4 8 8" xfId="2783"/>
    <cellStyle name="20% - Accent4 9" xfId="2784"/>
    <cellStyle name="20% - Accent4 9 2" xfId="2785"/>
    <cellStyle name="20% - Accent4 9 2 2" xfId="2786"/>
    <cellStyle name="20% - Accent4 9 2 2 2" xfId="2787"/>
    <cellStyle name="20% - Accent4 9 2 2 2 2" xfId="2788"/>
    <cellStyle name="20% - Accent4 9 2 2 2 2 2" xfId="2789"/>
    <cellStyle name="20% - Accent4 9 2 2 2 2 3" xfId="2790"/>
    <cellStyle name="20% - Accent4 9 2 2 2 3" xfId="2791"/>
    <cellStyle name="20% - Accent4 9 2 2 2 4" xfId="2792"/>
    <cellStyle name="20% - Accent4 9 2 2 3" xfId="2793"/>
    <cellStyle name="20% - Accent4 9 2 2 3 2" xfId="2794"/>
    <cellStyle name="20% - Accent4 9 2 2 3 3" xfId="2795"/>
    <cellStyle name="20% - Accent4 9 2 2 4" xfId="2796"/>
    <cellStyle name="20% - Accent4 9 2 2 4 2" xfId="2797"/>
    <cellStyle name="20% - Accent4 9 2 2 4 3" xfId="2798"/>
    <cellStyle name="20% - Accent4 9 2 2 5" xfId="2799"/>
    <cellStyle name="20% - Accent4 9 2 2 6" xfId="2800"/>
    <cellStyle name="20% - Accent4 9 2 3" xfId="2801"/>
    <cellStyle name="20% - Accent4 9 2 3 2" xfId="2802"/>
    <cellStyle name="20% - Accent4 9 2 3 2 2" xfId="2803"/>
    <cellStyle name="20% - Accent4 9 2 3 2 3" xfId="2804"/>
    <cellStyle name="20% - Accent4 9 2 3 3" xfId="2805"/>
    <cellStyle name="20% - Accent4 9 2 3 4" xfId="2806"/>
    <cellStyle name="20% - Accent4 9 2 4" xfId="2807"/>
    <cellStyle name="20% - Accent4 9 2 4 2" xfId="2808"/>
    <cellStyle name="20% - Accent4 9 2 4 3" xfId="2809"/>
    <cellStyle name="20% - Accent4 9 2 5" xfId="2810"/>
    <cellStyle name="20% - Accent4 9 2 5 2" xfId="2811"/>
    <cellStyle name="20% - Accent4 9 2 5 3" xfId="2812"/>
    <cellStyle name="20% - Accent4 9 2 6" xfId="2813"/>
    <cellStyle name="20% - Accent4 9 2 7" xfId="2814"/>
    <cellStyle name="20% - Accent4 9 3" xfId="2815"/>
    <cellStyle name="20% - Accent4 9 3 2" xfId="2816"/>
    <cellStyle name="20% - Accent4 9 3 2 2" xfId="2817"/>
    <cellStyle name="20% - Accent4 9 3 2 2 2" xfId="2818"/>
    <cellStyle name="20% - Accent4 9 3 2 2 3" xfId="2819"/>
    <cellStyle name="20% - Accent4 9 3 2 3" xfId="2820"/>
    <cellStyle name="20% - Accent4 9 3 2 4" xfId="2821"/>
    <cellStyle name="20% - Accent4 9 3 3" xfId="2822"/>
    <cellStyle name="20% - Accent4 9 3 3 2" xfId="2823"/>
    <cellStyle name="20% - Accent4 9 3 3 3" xfId="2824"/>
    <cellStyle name="20% - Accent4 9 3 4" xfId="2825"/>
    <cellStyle name="20% - Accent4 9 3 4 2" xfId="2826"/>
    <cellStyle name="20% - Accent4 9 3 4 3" xfId="2827"/>
    <cellStyle name="20% - Accent4 9 3 5" xfId="2828"/>
    <cellStyle name="20% - Accent4 9 3 6" xfId="2829"/>
    <cellStyle name="20% - Accent4 9 4" xfId="2830"/>
    <cellStyle name="20% - Accent4 9 4 2" xfId="2831"/>
    <cellStyle name="20% - Accent4 9 4 2 2" xfId="2832"/>
    <cellStyle name="20% - Accent4 9 4 2 3" xfId="2833"/>
    <cellStyle name="20% - Accent4 9 4 3" xfId="2834"/>
    <cellStyle name="20% - Accent4 9 4 4" xfId="2835"/>
    <cellStyle name="20% - Accent4 9 5" xfId="2836"/>
    <cellStyle name="20% - Accent4 9 5 2" xfId="2837"/>
    <cellStyle name="20% - Accent4 9 5 3" xfId="2838"/>
    <cellStyle name="20% - Accent4 9 6" xfId="2839"/>
    <cellStyle name="20% - Accent4 9 6 2" xfId="2840"/>
    <cellStyle name="20% - Accent4 9 6 3" xfId="2841"/>
    <cellStyle name="20% - Accent4 9 7" xfId="2842"/>
    <cellStyle name="20% - Accent4 9 8" xfId="2843"/>
    <cellStyle name="20% - Accent5 10" xfId="2844"/>
    <cellStyle name="20% - Accent5 10 2" xfId="2845"/>
    <cellStyle name="20% - Accent5 10 2 2" xfId="2846"/>
    <cellStyle name="20% - Accent5 10 2 2 2" xfId="2847"/>
    <cellStyle name="20% - Accent5 10 2 2 2 2" xfId="2848"/>
    <cellStyle name="20% - Accent5 10 2 2 2 2 2" xfId="2849"/>
    <cellStyle name="20% - Accent5 10 2 2 2 2 3" xfId="2850"/>
    <cellStyle name="20% - Accent5 10 2 2 2 3" xfId="2851"/>
    <cellStyle name="20% - Accent5 10 2 2 2 4" xfId="2852"/>
    <cellStyle name="20% - Accent5 10 2 2 3" xfId="2853"/>
    <cellStyle name="20% - Accent5 10 2 2 3 2" xfId="2854"/>
    <cellStyle name="20% - Accent5 10 2 2 3 3" xfId="2855"/>
    <cellStyle name="20% - Accent5 10 2 2 4" xfId="2856"/>
    <cellStyle name="20% - Accent5 10 2 2 4 2" xfId="2857"/>
    <cellStyle name="20% - Accent5 10 2 2 4 3" xfId="2858"/>
    <cellStyle name="20% - Accent5 10 2 2 5" xfId="2859"/>
    <cellStyle name="20% - Accent5 10 2 2 6" xfId="2860"/>
    <cellStyle name="20% - Accent5 10 2 3" xfId="2861"/>
    <cellStyle name="20% - Accent5 10 2 3 2" xfId="2862"/>
    <cellStyle name="20% - Accent5 10 2 3 2 2" xfId="2863"/>
    <cellStyle name="20% - Accent5 10 2 3 2 3" xfId="2864"/>
    <cellStyle name="20% - Accent5 10 2 3 3" xfId="2865"/>
    <cellStyle name="20% - Accent5 10 2 3 4" xfId="2866"/>
    <cellStyle name="20% - Accent5 10 2 4" xfId="2867"/>
    <cellStyle name="20% - Accent5 10 2 4 2" xfId="2868"/>
    <cellStyle name="20% - Accent5 10 2 4 3" xfId="2869"/>
    <cellStyle name="20% - Accent5 10 2 5" xfId="2870"/>
    <cellStyle name="20% - Accent5 10 2 5 2" xfId="2871"/>
    <cellStyle name="20% - Accent5 10 2 5 3" xfId="2872"/>
    <cellStyle name="20% - Accent5 10 2 6" xfId="2873"/>
    <cellStyle name="20% - Accent5 10 2 7" xfId="2874"/>
    <cellStyle name="20% - Accent5 10 3" xfId="2875"/>
    <cellStyle name="20% - Accent5 10 3 2" xfId="2876"/>
    <cellStyle name="20% - Accent5 10 3 2 2" xfId="2877"/>
    <cellStyle name="20% - Accent5 10 3 2 2 2" xfId="2878"/>
    <cellStyle name="20% - Accent5 10 3 2 2 3" xfId="2879"/>
    <cellStyle name="20% - Accent5 10 3 2 3" xfId="2880"/>
    <cellStyle name="20% - Accent5 10 3 2 4" xfId="2881"/>
    <cellStyle name="20% - Accent5 10 3 3" xfId="2882"/>
    <cellStyle name="20% - Accent5 10 3 3 2" xfId="2883"/>
    <cellStyle name="20% - Accent5 10 3 3 3" xfId="2884"/>
    <cellStyle name="20% - Accent5 10 3 4" xfId="2885"/>
    <cellStyle name="20% - Accent5 10 3 4 2" xfId="2886"/>
    <cellStyle name="20% - Accent5 10 3 4 3" xfId="2887"/>
    <cellStyle name="20% - Accent5 10 3 5" xfId="2888"/>
    <cellStyle name="20% - Accent5 10 3 6" xfId="2889"/>
    <cellStyle name="20% - Accent5 10 4" xfId="2890"/>
    <cellStyle name="20% - Accent5 10 4 2" xfId="2891"/>
    <cellStyle name="20% - Accent5 10 4 2 2" xfId="2892"/>
    <cellStyle name="20% - Accent5 10 4 2 3" xfId="2893"/>
    <cellStyle name="20% - Accent5 10 4 3" xfId="2894"/>
    <cellStyle name="20% - Accent5 10 4 4" xfId="2895"/>
    <cellStyle name="20% - Accent5 10 5" xfId="2896"/>
    <cellStyle name="20% - Accent5 10 5 2" xfId="2897"/>
    <cellStyle name="20% - Accent5 10 5 3" xfId="2898"/>
    <cellStyle name="20% - Accent5 10 6" xfId="2899"/>
    <cellStyle name="20% - Accent5 10 6 2" xfId="2900"/>
    <cellStyle name="20% - Accent5 10 6 3" xfId="2901"/>
    <cellStyle name="20% - Accent5 10 7" xfId="2902"/>
    <cellStyle name="20% - Accent5 10 8" xfId="2903"/>
    <cellStyle name="20% - Accent5 11" xfId="2904"/>
    <cellStyle name="20% - Accent5 11 2" xfId="2905"/>
    <cellStyle name="20% - Accent5 11 2 2" xfId="2906"/>
    <cellStyle name="20% - Accent5 11 2 2 2" xfId="2907"/>
    <cellStyle name="20% - Accent5 11 2 2 2 2" xfId="2908"/>
    <cellStyle name="20% - Accent5 11 2 2 2 2 2" xfId="2909"/>
    <cellStyle name="20% - Accent5 11 2 2 2 2 3" xfId="2910"/>
    <cellStyle name="20% - Accent5 11 2 2 2 3" xfId="2911"/>
    <cellStyle name="20% - Accent5 11 2 2 2 4" xfId="2912"/>
    <cellStyle name="20% - Accent5 11 2 2 3" xfId="2913"/>
    <cellStyle name="20% - Accent5 11 2 2 3 2" xfId="2914"/>
    <cellStyle name="20% - Accent5 11 2 2 3 3" xfId="2915"/>
    <cellStyle name="20% - Accent5 11 2 2 4" xfId="2916"/>
    <cellStyle name="20% - Accent5 11 2 2 4 2" xfId="2917"/>
    <cellStyle name="20% - Accent5 11 2 2 4 3" xfId="2918"/>
    <cellStyle name="20% - Accent5 11 2 2 5" xfId="2919"/>
    <cellStyle name="20% - Accent5 11 2 2 6" xfId="2920"/>
    <cellStyle name="20% - Accent5 11 2 3" xfId="2921"/>
    <cellStyle name="20% - Accent5 11 2 3 2" xfId="2922"/>
    <cellStyle name="20% - Accent5 11 2 3 2 2" xfId="2923"/>
    <cellStyle name="20% - Accent5 11 2 3 2 3" xfId="2924"/>
    <cellStyle name="20% - Accent5 11 2 3 3" xfId="2925"/>
    <cellStyle name="20% - Accent5 11 2 3 4" xfId="2926"/>
    <cellStyle name="20% - Accent5 11 2 4" xfId="2927"/>
    <cellStyle name="20% - Accent5 11 2 4 2" xfId="2928"/>
    <cellStyle name="20% - Accent5 11 2 4 3" xfId="2929"/>
    <cellStyle name="20% - Accent5 11 2 5" xfId="2930"/>
    <cellStyle name="20% - Accent5 11 2 5 2" xfId="2931"/>
    <cellStyle name="20% - Accent5 11 2 5 3" xfId="2932"/>
    <cellStyle name="20% - Accent5 11 2 6" xfId="2933"/>
    <cellStyle name="20% - Accent5 11 2 7" xfId="2934"/>
    <cellStyle name="20% - Accent5 11 3" xfId="2935"/>
    <cellStyle name="20% - Accent5 11 3 2" xfId="2936"/>
    <cellStyle name="20% - Accent5 11 3 2 2" xfId="2937"/>
    <cellStyle name="20% - Accent5 11 3 2 2 2" xfId="2938"/>
    <cellStyle name="20% - Accent5 11 3 2 2 3" xfId="2939"/>
    <cellStyle name="20% - Accent5 11 3 2 3" xfId="2940"/>
    <cellStyle name="20% - Accent5 11 3 2 4" xfId="2941"/>
    <cellStyle name="20% - Accent5 11 3 3" xfId="2942"/>
    <cellStyle name="20% - Accent5 11 3 3 2" xfId="2943"/>
    <cellStyle name="20% - Accent5 11 3 3 3" xfId="2944"/>
    <cellStyle name="20% - Accent5 11 3 4" xfId="2945"/>
    <cellStyle name="20% - Accent5 11 3 4 2" xfId="2946"/>
    <cellStyle name="20% - Accent5 11 3 4 3" xfId="2947"/>
    <cellStyle name="20% - Accent5 11 3 5" xfId="2948"/>
    <cellStyle name="20% - Accent5 11 3 6" xfId="2949"/>
    <cellStyle name="20% - Accent5 11 4" xfId="2950"/>
    <cellStyle name="20% - Accent5 11 4 2" xfId="2951"/>
    <cellStyle name="20% - Accent5 11 4 2 2" xfId="2952"/>
    <cellStyle name="20% - Accent5 11 4 2 3" xfId="2953"/>
    <cellStyle name="20% - Accent5 11 4 3" xfId="2954"/>
    <cellStyle name="20% - Accent5 11 4 4" xfId="2955"/>
    <cellStyle name="20% - Accent5 11 5" xfId="2956"/>
    <cellStyle name="20% - Accent5 11 5 2" xfId="2957"/>
    <cellStyle name="20% - Accent5 11 5 3" xfId="2958"/>
    <cellStyle name="20% - Accent5 11 6" xfId="2959"/>
    <cellStyle name="20% - Accent5 11 6 2" xfId="2960"/>
    <cellStyle name="20% - Accent5 11 6 3" xfId="2961"/>
    <cellStyle name="20% - Accent5 11 7" xfId="2962"/>
    <cellStyle name="20% - Accent5 11 8" xfId="2963"/>
    <cellStyle name="20% - Accent5 12" xfId="2964"/>
    <cellStyle name="20% - Accent5 12 2" xfId="2965"/>
    <cellStyle name="20% - Accent5 12 2 2" xfId="2966"/>
    <cellStyle name="20% - Accent5 12 2 2 2" xfId="2967"/>
    <cellStyle name="20% - Accent5 12 2 2 2 2" xfId="2968"/>
    <cellStyle name="20% - Accent5 12 2 2 2 2 2" xfId="2969"/>
    <cellStyle name="20% - Accent5 12 2 2 2 2 3" xfId="2970"/>
    <cellStyle name="20% - Accent5 12 2 2 2 3" xfId="2971"/>
    <cellStyle name="20% - Accent5 12 2 2 2 4" xfId="2972"/>
    <cellStyle name="20% - Accent5 12 2 2 3" xfId="2973"/>
    <cellStyle name="20% - Accent5 12 2 2 3 2" xfId="2974"/>
    <cellStyle name="20% - Accent5 12 2 2 3 3" xfId="2975"/>
    <cellStyle name="20% - Accent5 12 2 2 4" xfId="2976"/>
    <cellStyle name="20% - Accent5 12 2 2 4 2" xfId="2977"/>
    <cellStyle name="20% - Accent5 12 2 2 4 3" xfId="2978"/>
    <cellStyle name="20% - Accent5 12 2 2 5" xfId="2979"/>
    <cellStyle name="20% - Accent5 12 2 2 6" xfId="2980"/>
    <cellStyle name="20% - Accent5 12 2 3" xfId="2981"/>
    <cellStyle name="20% - Accent5 12 2 3 2" xfId="2982"/>
    <cellStyle name="20% - Accent5 12 2 3 2 2" xfId="2983"/>
    <cellStyle name="20% - Accent5 12 2 3 2 3" xfId="2984"/>
    <cellStyle name="20% - Accent5 12 2 3 3" xfId="2985"/>
    <cellStyle name="20% - Accent5 12 2 3 4" xfId="2986"/>
    <cellStyle name="20% - Accent5 12 2 4" xfId="2987"/>
    <cellStyle name="20% - Accent5 12 2 4 2" xfId="2988"/>
    <cellStyle name="20% - Accent5 12 2 4 3" xfId="2989"/>
    <cellStyle name="20% - Accent5 12 2 5" xfId="2990"/>
    <cellStyle name="20% - Accent5 12 2 5 2" xfId="2991"/>
    <cellStyle name="20% - Accent5 12 2 5 3" xfId="2992"/>
    <cellStyle name="20% - Accent5 12 2 6" xfId="2993"/>
    <cellStyle name="20% - Accent5 12 2 7" xfId="2994"/>
    <cellStyle name="20% - Accent5 12 3" xfId="2995"/>
    <cellStyle name="20% - Accent5 12 3 2" xfId="2996"/>
    <cellStyle name="20% - Accent5 12 3 2 2" xfId="2997"/>
    <cellStyle name="20% - Accent5 12 3 2 2 2" xfId="2998"/>
    <cellStyle name="20% - Accent5 12 3 2 2 3" xfId="2999"/>
    <cellStyle name="20% - Accent5 12 3 2 3" xfId="3000"/>
    <cellStyle name="20% - Accent5 12 3 2 4" xfId="3001"/>
    <cellStyle name="20% - Accent5 12 3 3" xfId="3002"/>
    <cellStyle name="20% - Accent5 12 3 3 2" xfId="3003"/>
    <cellStyle name="20% - Accent5 12 3 3 3" xfId="3004"/>
    <cellStyle name="20% - Accent5 12 3 4" xfId="3005"/>
    <cellStyle name="20% - Accent5 12 3 4 2" xfId="3006"/>
    <cellStyle name="20% - Accent5 12 3 4 3" xfId="3007"/>
    <cellStyle name="20% - Accent5 12 3 5" xfId="3008"/>
    <cellStyle name="20% - Accent5 12 3 6" xfId="3009"/>
    <cellStyle name="20% - Accent5 12 4" xfId="3010"/>
    <cellStyle name="20% - Accent5 12 4 2" xfId="3011"/>
    <cellStyle name="20% - Accent5 12 4 2 2" xfId="3012"/>
    <cellStyle name="20% - Accent5 12 4 2 3" xfId="3013"/>
    <cellStyle name="20% - Accent5 12 4 3" xfId="3014"/>
    <cellStyle name="20% - Accent5 12 4 4" xfId="3015"/>
    <cellStyle name="20% - Accent5 12 5" xfId="3016"/>
    <cellStyle name="20% - Accent5 12 5 2" xfId="3017"/>
    <cellStyle name="20% - Accent5 12 5 3" xfId="3018"/>
    <cellStyle name="20% - Accent5 12 6" xfId="3019"/>
    <cellStyle name="20% - Accent5 12 6 2" xfId="3020"/>
    <cellStyle name="20% - Accent5 12 6 3" xfId="3021"/>
    <cellStyle name="20% - Accent5 12 7" xfId="3022"/>
    <cellStyle name="20% - Accent5 12 8" xfId="3023"/>
    <cellStyle name="20% - Accent5 13" xfId="3024"/>
    <cellStyle name="20% - Accent5 14" xfId="3025"/>
    <cellStyle name="20% - Accent5 15" xfId="3026"/>
    <cellStyle name="20% - Accent5 15 2" xfId="3027"/>
    <cellStyle name="20% - Accent5 15 2 2" xfId="3028"/>
    <cellStyle name="20% - Accent5 15 2 2 2" xfId="3029"/>
    <cellStyle name="20% - Accent5 15 2 2 3" xfId="3030"/>
    <cellStyle name="20% - Accent5 15 2 3" xfId="3031"/>
    <cellStyle name="20% - Accent5 15 2 4" xfId="3032"/>
    <cellStyle name="20% - Accent5 15 3" xfId="3033"/>
    <cellStyle name="20% - Accent5 15 3 2" xfId="3034"/>
    <cellStyle name="20% - Accent5 15 3 3" xfId="3035"/>
    <cellStyle name="20% - Accent5 15 4" xfId="3036"/>
    <cellStyle name="20% - Accent5 15 4 2" xfId="3037"/>
    <cellStyle name="20% - Accent5 15 4 3" xfId="3038"/>
    <cellStyle name="20% - Accent5 15 5" xfId="3039"/>
    <cellStyle name="20% - Accent5 15 6" xfId="3040"/>
    <cellStyle name="20% - Accent5 16" xfId="3041"/>
    <cellStyle name="20% - Accent5 16 2" xfId="3042"/>
    <cellStyle name="20% - Accent5 16 2 2" xfId="3043"/>
    <cellStyle name="20% - Accent5 16 2 3" xfId="3044"/>
    <cellStyle name="20% - Accent5 16 3" xfId="3045"/>
    <cellStyle name="20% - Accent5 16 4" xfId="3046"/>
    <cellStyle name="20% - Accent5 17" xfId="3047"/>
    <cellStyle name="20% - Accent5 17 2" xfId="3048"/>
    <cellStyle name="20% - Accent5 17 2 2" xfId="3049"/>
    <cellStyle name="20% - Accent5 17 2 3" xfId="3050"/>
    <cellStyle name="20% - Accent5 17 3" xfId="3051"/>
    <cellStyle name="20% - Accent5 17 4" xfId="3052"/>
    <cellStyle name="20% - Accent5 18" xfId="3053"/>
    <cellStyle name="20% - Accent5 18 2" xfId="3054"/>
    <cellStyle name="20% - Accent5 18 3" xfId="3055"/>
    <cellStyle name="20% - Accent5 19" xfId="3056"/>
    <cellStyle name="20% - Accent5 19 2" xfId="3057"/>
    <cellStyle name="20% - Accent5 19 3" xfId="3058"/>
    <cellStyle name="20% - Accent5 2" xfId="3059"/>
    <cellStyle name="20% - Accent5 2 2" xfId="3060"/>
    <cellStyle name="20% - Accent5 2 2 2" xfId="3061"/>
    <cellStyle name="20% - Accent5 2 2 3" xfId="3062"/>
    <cellStyle name="20% - Accent5 2 2 3 2" xfId="3063"/>
    <cellStyle name="20% - Accent5 2 2 3 2 2" xfId="3064"/>
    <cellStyle name="20% - Accent5 2 2 3 2 2 2" xfId="3065"/>
    <cellStyle name="20% - Accent5 2 2 3 2 2 2 2" xfId="3066"/>
    <cellStyle name="20% - Accent5 2 2 3 2 2 2 3" xfId="3067"/>
    <cellStyle name="20% - Accent5 2 2 3 2 2 3" xfId="3068"/>
    <cellStyle name="20% - Accent5 2 2 3 2 2 4" xfId="3069"/>
    <cellStyle name="20% - Accent5 2 2 3 2 3" xfId="3070"/>
    <cellStyle name="20% - Accent5 2 2 3 2 3 2" xfId="3071"/>
    <cellStyle name="20% - Accent5 2 2 3 2 3 3" xfId="3072"/>
    <cellStyle name="20% - Accent5 2 2 3 2 4" xfId="3073"/>
    <cellStyle name="20% - Accent5 2 2 3 2 4 2" xfId="3074"/>
    <cellStyle name="20% - Accent5 2 2 3 2 4 3" xfId="3075"/>
    <cellStyle name="20% - Accent5 2 2 3 2 5" xfId="3076"/>
    <cellStyle name="20% - Accent5 2 2 3 2 6" xfId="3077"/>
    <cellStyle name="20% - Accent5 2 2 3 3" xfId="3078"/>
    <cellStyle name="20% - Accent5 2 2 3 3 2" xfId="3079"/>
    <cellStyle name="20% - Accent5 2 2 3 3 2 2" xfId="3080"/>
    <cellStyle name="20% - Accent5 2 2 3 3 2 3" xfId="3081"/>
    <cellStyle name="20% - Accent5 2 2 3 3 3" xfId="3082"/>
    <cellStyle name="20% - Accent5 2 2 3 3 4" xfId="3083"/>
    <cellStyle name="20% - Accent5 2 2 3 4" xfId="3084"/>
    <cellStyle name="20% - Accent5 2 2 3 4 2" xfId="3085"/>
    <cellStyle name="20% - Accent5 2 2 3 4 3" xfId="3086"/>
    <cellStyle name="20% - Accent5 2 2 3 5" xfId="3087"/>
    <cellStyle name="20% - Accent5 2 2 3 5 2" xfId="3088"/>
    <cellStyle name="20% - Accent5 2 2 3 5 3" xfId="3089"/>
    <cellStyle name="20% - Accent5 2 2 3 6" xfId="3090"/>
    <cellStyle name="20% - Accent5 2 2 3 7" xfId="3091"/>
    <cellStyle name="20% - Accent5 2 2 4" xfId="3092"/>
    <cellStyle name="20% - Accent5 2 2 4 2" xfId="3093"/>
    <cellStyle name="20% - Accent5 2 2 4 2 2" xfId="3094"/>
    <cellStyle name="20% - Accent5 2 2 4 2 2 2" xfId="3095"/>
    <cellStyle name="20% - Accent5 2 2 4 2 2 3" xfId="3096"/>
    <cellStyle name="20% - Accent5 2 2 4 2 3" xfId="3097"/>
    <cellStyle name="20% - Accent5 2 2 4 2 4" xfId="3098"/>
    <cellStyle name="20% - Accent5 2 2 4 3" xfId="3099"/>
    <cellStyle name="20% - Accent5 2 2 4 3 2" xfId="3100"/>
    <cellStyle name="20% - Accent5 2 2 4 3 3" xfId="3101"/>
    <cellStyle name="20% - Accent5 2 2 4 4" xfId="3102"/>
    <cellStyle name="20% - Accent5 2 2 4 4 2" xfId="3103"/>
    <cellStyle name="20% - Accent5 2 2 4 4 3" xfId="3104"/>
    <cellStyle name="20% - Accent5 2 2 4 5" xfId="3105"/>
    <cellStyle name="20% - Accent5 2 2 4 6" xfId="3106"/>
    <cellStyle name="20% - Accent5 2 2 5" xfId="3107"/>
    <cellStyle name="20% - Accent5 2 2 5 2" xfId="3108"/>
    <cellStyle name="20% - Accent5 2 2 5 2 2" xfId="3109"/>
    <cellStyle name="20% - Accent5 2 2 5 2 3" xfId="3110"/>
    <cellStyle name="20% - Accent5 2 2 5 3" xfId="3111"/>
    <cellStyle name="20% - Accent5 2 2 5 4" xfId="3112"/>
    <cellStyle name="20% - Accent5 2 2 6" xfId="3113"/>
    <cellStyle name="20% - Accent5 2 2 6 2" xfId="3114"/>
    <cellStyle name="20% - Accent5 2 2 6 3" xfId="3115"/>
    <cellStyle name="20% - Accent5 2 2 7" xfId="3116"/>
    <cellStyle name="20% - Accent5 2 2 7 2" xfId="3117"/>
    <cellStyle name="20% - Accent5 2 2 7 3" xfId="3118"/>
    <cellStyle name="20% - Accent5 2 2 8" xfId="3119"/>
    <cellStyle name="20% - Accent5 2 2 9" xfId="3120"/>
    <cellStyle name="20% - Accent5 20" xfId="3121"/>
    <cellStyle name="20% - Accent5 20 2" xfId="3122"/>
    <cellStyle name="20% - Accent5 20 3" xfId="3123"/>
    <cellStyle name="20% - Accent5 21" xfId="3124"/>
    <cellStyle name="20% - Accent5 22" xfId="3125"/>
    <cellStyle name="20% - Accent5 3" xfId="3126"/>
    <cellStyle name="20% - Accent5 3 2" xfId="3127"/>
    <cellStyle name="20% - Accent5 3 2 2" xfId="3128"/>
    <cellStyle name="20% - Accent5 3 2 3" xfId="3129"/>
    <cellStyle name="20% - Accent5 3 2 3 2" xfId="3130"/>
    <cellStyle name="20% - Accent5 3 2 3 2 2" xfId="3131"/>
    <cellStyle name="20% - Accent5 3 2 3 2 2 2" xfId="3132"/>
    <cellStyle name="20% - Accent5 3 2 3 2 2 3" xfId="3133"/>
    <cellStyle name="20% - Accent5 3 2 3 2 3" xfId="3134"/>
    <cellStyle name="20% - Accent5 3 2 3 2 4" xfId="3135"/>
    <cellStyle name="20% - Accent5 3 2 3 3" xfId="3136"/>
    <cellStyle name="20% - Accent5 3 2 3 3 2" xfId="3137"/>
    <cellStyle name="20% - Accent5 3 2 3 3 3" xfId="3138"/>
    <cellStyle name="20% - Accent5 3 2 3 4" xfId="3139"/>
    <cellStyle name="20% - Accent5 3 2 3 4 2" xfId="3140"/>
    <cellStyle name="20% - Accent5 3 2 3 4 3" xfId="3141"/>
    <cellStyle name="20% - Accent5 3 2 3 5" xfId="3142"/>
    <cellStyle name="20% - Accent5 3 2 3 6" xfId="3143"/>
    <cellStyle name="20% - Accent5 3 2 4" xfId="3144"/>
    <cellStyle name="20% - Accent5 3 2 4 2" xfId="3145"/>
    <cellStyle name="20% - Accent5 3 2 4 2 2" xfId="3146"/>
    <cellStyle name="20% - Accent5 3 2 4 2 3" xfId="3147"/>
    <cellStyle name="20% - Accent5 3 2 4 3" xfId="3148"/>
    <cellStyle name="20% - Accent5 3 2 4 4" xfId="3149"/>
    <cellStyle name="20% - Accent5 3 2 5" xfId="3150"/>
    <cellStyle name="20% - Accent5 3 2 5 2" xfId="3151"/>
    <cellStyle name="20% - Accent5 3 2 5 3" xfId="3152"/>
    <cellStyle name="20% - Accent5 3 2 6" xfId="3153"/>
    <cellStyle name="20% - Accent5 3 2 6 2" xfId="3154"/>
    <cellStyle name="20% - Accent5 3 2 6 3" xfId="3155"/>
    <cellStyle name="20% - Accent5 3 2 7" xfId="3156"/>
    <cellStyle name="20% - Accent5 3 2 8" xfId="3157"/>
    <cellStyle name="20% - Accent5 3 3" xfId="3158"/>
    <cellStyle name="20% - Accent5 3 4" xfId="3159"/>
    <cellStyle name="20% - Accent5 3 4 2" xfId="3160"/>
    <cellStyle name="20% - Accent5 3 4 2 2" xfId="3161"/>
    <cellStyle name="20% - Accent5 3 4 2 2 2" xfId="3162"/>
    <cellStyle name="20% - Accent5 3 4 2 2 3" xfId="3163"/>
    <cellStyle name="20% - Accent5 3 4 2 3" xfId="3164"/>
    <cellStyle name="20% - Accent5 3 4 2 4" xfId="3165"/>
    <cellStyle name="20% - Accent5 3 4 3" xfId="3166"/>
    <cellStyle name="20% - Accent5 3 4 3 2" xfId="3167"/>
    <cellStyle name="20% - Accent5 3 4 3 3" xfId="3168"/>
    <cellStyle name="20% - Accent5 3 4 4" xfId="3169"/>
    <cellStyle name="20% - Accent5 3 4 4 2" xfId="3170"/>
    <cellStyle name="20% - Accent5 3 4 4 3" xfId="3171"/>
    <cellStyle name="20% - Accent5 3 4 5" xfId="3172"/>
    <cellStyle name="20% - Accent5 3 4 6" xfId="3173"/>
    <cellStyle name="20% - Accent5 3 5" xfId="3174"/>
    <cellStyle name="20% - Accent5 3 5 2" xfId="3175"/>
    <cellStyle name="20% - Accent5 3 5 2 2" xfId="3176"/>
    <cellStyle name="20% - Accent5 3 5 2 3" xfId="3177"/>
    <cellStyle name="20% - Accent5 3 5 3" xfId="3178"/>
    <cellStyle name="20% - Accent5 3 5 4" xfId="3179"/>
    <cellStyle name="20% - Accent5 3 6" xfId="3180"/>
    <cellStyle name="20% - Accent5 3 6 2" xfId="3181"/>
    <cellStyle name="20% - Accent5 3 6 3" xfId="3182"/>
    <cellStyle name="20% - Accent5 3 7" xfId="3183"/>
    <cellStyle name="20% - Accent5 3 7 2" xfId="3184"/>
    <cellStyle name="20% - Accent5 3 7 3" xfId="3185"/>
    <cellStyle name="20% - Accent5 3 8" xfId="3186"/>
    <cellStyle name="20% - Accent5 3 9" xfId="3187"/>
    <cellStyle name="20% - Accent5 4" xfId="3188"/>
    <cellStyle name="20% - Accent5 4 2" xfId="3189"/>
    <cellStyle name="20% - Accent5 4 2 2" xfId="3190"/>
    <cellStyle name="20% - Accent5 4 2 3" xfId="3191"/>
    <cellStyle name="20% - Accent5 4 2 3 2" xfId="3192"/>
    <cellStyle name="20% - Accent5 4 2 3 2 2" xfId="3193"/>
    <cellStyle name="20% - Accent5 4 2 3 2 2 2" xfId="3194"/>
    <cellStyle name="20% - Accent5 4 2 3 2 2 3" xfId="3195"/>
    <cellStyle name="20% - Accent5 4 2 3 2 3" xfId="3196"/>
    <cellStyle name="20% - Accent5 4 2 3 2 4" xfId="3197"/>
    <cellStyle name="20% - Accent5 4 2 3 3" xfId="3198"/>
    <cellStyle name="20% - Accent5 4 2 3 3 2" xfId="3199"/>
    <cellStyle name="20% - Accent5 4 2 3 3 3" xfId="3200"/>
    <cellStyle name="20% - Accent5 4 2 3 4" xfId="3201"/>
    <cellStyle name="20% - Accent5 4 2 3 4 2" xfId="3202"/>
    <cellStyle name="20% - Accent5 4 2 3 4 3" xfId="3203"/>
    <cellStyle name="20% - Accent5 4 2 3 5" xfId="3204"/>
    <cellStyle name="20% - Accent5 4 2 3 6" xfId="3205"/>
    <cellStyle name="20% - Accent5 4 2 4" xfId="3206"/>
    <cellStyle name="20% - Accent5 4 2 4 2" xfId="3207"/>
    <cellStyle name="20% - Accent5 4 2 4 2 2" xfId="3208"/>
    <cellStyle name="20% - Accent5 4 2 4 2 3" xfId="3209"/>
    <cellStyle name="20% - Accent5 4 2 4 3" xfId="3210"/>
    <cellStyle name="20% - Accent5 4 2 4 4" xfId="3211"/>
    <cellStyle name="20% - Accent5 4 2 5" xfId="3212"/>
    <cellStyle name="20% - Accent5 4 2 5 2" xfId="3213"/>
    <cellStyle name="20% - Accent5 4 2 5 3" xfId="3214"/>
    <cellStyle name="20% - Accent5 4 2 6" xfId="3215"/>
    <cellStyle name="20% - Accent5 4 2 6 2" xfId="3216"/>
    <cellStyle name="20% - Accent5 4 2 6 3" xfId="3217"/>
    <cellStyle name="20% - Accent5 4 2 7" xfId="3218"/>
    <cellStyle name="20% - Accent5 4 2 8" xfId="3219"/>
    <cellStyle name="20% - Accent5 4 3" xfId="3220"/>
    <cellStyle name="20% - Accent5 4 4" xfId="3221"/>
    <cellStyle name="20% - Accent5 4 4 2" xfId="3222"/>
    <cellStyle name="20% - Accent5 4 4 2 2" xfId="3223"/>
    <cellStyle name="20% - Accent5 4 4 2 2 2" xfId="3224"/>
    <cellStyle name="20% - Accent5 4 4 2 2 3" xfId="3225"/>
    <cellStyle name="20% - Accent5 4 4 2 3" xfId="3226"/>
    <cellStyle name="20% - Accent5 4 4 2 4" xfId="3227"/>
    <cellStyle name="20% - Accent5 4 4 3" xfId="3228"/>
    <cellStyle name="20% - Accent5 4 4 3 2" xfId="3229"/>
    <cellStyle name="20% - Accent5 4 4 3 3" xfId="3230"/>
    <cellStyle name="20% - Accent5 4 4 4" xfId="3231"/>
    <cellStyle name="20% - Accent5 4 4 4 2" xfId="3232"/>
    <cellStyle name="20% - Accent5 4 4 4 3" xfId="3233"/>
    <cellStyle name="20% - Accent5 4 4 5" xfId="3234"/>
    <cellStyle name="20% - Accent5 4 4 6" xfId="3235"/>
    <cellStyle name="20% - Accent5 4 5" xfId="3236"/>
    <cellStyle name="20% - Accent5 4 5 2" xfId="3237"/>
    <cellStyle name="20% - Accent5 4 5 2 2" xfId="3238"/>
    <cellStyle name="20% - Accent5 4 5 2 3" xfId="3239"/>
    <cellStyle name="20% - Accent5 4 5 3" xfId="3240"/>
    <cellStyle name="20% - Accent5 4 5 4" xfId="3241"/>
    <cellStyle name="20% - Accent5 4 6" xfId="3242"/>
    <cellStyle name="20% - Accent5 4 6 2" xfId="3243"/>
    <cellStyle name="20% - Accent5 4 6 3" xfId="3244"/>
    <cellStyle name="20% - Accent5 4 7" xfId="3245"/>
    <cellStyle name="20% - Accent5 4 7 2" xfId="3246"/>
    <cellStyle name="20% - Accent5 4 7 3" xfId="3247"/>
    <cellStyle name="20% - Accent5 4 8" xfId="3248"/>
    <cellStyle name="20% - Accent5 4 9" xfId="3249"/>
    <cellStyle name="20% - Accent5 5" xfId="3250"/>
    <cellStyle name="20% - Accent5 5 2" xfId="3251"/>
    <cellStyle name="20% - Accent5 5 2 2" xfId="3252"/>
    <cellStyle name="20% - Accent5 5 2 2 2" xfId="3253"/>
    <cellStyle name="20% - Accent5 5 2 2 2 2" xfId="3254"/>
    <cellStyle name="20% - Accent5 5 2 2 2 2 2" xfId="3255"/>
    <cellStyle name="20% - Accent5 5 2 2 2 2 3" xfId="3256"/>
    <cellStyle name="20% - Accent5 5 2 2 2 3" xfId="3257"/>
    <cellStyle name="20% - Accent5 5 2 2 2 4" xfId="3258"/>
    <cellStyle name="20% - Accent5 5 2 2 3" xfId="3259"/>
    <cellStyle name="20% - Accent5 5 2 2 3 2" xfId="3260"/>
    <cellStyle name="20% - Accent5 5 2 2 3 3" xfId="3261"/>
    <cellStyle name="20% - Accent5 5 2 2 4" xfId="3262"/>
    <cellStyle name="20% - Accent5 5 2 2 4 2" xfId="3263"/>
    <cellStyle name="20% - Accent5 5 2 2 4 3" xfId="3264"/>
    <cellStyle name="20% - Accent5 5 2 2 5" xfId="3265"/>
    <cellStyle name="20% - Accent5 5 2 2 6" xfId="3266"/>
    <cellStyle name="20% - Accent5 5 2 3" xfId="3267"/>
    <cellStyle name="20% - Accent5 5 2 3 2" xfId="3268"/>
    <cellStyle name="20% - Accent5 5 2 3 2 2" xfId="3269"/>
    <cellStyle name="20% - Accent5 5 2 3 2 3" xfId="3270"/>
    <cellStyle name="20% - Accent5 5 2 3 3" xfId="3271"/>
    <cellStyle name="20% - Accent5 5 2 3 4" xfId="3272"/>
    <cellStyle name="20% - Accent5 5 2 4" xfId="3273"/>
    <cellStyle name="20% - Accent5 5 2 4 2" xfId="3274"/>
    <cellStyle name="20% - Accent5 5 2 4 3" xfId="3275"/>
    <cellStyle name="20% - Accent5 5 2 5" xfId="3276"/>
    <cellStyle name="20% - Accent5 5 2 5 2" xfId="3277"/>
    <cellStyle name="20% - Accent5 5 2 5 3" xfId="3278"/>
    <cellStyle name="20% - Accent5 5 2 6" xfId="3279"/>
    <cellStyle name="20% - Accent5 5 2 7" xfId="3280"/>
    <cellStyle name="20% - Accent5 5 3" xfId="3281"/>
    <cellStyle name="20% - Accent5 5 3 2" xfId="3282"/>
    <cellStyle name="20% - Accent5 5 3 2 2" xfId="3283"/>
    <cellStyle name="20% - Accent5 5 3 2 2 2" xfId="3284"/>
    <cellStyle name="20% - Accent5 5 3 2 2 3" xfId="3285"/>
    <cellStyle name="20% - Accent5 5 3 2 3" xfId="3286"/>
    <cellStyle name="20% - Accent5 5 3 2 4" xfId="3287"/>
    <cellStyle name="20% - Accent5 5 3 3" xfId="3288"/>
    <cellStyle name="20% - Accent5 5 3 3 2" xfId="3289"/>
    <cellStyle name="20% - Accent5 5 3 3 3" xfId="3290"/>
    <cellStyle name="20% - Accent5 5 3 4" xfId="3291"/>
    <cellStyle name="20% - Accent5 5 3 4 2" xfId="3292"/>
    <cellStyle name="20% - Accent5 5 3 4 3" xfId="3293"/>
    <cellStyle name="20% - Accent5 5 3 5" xfId="3294"/>
    <cellStyle name="20% - Accent5 5 3 6" xfId="3295"/>
    <cellStyle name="20% - Accent5 5 4" xfId="3296"/>
    <cellStyle name="20% - Accent5 5 4 2" xfId="3297"/>
    <cellStyle name="20% - Accent5 5 4 2 2" xfId="3298"/>
    <cellStyle name="20% - Accent5 5 4 2 3" xfId="3299"/>
    <cellStyle name="20% - Accent5 5 4 3" xfId="3300"/>
    <cellStyle name="20% - Accent5 5 4 4" xfId="3301"/>
    <cellStyle name="20% - Accent5 5 5" xfId="3302"/>
    <cellStyle name="20% - Accent5 5 5 2" xfId="3303"/>
    <cellStyle name="20% - Accent5 5 5 3" xfId="3304"/>
    <cellStyle name="20% - Accent5 5 6" xfId="3305"/>
    <cellStyle name="20% - Accent5 5 6 2" xfId="3306"/>
    <cellStyle name="20% - Accent5 5 6 3" xfId="3307"/>
    <cellStyle name="20% - Accent5 5 7" xfId="3308"/>
    <cellStyle name="20% - Accent5 5 8" xfId="3309"/>
    <cellStyle name="20% - Accent5 6" xfId="3310"/>
    <cellStyle name="20% - Accent5 6 2" xfId="3311"/>
    <cellStyle name="20% - Accent5 6 2 2" xfId="3312"/>
    <cellStyle name="20% - Accent5 6 2 2 2" xfId="3313"/>
    <cellStyle name="20% - Accent5 6 2 2 2 2" xfId="3314"/>
    <cellStyle name="20% - Accent5 6 2 2 2 2 2" xfId="3315"/>
    <cellStyle name="20% - Accent5 6 2 2 2 2 3" xfId="3316"/>
    <cellStyle name="20% - Accent5 6 2 2 2 3" xfId="3317"/>
    <cellStyle name="20% - Accent5 6 2 2 2 4" xfId="3318"/>
    <cellStyle name="20% - Accent5 6 2 2 3" xfId="3319"/>
    <cellStyle name="20% - Accent5 6 2 2 3 2" xfId="3320"/>
    <cellStyle name="20% - Accent5 6 2 2 3 3" xfId="3321"/>
    <cellStyle name="20% - Accent5 6 2 2 4" xfId="3322"/>
    <cellStyle name="20% - Accent5 6 2 2 4 2" xfId="3323"/>
    <cellStyle name="20% - Accent5 6 2 2 4 3" xfId="3324"/>
    <cellStyle name="20% - Accent5 6 2 2 5" xfId="3325"/>
    <cellStyle name="20% - Accent5 6 2 2 6" xfId="3326"/>
    <cellStyle name="20% - Accent5 6 2 3" xfId="3327"/>
    <cellStyle name="20% - Accent5 6 2 3 2" xfId="3328"/>
    <cellStyle name="20% - Accent5 6 2 3 2 2" xfId="3329"/>
    <cellStyle name="20% - Accent5 6 2 3 2 3" xfId="3330"/>
    <cellStyle name="20% - Accent5 6 2 3 3" xfId="3331"/>
    <cellStyle name="20% - Accent5 6 2 3 4" xfId="3332"/>
    <cellStyle name="20% - Accent5 6 2 4" xfId="3333"/>
    <cellStyle name="20% - Accent5 6 2 4 2" xfId="3334"/>
    <cellStyle name="20% - Accent5 6 2 4 3" xfId="3335"/>
    <cellStyle name="20% - Accent5 6 2 5" xfId="3336"/>
    <cellStyle name="20% - Accent5 6 2 5 2" xfId="3337"/>
    <cellStyle name="20% - Accent5 6 2 5 3" xfId="3338"/>
    <cellStyle name="20% - Accent5 6 2 6" xfId="3339"/>
    <cellStyle name="20% - Accent5 6 2 7" xfId="3340"/>
    <cellStyle name="20% - Accent5 6 3" xfId="3341"/>
    <cellStyle name="20% - Accent5 6 3 2" xfId="3342"/>
    <cellStyle name="20% - Accent5 6 3 2 2" xfId="3343"/>
    <cellStyle name="20% - Accent5 6 3 2 2 2" xfId="3344"/>
    <cellStyle name="20% - Accent5 6 3 2 2 3" xfId="3345"/>
    <cellStyle name="20% - Accent5 6 3 2 3" xfId="3346"/>
    <cellStyle name="20% - Accent5 6 3 2 4" xfId="3347"/>
    <cellStyle name="20% - Accent5 6 3 3" xfId="3348"/>
    <cellStyle name="20% - Accent5 6 3 3 2" xfId="3349"/>
    <cellStyle name="20% - Accent5 6 3 3 3" xfId="3350"/>
    <cellStyle name="20% - Accent5 6 3 4" xfId="3351"/>
    <cellStyle name="20% - Accent5 6 3 4 2" xfId="3352"/>
    <cellStyle name="20% - Accent5 6 3 4 3" xfId="3353"/>
    <cellStyle name="20% - Accent5 6 3 5" xfId="3354"/>
    <cellStyle name="20% - Accent5 6 3 6" xfId="3355"/>
    <cellStyle name="20% - Accent5 6 4" xfId="3356"/>
    <cellStyle name="20% - Accent5 6 4 2" xfId="3357"/>
    <cellStyle name="20% - Accent5 6 4 2 2" xfId="3358"/>
    <cellStyle name="20% - Accent5 6 4 2 3" xfId="3359"/>
    <cellStyle name="20% - Accent5 6 4 3" xfId="3360"/>
    <cellStyle name="20% - Accent5 6 4 4" xfId="3361"/>
    <cellStyle name="20% - Accent5 6 5" xfId="3362"/>
    <cellStyle name="20% - Accent5 6 5 2" xfId="3363"/>
    <cellStyle name="20% - Accent5 6 5 3" xfId="3364"/>
    <cellStyle name="20% - Accent5 6 6" xfId="3365"/>
    <cellStyle name="20% - Accent5 6 6 2" xfId="3366"/>
    <cellStyle name="20% - Accent5 6 6 3" xfId="3367"/>
    <cellStyle name="20% - Accent5 6 7" xfId="3368"/>
    <cellStyle name="20% - Accent5 6 8" xfId="3369"/>
    <cellStyle name="20% - Accent5 7" xfId="3370"/>
    <cellStyle name="20% - Accent5 7 2" xfId="3371"/>
    <cellStyle name="20% - Accent5 7 2 2" xfId="3372"/>
    <cellStyle name="20% - Accent5 7 2 2 2" xfId="3373"/>
    <cellStyle name="20% - Accent5 7 2 2 2 2" xfId="3374"/>
    <cellStyle name="20% - Accent5 7 2 2 2 2 2" xfId="3375"/>
    <cellStyle name="20% - Accent5 7 2 2 2 2 3" xfId="3376"/>
    <cellStyle name="20% - Accent5 7 2 2 2 3" xfId="3377"/>
    <cellStyle name="20% - Accent5 7 2 2 2 4" xfId="3378"/>
    <cellStyle name="20% - Accent5 7 2 2 3" xfId="3379"/>
    <cellStyle name="20% - Accent5 7 2 2 3 2" xfId="3380"/>
    <cellStyle name="20% - Accent5 7 2 2 3 3" xfId="3381"/>
    <cellStyle name="20% - Accent5 7 2 2 4" xfId="3382"/>
    <cellStyle name="20% - Accent5 7 2 2 4 2" xfId="3383"/>
    <cellStyle name="20% - Accent5 7 2 2 4 3" xfId="3384"/>
    <cellStyle name="20% - Accent5 7 2 2 5" xfId="3385"/>
    <cellStyle name="20% - Accent5 7 2 2 6" xfId="3386"/>
    <cellStyle name="20% - Accent5 7 2 3" xfId="3387"/>
    <cellStyle name="20% - Accent5 7 2 3 2" xfId="3388"/>
    <cellStyle name="20% - Accent5 7 2 3 2 2" xfId="3389"/>
    <cellStyle name="20% - Accent5 7 2 3 2 3" xfId="3390"/>
    <cellStyle name="20% - Accent5 7 2 3 3" xfId="3391"/>
    <cellStyle name="20% - Accent5 7 2 3 4" xfId="3392"/>
    <cellStyle name="20% - Accent5 7 2 4" xfId="3393"/>
    <cellStyle name="20% - Accent5 7 2 4 2" xfId="3394"/>
    <cellStyle name="20% - Accent5 7 2 4 3" xfId="3395"/>
    <cellStyle name="20% - Accent5 7 2 5" xfId="3396"/>
    <cellStyle name="20% - Accent5 7 2 5 2" xfId="3397"/>
    <cellStyle name="20% - Accent5 7 2 5 3" xfId="3398"/>
    <cellStyle name="20% - Accent5 7 2 6" xfId="3399"/>
    <cellStyle name="20% - Accent5 7 2 7" xfId="3400"/>
    <cellStyle name="20% - Accent5 7 3" xfId="3401"/>
    <cellStyle name="20% - Accent5 7 3 2" xfId="3402"/>
    <cellStyle name="20% - Accent5 7 3 2 2" xfId="3403"/>
    <cellStyle name="20% - Accent5 7 3 2 2 2" xfId="3404"/>
    <cellStyle name="20% - Accent5 7 3 2 2 3" xfId="3405"/>
    <cellStyle name="20% - Accent5 7 3 2 3" xfId="3406"/>
    <cellStyle name="20% - Accent5 7 3 2 4" xfId="3407"/>
    <cellStyle name="20% - Accent5 7 3 3" xfId="3408"/>
    <cellStyle name="20% - Accent5 7 3 3 2" xfId="3409"/>
    <cellStyle name="20% - Accent5 7 3 3 3" xfId="3410"/>
    <cellStyle name="20% - Accent5 7 3 4" xfId="3411"/>
    <cellStyle name="20% - Accent5 7 3 4 2" xfId="3412"/>
    <cellStyle name="20% - Accent5 7 3 4 3" xfId="3413"/>
    <cellStyle name="20% - Accent5 7 3 5" xfId="3414"/>
    <cellStyle name="20% - Accent5 7 3 6" xfId="3415"/>
    <cellStyle name="20% - Accent5 7 4" xfId="3416"/>
    <cellStyle name="20% - Accent5 7 4 2" xfId="3417"/>
    <cellStyle name="20% - Accent5 7 4 2 2" xfId="3418"/>
    <cellStyle name="20% - Accent5 7 4 2 3" xfId="3419"/>
    <cellStyle name="20% - Accent5 7 4 3" xfId="3420"/>
    <cellStyle name="20% - Accent5 7 4 4" xfId="3421"/>
    <cellStyle name="20% - Accent5 7 5" xfId="3422"/>
    <cellStyle name="20% - Accent5 7 5 2" xfId="3423"/>
    <cellStyle name="20% - Accent5 7 5 3" xfId="3424"/>
    <cellStyle name="20% - Accent5 7 6" xfId="3425"/>
    <cellStyle name="20% - Accent5 7 6 2" xfId="3426"/>
    <cellStyle name="20% - Accent5 7 6 3" xfId="3427"/>
    <cellStyle name="20% - Accent5 7 7" xfId="3428"/>
    <cellStyle name="20% - Accent5 7 8" xfId="3429"/>
    <cellStyle name="20% - Accent5 8" xfId="3430"/>
    <cellStyle name="20% - Accent5 8 2" xfId="3431"/>
    <cellStyle name="20% - Accent5 8 2 2" xfId="3432"/>
    <cellStyle name="20% - Accent5 8 2 2 2" xfId="3433"/>
    <cellStyle name="20% - Accent5 8 2 2 2 2" xfId="3434"/>
    <cellStyle name="20% - Accent5 8 2 2 2 2 2" xfId="3435"/>
    <cellStyle name="20% - Accent5 8 2 2 2 2 3" xfId="3436"/>
    <cellStyle name="20% - Accent5 8 2 2 2 3" xfId="3437"/>
    <cellStyle name="20% - Accent5 8 2 2 2 4" xfId="3438"/>
    <cellStyle name="20% - Accent5 8 2 2 3" xfId="3439"/>
    <cellStyle name="20% - Accent5 8 2 2 3 2" xfId="3440"/>
    <cellStyle name="20% - Accent5 8 2 2 3 3" xfId="3441"/>
    <cellStyle name="20% - Accent5 8 2 2 4" xfId="3442"/>
    <cellStyle name="20% - Accent5 8 2 2 4 2" xfId="3443"/>
    <cellStyle name="20% - Accent5 8 2 2 4 3" xfId="3444"/>
    <cellStyle name="20% - Accent5 8 2 2 5" xfId="3445"/>
    <cellStyle name="20% - Accent5 8 2 2 6" xfId="3446"/>
    <cellStyle name="20% - Accent5 8 2 3" xfId="3447"/>
    <cellStyle name="20% - Accent5 8 2 3 2" xfId="3448"/>
    <cellStyle name="20% - Accent5 8 2 3 2 2" xfId="3449"/>
    <cellStyle name="20% - Accent5 8 2 3 2 3" xfId="3450"/>
    <cellStyle name="20% - Accent5 8 2 3 3" xfId="3451"/>
    <cellStyle name="20% - Accent5 8 2 3 4" xfId="3452"/>
    <cellStyle name="20% - Accent5 8 2 4" xfId="3453"/>
    <cellStyle name="20% - Accent5 8 2 4 2" xfId="3454"/>
    <cellStyle name="20% - Accent5 8 2 4 3" xfId="3455"/>
    <cellStyle name="20% - Accent5 8 2 5" xfId="3456"/>
    <cellStyle name="20% - Accent5 8 2 5 2" xfId="3457"/>
    <cellStyle name="20% - Accent5 8 2 5 3" xfId="3458"/>
    <cellStyle name="20% - Accent5 8 2 6" xfId="3459"/>
    <cellStyle name="20% - Accent5 8 2 7" xfId="3460"/>
    <cellStyle name="20% - Accent5 8 3" xfId="3461"/>
    <cellStyle name="20% - Accent5 8 3 2" xfId="3462"/>
    <cellStyle name="20% - Accent5 8 3 2 2" xfId="3463"/>
    <cellStyle name="20% - Accent5 8 3 2 2 2" xfId="3464"/>
    <cellStyle name="20% - Accent5 8 3 2 2 3" xfId="3465"/>
    <cellStyle name="20% - Accent5 8 3 2 3" xfId="3466"/>
    <cellStyle name="20% - Accent5 8 3 2 4" xfId="3467"/>
    <cellStyle name="20% - Accent5 8 3 3" xfId="3468"/>
    <cellStyle name="20% - Accent5 8 3 3 2" xfId="3469"/>
    <cellStyle name="20% - Accent5 8 3 3 3" xfId="3470"/>
    <cellStyle name="20% - Accent5 8 3 4" xfId="3471"/>
    <cellStyle name="20% - Accent5 8 3 4 2" xfId="3472"/>
    <cellStyle name="20% - Accent5 8 3 4 3" xfId="3473"/>
    <cellStyle name="20% - Accent5 8 3 5" xfId="3474"/>
    <cellStyle name="20% - Accent5 8 3 6" xfId="3475"/>
    <cellStyle name="20% - Accent5 8 4" xfId="3476"/>
    <cellStyle name="20% - Accent5 8 4 2" xfId="3477"/>
    <cellStyle name="20% - Accent5 8 4 2 2" xfId="3478"/>
    <cellStyle name="20% - Accent5 8 4 2 3" xfId="3479"/>
    <cellStyle name="20% - Accent5 8 4 3" xfId="3480"/>
    <cellStyle name="20% - Accent5 8 4 4" xfId="3481"/>
    <cellStyle name="20% - Accent5 8 5" xfId="3482"/>
    <cellStyle name="20% - Accent5 8 5 2" xfId="3483"/>
    <cellStyle name="20% - Accent5 8 5 3" xfId="3484"/>
    <cellStyle name="20% - Accent5 8 6" xfId="3485"/>
    <cellStyle name="20% - Accent5 8 6 2" xfId="3486"/>
    <cellStyle name="20% - Accent5 8 6 3" xfId="3487"/>
    <cellStyle name="20% - Accent5 8 7" xfId="3488"/>
    <cellStyle name="20% - Accent5 8 8" xfId="3489"/>
    <cellStyle name="20% - Accent5 9" xfId="3490"/>
    <cellStyle name="20% - Accent5 9 2" xfId="3491"/>
    <cellStyle name="20% - Accent5 9 2 2" xfId="3492"/>
    <cellStyle name="20% - Accent5 9 2 2 2" xfId="3493"/>
    <cellStyle name="20% - Accent5 9 2 2 2 2" xfId="3494"/>
    <cellStyle name="20% - Accent5 9 2 2 2 2 2" xfId="3495"/>
    <cellStyle name="20% - Accent5 9 2 2 2 2 3" xfId="3496"/>
    <cellStyle name="20% - Accent5 9 2 2 2 3" xfId="3497"/>
    <cellStyle name="20% - Accent5 9 2 2 2 4" xfId="3498"/>
    <cellStyle name="20% - Accent5 9 2 2 3" xfId="3499"/>
    <cellStyle name="20% - Accent5 9 2 2 3 2" xfId="3500"/>
    <cellStyle name="20% - Accent5 9 2 2 3 3" xfId="3501"/>
    <cellStyle name="20% - Accent5 9 2 2 4" xfId="3502"/>
    <cellStyle name="20% - Accent5 9 2 2 4 2" xfId="3503"/>
    <cellStyle name="20% - Accent5 9 2 2 4 3" xfId="3504"/>
    <cellStyle name="20% - Accent5 9 2 2 5" xfId="3505"/>
    <cellStyle name="20% - Accent5 9 2 2 6" xfId="3506"/>
    <cellStyle name="20% - Accent5 9 2 3" xfId="3507"/>
    <cellStyle name="20% - Accent5 9 2 3 2" xfId="3508"/>
    <cellStyle name="20% - Accent5 9 2 3 2 2" xfId="3509"/>
    <cellStyle name="20% - Accent5 9 2 3 2 3" xfId="3510"/>
    <cellStyle name="20% - Accent5 9 2 3 3" xfId="3511"/>
    <cellStyle name="20% - Accent5 9 2 3 4" xfId="3512"/>
    <cellStyle name="20% - Accent5 9 2 4" xfId="3513"/>
    <cellStyle name="20% - Accent5 9 2 4 2" xfId="3514"/>
    <cellStyle name="20% - Accent5 9 2 4 3" xfId="3515"/>
    <cellStyle name="20% - Accent5 9 2 5" xfId="3516"/>
    <cellStyle name="20% - Accent5 9 2 5 2" xfId="3517"/>
    <cellStyle name="20% - Accent5 9 2 5 3" xfId="3518"/>
    <cellStyle name="20% - Accent5 9 2 6" xfId="3519"/>
    <cellStyle name="20% - Accent5 9 2 7" xfId="3520"/>
    <cellStyle name="20% - Accent5 9 3" xfId="3521"/>
    <cellStyle name="20% - Accent5 9 3 2" xfId="3522"/>
    <cellStyle name="20% - Accent5 9 3 2 2" xfId="3523"/>
    <cellStyle name="20% - Accent5 9 3 2 2 2" xfId="3524"/>
    <cellStyle name="20% - Accent5 9 3 2 2 3" xfId="3525"/>
    <cellStyle name="20% - Accent5 9 3 2 3" xfId="3526"/>
    <cellStyle name="20% - Accent5 9 3 2 4" xfId="3527"/>
    <cellStyle name="20% - Accent5 9 3 3" xfId="3528"/>
    <cellStyle name="20% - Accent5 9 3 3 2" xfId="3529"/>
    <cellStyle name="20% - Accent5 9 3 3 3" xfId="3530"/>
    <cellStyle name="20% - Accent5 9 3 4" xfId="3531"/>
    <cellStyle name="20% - Accent5 9 3 4 2" xfId="3532"/>
    <cellStyle name="20% - Accent5 9 3 4 3" xfId="3533"/>
    <cellStyle name="20% - Accent5 9 3 5" xfId="3534"/>
    <cellStyle name="20% - Accent5 9 3 6" xfId="3535"/>
    <cellStyle name="20% - Accent5 9 4" xfId="3536"/>
    <cellStyle name="20% - Accent5 9 4 2" xfId="3537"/>
    <cellStyle name="20% - Accent5 9 4 2 2" xfId="3538"/>
    <cellStyle name="20% - Accent5 9 4 2 3" xfId="3539"/>
    <cellStyle name="20% - Accent5 9 4 3" xfId="3540"/>
    <cellStyle name="20% - Accent5 9 4 4" xfId="3541"/>
    <cellStyle name="20% - Accent5 9 5" xfId="3542"/>
    <cellStyle name="20% - Accent5 9 5 2" xfId="3543"/>
    <cellStyle name="20% - Accent5 9 5 3" xfId="3544"/>
    <cellStyle name="20% - Accent5 9 6" xfId="3545"/>
    <cellStyle name="20% - Accent5 9 6 2" xfId="3546"/>
    <cellStyle name="20% - Accent5 9 6 3" xfId="3547"/>
    <cellStyle name="20% - Accent5 9 7" xfId="3548"/>
    <cellStyle name="20% - Accent5 9 8" xfId="3549"/>
    <cellStyle name="20% - Accent6 10" xfId="3550"/>
    <cellStyle name="20% - Accent6 10 2" xfId="3551"/>
    <cellStyle name="20% - Accent6 10 2 2" xfId="3552"/>
    <cellStyle name="20% - Accent6 10 2 2 2" xfId="3553"/>
    <cellStyle name="20% - Accent6 10 2 2 2 2" xfId="3554"/>
    <cellStyle name="20% - Accent6 10 2 2 2 2 2" xfId="3555"/>
    <cellStyle name="20% - Accent6 10 2 2 2 2 3" xfId="3556"/>
    <cellStyle name="20% - Accent6 10 2 2 2 3" xfId="3557"/>
    <cellStyle name="20% - Accent6 10 2 2 2 4" xfId="3558"/>
    <cellStyle name="20% - Accent6 10 2 2 3" xfId="3559"/>
    <cellStyle name="20% - Accent6 10 2 2 3 2" xfId="3560"/>
    <cellStyle name="20% - Accent6 10 2 2 3 3" xfId="3561"/>
    <cellStyle name="20% - Accent6 10 2 2 4" xfId="3562"/>
    <cellStyle name="20% - Accent6 10 2 2 4 2" xfId="3563"/>
    <cellStyle name="20% - Accent6 10 2 2 4 3" xfId="3564"/>
    <cellStyle name="20% - Accent6 10 2 2 5" xfId="3565"/>
    <cellStyle name="20% - Accent6 10 2 2 6" xfId="3566"/>
    <cellStyle name="20% - Accent6 10 2 3" xfId="3567"/>
    <cellStyle name="20% - Accent6 10 2 3 2" xfId="3568"/>
    <cellStyle name="20% - Accent6 10 2 3 2 2" xfId="3569"/>
    <cellStyle name="20% - Accent6 10 2 3 2 3" xfId="3570"/>
    <cellStyle name="20% - Accent6 10 2 3 3" xfId="3571"/>
    <cellStyle name="20% - Accent6 10 2 3 4" xfId="3572"/>
    <cellStyle name="20% - Accent6 10 2 4" xfId="3573"/>
    <cellStyle name="20% - Accent6 10 2 4 2" xfId="3574"/>
    <cellStyle name="20% - Accent6 10 2 4 3" xfId="3575"/>
    <cellStyle name="20% - Accent6 10 2 5" xfId="3576"/>
    <cellStyle name="20% - Accent6 10 2 5 2" xfId="3577"/>
    <cellStyle name="20% - Accent6 10 2 5 3" xfId="3578"/>
    <cellStyle name="20% - Accent6 10 2 6" xfId="3579"/>
    <cellStyle name="20% - Accent6 10 2 7" xfId="3580"/>
    <cellStyle name="20% - Accent6 10 3" xfId="3581"/>
    <cellStyle name="20% - Accent6 10 3 2" xfId="3582"/>
    <cellStyle name="20% - Accent6 10 3 2 2" xfId="3583"/>
    <cellStyle name="20% - Accent6 10 3 2 2 2" xfId="3584"/>
    <cellStyle name="20% - Accent6 10 3 2 2 3" xfId="3585"/>
    <cellStyle name="20% - Accent6 10 3 2 3" xfId="3586"/>
    <cellStyle name="20% - Accent6 10 3 2 4" xfId="3587"/>
    <cellStyle name="20% - Accent6 10 3 3" xfId="3588"/>
    <cellStyle name="20% - Accent6 10 3 3 2" xfId="3589"/>
    <cellStyle name="20% - Accent6 10 3 3 3" xfId="3590"/>
    <cellStyle name="20% - Accent6 10 3 4" xfId="3591"/>
    <cellStyle name="20% - Accent6 10 3 4 2" xfId="3592"/>
    <cellStyle name="20% - Accent6 10 3 4 3" xfId="3593"/>
    <cellStyle name="20% - Accent6 10 3 5" xfId="3594"/>
    <cellStyle name="20% - Accent6 10 3 6" xfId="3595"/>
    <cellStyle name="20% - Accent6 10 4" xfId="3596"/>
    <cellStyle name="20% - Accent6 10 4 2" xfId="3597"/>
    <cellStyle name="20% - Accent6 10 4 2 2" xfId="3598"/>
    <cellStyle name="20% - Accent6 10 4 2 3" xfId="3599"/>
    <cellStyle name="20% - Accent6 10 4 3" xfId="3600"/>
    <cellStyle name="20% - Accent6 10 4 4" xfId="3601"/>
    <cellStyle name="20% - Accent6 10 5" xfId="3602"/>
    <cellStyle name="20% - Accent6 10 5 2" xfId="3603"/>
    <cellStyle name="20% - Accent6 10 5 3" xfId="3604"/>
    <cellStyle name="20% - Accent6 10 6" xfId="3605"/>
    <cellStyle name="20% - Accent6 10 6 2" xfId="3606"/>
    <cellStyle name="20% - Accent6 10 6 3" xfId="3607"/>
    <cellStyle name="20% - Accent6 10 7" xfId="3608"/>
    <cellStyle name="20% - Accent6 10 8" xfId="3609"/>
    <cellStyle name="20% - Accent6 11" xfId="3610"/>
    <cellStyle name="20% - Accent6 11 2" xfId="3611"/>
    <cellStyle name="20% - Accent6 11 2 2" xfId="3612"/>
    <cellStyle name="20% - Accent6 11 2 2 2" xfId="3613"/>
    <cellStyle name="20% - Accent6 11 2 2 2 2" xfId="3614"/>
    <cellStyle name="20% - Accent6 11 2 2 2 2 2" xfId="3615"/>
    <cellStyle name="20% - Accent6 11 2 2 2 2 3" xfId="3616"/>
    <cellStyle name="20% - Accent6 11 2 2 2 3" xfId="3617"/>
    <cellStyle name="20% - Accent6 11 2 2 2 4" xfId="3618"/>
    <cellStyle name="20% - Accent6 11 2 2 3" xfId="3619"/>
    <cellStyle name="20% - Accent6 11 2 2 3 2" xfId="3620"/>
    <cellStyle name="20% - Accent6 11 2 2 3 3" xfId="3621"/>
    <cellStyle name="20% - Accent6 11 2 2 4" xfId="3622"/>
    <cellStyle name="20% - Accent6 11 2 2 4 2" xfId="3623"/>
    <cellStyle name="20% - Accent6 11 2 2 4 3" xfId="3624"/>
    <cellStyle name="20% - Accent6 11 2 2 5" xfId="3625"/>
    <cellStyle name="20% - Accent6 11 2 2 6" xfId="3626"/>
    <cellStyle name="20% - Accent6 11 2 3" xfId="3627"/>
    <cellStyle name="20% - Accent6 11 2 3 2" xfId="3628"/>
    <cellStyle name="20% - Accent6 11 2 3 2 2" xfId="3629"/>
    <cellStyle name="20% - Accent6 11 2 3 2 3" xfId="3630"/>
    <cellStyle name="20% - Accent6 11 2 3 3" xfId="3631"/>
    <cellStyle name="20% - Accent6 11 2 3 4" xfId="3632"/>
    <cellStyle name="20% - Accent6 11 2 4" xfId="3633"/>
    <cellStyle name="20% - Accent6 11 2 4 2" xfId="3634"/>
    <cellStyle name="20% - Accent6 11 2 4 3" xfId="3635"/>
    <cellStyle name="20% - Accent6 11 2 5" xfId="3636"/>
    <cellStyle name="20% - Accent6 11 2 5 2" xfId="3637"/>
    <cellStyle name="20% - Accent6 11 2 5 3" xfId="3638"/>
    <cellStyle name="20% - Accent6 11 2 6" xfId="3639"/>
    <cellStyle name="20% - Accent6 11 2 7" xfId="3640"/>
    <cellStyle name="20% - Accent6 11 3" xfId="3641"/>
    <cellStyle name="20% - Accent6 11 3 2" xfId="3642"/>
    <cellStyle name="20% - Accent6 11 3 2 2" xfId="3643"/>
    <cellStyle name="20% - Accent6 11 3 2 2 2" xfId="3644"/>
    <cellStyle name="20% - Accent6 11 3 2 2 3" xfId="3645"/>
    <cellStyle name="20% - Accent6 11 3 2 3" xfId="3646"/>
    <cellStyle name="20% - Accent6 11 3 2 4" xfId="3647"/>
    <cellStyle name="20% - Accent6 11 3 3" xfId="3648"/>
    <cellStyle name="20% - Accent6 11 3 3 2" xfId="3649"/>
    <cellStyle name="20% - Accent6 11 3 3 3" xfId="3650"/>
    <cellStyle name="20% - Accent6 11 3 4" xfId="3651"/>
    <cellStyle name="20% - Accent6 11 3 4 2" xfId="3652"/>
    <cellStyle name="20% - Accent6 11 3 4 3" xfId="3653"/>
    <cellStyle name="20% - Accent6 11 3 5" xfId="3654"/>
    <cellStyle name="20% - Accent6 11 3 6" xfId="3655"/>
    <cellStyle name="20% - Accent6 11 4" xfId="3656"/>
    <cellStyle name="20% - Accent6 11 4 2" xfId="3657"/>
    <cellStyle name="20% - Accent6 11 4 2 2" xfId="3658"/>
    <cellStyle name="20% - Accent6 11 4 2 3" xfId="3659"/>
    <cellStyle name="20% - Accent6 11 4 3" xfId="3660"/>
    <cellStyle name="20% - Accent6 11 4 4" xfId="3661"/>
    <cellStyle name="20% - Accent6 11 5" xfId="3662"/>
    <cellStyle name="20% - Accent6 11 5 2" xfId="3663"/>
    <cellStyle name="20% - Accent6 11 5 3" xfId="3664"/>
    <cellStyle name="20% - Accent6 11 6" xfId="3665"/>
    <cellStyle name="20% - Accent6 11 6 2" xfId="3666"/>
    <cellStyle name="20% - Accent6 11 6 3" xfId="3667"/>
    <cellStyle name="20% - Accent6 11 7" xfId="3668"/>
    <cellStyle name="20% - Accent6 11 8" xfId="3669"/>
    <cellStyle name="20% - Accent6 12" xfId="3670"/>
    <cellStyle name="20% - Accent6 12 2" xfId="3671"/>
    <cellStyle name="20% - Accent6 12 2 2" xfId="3672"/>
    <cellStyle name="20% - Accent6 12 2 2 2" xfId="3673"/>
    <cellStyle name="20% - Accent6 12 2 2 2 2" xfId="3674"/>
    <cellStyle name="20% - Accent6 12 2 2 2 2 2" xfId="3675"/>
    <cellStyle name="20% - Accent6 12 2 2 2 2 3" xfId="3676"/>
    <cellStyle name="20% - Accent6 12 2 2 2 3" xfId="3677"/>
    <cellStyle name="20% - Accent6 12 2 2 2 4" xfId="3678"/>
    <cellStyle name="20% - Accent6 12 2 2 3" xfId="3679"/>
    <cellStyle name="20% - Accent6 12 2 2 3 2" xfId="3680"/>
    <cellStyle name="20% - Accent6 12 2 2 3 3" xfId="3681"/>
    <cellStyle name="20% - Accent6 12 2 2 4" xfId="3682"/>
    <cellStyle name="20% - Accent6 12 2 2 4 2" xfId="3683"/>
    <cellStyle name="20% - Accent6 12 2 2 4 3" xfId="3684"/>
    <cellStyle name="20% - Accent6 12 2 2 5" xfId="3685"/>
    <cellStyle name="20% - Accent6 12 2 2 6" xfId="3686"/>
    <cellStyle name="20% - Accent6 12 2 3" xfId="3687"/>
    <cellStyle name="20% - Accent6 12 2 3 2" xfId="3688"/>
    <cellStyle name="20% - Accent6 12 2 3 2 2" xfId="3689"/>
    <cellStyle name="20% - Accent6 12 2 3 2 3" xfId="3690"/>
    <cellStyle name="20% - Accent6 12 2 3 3" xfId="3691"/>
    <cellStyle name="20% - Accent6 12 2 3 4" xfId="3692"/>
    <cellStyle name="20% - Accent6 12 2 4" xfId="3693"/>
    <cellStyle name="20% - Accent6 12 2 4 2" xfId="3694"/>
    <cellStyle name="20% - Accent6 12 2 4 3" xfId="3695"/>
    <cellStyle name="20% - Accent6 12 2 5" xfId="3696"/>
    <cellStyle name="20% - Accent6 12 2 5 2" xfId="3697"/>
    <cellStyle name="20% - Accent6 12 2 5 3" xfId="3698"/>
    <cellStyle name="20% - Accent6 12 2 6" xfId="3699"/>
    <cellStyle name="20% - Accent6 12 2 7" xfId="3700"/>
    <cellStyle name="20% - Accent6 12 3" xfId="3701"/>
    <cellStyle name="20% - Accent6 12 3 2" xfId="3702"/>
    <cellStyle name="20% - Accent6 12 3 2 2" xfId="3703"/>
    <cellStyle name="20% - Accent6 12 3 2 2 2" xfId="3704"/>
    <cellStyle name="20% - Accent6 12 3 2 2 3" xfId="3705"/>
    <cellStyle name="20% - Accent6 12 3 2 3" xfId="3706"/>
    <cellStyle name="20% - Accent6 12 3 2 4" xfId="3707"/>
    <cellStyle name="20% - Accent6 12 3 3" xfId="3708"/>
    <cellStyle name="20% - Accent6 12 3 3 2" xfId="3709"/>
    <cellStyle name="20% - Accent6 12 3 3 3" xfId="3710"/>
    <cellStyle name="20% - Accent6 12 3 4" xfId="3711"/>
    <cellStyle name="20% - Accent6 12 3 4 2" xfId="3712"/>
    <cellStyle name="20% - Accent6 12 3 4 3" xfId="3713"/>
    <cellStyle name="20% - Accent6 12 3 5" xfId="3714"/>
    <cellStyle name="20% - Accent6 12 3 6" xfId="3715"/>
    <cellStyle name="20% - Accent6 12 4" xfId="3716"/>
    <cellStyle name="20% - Accent6 12 4 2" xfId="3717"/>
    <cellStyle name="20% - Accent6 12 4 2 2" xfId="3718"/>
    <cellStyle name="20% - Accent6 12 4 2 3" xfId="3719"/>
    <cellStyle name="20% - Accent6 12 4 3" xfId="3720"/>
    <cellStyle name="20% - Accent6 12 4 4" xfId="3721"/>
    <cellStyle name="20% - Accent6 12 5" xfId="3722"/>
    <cellStyle name="20% - Accent6 12 5 2" xfId="3723"/>
    <cellStyle name="20% - Accent6 12 5 3" xfId="3724"/>
    <cellStyle name="20% - Accent6 12 6" xfId="3725"/>
    <cellStyle name="20% - Accent6 12 6 2" xfId="3726"/>
    <cellStyle name="20% - Accent6 12 6 3" xfId="3727"/>
    <cellStyle name="20% - Accent6 12 7" xfId="3728"/>
    <cellStyle name="20% - Accent6 12 8" xfId="3729"/>
    <cellStyle name="20% - Accent6 13" xfId="3730"/>
    <cellStyle name="20% - Accent6 14" xfId="3731"/>
    <cellStyle name="20% - Accent6 15" xfId="3732"/>
    <cellStyle name="20% - Accent6 15 2" xfId="3733"/>
    <cellStyle name="20% - Accent6 15 2 2" xfId="3734"/>
    <cellStyle name="20% - Accent6 15 2 2 2" xfId="3735"/>
    <cellStyle name="20% - Accent6 15 2 2 3" xfId="3736"/>
    <cellStyle name="20% - Accent6 15 2 3" xfId="3737"/>
    <cellStyle name="20% - Accent6 15 2 4" xfId="3738"/>
    <cellStyle name="20% - Accent6 15 3" xfId="3739"/>
    <cellStyle name="20% - Accent6 15 3 2" xfId="3740"/>
    <cellStyle name="20% - Accent6 15 3 3" xfId="3741"/>
    <cellStyle name="20% - Accent6 15 4" xfId="3742"/>
    <cellStyle name="20% - Accent6 15 4 2" xfId="3743"/>
    <cellStyle name="20% - Accent6 15 4 3" xfId="3744"/>
    <cellStyle name="20% - Accent6 15 5" xfId="3745"/>
    <cellStyle name="20% - Accent6 15 6" xfId="3746"/>
    <cellStyle name="20% - Accent6 16" xfId="3747"/>
    <cellStyle name="20% - Accent6 16 2" xfId="3748"/>
    <cellStyle name="20% - Accent6 16 2 2" xfId="3749"/>
    <cellStyle name="20% - Accent6 16 2 3" xfId="3750"/>
    <cellStyle name="20% - Accent6 16 3" xfId="3751"/>
    <cellStyle name="20% - Accent6 16 4" xfId="3752"/>
    <cellStyle name="20% - Accent6 17" xfId="3753"/>
    <cellStyle name="20% - Accent6 17 2" xfId="3754"/>
    <cellStyle name="20% - Accent6 17 2 2" xfId="3755"/>
    <cellStyle name="20% - Accent6 17 2 3" xfId="3756"/>
    <cellStyle name="20% - Accent6 17 3" xfId="3757"/>
    <cellStyle name="20% - Accent6 17 4" xfId="3758"/>
    <cellStyle name="20% - Accent6 18" xfId="3759"/>
    <cellStyle name="20% - Accent6 18 2" xfId="3760"/>
    <cellStyle name="20% - Accent6 18 3" xfId="3761"/>
    <cellStyle name="20% - Accent6 19" xfId="3762"/>
    <cellStyle name="20% - Accent6 19 2" xfId="3763"/>
    <cellStyle name="20% - Accent6 19 3" xfId="3764"/>
    <cellStyle name="20% - Accent6 2" xfId="3765"/>
    <cellStyle name="20% - Accent6 2 2" xfId="3766"/>
    <cellStyle name="20% - Accent6 2 2 2" xfId="3767"/>
    <cellStyle name="20% - Accent6 2 2 3" xfId="3768"/>
    <cellStyle name="20% - Accent6 2 2 3 2" xfId="3769"/>
    <cellStyle name="20% - Accent6 2 2 3 2 2" xfId="3770"/>
    <cellStyle name="20% - Accent6 2 2 3 2 2 2" xfId="3771"/>
    <cellStyle name="20% - Accent6 2 2 3 2 2 2 2" xfId="3772"/>
    <cellStyle name="20% - Accent6 2 2 3 2 2 2 3" xfId="3773"/>
    <cellStyle name="20% - Accent6 2 2 3 2 2 3" xfId="3774"/>
    <cellStyle name="20% - Accent6 2 2 3 2 2 4" xfId="3775"/>
    <cellStyle name="20% - Accent6 2 2 3 2 3" xfId="3776"/>
    <cellStyle name="20% - Accent6 2 2 3 2 3 2" xfId="3777"/>
    <cellStyle name="20% - Accent6 2 2 3 2 3 3" xfId="3778"/>
    <cellStyle name="20% - Accent6 2 2 3 2 4" xfId="3779"/>
    <cellStyle name="20% - Accent6 2 2 3 2 4 2" xfId="3780"/>
    <cellStyle name="20% - Accent6 2 2 3 2 4 3" xfId="3781"/>
    <cellStyle name="20% - Accent6 2 2 3 2 5" xfId="3782"/>
    <cellStyle name="20% - Accent6 2 2 3 2 6" xfId="3783"/>
    <cellStyle name="20% - Accent6 2 2 3 3" xfId="3784"/>
    <cellStyle name="20% - Accent6 2 2 3 3 2" xfId="3785"/>
    <cellStyle name="20% - Accent6 2 2 3 3 2 2" xfId="3786"/>
    <cellStyle name="20% - Accent6 2 2 3 3 2 3" xfId="3787"/>
    <cellStyle name="20% - Accent6 2 2 3 3 3" xfId="3788"/>
    <cellStyle name="20% - Accent6 2 2 3 3 4" xfId="3789"/>
    <cellStyle name="20% - Accent6 2 2 3 4" xfId="3790"/>
    <cellStyle name="20% - Accent6 2 2 3 4 2" xfId="3791"/>
    <cellStyle name="20% - Accent6 2 2 3 4 3" xfId="3792"/>
    <cellStyle name="20% - Accent6 2 2 3 5" xfId="3793"/>
    <cellStyle name="20% - Accent6 2 2 3 5 2" xfId="3794"/>
    <cellStyle name="20% - Accent6 2 2 3 5 3" xfId="3795"/>
    <cellStyle name="20% - Accent6 2 2 3 6" xfId="3796"/>
    <cellStyle name="20% - Accent6 2 2 3 7" xfId="3797"/>
    <cellStyle name="20% - Accent6 2 2 4" xfId="3798"/>
    <cellStyle name="20% - Accent6 2 2 4 2" xfId="3799"/>
    <cellStyle name="20% - Accent6 2 2 4 2 2" xfId="3800"/>
    <cellStyle name="20% - Accent6 2 2 4 2 2 2" xfId="3801"/>
    <cellStyle name="20% - Accent6 2 2 4 2 2 3" xfId="3802"/>
    <cellStyle name="20% - Accent6 2 2 4 2 3" xfId="3803"/>
    <cellStyle name="20% - Accent6 2 2 4 2 4" xfId="3804"/>
    <cellStyle name="20% - Accent6 2 2 4 3" xfId="3805"/>
    <cellStyle name="20% - Accent6 2 2 4 3 2" xfId="3806"/>
    <cellStyle name="20% - Accent6 2 2 4 3 3" xfId="3807"/>
    <cellStyle name="20% - Accent6 2 2 4 4" xfId="3808"/>
    <cellStyle name="20% - Accent6 2 2 4 4 2" xfId="3809"/>
    <cellStyle name="20% - Accent6 2 2 4 4 3" xfId="3810"/>
    <cellStyle name="20% - Accent6 2 2 4 5" xfId="3811"/>
    <cellStyle name="20% - Accent6 2 2 4 6" xfId="3812"/>
    <cellStyle name="20% - Accent6 2 2 5" xfId="3813"/>
    <cellStyle name="20% - Accent6 2 2 5 2" xfId="3814"/>
    <cellStyle name="20% - Accent6 2 2 5 2 2" xfId="3815"/>
    <cellStyle name="20% - Accent6 2 2 5 2 3" xfId="3816"/>
    <cellStyle name="20% - Accent6 2 2 5 3" xfId="3817"/>
    <cellStyle name="20% - Accent6 2 2 5 4" xfId="3818"/>
    <cellStyle name="20% - Accent6 2 2 6" xfId="3819"/>
    <cellStyle name="20% - Accent6 2 2 6 2" xfId="3820"/>
    <cellStyle name="20% - Accent6 2 2 6 3" xfId="3821"/>
    <cellStyle name="20% - Accent6 2 2 7" xfId="3822"/>
    <cellStyle name="20% - Accent6 2 2 7 2" xfId="3823"/>
    <cellStyle name="20% - Accent6 2 2 7 3" xfId="3824"/>
    <cellStyle name="20% - Accent6 2 2 8" xfId="3825"/>
    <cellStyle name="20% - Accent6 2 2 9" xfId="3826"/>
    <cellStyle name="20% - Accent6 20" xfId="3827"/>
    <cellStyle name="20% - Accent6 20 2" xfId="3828"/>
    <cellStyle name="20% - Accent6 20 3" xfId="3829"/>
    <cellStyle name="20% - Accent6 21" xfId="3830"/>
    <cellStyle name="20% - Accent6 22" xfId="3831"/>
    <cellStyle name="20% - Accent6 3" xfId="3832"/>
    <cellStyle name="20% - Accent6 3 2" xfId="3833"/>
    <cellStyle name="20% - Accent6 3 2 2" xfId="3834"/>
    <cellStyle name="20% - Accent6 3 2 3" xfId="3835"/>
    <cellStyle name="20% - Accent6 3 2 3 2" xfId="3836"/>
    <cellStyle name="20% - Accent6 3 2 3 2 2" xfId="3837"/>
    <cellStyle name="20% - Accent6 3 2 3 2 2 2" xfId="3838"/>
    <cellStyle name="20% - Accent6 3 2 3 2 2 3" xfId="3839"/>
    <cellStyle name="20% - Accent6 3 2 3 2 3" xfId="3840"/>
    <cellStyle name="20% - Accent6 3 2 3 2 4" xfId="3841"/>
    <cellStyle name="20% - Accent6 3 2 3 3" xfId="3842"/>
    <cellStyle name="20% - Accent6 3 2 3 3 2" xfId="3843"/>
    <cellStyle name="20% - Accent6 3 2 3 3 3" xfId="3844"/>
    <cellStyle name="20% - Accent6 3 2 3 4" xfId="3845"/>
    <cellStyle name="20% - Accent6 3 2 3 4 2" xfId="3846"/>
    <cellStyle name="20% - Accent6 3 2 3 4 3" xfId="3847"/>
    <cellStyle name="20% - Accent6 3 2 3 5" xfId="3848"/>
    <cellStyle name="20% - Accent6 3 2 3 6" xfId="3849"/>
    <cellStyle name="20% - Accent6 3 2 4" xfId="3850"/>
    <cellStyle name="20% - Accent6 3 2 4 2" xfId="3851"/>
    <cellStyle name="20% - Accent6 3 2 4 2 2" xfId="3852"/>
    <cellStyle name="20% - Accent6 3 2 4 2 3" xfId="3853"/>
    <cellStyle name="20% - Accent6 3 2 4 3" xfId="3854"/>
    <cellStyle name="20% - Accent6 3 2 4 4" xfId="3855"/>
    <cellStyle name="20% - Accent6 3 2 5" xfId="3856"/>
    <cellStyle name="20% - Accent6 3 2 5 2" xfId="3857"/>
    <cellStyle name="20% - Accent6 3 2 5 3" xfId="3858"/>
    <cellStyle name="20% - Accent6 3 2 6" xfId="3859"/>
    <cellStyle name="20% - Accent6 3 2 6 2" xfId="3860"/>
    <cellStyle name="20% - Accent6 3 2 6 3" xfId="3861"/>
    <cellStyle name="20% - Accent6 3 2 7" xfId="3862"/>
    <cellStyle name="20% - Accent6 3 2 8" xfId="3863"/>
    <cellStyle name="20% - Accent6 3 3" xfId="3864"/>
    <cellStyle name="20% - Accent6 3 4" xfId="3865"/>
    <cellStyle name="20% - Accent6 3 4 2" xfId="3866"/>
    <cellStyle name="20% - Accent6 3 4 2 2" xfId="3867"/>
    <cellStyle name="20% - Accent6 3 4 2 2 2" xfId="3868"/>
    <cellStyle name="20% - Accent6 3 4 2 2 3" xfId="3869"/>
    <cellStyle name="20% - Accent6 3 4 2 3" xfId="3870"/>
    <cellStyle name="20% - Accent6 3 4 2 4" xfId="3871"/>
    <cellStyle name="20% - Accent6 3 4 3" xfId="3872"/>
    <cellStyle name="20% - Accent6 3 4 3 2" xfId="3873"/>
    <cellStyle name="20% - Accent6 3 4 3 3" xfId="3874"/>
    <cellStyle name="20% - Accent6 3 4 4" xfId="3875"/>
    <cellStyle name="20% - Accent6 3 4 4 2" xfId="3876"/>
    <cellStyle name="20% - Accent6 3 4 4 3" xfId="3877"/>
    <cellStyle name="20% - Accent6 3 4 5" xfId="3878"/>
    <cellStyle name="20% - Accent6 3 4 6" xfId="3879"/>
    <cellStyle name="20% - Accent6 3 5" xfId="3880"/>
    <cellStyle name="20% - Accent6 3 5 2" xfId="3881"/>
    <cellStyle name="20% - Accent6 3 5 2 2" xfId="3882"/>
    <cellStyle name="20% - Accent6 3 5 2 3" xfId="3883"/>
    <cellStyle name="20% - Accent6 3 5 3" xfId="3884"/>
    <cellStyle name="20% - Accent6 3 5 4" xfId="3885"/>
    <cellStyle name="20% - Accent6 3 6" xfId="3886"/>
    <cellStyle name="20% - Accent6 3 6 2" xfId="3887"/>
    <cellStyle name="20% - Accent6 3 6 3" xfId="3888"/>
    <cellStyle name="20% - Accent6 3 7" xfId="3889"/>
    <cellStyle name="20% - Accent6 3 7 2" xfId="3890"/>
    <cellStyle name="20% - Accent6 3 7 3" xfId="3891"/>
    <cellStyle name="20% - Accent6 3 8" xfId="3892"/>
    <cellStyle name="20% - Accent6 3 9" xfId="3893"/>
    <cellStyle name="20% - Accent6 4" xfId="3894"/>
    <cellStyle name="20% - Accent6 4 2" xfId="3895"/>
    <cellStyle name="20% - Accent6 4 2 2" xfId="3896"/>
    <cellStyle name="20% - Accent6 4 2 3" xfId="3897"/>
    <cellStyle name="20% - Accent6 4 2 3 2" xfId="3898"/>
    <cellStyle name="20% - Accent6 4 2 3 2 2" xfId="3899"/>
    <cellStyle name="20% - Accent6 4 2 3 2 2 2" xfId="3900"/>
    <cellStyle name="20% - Accent6 4 2 3 2 2 3" xfId="3901"/>
    <cellStyle name="20% - Accent6 4 2 3 2 3" xfId="3902"/>
    <cellStyle name="20% - Accent6 4 2 3 2 4" xfId="3903"/>
    <cellStyle name="20% - Accent6 4 2 3 3" xfId="3904"/>
    <cellStyle name="20% - Accent6 4 2 3 3 2" xfId="3905"/>
    <cellStyle name="20% - Accent6 4 2 3 3 3" xfId="3906"/>
    <cellStyle name="20% - Accent6 4 2 3 4" xfId="3907"/>
    <cellStyle name="20% - Accent6 4 2 3 4 2" xfId="3908"/>
    <cellStyle name="20% - Accent6 4 2 3 4 3" xfId="3909"/>
    <cellStyle name="20% - Accent6 4 2 3 5" xfId="3910"/>
    <cellStyle name="20% - Accent6 4 2 3 6" xfId="3911"/>
    <cellStyle name="20% - Accent6 4 2 4" xfId="3912"/>
    <cellStyle name="20% - Accent6 4 2 4 2" xfId="3913"/>
    <cellStyle name="20% - Accent6 4 2 4 2 2" xfId="3914"/>
    <cellStyle name="20% - Accent6 4 2 4 2 3" xfId="3915"/>
    <cellStyle name="20% - Accent6 4 2 4 3" xfId="3916"/>
    <cellStyle name="20% - Accent6 4 2 4 4" xfId="3917"/>
    <cellStyle name="20% - Accent6 4 2 5" xfId="3918"/>
    <cellStyle name="20% - Accent6 4 2 5 2" xfId="3919"/>
    <cellStyle name="20% - Accent6 4 2 5 3" xfId="3920"/>
    <cellStyle name="20% - Accent6 4 2 6" xfId="3921"/>
    <cellStyle name="20% - Accent6 4 2 6 2" xfId="3922"/>
    <cellStyle name="20% - Accent6 4 2 6 3" xfId="3923"/>
    <cellStyle name="20% - Accent6 4 2 7" xfId="3924"/>
    <cellStyle name="20% - Accent6 4 2 8" xfId="3925"/>
    <cellStyle name="20% - Accent6 4 3" xfId="3926"/>
    <cellStyle name="20% - Accent6 4 4" xfId="3927"/>
    <cellStyle name="20% - Accent6 4 4 2" xfId="3928"/>
    <cellStyle name="20% - Accent6 4 4 2 2" xfId="3929"/>
    <cellStyle name="20% - Accent6 4 4 2 2 2" xfId="3930"/>
    <cellStyle name="20% - Accent6 4 4 2 2 3" xfId="3931"/>
    <cellStyle name="20% - Accent6 4 4 2 3" xfId="3932"/>
    <cellStyle name="20% - Accent6 4 4 2 4" xfId="3933"/>
    <cellStyle name="20% - Accent6 4 4 3" xfId="3934"/>
    <cellStyle name="20% - Accent6 4 4 3 2" xfId="3935"/>
    <cellStyle name="20% - Accent6 4 4 3 3" xfId="3936"/>
    <cellStyle name="20% - Accent6 4 4 4" xfId="3937"/>
    <cellStyle name="20% - Accent6 4 4 4 2" xfId="3938"/>
    <cellStyle name="20% - Accent6 4 4 4 3" xfId="3939"/>
    <cellStyle name="20% - Accent6 4 4 5" xfId="3940"/>
    <cellStyle name="20% - Accent6 4 4 6" xfId="3941"/>
    <cellStyle name="20% - Accent6 4 5" xfId="3942"/>
    <cellStyle name="20% - Accent6 4 5 2" xfId="3943"/>
    <cellStyle name="20% - Accent6 4 5 2 2" xfId="3944"/>
    <cellStyle name="20% - Accent6 4 5 2 3" xfId="3945"/>
    <cellStyle name="20% - Accent6 4 5 3" xfId="3946"/>
    <cellStyle name="20% - Accent6 4 5 4" xfId="3947"/>
    <cellStyle name="20% - Accent6 4 6" xfId="3948"/>
    <cellStyle name="20% - Accent6 4 6 2" xfId="3949"/>
    <cellStyle name="20% - Accent6 4 6 3" xfId="3950"/>
    <cellStyle name="20% - Accent6 4 7" xfId="3951"/>
    <cellStyle name="20% - Accent6 4 7 2" xfId="3952"/>
    <cellStyle name="20% - Accent6 4 7 3" xfId="3953"/>
    <cellStyle name="20% - Accent6 4 8" xfId="3954"/>
    <cellStyle name="20% - Accent6 4 9" xfId="3955"/>
    <cellStyle name="20% - Accent6 5" xfId="3956"/>
    <cellStyle name="20% - Accent6 5 2" xfId="3957"/>
    <cellStyle name="20% - Accent6 5 2 2" xfId="3958"/>
    <cellStyle name="20% - Accent6 5 2 2 2" xfId="3959"/>
    <cellStyle name="20% - Accent6 5 2 2 2 2" xfId="3960"/>
    <cellStyle name="20% - Accent6 5 2 2 2 2 2" xfId="3961"/>
    <cellStyle name="20% - Accent6 5 2 2 2 2 3" xfId="3962"/>
    <cellStyle name="20% - Accent6 5 2 2 2 3" xfId="3963"/>
    <cellStyle name="20% - Accent6 5 2 2 2 4" xfId="3964"/>
    <cellStyle name="20% - Accent6 5 2 2 3" xfId="3965"/>
    <cellStyle name="20% - Accent6 5 2 2 3 2" xfId="3966"/>
    <cellStyle name="20% - Accent6 5 2 2 3 3" xfId="3967"/>
    <cellStyle name="20% - Accent6 5 2 2 4" xfId="3968"/>
    <cellStyle name="20% - Accent6 5 2 2 4 2" xfId="3969"/>
    <cellStyle name="20% - Accent6 5 2 2 4 3" xfId="3970"/>
    <cellStyle name="20% - Accent6 5 2 2 5" xfId="3971"/>
    <cellStyle name="20% - Accent6 5 2 2 6" xfId="3972"/>
    <cellStyle name="20% - Accent6 5 2 3" xfId="3973"/>
    <cellStyle name="20% - Accent6 5 2 3 2" xfId="3974"/>
    <cellStyle name="20% - Accent6 5 2 3 2 2" xfId="3975"/>
    <cellStyle name="20% - Accent6 5 2 3 2 3" xfId="3976"/>
    <cellStyle name="20% - Accent6 5 2 3 3" xfId="3977"/>
    <cellStyle name="20% - Accent6 5 2 3 4" xfId="3978"/>
    <cellStyle name="20% - Accent6 5 2 4" xfId="3979"/>
    <cellStyle name="20% - Accent6 5 2 4 2" xfId="3980"/>
    <cellStyle name="20% - Accent6 5 2 4 3" xfId="3981"/>
    <cellStyle name="20% - Accent6 5 2 5" xfId="3982"/>
    <cellStyle name="20% - Accent6 5 2 5 2" xfId="3983"/>
    <cellStyle name="20% - Accent6 5 2 5 3" xfId="3984"/>
    <cellStyle name="20% - Accent6 5 2 6" xfId="3985"/>
    <cellStyle name="20% - Accent6 5 2 7" xfId="3986"/>
    <cellStyle name="20% - Accent6 5 3" xfId="3987"/>
    <cellStyle name="20% - Accent6 5 3 2" xfId="3988"/>
    <cellStyle name="20% - Accent6 5 3 2 2" xfId="3989"/>
    <cellStyle name="20% - Accent6 5 3 2 2 2" xfId="3990"/>
    <cellStyle name="20% - Accent6 5 3 2 2 3" xfId="3991"/>
    <cellStyle name="20% - Accent6 5 3 2 3" xfId="3992"/>
    <cellStyle name="20% - Accent6 5 3 2 4" xfId="3993"/>
    <cellStyle name="20% - Accent6 5 3 3" xfId="3994"/>
    <cellStyle name="20% - Accent6 5 3 3 2" xfId="3995"/>
    <cellStyle name="20% - Accent6 5 3 3 3" xfId="3996"/>
    <cellStyle name="20% - Accent6 5 3 4" xfId="3997"/>
    <cellStyle name="20% - Accent6 5 3 4 2" xfId="3998"/>
    <cellStyle name="20% - Accent6 5 3 4 3" xfId="3999"/>
    <cellStyle name="20% - Accent6 5 3 5" xfId="4000"/>
    <cellStyle name="20% - Accent6 5 3 6" xfId="4001"/>
    <cellStyle name="20% - Accent6 5 4" xfId="4002"/>
    <cellStyle name="20% - Accent6 5 4 2" xfId="4003"/>
    <cellStyle name="20% - Accent6 5 4 2 2" xfId="4004"/>
    <cellStyle name="20% - Accent6 5 4 2 3" xfId="4005"/>
    <cellStyle name="20% - Accent6 5 4 3" xfId="4006"/>
    <cellStyle name="20% - Accent6 5 4 4" xfId="4007"/>
    <cellStyle name="20% - Accent6 5 5" xfId="4008"/>
    <cellStyle name="20% - Accent6 5 5 2" xfId="4009"/>
    <cellStyle name="20% - Accent6 5 5 3" xfId="4010"/>
    <cellStyle name="20% - Accent6 5 6" xfId="4011"/>
    <cellStyle name="20% - Accent6 5 6 2" xfId="4012"/>
    <cellStyle name="20% - Accent6 5 6 3" xfId="4013"/>
    <cellStyle name="20% - Accent6 5 7" xfId="4014"/>
    <cellStyle name="20% - Accent6 5 8" xfId="4015"/>
    <cellStyle name="20% - Accent6 6" xfId="4016"/>
    <cellStyle name="20% - Accent6 6 2" xfId="4017"/>
    <cellStyle name="20% - Accent6 6 2 2" xfId="4018"/>
    <cellStyle name="20% - Accent6 6 2 2 2" xfId="4019"/>
    <cellStyle name="20% - Accent6 6 2 2 2 2" xfId="4020"/>
    <cellStyle name="20% - Accent6 6 2 2 2 2 2" xfId="4021"/>
    <cellStyle name="20% - Accent6 6 2 2 2 2 3" xfId="4022"/>
    <cellStyle name="20% - Accent6 6 2 2 2 3" xfId="4023"/>
    <cellStyle name="20% - Accent6 6 2 2 2 4" xfId="4024"/>
    <cellStyle name="20% - Accent6 6 2 2 3" xfId="4025"/>
    <cellStyle name="20% - Accent6 6 2 2 3 2" xfId="4026"/>
    <cellStyle name="20% - Accent6 6 2 2 3 3" xfId="4027"/>
    <cellStyle name="20% - Accent6 6 2 2 4" xfId="4028"/>
    <cellStyle name="20% - Accent6 6 2 2 4 2" xfId="4029"/>
    <cellStyle name="20% - Accent6 6 2 2 4 3" xfId="4030"/>
    <cellStyle name="20% - Accent6 6 2 2 5" xfId="4031"/>
    <cellStyle name="20% - Accent6 6 2 2 6" xfId="4032"/>
    <cellStyle name="20% - Accent6 6 2 3" xfId="4033"/>
    <cellStyle name="20% - Accent6 6 2 3 2" xfId="4034"/>
    <cellStyle name="20% - Accent6 6 2 3 2 2" xfId="4035"/>
    <cellStyle name="20% - Accent6 6 2 3 2 3" xfId="4036"/>
    <cellStyle name="20% - Accent6 6 2 3 3" xfId="4037"/>
    <cellStyle name="20% - Accent6 6 2 3 4" xfId="4038"/>
    <cellStyle name="20% - Accent6 6 2 4" xfId="4039"/>
    <cellStyle name="20% - Accent6 6 2 4 2" xfId="4040"/>
    <cellStyle name="20% - Accent6 6 2 4 3" xfId="4041"/>
    <cellStyle name="20% - Accent6 6 2 5" xfId="4042"/>
    <cellStyle name="20% - Accent6 6 2 5 2" xfId="4043"/>
    <cellStyle name="20% - Accent6 6 2 5 3" xfId="4044"/>
    <cellStyle name="20% - Accent6 6 2 6" xfId="4045"/>
    <cellStyle name="20% - Accent6 6 2 7" xfId="4046"/>
    <cellStyle name="20% - Accent6 6 3" xfId="4047"/>
    <cellStyle name="20% - Accent6 6 3 2" xfId="4048"/>
    <cellStyle name="20% - Accent6 6 3 2 2" xfId="4049"/>
    <cellStyle name="20% - Accent6 6 3 2 2 2" xfId="4050"/>
    <cellStyle name="20% - Accent6 6 3 2 2 3" xfId="4051"/>
    <cellStyle name="20% - Accent6 6 3 2 3" xfId="4052"/>
    <cellStyle name="20% - Accent6 6 3 2 4" xfId="4053"/>
    <cellStyle name="20% - Accent6 6 3 3" xfId="4054"/>
    <cellStyle name="20% - Accent6 6 3 3 2" xfId="4055"/>
    <cellStyle name="20% - Accent6 6 3 3 3" xfId="4056"/>
    <cellStyle name="20% - Accent6 6 3 4" xfId="4057"/>
    <cellStyle name="20% - Accent6 6 3 4 2" xfId="4058"/>
    <cellStyle name="20% - Accent6 6 3 4 3" xfId="4059"/>
    <cellStyle name="20% - Accent6 6 3 5" xfId="4060"/>
    <cellStyle name="20% - Accent6 6 3 6" xfId="4061"/>
    <cellStyle name="20% - Accent6 6 4" xfId="4062"/>
    <cellStyle name="20% - Accent6 6 4 2" xfId="4063"/>
    <cellStyle name="20% - Accent6 6 4 2 2" xfId="4064"/>
    <cellStyle name="20% - Accent6 6 4 2 3" xfId="4065"/>
    <cellStyle name="20% - Accent6 6 4 3" xfId="4066"/>
    <cellStyle name="20% - Accent6 6 4 4" xfId="4067"/>
    <cellStyle name="20% - Accent6 6 5" xfId="4068"/>
    <cellStyle name="20% - Accent6 6 5 2" xfId="4069"/>
    <cellStyle name="20% - Accent6 6 5 3" xfId="4070"/>
    <cellStyle name="20% - Accent6 6 6" xfId="4071"/>
    <cellStyle name="20% - Accent6 6 6 2" xfId="4072"/>
    <cellStyle name="20% - Accent6 6 6 3" xfId="4073"/>
    <cellStyle name="20% - Accent6 6 7" xfId="4074"/>
    <cellStyle name="20% - Accent6 6 8" xfId="4075"/>
    <cellStyle name="20% - Accent6 7" xfId="4076"/>
    <cellStyle name="20% - Accent6 7 2" xfId="4077"/>
    <cellStyle name="20% - Accent6 7 2 2" xfId="4078"/>
    <cellStyle name="20% - Accent6 7 2 2 2" xfId="4079"/>
    <cellStyle name="20% - Accent6 7 2 2 2 2" xfId="4080"/>
    <cellStyle name="20% - Accent6 7 2 2 2 2 2" xfId="4081"/>
    <cellStyle name="20% - Accent6 7 2 2 2 2 3" xfId="4082"/>
    <cellStyle name="20% - Accent6 7 2 2 2 3" xfId="4083"/>
    <cellStyle name="20% - Accent6 7 2 2 2 4" xfId="4084"/>
    <cellStyle name="20% - Accent6 7 2 2 3" xfId="4085"/>
    <cellStyle name="20% - Accent6 7 2 2 3 2" xfId="4086"/>
    <cellStyle name="20% - Accent6 7 2 2 3 3" xfId="4087"/>
    <cellStyle name="20% - Accent6 7 2 2 4" xfId="4088"/>
    <cellStyle name="20% - Accent6 7 2 2 4 2" xfId="4089"/>
    <cellStyle name="20% - Accent6 7 2 2 4 3" xfId="4090"/>
    <cellStyle name="20% - Accent6 7 2 2 5" xfId="4091"/>
    <cellStyle name="20% - Accent6 7 2 2 6" xfId="4092"/>
    <cellStyle name="20% - Accent6 7 2 3" xfId="4093"/>
    <cellStyle name="20% - Accent6 7 2 3 2" xfId="4094"/>
    <cellStyle name="20% - Accent6 7 2 3 2 2" xfId="4095"/>
    <cellStyle name="20% - Accent6 7 2 3 2 3" xfId="4096"/>
    <cellStyle name="20% - Accent6 7 2 3 3" xfId="4097"/>
    <cellStyle name="20% - Accent6 7 2 3 4" xfId="4098"/>
    <cellStyle name="20% - Accent6 7 2 4" xfId="4099"/>
    <cellStyle name="20% - Accent6 7 2 4 2" xfId="4100"/>
    <cellStyle name="20% - Accent6 7 2 4 3" xfId="4101"/>
    <cellStyle name="20% - Accent6 7 2 5" xfId="4102"/>
    <cellStyle name="20% - Accent6 7 2 5 2" xfId="4103"/>
    <cellStyle name="20% - Accent6 7 2 5 3" xfId="4104"/>
    <cellStyle name="20% - Accent6 7 2 6" xfId="4105"/>
    <cellStyle name="20% - Accent6 7 2 7" xfId="4106"/>
    <cellStyle name="20% - Accent6 7 3" xfId="4107"/>
    <cellStyle name="20% - Accent6 7 3 2" xfId="4108"/>
    <cellStyle name="20% - Accent6 7 3 2 2" xfId="4109"/>
    <cellStyle name="20% - Accent6 7 3 2 2 2" xfId="4110"/>
    <cellStyle name="20% - Accent6 7 3 2 2 3" xfId="4111"/>
    <cellStyle name="20% - Accent6 7 3 2 3" xfId="4112"/>
    <cellStyle name="20% - Accent6 7 3 2 4" xfId="4113"/>
    <cellStyle name="20% - Accent6 7 3 3" xfId="4114"/>
    <cellStyle name="20% - Accent6 7 3 3 2" xfId="4115"/>
    <cellStyle name="20% - Accent6 7 3 3 3" xfId="4116"/>
    <cellStyle name="20% - Accent6 7 3 4" xfId="4117"/>
    <cellStyle name="20% - Accent6 7 3 4 2" xfId="4118"/>
    <cellStyle name="20% - Accent6 7 3 4 3" xfId="4119"/>
    <cellStyle name="20% - Accent6 7 3 5" xfId="4120"/>
    <cellStyle name="20% - Accent6 7 3 6" xfId="4121"/>
    <cellStyle name="20% - Accent6 7 4" xfId="4122"/>
    <cellStyle name="20% - Accent6 7 4 2" xfId="4123"/>
    <cellStyle name="20% - Accent6 7 4 2 2" xfId="4124"/>
    <cellStyle name="20% - Accent6 7 4 2 3" xfId="4125"/>
    <cellStyle name="20% - Accent6 7 4 3" xfId="4126"/>
    <cellStyle name="20% - Accent6 7 4 4" xfId="4127"/>
    <cellStyle name="20% - Accent6 7 5" xfId="4128"/>
    <cellStyle name="20% - Accent6 7 5 2" xfId="4129"/>
    <cellStyle name="20% - Accent6 7 5 3" xfId="4130"/>
    <cellStyle name="20% - Accent6 7 6" xfId="4131"/>
    <cellStyle name="20% - Accent6 7 6 2" xfId="4132"/>
    <cellStyle name="20% - Accent6 7 6 3" xfId="4133"/>
    <cellStyle name="20% - Accent6 7 7" xfId="4134"/>
    <cellStyle name="20% - Accent6 7 8" xfId="4135"/>
    <cellStyle name="20% - Accent6 8" xfId="4136"/>
    <cellStyle name="20% - Accent6 8 2" xfId="4137"/>
    <cellStyle name="20% - Accent6 8 2 2" xfId="4138"/>
    <cellStyle name="20% - Accent6 8 2 2 2" xfId="4139"/>
    <cellStyle name="20% - Accent6 8 2 2 2 2" xfId="4140"/>
    <cellStyle name="20% - Accent6 8 2 2 2 2 2" xfId="4141"/>
    <cellStyle name="20% - Accent6 8 2 2 2 2 3" xfId="4142"/>
    <cellStyle name="20% - Accent6 8 2 2 2 3" xfId="4143"/>
    <cellStyle name="20% - Accent6 8 2 2 2 4" xfId="4144"/>
    <cellStyle name="20% - Accent6 8 2 2 3" xfId="4145"/>
    <cellStyle name="20% - Accent6 8 2 2 3 2" xfId="4146"/>
    <cellStyle name="20% - Accent6 8 2 2 3 3" xfId="4147"/>
    <cellStyle name="20% - Accent6 8 2 2 4" xfId="4148"/>
    <cellStyle name="20% - Accent6 8 2 2 4 2" xfId="4149"/>
    <cellStyle name="20% - Accent6 8 2 2 4 3" xfId="4150"/>
    <cellStyle name="20% - Accent6 8 2 2 5" xfId="4151"/>
    <cellStyle name="20% - Accent6 8 2 2 6" xfId="4152"/>
    <cellStyle name="20% - Accent6 8 2 3" xfId="4153"/>
    <cellStyle name="20% - Accent6 8 2 3 2" xfId="4154"/>
    <cellStyle name="20% - Accent6 8 2 3 2 2" xfId="4155"/>
    <cellStyle name="20% - Accent6 8 2 3 2 3" xfId="4156"/>
    <cellStyle name="20% - Accent6 8 2 3 3" xfId="4157"/>
    <cellStyle name="20% - Accent6 8 2 3 4" xfId="4158"/>
    <cellStyle name="20% - Accent6 8 2 4" xfId="4159"/>
    <cellStyle name="20% - Accent6 8 2 4 2" xfId="4160"/>
    <cellStyle name="20% - Accent6 8 2 4 3" xfId="4161"/>
    <cellStyle name="20% - Accent6 8 2 5" xfId="4162"/>
    <cellStyle name="20% - Accent6 8 2 5 2" xfId="4163"/>
    <cellStyle name="20% - Accent6 8 2 5 3" xfId="4164"/>
    <cellStyle name="20% - Accent6 8 2 6" xfId="4165"/>
    <cellStyle name="20% - Accent6 8 2 7" xfId="4166"/>
    <cellStyle name="20% - Accent6 8 3" xfId="4167"/>
    <cellStyle name="20% - Accent6 8 3 2" xfId="4168"/>
    <cellStyle name="20% - Accent6 8 3 2 2" xfId="4169"/>
    <cellStyle name="20% - Accent6 8 3 2 2 2" xfId="4170"/>
    <cellStyle name="20% - Accent6 8 3 2 2 3" xfId="4171"/>
    <cellStyle name="20% - Accent6 8 3 2 3" xfId="4172"/>
    <cellStyle name="20% - Accent6 8 3 2 4" xfId="4173"/>
    <cellStyle name="20% - Accent6 8 3 3" xfId="4174"/>
    <cellStyle name="20% - Accent6 8 3 3 2" xfId="4175"/>
    <cellStyle name="20% - Accent6 8 3 3 3" xfId="4176"/>
    <cellStyle name="20% - Accent6 8 3 4" xfId="4177"/>
    <cellStyle name="20% - Accent6 8 3 4 2" xfId="4178"/>
    <cellStyle name="20% - Accent6 8 3 4 3" xfId="4179"/>
    <cellStyle name="20% - Accent6 8 3 5" xfId="4180"/>
    <cellStyle name="20% - Accent6 8 3 6" xfId="4181"/>
    <cellStyle name="20% - Accent6 8 4" xfId="4182"/>
    <cellStyle name="20% - Accent6 8 4 2" xfId="4183"/>
    <cellStyle name="20% - Accent6 8 4 2 2" xfId="4184"/>
    <cellStyle name="20% - Accent6 8 4 2 3" xfId="4185"/>
    <cellStyle name="20% - Accent6 8 4 3" xfId="4186"/>
    <cellStyle name="20% - Accent6 8 4 4" xfId="4187"/>
    <cellStyle name="20% - Accent6 8 5" xfId="4188"/>
    <cellStyle name="20% - Accent6 8 5 2" xfId="4189"/>
    <cellStyle name="20% - Accent6 8 5 3" xfId="4190"/>
    <cellStyle name="20% - Accent6 8 6" xfId="4191"/>
    <cellStyle name="20% - Accent6 8 6 2" xfId="4192"/>
    <cellStyle name="20% - Accent6 8 6 3" xfId="4193"/>
    <cellStyle name="20% - Accent6 8 7" xfId="4194"/>
    <cellStyle name="20% - Accent6 8 8" xfId="4195"/>
    <cellStyle name="20% - Accent6 9" xfId="4196"/>
    <cellStyle name="20% - Accent6 9 2" xfId="4197"/>
    <cellStyle name="20% - Accent6 9 2 2" xfId="4198"/>
    <cellStyle name="20% - Accent6 9 2 2 2" xfId="4199"/>
    <cellStyle name="20% - Accent6 9 2 2 2 2" xfId="4200"/>
    <cellStyle name="20% - Accent6 9 2 2 2 2 2" xfId="4201"/>
    <cellStyle name="20% - Accent6 9 2 2 2 2 3" xfId="4202"/>
    <cellStyle name="20% - Accent6 9 2 2 2 3" xfId="4203"/>
    <cellStyle name="20% - Accent6 9 2 2 2 4" xfId="4204"/>
    <cellStyle name="20% - Accent6 9 2 2 3" xfId="4205"/>
    <cellStyle name="20% - Accent6 9 2 2 3 2" xfId="4206"/>
    <cellStyle name="20% - Accent6 9 2 2 3 3" xfId="4207"/>
    <cellStyle name="20% - Accent6 9 2 2 4" xfId="4208"/>
    <cellStyle name="20% - Accent6 9 2 2 4 2" xfId="4209"/>
    <cellStyle name="20% - Accent6 9 2 2 4 3" xfId="4210"/>
    <cellStyle name="20% - Accent6 9 2 2 5" xfId="4211"/>
    <cellStyle name="20% - Accent6 9 2 2 6" xfId="4212"/>
    <cellStyle name="20% - Accent6 9 2 3" xfId="4213"/>
    <cellStyle name="20% - Accent6 9 2 3 2" xfId="4214"/>
    <cellStyle name="20% - Accent6 9 2 3 2 2" xfId="4215"/>
    <cellStyle name="20% - Accent6 9 2 3 2 3" xfId="4216"/>
    <cellStyle name="20% - Accent6 9 2 3 3" xfId="4217"/>
    <cellStyle name="20% - Accent6 9 2 3 4" xfId="4218"/>
    <cellStyle name="20% - Accent6 9 2 4" xfId="4219"/>
    <cellStyle name="20% - Accent6 9 2 4 2" xfId="4220"/>
    <cellStyle name="20% - Accent6 9 2 4 3" xfId="4221"/>
    <cellStyle name="20% - Accent6 9 2 5" xfId="4222"/>
    <cellStyle name="20% - Accent6 9 2 5 2" xfId="4223"/>
    <cellStyle name="20% - Accent6 9 2 5 3" xfId="4224"/>
    <cellStyle name="20% - Accent6 9 2 6" xfId="4225"/>
    <cellStyle name="20% - Accent6 9 2 7" xfId="4226"/>
    <cellStyle name="20% - Accent6 9 3" xfId="4227"/>
    <cellStyle name="20% - Accent6 9 3 2" xfId="4228"/>
    <cellStyle name="20% - Accent6 9 3 2 2" xfId="4229"/>
    <cellStyle name="20% - Accent6 9 3 2 2 2" xfId="4230"/>
    <cellStyle name="20% - Accent6 9 3 2 2 3" xfId="4231"/>
    <cellStyle name="20% - Accent6 9 3 2 3" xfId="4232"/>
    <cellStyle name="20% - Accent6 9 3 2 4" xfId="4233"/>
    <cellStyle name="20% - Accent6 9 3 3" xfId="4234"/>
    <cellStyle name="20% - Accent6 9 3 3 2" xfId="4235"/>
    <cellStyle name="20% - Accent6 9 3 3 3" xfId="4236"/>
    <cellStyle name="20% - Accent6 9 3 4" xfId="4237"/>
    <cellStyle name="20% - Accent6 9 3 4 2" xfId="4238"/>
    <cellStyle name="20% - Accent6 9 3 4 3" xfId="4239"/>
    <cellStyle name="20% - Accent6 9 3 5" xfId="4240"/>
    <cellStyle name="20% - Accent6 9 3 6" xfId="4241"/>
    <cellStyle name="20% - Accent6 9 4" xfId="4242"/>
    <cellStyle name="20% - Accent6 9 4 2" xfId="4243"/>
    <cellStyle name="20% - Accent6 9 4 2 2" xfId="4244"/>
    <cellStyle name="20% - Accent6 9 4 2 3" xfId="4245"/>
    <cellStyle name="20% - Accent6 9 4 3" xfId="4246"/>
    <cellStyle name="20% - Accent6 9 4 4" xfId="4247"/>
    <cellStyle name="20% - Accent6 9 5" xfId="4248"/>
    <cellStyle name="20% - Accent6 9 5 2" xfId="4249"/>
    <cellStyle name="20% - Accent6 9 5 3" xfId="4250"/>
    <cellStyle name="20% - Accent6 9 6" xfId="4251"/>
    <cellStyle name="20% - Accent6 9 6 2" xfId="4252"/>
    <cellStyle name="20% - Accent6 9 6 3" xfId="4253"/>
    <cellStyle name="20% - Accent6 9 7" xfId="4254"/>
    <cellStyle name="20% - Accent6 9 8" xfId="4255"/>
    <cellStyle name="40% - Accent1 10" xfId="4256"/>
    <cellStyle name="40% - Accent1 10 2" xfId="4257"/>
    <cellStyle name="40% - Accent1 10 2 2" xfId="4258"/>
    <cellStyle name="40% - Accent1 10 2 2 2" xfId="4259"/>
    <cellStyle name="40% - Accent1 10 2 2 2 2" xfId="4260"/>
    <cellStyle name="40% - Accent1 10 2 2 2 2 2" xfId="4261"/>
    <cellStyle name="40% - Accent1 10 2 2 2 2 3" xfId="4262"/>
    <cellStyle name="40% - Accent1 10 2 2 2 3" xfId="4263"/>
    <cellStyle name="40% - Accent1 10 2 2 2 4" xfId="4264"/>
    <cellStyle name="40% - Accent1 10 2 2 3" xfId="4265"/>
    <cellStyle name="40% - Accent1 10 2 2 3 2" xfId="4266"/>
    <cellStyle name="40% - Accent1 10 2 2 3 3" xfId="4267"/>
    <cellStyle name="40% - Accent1 10 2 2 4" xfId="4268"/>
    <cellStyle name="40% - Accent1 10 2 2 4 2" xfId="4269"/>
    <cellStyle name="40% - Accent1 10 2 2 4 3" xfId="4270"/>
    <cellStyle name="40% - Accent1 10 2 2 5" xfId="4271"/>
    <cellStyle name="40% - Accent1 10 2 2 6" xfId="4272"/>
    <cellStyle name="40% - Accent1 10 2 3" xfId="4273"/>
    <cellStyle name="40% - Accent1 10 2 3 2" xfId="4274"/>
    <cellStyle name="40% - Accent1 10 2 3 2 2" xfId="4275"/>
    <cellStyle name="40% - Accent1 10 2 3 2 3" xfId="4276"/>
    <cellStyle name="40% - Accent1 10 2 3 3" xfId="4277"/>
    <cellStyle name="40% - Accent1 10 2 3 4" xfId="4278"/>
    <cellStyle name="40% - Accent1 10 2 4" xfId="4279"/>
    <cellStyle name="40% - Accent1 10 2 4 2" xfId="4280"/>
    <cellStyle name="40% - Accent1 10 2 4 3" xfId="4281"/>
    <cellStyle name="40% - Accent1 10 2 5" xfId="4282"/>
    <cellStyle name="40% - Accent1 10 2 5 2" xfId="4283"/>
    <cellStyle name="40% - Accent1 10 2 5 3" xfId="4284"/>
    <cellStyle name="40% - Accent1 10 2 6" xfId="4285"/>
    <cellStyle name="40% - Accent1 10 2 7" xfId="4286"/>
    <cellStyle name="40% - Accent1 10 3" xfId="4287"/>
    <cellStyle name="40% - Accent1 10 3 2" xfId="4288"/>
    <cellStyle name="40% - Accent1 10 3 2 2" xfId="4289"/>
    <cellStyle name="40% - Accent1 10 3 2 2 2" xfId="4290"/>
    <cellStyle name="40% - Accent1 10 3 2 2 3" xfId="4291"/>
    <cellStyle name="40% - Accent1 10 3 2 3" xfId="4292"/>
    <cellStyle name="40% - Accent1 10 3 2 4" xfId="4293"/>
    <cellStyle name="40% - Accent1 10 3 3" xfId="4294"/>
    <cellStyle name="40% - Accent1 10 3 3 2" xfId="4295"/>
    <cellStyle name="40% - Accent1 10 3 3 3" xfId="4296"/>
    <cellStyle name="40% - Accent1 10 3 4" xfId="4297"/>
    <cellStyle name="40% - Accent1 10 3 4 2" xfId="4298"/>
    <cellStyle name="40% - Accent1 10 3 4 3" xfId="4299"/>
    <cellStyle name="40% - Accent1 10 3 5" xfId="4300"/>
    <cellStyle name="40% - Accent1 10 3 6" xfId="4301"/>
    <cellStyle name="40% - Accent1 10 4" xfId="4302"/>
    <cellStyle name="40% - Accent1 10 4 2" xfId="4303"/>
    <cellStyle name="40% - Accent1 10 4 2 2" xfId="4304"/>
    <cellStyle name="40% - Accent1 10 4 2 3" xfId="4305"/>
    <cellStyle name="40% - Accent1 10 4 3" xfId="4306"/>
    <cellStyle name="40% - Accent1 10 4 4" xfId="4307"/>
    <cellStyle name="40% - Accent1 10 5" xfId="4308"/>
    <cellStyle name="40% - Accent1 10 5 2" xfId="4309"/>
    <cellStyle name="40% - Accent1 10 5 3" xfId="4310"/>
    <cellStyle name="40% - Accent1 10 6" xfId="4311"/>
    <cellStyle name="40% - Accent1 10 6 2" xfId="4312"/>
    <cellStyle name="40% - Accent1 10 6 3" xfId="4313"/>
    <cellStyle name="40% - Accent1 10 7" xfId="4314"/>
    <cellStyle name="40% - Accent1 10 8" xfId="4315"/>
    <cellStyle name="40% - Accent1 11" xfId="4316"/>
    <cellStyle name="40% - Accent1 11 2" xfId="4317"/>
    <cellStyle name="40% - Accent1 11 2 2" xfId="4318"/>
    <cellStyle name="40% - Accent1 11 2 2 2" xfId="4319"/>
    <cellStyle name="40% - Accent1 11 2 2 2 2" xfId="4320"/>
    <cellStyle name="40% - Accent1 11 2 2 2 2 2" xfId="4321"/>
    <cellStyle name="40% - Accent1 11 2 2 2 2 3" xfId="4322"/>
    <cellStyle name="40% - Accent1 11 2 2 2 3" xfId="4323"/>
    <cellStyle name="40% - Accent1 11 2 2 2 4" xfId="4324"/>
    <cellStyle name="40% - Accent1 11 2 2 3" xfId="4325"/>
    <cellStyle name="40% - Accent1 11 2 2 3 2" xfId="4326"/>
    <cellStyle name="40% - Accent1 11 2 2 3 3" xfId="4327"/>
    <cellStyle name="40% - Accent1 11 2 2 4" xfId="4328"/>
    <cellStyle name="40% - Accent1 11 2 2 4 2" xfId="4329"/>
    <cellStyle name="40% - Accent1 11 2 2 4 3" xfId="4330"/>
    <cellStyle name="40% - Accent1 11 2 2 5" xfId="4331"/>
    <cellStyle name="40% - Accent1 11 2 2 6" xfId="4332"/>
    <cellStyle name="40% - Accent1 11 2 3" xfId="4333"/>
    <cellStyle name="40% - Accent1 11 2 3 2" xfId="4334"/>
    <cellStyle name="40% - Accent1 11 2 3 2 2" xfId="4335"/>
    <cellStyle name="40% - Accent1 11 2 3 2 3" xfId="4336"/>
    <cellStyle name="40% - Accent1 11 2 3 3" xfId="4337"/>
    <cellStyle name="40% - Accent1 11 2 3 4" xfId="4338"/>
    <cellStyle name="40% - Accent1 11 2 4" xfId="4339"/>
    <cellStyle name="40% - Accent1 11 2 4 2" xfId="4340"/>
    <cellStyle name="40% - Accent1 11 2 4 3" xfId="4341"/>
    <cellStyle name="40% - Accent1 11 2 5" xfId="4342"/>
    <cellStyle name="40% - Accent1 11 2 5 2" xfId="4343"/>
    <cellStyle name="40% - Accent1 11 2 5 3" xfId="4344"/>
    <cellStyle name="40% - Accent1 11 2 6" xfId="4345"/>
    <cellStyle name="40% - Accent1 11 2 7" xfId="4346"/>
    <cellStyle name="40% - Accent1 11 3" xfId="4347"/>
    <cellStyle name="40% - Accent1 11 3 2" xfId="4348"/>
    <cellStyle name="40% - Accent1 11 3 2 2" xfId="4349"/>
    <cellStyle name="40% - Accent1 11 3 2 2 2" xfId="4350"/>
    <cellStyle name="40% - Accent1 11 3 2 2 3" xfId="4351"/>
    <cellStyle name="40% - Accent1 11 3 2 3" xfId="4352"/>
    <cellStyle name="40% - Accent1 11 3 2 4" xfId="4353"/>
    <cellStyle name="40% - Accent1 11 3 3" xfId="4354"/>
    <cellStyle name="40% - Accent1 11 3 3 2" xfId="4355"/>
    <cellStyle name="40% - Accent1 11 3 3 3" xfId="4356"/>
    <cellStyle name="40% - Accent1 11 3 4" xfId="4357"/>
    <cellStyle name="40% - Accent1 11 3 4 2" xfId="4358"/>
    <cellStyle name="40% - Accent1 11 3 4 3" xfId="4359"/>
    <cellStyle name="40% - Accent1 11 3 5" xfId="4360"/>
    <cellStyle name="40% - Accent1 11 3 6" xfId="4361"/>
    <cellStyle name="40% - Accent1 11 4" xfId="4362"/>
    <cellStyle name="40% - Accent1 11 4 2" xfId="4363"/>
    <cellStyle name="40% - Accent1 11 4 2 2" xfId="4364"/>
    <cellStyle name="40% - Accent1 11 4 2 3" xfId="4365"/>
    <cellStyle name="40% - Accent1 11 4 3" xfId="4366"/>
    <cellStyle name="40% - Accent1 11 4 4" xfId="4367"/>
    <cellStyle name="40% - Accent1 11 5" xfId="4368"/>
    <cellStyle name="40% - Accent1 11 5 2" xfId="4369"/>
    <cellStyle name="40% - Accent1 11 5 3" xfId="4370"/>
    <cellStyle name="40% - Accent1 11 6" xfId="4371"/>
    <cellStyle name="40% - Accent1 11 6 2" xfId="4372"/>
    <cellStyle name="40% - Accent1 11 6 3" xfId="4373"/>
    <cellStyle name="40% - Accent1 11 7" xfId="4374"/>
    <cellStyle name="40% - Accent1 11 8" xfId="4375"/>
    <cellStyle name="40% - Accent1 12" xfId="4376"/>
    <cellStyle name="40% - Accent1 12 2" xfId="4377"/>
    <cellStyle name="40% - Accent1 12 2 2" xfId="4378"/>
    <cellStyle name="40% - Accent1 12 2 2 2" xfId="4379"/>
    <cellStyle name="40% - Accent1 12 2 2 2 2" xfId="4380"/>
    <cellStyle name="40% - Accent1 12 2 2 2 2 2" xfId="4381"/>
    <cellStyle name="40% - Accent1 12 2 2 2 2 3" xfId="4382"/>
    <cellStyle name="40% - Accent1 12 2 2 2 3" xfId="4383"/>
    <cellStyle name="40% - Accent1 12 2 2 2 4" xfId="4384"/>
    <cellStyle name="40% - Accent1 12 2 2 3" xfId="4385"/>
    <cellStyle name="40% - Accent1 12 2 2 3 2" xfId="4386"/>
    <cellStyle name="40% - Accent1 12 2 2 3 3" xfId="4387"/>
    <cellStyle name="40% - Accent1 12 2 2 4" xfId="4388"/>
    <cellStyle name="40% - Accent1 12 2 2 4 2" xfId="4389"/>
    <cellStyle name="40% - Accent1 12 2 2 4 3" xfId="4390"/>
    <cellStyle name="40% - Accent1 12 2 2 5" xfId="4391"/>
    <cellStyle name="40% - Accent1 12 2 2 6" xfId="4392"/>
    <cellStyle name="40% - Accent1 12 2 3" xfId="4393"/>
    <cellStyle name="40% - Accent1 12 2 3 2" xfId="4394"/>
    <cellStyle name="40% - Accent1 12 2 3 2 2" xfId="4395"/>
    <cellStyle name="40% - Accent1 12 2 3 2 3" xfId="4396"/>
    <cellStyle name="40% - Accent1 12 2 3 3" xfId="4397"/>
    <cellStyle name="40% - Accent1 12 2 3 4" xfId="4398"/>
    <cellStyle name="40% - Accent1 12 2 4" xfId="4399"/>
    <cellStyle name="40% - Accent1 12 2 4 2" xfId="4400"/>
    <cellStyle name="40% - Accent1 12 2 4 3" xfId="4401"/>
    <cellStyle name="40% - Accent1 12 2 5" xfId="4402"/>
    <cellStyle name="40% - Accent1 12 2 5 2" xfId="4403"/>
    <cellStyle name="40% - Accent1 12 2 5 3" xfId="4404"/>
    <cellStyle name="40% - Accent1 12 2 6" xfId="4405"/>
    <cellStyle name="40% - Accent1 12 2 7" xfId="4406"/>
    <cellStyle name="40% - Accent1 12 3" xfId="4407"/>
    <cellStyle name="40% - Accent1 12 3 2" xfId="4408"/>
    <cellStyle name="40% - Accent1 12 3 2 2" xfId="4409"/>
    <cellStyle name="40% - Accent1 12 3 2 2 2" xfId="4410"/>
    <cellStyle name="40% - Accent1 12 3 2 2 3" xfId="4411"/>
    <cellStyle name="40% - Accent1 12 3 2 3" xfId="4412"/>
    <cellStyle name="40% - Accent1 12 3 2 4" xfId="4413"/>
    <cellStyle name="40% - Accent1 12 3 3" xfId="4414"/>
    <cellStyle name="40% - Accent1 12 3 3 2" xfId="4415"/>
    <cellStyle name="40% - Accent1 12 3 3 3" xfId="4416"/>
    <cellStyle name="40% - Accent1 12 3 4" xfId="4417"/>
    <cellStyle name="40% - Accent1 12 3 4 2" xfId="4418"/>
    <cellStyle name="40% - Accent1 12 3 4 3" xfId="4419"/>
    <cellStyle name="40% - Accent1 12 3 5" xfId="4420"/>
    <cellStyle name="40% - Accent1 12 3 6" xfId="4421"/>
    <cellStyle name="40% - Accent1 12 4" xfId="4422"/>
    <cellStyle name="40% - Accent1 12 4 2" xfId="4423"/>
    <cellStyle name="40% - Accent1 12 4 2 2" xfId="4424"/>
    <cellStyle name="40% - Accent1 12 4 2 3" xfId="4425"/>
    <cellStyle name="40% - Accent1 12 4 3" xfId="4426"/>
    <cellStyle name="40% - Accent1 12 4 4" xfId="4427"/>
    <cellStyle name="40% - Accent1 12 5" xfId="4428"/>
    <cellStyle name="40% - Accent1 12 5 2" xfId="4429"/>
    <cellStyle name="40% - Accent1 12 5 3" xfId="4430"/>
    <cellStyle name="40% - Accent1 12 6" xfId="4431"/>
    <cellStyle name="40% - Accent1 12 6 2" xfId="4432"/>
    <cellStyle name="40% - Accent1 12 6 3" xfId="4433"/>
    <cellStyle name="40% - Accent1 12 7" xfId="4434"/>
    <cellStyle name="40% - Accent1 12 8" xfId="4435"/>
    <cellStyle name="40% - Accent1 13" xfId="4436"/>
    <cellStyle name="40% - Accent1 14" xfId="4437"/>
    <cellStyle name="40% - Accent1 15" xfId="4438"/>
    <cellStyle name="40% - Accent1 15 2" xfId="4439"/>
    <cellStyle name="40% - Accent1 15 2 2" xfId="4440"/>
    <cellStyle name="40% - Accent1 15 2 2 2" xfId="4441"/>
    <cellStyle name="40% - Accent1 15 2 2 3" xfId="4442"/>
    <cellStyle name="40% - Accent1 15 2 3" xfId="4443"/>
    <cellStyle name="40% - Accent1 15 2 4" xfId="4444"/>
    <cellStyle name="40% - Accent1 15 3" xfId="4445"/>
    <cellStyle name="40% - Accent1 15 3 2" xfId="4446"/>
    <cellStyle name="40% - Accent1 15 3 3" xfId="4447"/>
    <cellStyle name="40% - Accent1 15 4" xfId="4448"/>
    <cellStyle name="40% - Accent1 15 4 2" xfId="4449"/>
    <cellStyle name="40% - Accent1 15 4 3" xfId="4450"/>
    <cellStyle name="40% - Accent1 15 5" xfId="4451"/>
    <cellStyle name="40% - Accent1 15 6" xfId="4452"/>
    <cellStyle name="40% - Accent1 16" xfId="4453"/>
    <cellStyle name="40% - Accent1 16 2" xfId="4454"/>
    <cellStyle name="40% - Accent1 16 2 2" xfId="4455"/>
    <cellStyle name="40% - Accent1 16 2 3" xfId="4456"/>
    <cellStyle name="40% - Accent1 16 3" xfId="4457"/>
    <cellStyle name="40% - Accent1 16 4" xfId="4458"/>
    <cellStyle name="40% - Accent1 17" xfId="4459"/>
    <cellStyle name="40% - Accent1 17 2" xfId="4460"/>
    <cellStyle name="40% - Accent1 17 2 2" xfId="4461"/>
    <cellStyle name="40% - Accent1 17 2 3" xfId="4462"/>
    <cellStyle name="40% - Accent1 17 3" xfId="4463"/>
    <cellStyle name="40% - Accent1 17 4" xfId="4464"/>
    <cellStyle name="40% - Accent1 18" xfId="4465"/>
    <cellStyle name="40% - Accent1 18 2" xfId="4466"/>
    <cellStyle name="40% - Accent1 18 3" xfId="4467"/>
    <cellStyle name="40% - Accent1 19" xfId="4468"/>
    <cellStyle name="40% - Accent1 19 2" xfId="4469"/>
    <cellStyle name="40% - Accent1 19 3" xfId="4470"/>
    <cellStyle name="40% - Accent1 2" xfId="4471"/>
    <cellStyle name="40% - Accent1 2 2" xfId="4472"/>
    <cellStyle name="40% - Accent1 2 2 2" xfId="4473"/>
    <cellStyle name="40% - Accent1 2 2 3" xfId="4474"/>
    <cellStyle name="40% - Accent1 2 2 3 2" xfId="4475"/>
    <cellStyle name="40% - Accent1 2 2 3 2 2" xfId="4476"/>
    <cellStyle name="40% - Accent1 2 2 3 2 2 2" xfId="4477"/>
    <cellStyle name="40% - Accent1 2 2 3 2 2 2 2" xfId="4478"/>
    <cellStyle name="40% - Accent1 2 2 3 2 2 2 3" xfId="4479"/>
    <cellStyle name="40% - Accent1 2 2 3 2 2 3" xfId="4480"/>
    <cellStyle name="40% - Accent1 2 2 3 2 2 4" xfId="4481"/>
    <cellStyle name="40% - Accent1 2 2 3 2 3" xfId="4482"/>
    <cellStyle name="40% - Accent1 2 2 3 2 3 2" xfId="4483"/>
    <cellStyle name="40% - Accent1 2 2 3 2 3 3" xfId="4484"/>
    <cellStyle name="40% - Accent1 2 2 3 2 4" xfId="4485"/>
    <cellStyle name="40% - Accent1 2 2 3 2 4 2" xfId="4486"/>
    <cellStyle name="40% - Accent1 2 2 3 2 4 3" xfId="4487"/>
    <cellStyle name="40% - Accent1 2 2 3 2 5" xfId="4488"/>
    <cellStyle name="40% - Accent1 2 2 3 2 6" xfId="4489"/>
    <cellStyle name="40% - Accent1 2 2 3 3" xfId="4490"/>
    <cellStyle name="40% - Accent1 2 2 3 3 2" xfId="4491"/>
    <cellStyle name="40% - Accent1 2 2 3 3 2 2" xfId="4492"/>
    <cellStyle name="40% - Accent1 2 2 3 3 2 3" xfId="4493"/>
    <cellStyle name="40% - Accent1 2 2 3 3 3" xfId="4494"/>
    <cellStyle name="40% - Accent1 2 2 3 3 4" xfId="4495"/>
    <cellStyle name="40% - Accent1 2 2 3 4" xfId="4496"/>
    <cellStyle name="40% - Accent1 2 2 3 4 2" xfId="4497"/>
    <cellStyle name="40% - Accent1 2 2 3 4 3" xfId="4498"/>
    <cellStyle name="40% - Accent1 2 2 3 5" xfId="4499"/>
    <cellStyle name="40% - Accent1 2 2 3 5 2" xfId="4500"/>
    <cellStyle name="40% - Accent1 2 2 3 5 3" xfId="4501"/>
    <cellStyle name="40% - Accent1 2 2 3 6" xfId="4502"/>
    <cellStyle name="40% - Accent1 2 2 3 7" xfId="4503"/>
    <cellStyle name="40% - Accent1 2 2 4" xfId="4504"/>
    <cellStyle name="40% - Accent1 2 2 4 2" xfId="4505"/>
    <cellStyle name="40% - Accent1 2 2 4 2 2" xfId="4506"/>
    <cellStyle name="40% - Accent1 2 2 4 2 2 2" xfId="4507"/>
    <cellStyle name="40% - Accent1 2 2 4 2 2 3" xfId="4508"/>
    <cellStyle name="40% - Accent1 2 2 4 2 3" xfId="4509"/>
    <cellStyle name="40% - Accent1 2 2 4 2 4" xfId="4510"/>
    <cellStyle name="40% - Accent1 2 2 4 3" xfId="4511"/>
    <cellStyle name="40% - Accent1 2 2 4 3 2" xfId="4512"/>
    <cellStyle name="40% - Accent1 2 2 4 3 3" xfId="4513"/>
    <cellStyle name="40% - Accent1 2 2 4 4" xfId="4514"/>
    <cellStyle name="40% - Accent1 2 2 4 4 2" xfId="4515"/>
    <cellStyle name="40% - Accent1 2 2 4 4 3" xfId="4516"/>
    <cellStyle name="40% - Accent1 2 2 4 5" xfId="4517"/>
    <cellStyle name="40% - Accent1 2 2 4 6" xfId="4518"/>
    <cellStyle name="40% - Accent1 2 2 5" xfId="4519"/>
    <cellStyle name="40% - Accent1 2 2 5 2" xfId="4520"/>
    <cellStyle name="40% - Accent1 2 2 5 2 2" xfId="4521"/>
    <cellStyle name="40% - Accent1 2 2 5 2 3" xfId="4522"/>
    <cellStyle name="40% - Accent1 2 2 5 3" xfId="4523"/>
    <cellStyle name="40% - Accent1 2 2 5 4" xfId="4524"/>
    <cellStyle name="40% - Accent1 2 2 6" xfId="4525"/>
    <cellStyle name="40% - Accent1 2 2 6 2" xfId="4526"/>
    <cellStyle name="40% - Accent1 2 2 6 3" xfId="4527"/>
    <cellStyle name="40% - Accent1 2 2 7" xfId="4528"/>
    <cellStyle name="40% - Accent1 2 2 7 2" xfId="4529"/>
    <cellStyle name="40% - Accent1 2 2 7 3" xfId="4530"/>
    <cellStyle name="40% - Accent1 2 2 8" xfId="4531"/>
    <cellStyle name="40% - Accent1 2 2 9" xfId="4532"/>
    <cellStyle name="40% - Accent1 20" xfId="4533"/>
    <cellStyle name="40% - Accent1 20 2" xfId="4534"/>
    <cellStyle name="40% - Accent1 20 3" xfId="4535"/>
    <cellStyle name="40% - Accent1 21" xfId="4536"/>
    <cellStyle name="40% - Accent1 22" xfId="4537"/>
    <cellStyle name="40% - Accent1 3" xfId="4538"/>
    <cellStyle name="40% - Accent1 3 2" xfId="4539"/>
    <cellStyle name="40% - Accent1 3 2 2" xfId="4540"/>
    <cellStyle name="40% - Accent1 3 2 3" xfId="4541"/>
    <cellStyle name="40% - Accent1 3 2 3 2" xfId="4542"/>
    <cellStyle name="40% - Accent1 3 2 3 2 2" xfId="4543"/>
    <cellStyle name="40% - Accent1 3 2 3 2 2 2" xfId="4544"/>
    <cellStyle name="40% - Accent1 3 2 3 2 2 3" xfId="4545"/>
    <cellStyle name="40% - Accent1 3 2 3 2 3" xfId="4546"/>
    <cellStyle name="40% - Accent1 3 2 3 2 4" xfId="4547"/>
    <cellStyle name="40% - Accent1 3 2 3 3" xfId="4548"/>
    <cellStyle name="40% - Accent1 3 2 3 3 2" xfId="4549"/>
    <cellStyle name="40% - Accent1 3 2 3 3 3" xfId="4550"/>
    <cellStyle name="40% - Accent1 3 2 3 4" xfId="4551"/>
    <cellStyle name="40% - Accent1 3 2 3 4 2" xfId="4552"/>
    <cellStyle name="40% - Accent1 3 2 3 4 3" xfId="4553"/>
    <cellStyle name="40% - Accent1 3 2 3 5" xfId="4554"/>
    <cellStyle name="40% - Accent1 3 2 3 6" xfId="4555"/>
    <cellStyle name="40% - Accent1 3 2 4" xfId="4556"/>
    <cellStyle name="40% - Accent1 3 2 4 2" xfId="4557"/>
    <cellStyle name="40% - Accent1 3 2 4 2 2" xfId="4558"/>
    <cellStyle name="40% - Accent1 3 2 4 2 3" xfId="4559"/>
    <cellStyle name="40% - Accent1 3 2 4 3" xfId="4560"/>
    <cellStyle name="40% - Accent1 3 2 4 4" xfId="4561"/>
    <cellStyle name="40% - Accent1 3 2 5" xfId="4562"/>
    <cellStyle name="40% - Accent1 3 2 5 2" xfId="4563"/>
    <cellStyle name="40% - Accent1 3 2 5 3" xfId="4564"/>
    <cellStyle name="40% - Accent1 3 2 6" xfId="4565"/>
    <cellStyle name="40% - Accent1 3 2 6 2" xfId="4566"/>
    <cellStyle name="40% - Accent1 3 2 6 3" xfId="4567"/>
    <cellStyle name="40% - Accent1 3 2 7" xfId="4568"/>
    <cellStyle name="40% - Accent1 3 2 8" xfId="4569"/>
    <cellStyle name="40% - Accent1 3 3" xfId="4570"/>
    <cellStyle name="40% - Accent1 3 4" xfId="4571"/>
    <cellStyle name="40% - Accent1 3 4 2" xfId="4572"/>
    <cellStyle name="40% - Accent1 3 4 2 2" xfId="4573"/>
    <cellStyle name="40% - Accent1 3 4 2 2 2" xfId="4574"/>
    <cellStyle name="40% - Accent1 3 4 2 2 3" xfId="4575"/>
    <cellStyle name="40% - Accent1 3 4 2 3" xfId="4576"/>
    <cellStyle name="40% - Accent1 3 4 2 4" xfId="4577"/>
    <cellStyle name="40% - Accent1 3 4 3" xfId="4578"/>
    <cellStyle name="40% - Accent1 3 4 3 2" xfId="4579"/>
    <cellStyle name="40% - Accent1 3 4 3 3" xfId="4580"/>
    <cellStyle name="40% - Accent1 3 4 4" xfId="4581"/>
    <cellStyle name="40% - Accent1 3 4 4 2" xfId="4582"/>
    <cellStyle name="40% - Accent1 3 4 4 3" xfId="4583"/>
    <cellStyle name="40% - Accent1 3 4 5" xfId="4584"/>
    <cellStyle name="40% - Accent1 3 4 6" xfId="4585"/>
    <cellStyle name="40% - Accent1 3 5" xfId="4586"/>
    <cellStyle name="40% - Accent1 3 5 2" xfId="4587"/>
    <cellStyle name="40% - Accent1 3 5 2 2" xfId="4588"/>
    <cellStyle name="40% - Accent1 3 5 2 3" xfId="4589"/>
    <cellStyle name="40% - Accent1 3 5 3" xfId="4590"/>
    <cellStyle name="40% - Accent1 3 5 4" xfId="4591"/>
    <cellStyle name="40% - Accent1 3 6" xfId="4592"/>
    <cellStyle name="40% - Accent1 3 6 2" xfId="4593"/>
    <cellStyle name="40% - Accent1 3 6 3" xfId="4594"/>
    <cellStyle name="40% - Accent1 3 7" xfId="4595"/>
    <cellStyle name="40% - Accent1 3 7 2" xfId="4596"/>
    <cellStyle name="40% - Accent1 3 7 3" xfId="4597"/>
    <cellStyle name="40% - Accent1 3 8" xfId="4598"/>
    <cellStyle name="40% - Accent1 3 9" xfId="4599"/>
    <cellStyle name="40% - Accent1 4" xfId="4600"/>
    <cellStyle name="40% - Accent1 4 2" xfId="4601"/>
    <cellStyle name="40% - Accent1 4 2 2" xfId="4602"/>
    <cellStyle name="40% - Accent1 4 2 3" xfId="4603"/>
    <cellStyle name="40% - Accent1 4 2 3 2" xfId="4604"/>
    <cellStyle name="40% - Accent1 4 2 3 2 2" xfId="4605"/>
    <cellStyle name="40% - Accent1 4 2 3 2 2 2" xfId="4606"/>
    <cellStyle name="40% - Accent1 4 2 3 2 2 3" xfId="4607"/>
    <cellStyle name="40% - Accent1 4 2 3 2 3" xfId="4608"/>
    <cellStyle name="40% - Accent1 4 2 3 2 4" xfId="4609"/>
    <cellStyle name="40% - Accent1 4 2 3 3" xfId="4610"/>
    <cellStyle name="40% - Accent1 4 2 3 3 2" xfId="4611"/>
    <cellStyle name="40% - Accent1 4 2 3 3 3" xfId="4612"/>
    <cellStyle name="40% - Accent1 4 2 3 4" xfId="4613"/>
    <cellStyle name="40% - Accent1 4 2 3 4 2" xfId="4614"/>
    <cellStyle name="40% - Accent1 4 2 3 4 3" xfId="4615"/>
    <cellStyle name="40% - Accent1 4 2 3 5" xfId="4616"/>
    <cellStyle name="40% - Accent1 4 2 3 6" xfId="4617"/>
    <cellStyle name="40% - Accent1 4 2 4" xfId="4618"/>
    <cellStyle name="40% - Accent1 4 2 4 2" xfId="4619"/>
    <cellStyle name="40% - Accent1 4 2 4 2 2" xfId="4620"/>
    <cellStyle name="40% - Accent1 4 2 4 2 3" xfId="4621"/>
    <cellStyle name="40% - Accent1 4 2 4 3" xfId="4622"/>
    <cellStyle name="40% - Accent1 4 2 4 4" xfId="4623"/>
    <cellStyle name="40% - Accent1 4 2 5" xfId="4624"/>
    <cellStyle name="40% - Accent1 4 2 5 2" xfId="4625"/>
    <cellStyle name="40% - Accent1 4 2 5 3" xfId="4626"/>
    <cellStyle name="40% - Accent1 4 2 6" xfId="4627"/>
    <cellStyle name="40% - Accent1 4 2 6 2" xfId="4628"/>
    <cellStyle name="40% - Accent1 4 2 6 3" xfId="4629"/>
    <cellStyle name="40% - Accent1 4 2 7" xfId="4630"/>
    <cellStyle name="40% - Accent1 4 2 8" xfId="4631"/>
    <cellStyle name="40% - Accent1 4 3" xfId="4632"/>
    <cellStyle name="40% - Accent1 4 4" xfId="4633"/>
    <cellStyle name="40% - Accent1 4 4 2" xfId="4634"/>
    <cellStyle name="40% - Accent1 4 4 2 2" xfId="4635"/>
    <cellStyle name="40% - Accent1 4 4 2 2 2" xfId="4636"/>
    <cellStyle name="40% - Accent1 4 4 2 2 3" xfId="4637"/>
    <cellStyle name="40% - Accent1 4 4 2 3" xfId="4638"/>
    <cellStyle name="40% - Accent1 4 4 2 4" xfId="4639"/>
    <cellStyle name="40% - Accent1 4 4 3" xfId="4640"/>
    <cellStyle name="40% - Accent1 4 4 3 2" xfId="4641"/>
    <cellStyle name="40% - Accent1 4 4 3 3" xfId="4642"/>
    <cellStyle name="40% - Accent1 4 4 4" xfId="4643"/>
    <cellStyle name="40% - Accent1 4 4 4 2" xfId="4644"/>
    <cellStyle name="40% - Accent1 4 4 4 3" xfId="4645"/>
    <cellStyle name="40% - Accent1 4 4 5" xfId="4646"/>
    <cellStyle name="40% - Accent1 4 4 6" xfId="4647"/>
    <cellStyle name="40% - Accent1 4 5" xfId="4648"/>
    <cellStyle name="40% - Accent1 4 5 2" xfId="4649"/>
    <cellStyle name="40% - Accent1 4 5 2 2" xfId="4650"/>
    <cellStyle name="40% - Accent1 4 5 2 3" xfId="4651"/>
    <cellStyle name="40% - Accent1 4 5 3" xfId="4652"/>
    <cellStyle name="40% - Accent1 4 5 4" xfId="4653"/>
    <cellStyle name="40% - Accent1 4 6" xfId="4654"/>
    <cellStyle name="40% - Accent1 4 6 2" xfId="4655"/>
    <cellStyle name="40% - Accent1 4 6 3" xfId="4656"/>
    <cellStyle name="40% - Accent1 4 7" xfId="4657"/>
    <cellStyle name="40% - Accent1 4 7 2" xfId="4658"/>
    <cellStyle name="40% - Accent1 4 7 3" xfId="4659"/>
    <cellStyle name="40% - Accent1 4 8" xfId="4660"/>
    <cellStyle name="40% - Accent1 4 9" xfId="4661"/>
    <cellStyle name="40% - Accent1 5" xfId="4662"/>
    <cellStyle name="40% - Accent1 5 2" xfId="4663"/>
    <cellStyle name="40% - Accent1 5 2 2" xfId="4664"/>
    <cellStyle name="40% - Accent1 5 2 2 2" xfId="4665"/>
    <cellStyle name="40% - Accent1 5 2 2 2 2" xfId="4666"/>
    <cellStyle name="40% - Accent1 5 2 2 2 2 2" xfId="4667"/>
    <cellStyle name="40% - Accent1 5 2 2 2 2 3" xfId="4668"/>
    <cellStyle name="40% - Accent1 5 2 2 2 3" xfId="4669"/>
    <cellStyle name="40% - Accent1 5 2 2 2 4" xfId="4670"/>
    <cellStyle name="40% - Accent1 5 2 2 3" xfId="4671"/>
    <cellStyle name="40% - Accent1 5 2 2 3 2" xfId="4672"/>
    <cellStyle name="40% - Accent1 5 2 2 3 3" xfId="4673"/>
    <cellStyle name="40% - Accent1 5 2 2 4" xfId="4674"/>
    <cellStyle name="40% - Accent1 5 2 2 4 2" xfId="4675"/>
    <cellStyle name="40% - Accent1 5 2 2 4 3" xfId="4676"/>
    <cellStyle name="40% - Accent1 5 2 2 5" xfId="4677"/>
    <cellStyle name="40% - Accent1 5 2 2 6" xfId="4678"/>
    <cellStyle name="40% - Accent1 5 2 3" xfId="4679"/>
    <cellStyle name="40% - Accent1 5 2 3 2" xfId="4680"/>
    <cellStyle name="40% - Accent1 5 2 3 2 2" xfId="4681"/>
    <cellStyle name="40% - Accent1 5 2 3 2 3" xfId="4682"/>
    <cellStyle name="40% - Accent1 5 2 3 3" xfId="4683"/>
    <cellStyle name="40% - Accent1 5 2 3 4" xfId="4684"/>
    <cellStyle name="40% - Accent1 5 2 4" xfId="4685"/>
    <cellStyle name="40% - Accent1 5 2 4 2" xfId="4686"/>
    <cellStyle name="40% - Accent1 5 2 4 3" xfId="4687"/>
    <cellStyle name="40% - Accent1 5 2 5" xfId="4688"/>
    <cellStyle name="40% - Accent1 5 2 5 2" xfId="4689"/>
    <cellStyle name="40% - Accent1 5 2 5 3" xfId="4690"/>
    <cellStyle name="40% - Accent1 5 2 6" xfId="4691"/>
    <cellStyle name="40% - Accent1 5 2 7" xfId="4692"/>
    <cellStyle name="40% - Accent1 5 3" xfId="4693"/>
    <cellStyle name="40% - Accent1 5 3 2" xfId="4694"/>
    <cellStyle name="40% - Accent1 5 3 2 2" xfId="4695"/>
    <cellStyle name="40% - Accent1 5 3 2 2 2" xfId="4696"/>
    <cellStyle name="40% - Accent1 5 3 2 2 3" xfId="4697"/>
    <cellStyle name="40% - Accent1 5 3 2 3" xfId="4698"/>
    <cellStyle name="40% - Accent1 5 3 2 4" xfId="4699"/>
    <cellStyle name="40% - Accent1 5 3 3" xfId="4700"/>
    <cellStyle name="40% - Accent1 5 3 3 2" xfId="4701"/>
    <cellStyle name="40% - Accent1 5 3 3 3" xfId="4702"/>
    <cellStyle name="40% - Accent1 5 3 4" xfId="4703"/>
    <cellStyle name="40% - Accent1 5 3 4 2" xfId="4704"/>
    <cellStyle name="40% - Accent1 5 3 4 3" xfId="4705"/>
    <cellStyle name="40% - Accent1 5 3 5" xfId="4706"/>
    <cellStyle name="40% - Accent1 5 3 6" xfId="4707"/>
    <cellStyle name="40% - Accent1 5 4" xfId="4708"/>
    <cellStyle name="40% - Accent1 5 4 2" xfId="4709"/>
    <cellStyle name="40% - Accent1 5 4 2 2" xfId="4710"/>
    <cellStyle name="40% - Accent1 5 4 2 3" xfId="4711"/>
    <cellStyle name="40% - Accent1 5 4 3" xfId="4712"/>
    <cellStyle name="40% - Accent1 5 4 4" xfId="4713"/>
    <cellStyle name="40% - Accent1 5 5" xfId="4714"/>
    <cellStyle name="40% - Accent1 5 5 2" xfId="4715"/>
    <cellStyle name="40% - Accent1 5 5 3" xfId="4716"/>
    <cellStyle name="40% - Accent1 5 6" xfId="4717"/>
    <cellStyle name="40% - Accent1 5 6 2" xfId="4718"/>
    <cellStyle name="40% - Accent1 5 6 3" xfId="4719"/>
    <cellStyle name="40% - Accent1 5 7" xfId="4720"/>
    <cellStyle name="40% - Accent1 5 8" xfId="4721"/>
    <cellStyle name="40% - Accent1 6" xfId="4722"/>
    <cellStyle name="40% - Accent1 6 2" xfId="4723"/>
    <cellStyle name="40% - Accent1 6 2 2" xfId="4724"/>
    <cellStyle name="40% - Accent1 6 2 2 2" xfId="4725"/>
    <cellStyle name="40% - Accent1 6 2 2 2 2" xfId="4726"/>
    <cellStyle name="40% - Accent1 6 2 2 2 2 2" xfId="4727"/>
    <cellStyle name="40% - Accent1 6 2 2 2 2 3" xfId="4728"/>
    <cellStyle name="40% - Accent1 6 2 2 2 3" xfId="4729"/>
    <cellStyle name="40% - Accent1 6 2 2 2 4" xfId="4730"/>
    <cellStyle name="40% - Accent1 6 2 2 3" xfId="4731"/>
    <cellStyle name="40% - Accent1 6 2 2 3 2" xfId="4732"/>
    <cellStyle name="40% - Accent1 6 2 2 3 3" xfId="4733"/>
    <cellStyle name="40% - Accent1 6 2 2 4" xfId="4734"/>
    <cellStyle name="40% - Accent1 6 2 2 4 2" xfId="4735"/>
    <cellStyle name="40% - Accent1 6 2 2 4 3" xfId="4736"/>
    <cellStyle name="40% - Accent1 6 2 2 5" xfId="4737"/>
    <cellStyle name="40% - Accent1 6 2 2 6" xfId="4738"/>
    <cellStyle name="40% - Accent1 6 2 3" xfId="4739"/>
    <cellStyle name="40% - Accent1 6 2 3 2" xfId="4740"/>
    <cellStyle name="40% - Accent1 6 2 3 2 2" xfId="4741"/>
    <cellStyle name="40% - Accent1 6 2 3 2 3" xfId="4742"/>
    <cellStyle name="40% - Accent1 6 2 3 3" xfId="4743"/>
    <cellStyle name="40% - Accent1 6 2 3 4" xfId="4744"/>
    <cellStyle name="40% - Accent1 6 2 4" xfId="4745"/>
    <cellStyle name="40% - Accent1 6 2 4 2" xfId="4746"/>
    <cellStyle name="40% - Accent1 6 2 4 3" xfId="4747"/>
    <cellStyle name="40% - Accent1 6 2 5" xfId="4748"/>
    <cellStyle name="40% - Accent1 6 2 5 2" xfId="4749"/>
    <cellStyle name="40% - Accent1 6 2 5 3" xfId="4750"/>
    <cellStyle name="40% - Accent1 6 2 6" xfId="4751"/>
    <cellStyle name="40% - Accent1 6 2 7" xfId="4752"/>
    <cellStyle name="40% - Accent1 6 3" xfId="4753"/>
    <cellStyle name="40% - Accent1 6 3 2" xfId="4754"/>
    <cellStyle name="40% - Accent1 6 3 2 2" xfId="4755"/>
    <cellStyle name="40% - Accent1 6 3 2 2 2" xfId="4756"/>
    <cellStyle name="40% - Accent1 6 3 2 2 3" xfId="4757"/>
    <cellStyle name="40% - Accent1 6 3 2 3" xfId="4758"/>
    <cellStyle name="40% - Accent1 6 3 2 4" xfId="4759"/>
    <cellStyle name="40% - Accent1 6 3 3" xfId="4760"/>
    <cellStyle name="40% - Accent1 6 3 3 2" xfId="4761"/>
    <cellStyle name="40% - Accent1 6 3 3 3" xfId="4762"/>
    <cellStyle name="40% - Accent1 6 3 4" xfId="4763"/>
    <cellStyle name="40% - Accent1 6 3 4 2" xfId="4764"/>
    <cellStyle name="40% - Accent1 6 3 4 3" xfId="4765"/>
    <cellStyle name="40% - Accent1 6 3 5" xfId="4766"/>
    <cellStyle name="40% - Accent1 6 3 6" xfId="4767"/>
    <cellStyle name="40% - Accent1 6 4" xfId="4768"/>
    <cellStyle name="40% - Accent1 6 4 2" xfId="4769"/>
    <cellStyle name="40% - Accent1 6 4 2 2" xfId="4770"/>
    <cellStyle name="40% - Accent1 6 4 2 3" xfId="4771"/>
    <cellStyle name="40% - Accent1 6 4 3" xfId="4772"/>
    <cellStyle name="40% - Accent1 6 4 4" xfId="4773"/>
    <cellStyle name="40% - Accent1 6 5" xfId="4774"/>
    <cellStyle name="40% - Accent1 6 5 2" xfId="4775"/>
    <cellStyle name="40% - Accent1 6 5 3" xfId="4776"/>
    <cellStyle name="40% - Accent1 6 6" xfId="4777"/>
    <cellStyle name="40% - Accent1 6 6 2" xfId="4778"/>
    <cellStyle name="40% - Accent1 6 6 3" xfId="4779"/>
    <cellStyle name="40% - Accent1 6 7" xfId="4780"/>
    <cellStyle name="40% - Accent1 6 8" xfId="4781"/>
    <cellStyle name="40% - Accent1 7" xfId="4782"/>
    <cellStyle name="40% - Accent1 7 2" xfId="4783"/>
    <cellStyle name="40% - Accent1 7 2 2" xfId="4784"/>
    <cellStyle name="40% - Accent1 7 2 2 2" xfId="4785"/>
    <cellStyle name="40% - Accent1 7 2 2 2 2" xfId="4786"/>
    <cellStyle name="40% - Accent1 7 2 2 2 2 2" xfId="4787"/>
    <cellStyle name="40% - Accent1 7 2 2 2 2 3" xfId="4788"/>
    <cellStyle name="40% - Accent1 7 2 2 2 3" xfId="4789"/>
    <cellStyle name="40% - Accent1 7 2 2 2 4" xfId="4790"/>
    <cellStyle name="40% - Accent1 7 2 2 3" xfId="4791"/>
    <cellStyle name="40% - Accent1 7 2 2 3 2" xfId="4792"/>
    <cellStyle name="40% - Accent1 7 2 2 3 3" xfId="4793"/>
    <cellStyle name="40% - Accent1 7 2 2 4" xfId="4794"/>
    <cellStyle name="40% - Accent1 7 2 2 4 2" xfId="4795"/>
    <cellStyle name="40% - Accent1 7 2 2 4 3" xfId="4796"/>
    <cellStyle name="40% - Accent1 7 2 2 5" xfId="4797"/>
    <cellStyle name="40% - Accent1 7 2 2 6" xfId="4798"/>
    <cellStyle name="40% - Accent1 7 2 3" xfId="4799"/>
    <cellStyle name="40% - Accent1 7 2 3 2" xfId="4800"/>
    <cellStyle name="40% - Accent1 7 2 3 2 2" xfId="4801"/>
    <cellStyle name="40% - Accent1 7 2 3 2 3" xfId="4802"/>
    <cellStyle name="40% - Accent1 7 2 3 3" xfId="4803"/>
    <cellStyle name="40% - Accent1 7 2 3 4" xfId="4804"/>
    <cellStyle name="40% - Accent1 7 2 4" xfId="4805"/>
    <cellStyle name="40% - Accent1 7 2 4 2" xfId="4806"/>
    <cellStyle name="40% - Accent1 7 2 4 3" xfId="4807"/>
    <cellStyle name="40% - Accent1 7 2 5" xfId="4808"/>
    <cellStyle name="40% - Accent1 7 2 5 2" xfId="4809"/>
    <cellStyle name="40% - Accent1 7 2 5 3" xfId="4810"/>
    <cellStyle name="40% - Accent1 7 2 6" xfId="4811"/>
    <cellStyle name="40% - Accent1 7 2 7" xfId="4812"/>
    <cellStyle name="40% - Accent1 7 3" xfId="4813"/>
    <cellStyle name="40% - Accent1 7 3 2" xfId="4814"/>
    <cellStyle name="40% - Accent1 7 3 2 2" xfId="4815"/>
    <cellStyle name="40% - Accent1 7 3 2 2 2" xfId="4816"/>
    <cellStyle name="40% - Accent1 7 3 2 2 3" xfId="4817"/>
    <cellStyle name="40% - Accent1 7 3 2 3" xfId="4818"/>
    <cellStyle name="40% - Accent1 7 3 2 4" xfId="4819"/>
    <cellStyle name="40% - Accent1 7 3 3" xfId="4820"/>
    <cellStyle name="40% - Accent1 7 3 3 2" xfId="4821"/>
    <cellStyle name="40% - Accent1 7 3 3 3" xfId="4822"/>
    <cellStyle name="40% - Accent1 7 3 4" xfId="4823"/>
    <cellStyle name="40% - Accent1 7 3 4 2" xfId="4824"/>
    <cellStyle name="40% - Accent1 7 3 4 3" xfId="4825"/>
    <cellStyle name="40% - Accent1 7 3 5" xfId="4826"/>
    <cellStyle name="40% - Accent1 7 3 6" xfId="4827"/>
    <cellStyle name="40% - Accent1 7 4" xfId="4828"/>
    <cellStyle name="40% - Accent1 7 4 2" xfId="4829"/>
    <cellStyle name="40% - Accent1 7 4 2 2" xfId="4830"/>
    <cellStyle name="40% - Accent1 7 4 2 3" xfId="4831"/>
    <cellStyle name="40% - Accent1 7 4 3" xfId="4832"/>
    <cellStyle name="40% - Accent1 7 4 4" xfId="4833"/>
    <cellStyle name="40% - Accent1 7 5" xfId="4834"/>
    <cellStyle name="40% - Accent1 7 5 2" xfId="4835"/>
    <cellStyle name="40% - Accent1 7 5 3" xfId="4836"/>
    <cellStyle name="40% - Accent1 7 6" xfId="4837"/>
    <cellStyle name="40% - Accent1 7 6 2" xfId="4838"/>
    <cellStyle name="40% - Accent1 7 6 3" xfId="4839"/>
    <cellStyle name="40% - Accent1 7 7" xfId="4840"/>
    <cellStyle name="40% - Accent1 7 8" xfId="4841"/>
    <cellStyle name="40% - Accent1 8" xfId="4842"/>
    <cellStyle name="40% - Accent1 8 2" xfId="4843"/>
    <cellStyle name="40% - Accent1 8 2 2" xfId="4844"/>
    <cellStyle name="40% - Accent1 8 2 2 2" xfId="4845"/>
    <cellStyle name="40% - Accent1 8 2 2 2 2" xfId="4846"/>
    <cellStyle name="40% - Accent1 8 2 2 2 2 2" xfId="4847"/>
    <cellStyle name="40% - Accent1 8 2 2 2 2 3" xfId="4848"/>
    <cellStyle name="40% - Accent1 8 2 2 2 3" xfId="4849"/>
    <cellStyle name="40% - Accent1 8 2 2 2 4" xfId="4850"/>
    <cellStyle name="40% - Accent1 8 2 2 3" xfId="4851"/>
    <cellStyle name="40% - Accent1 8 2 2 3 2" xfId="4852"/>
    <cellStyle name="40% - Accent1 8 2 2 3 3" xfId="4853"/>
    <cellStyle name="40% - Accent1 8 2 2 4" xfId="4854"/>
    <cellStyle name="40% - Accent1 8 2 2 4 2" xfId="4855"/>
    <cellStyle name="40% - Accent1 8 2 2 4 3" xfId="4856"/>
    <cellStyle name="40% - Accent1 8 2 2 5" xfId="4857"/>
    <cellStyle name="40% - Accent1 8 2 2 6" xfId="4858"/>
    <cellStyle name="40% - Accent1 8 2 3" xfId="4859"/>
    <cellStyle name="40% - Accent1 8 2 3 2" xfId="4860"/>
    <cellStyle name="40% - Accent1 8 2 3 2 2" xfId="4861"/>
    <cellStyle name="40% - Accent1 8 2 3 2 3" xfId="4862"/>
    <cellStyle name="40% - Accent1 8 2 3 3" xfId="4863"/>
    <cellStyle name="40% - Accent1 8 2 3 4" xfId="4864"/>
    <cellStyle name="40% - Accent1 8 2 4" xfId="4865"/>
    <cellStyle name="40% - Accent1 8 2 4 2" xfId="4866"/>
    <cellStyle name="40% - Accent1 8 2 4 3" xfId="4867"/>
    <cellStyle name="40% - Accent1 8 2 5" xfId="4868"/>
    <cellStyle name="40% - Accent1 8 2 5 2" xfId="4869"/>
    <cellStyle name="40% - Accent1 8 2 5 3" xfId="4870"/>
    <cellStyle name="40% - Accent1 8 2 6" xfId="4871"/>
    <cellStyle name="40% - Accent1 8 2 7" xfId="4872"/>
    <cellStyle name="40% - Accent1 8 3" xfId="4873"/>
    <cellStyle name="40% - Accent1 8 3 2" xfId="4874"/>
    <cellStyle name="40% - Accent1 8 3 2 2" xfId="4875"/>
    <cellStyle name="40% - Accent1 8 3 2 2 2" xfId="4876"/>
    <cellStyle name="40% - Accent1 8 3 2 2 3" xfId="4877"/>
    <cellStyle name="40% - Accent1 8 3 2 3" xfId="4878"/>
    <cellStyle name="40% - Accent1 8 3 2 4" xfId="4879"/>
    <cellStyle name="40% - Accent1 8 3 3" xfId="4880"/>
    <cellStyle name="40% - Accent1 8 3 3 2" xfId="4881"/>
    <cellStyle name="40% - Accent1 8 3 3 3" xfId="4882"/>
    <cellStyle name="40% - Accent1 8 3 4" xfId="4883"/>
    <cellStyle name="40% - Accent1 8 3 4 2" xfId="4884"/>
    <cellStyle name="40% - Accent1 8 3 4 3" xfId="4885"/>
    <cellStyle name="40% - Accent1 8 3 5" xfId="4886"/>
    <cellStyle name="40% - Accent1 8 3 6" xfId="4887"/>
    <cellStyle name="40% - Accent1 8 4" xfId="4888"/>
    <cellStyle name="40% - Accent1 8 4 2" xfId="4889"/>
    <cellStyle name="40% - Accent1 8 4 2 2" xfId="4890"/>
    <cellStyle name="40% - Accent1 8 4 2 3" xfId="4891"/>
    <cellStyle name="40% - Accent1 8 4 3" xfId="4892"/>
    <cellStyle name="40% - Accent1 8 4 4" xfId="4893"/>
    <cellStyle name="40% - Accent1 8 5" xfId="4894"/>
    <cellStyle name="40% - Accent1 8 5 2" xfId="4895"/>
    <cellStyle name="40% - Accent1 8 5 3" xfId="4896"/>
    <cellStyle name="40% - Accent1 8 6" xfId="4897"/>
    <cellStyle name="40% - Accent1 8 6 2" xfId="4898"/>
    <cellStyle name="40% - Accent1 8 6 3" xfId="4899"/>
    <cellStyle name="40% - Accent1 8 7" xfId="4900"/>
    <cellStyle name="40% - Accent1 8 8" xfId="4901"/>
    <cellStyle name="40% - Accent1 9" xfId="4902"/>
    <cellStyle name="40% - Accent1 9 2" xfId="4903"/>
    <cellStyle name="40% - Accent1 9 2 2" xfId="4904"/>
    <cellStyle name="40% - Accent1 9 2 2 2" xfId="4905"/>
    <cellStyle name="40% - Accent1 9 2 2 2 2" xfId="4906"/>
    <cellStyle name="40% - Accent1 9 2 2 2 2 2" xfId="4907"/>
    <cellStyle name="40% - Accent1 9 2 2 2 2 3" xfId="4908"/>
    <cellStyle name="40% - Accent1 9 2 2 2 3" xfId="4909"/>
    <cellStyle name="40% - Accent1 9 2 2 2 4" xfId="4910"/>
    <cellStyle name="40% - Accent1 9 2 2 3" xfId="4911"/>
    <cellStyle name="40% - Accent1 9 2 2 3 2" xfId="4912"/>
    <cellStyle name="40% - Accent1 9 2 2 3 3" xfId="4913"/>
    <cellStyle name="40% - Accent1 9 2 2 4" xfId="4914"/>
    <cellStyle name="40% - Accent1 9 2 2 4 2" xfId="4915"/>
    <cellStyle name="40% - Accent1 9 2 2 4 3" xfId="4916"/>
    <cellStyle name="40% - Accent1 9 2 2 5" xfId="4917"/>
    <cellStyle name="40% - Accent1 9 2 2 6" xfId="4918"/>
    <cellStyle name="40% - Accent1 9 2 3" xfId="4919"/>
    <cellStyle name="40% - Accent1 9 2 3 2" xfId="4920"/>
    <cellStyle name="40% - Accent1 9 2 3 2 2" xfId="4921"/>
    <cellStyle name="40% - Accent1 9 2 3 2 3" xfId="4922"/>
    <cellStyle name="40% - Accent1 9 2 3 3" xfId="4923"/>
    <cellStyle name="40% - Accent1 9 2 3 4" xfId="4924"/>
    <cellStyle name="40% - Accent1 9 2 4" xfId="4925"/>
    <cellStyle name="40% - Accent1 9 2 4 2" xfId="4926"/>
    <cellStyle name="40% - Accent1 9 2 4 3" xfId="4927"/>
    <cellStyle name="40% - Accent1 9 2 5" xfId="4928"/>
    <cellStyle name="40% - Accent1 9 2 5 2" xfId="4929"/>
    <cellStyle name="40% - Accent1 9 2 5 3" xfId="4930"/>
    <cellStyle name="40% - Accent1 9 2 6" xfId="4931"/>
    <cellStyle name="40% - Accent1 9 2 7" xfId="4932"/>
    <cellStyle name="40% - Accent1 9 3" xfId="4933"/>
    <cellStyle name="40% - Accent1 9 3 2" xfId="4934"/>
    <cellStyle name="40% - Accent1 9 3 2 2" xfId="4935"/>
    <cellStyle name="40% - Accent1 9 3 2 2 2" xfId="4936"/>
    <cellStyle name="40% - Accent1 9 3 2 2 3" xfId="4937"/>
    <cellStyle name="40% - Accent1 9 3 2 3" xfId="4938"/>
    <cellStyle name="40% - Accent1 9 3 2 4" xfId="4939"/>
    <cellStyle name="40% - Accent1 9 3 3" xfId="4940"/>
    <cellStyle name="40% - Accent1 9 3 3 2" xfId="4941"/>
    <cellStyle name="40% - Accent1 9 3 3 3" xfId="4942"/>
    <cellStyle name="40% - Accent1 9 3 4" xfId="4943"/>
    <cellStyle name="40% - Accent1 9 3 4 2" xfId="4944"/>
    <cellStyle name="40% - Accent1 9 3 4 3" xfId="4945"/>
    <cellStyle name="40% - Accent1 9 3 5" xfId="4946"/>
    <cellStyle name="40% - Accent1 9 3 6" xfId="4947"/>
    <cellStyle name="40% - Accent1 9 4" xfId="4948"/>
    <cellStyle name="40% - Accent1 9 4 2" xfId="4949"/>
    <cellStyle name="40% - Accent1 9 4 2 2" xfId="4950"/>
    <cellStyle name="40% - Accent1 9 4 2 3" xfId="4951"/>
    <cellStyle name="40% - Accent1 9 4 3" xfId="4952"/>
    <cellStyle name="40% - Accent1 9 4 4" xfId="4953"/>
    <cellStyle name="40% - Accent1 9 5" xfId="4954"/>
    <cellStyle name="40% - Accent1 9 5 2" xfId="4955"/>
    <cellStyle name="40% - Accent1 9 5 3" xfId="4956"/>
    <cellStyle name="40% - Accent1 9 6" xfId="4957"/>
    <cellStyle name="40% - Accent1 9 6 2" xfId="4958"/>
    <cellStyle name="40% - Accent1 9 6 3" xfId="4959"/>
    <cellStyle name="40% - Accent1 9 7" xfId="4960"/>
    <cellStyle name="40% - Accent1 9 8" xfId="4961"/>
    <cellStyle name="40% - Accent2 10" xfId="4962"/>
    <cellStyle name="40% - Accent2 10 2" xfId="4963"/>
    <cellStyle name="40% - Accent2 10 2 2" xfId="4964"/>
    <cellStyle name="40% - Accent2 10 2 2 2" xfId="4965"/>
    <cellStyle name="40% - Accent2 10 2 2 2 2" xfId="4966"/>
    <cellStyle name="40% - Accent2 10 2 2 2 2 2" xfId="4967"/>
    <cellStyle name="40% - Accent2 10 2 2 2 2 3" xfId="4968"/>
    <cellStyle name="40% - Accent2 10 2 2 2 3" xfId="4969"/>
    <cellStyle name="40% - Accent2 10 2 2 2 4" xfId="4970"/>
    <cellStyle name="40% - Accent2 10 2 2 3" xfId="4971"/>
    <cellStyle name="40% - Accent2 10 2 2 3 2" xfId="4972"/>
    <cellStyle name="40% - Accent2 10 2 2 3 3" xfId="4973"/>
    <cellStyle name="40% - Accent2 10 2 2 4" xfId="4974"/>
    <cellStyle name="40% - Accent2 10 2 2 4 2" xfId="4975"/>
    <cellStyle name="40% - Accent2 10 2 2 4 3" xfId="4976"/>
    <cellStyle name="40% - Accent2 10 2 2 5" xfId="4977"/>
    <cellStyle name="40% - Accent2 10 2 2 6" xfId="4978"/>
    <cellStyle name="40% - Accent2 10 2 3" xfId="4979"/>
    <cellStyle name="40% - Accent2 10 2 3 2" xfId="4980"/>
    <cellStyle name="40% - Accent2 10 2 3 2 2" xfId="4981"/>
    <cellStyle name="40% - Accent2 10 2 3 2 3" xfId="4982"/>
    <cellStyle name="40% - Accent2 10 2 3 3" xfId="4983"/>
    <cellStyle name="40% - Accent2 10 2 3 4" xfId="4984"/>
    <cellStyle name="40% - Accent2 10 2 4" xfId="4985"/>
    <cellStyle name="40% - Accent2 10 2 4 2" xfId="4986"/>
    <cellStyle name="40% - Accent2 10 2 4 3" xfId="4987"/>
    <cellStyle name="40% - Accent2 10 2 5" xfId="4988"/>
    <cellStyle name="40% - Accent2 10 2 5 2" xfId="4989"/>
    <cellStyle name="40% - Accent2 10 2 5 3" xfId="4990"/>
    <cellStyle name="40% - Accent2 10 2 6" xfId="4991"/>
    <cellStyle name="40% - Accent2 10 2 7" xfId="4992"/>
    <cellStyle name="40% - Accent2 10 3" xfId="4993"/>
    <cellStyle name="40% - Accent2 10 3 2" xfId="4994"/>
    <cellStyle name="40% - Accent2 10 3 2 2" xfId="4995"/>
    <cellStyle name="40% - Accent2 10 3 2 2 2" xfId="4996"/>
    <cellStyle name="40% - Accent2 10 3 2 2 3" xfId="4997"/>
    <cellStyle name="40% - Accent2 10 3 2 3" xfId="4998"/>
    <cellStyle name="40% - Accent2 10 3 2 4" xfId="4999"/>
    <cellStyle name="40% - Accent2 10 3 3" xfId="5000"/>
    <cellStyle name="40% - Accent2 10 3 3 2" xfId="5001"/>
    <cellStyle name="40% - Accent2 10 3 3 3" xfId="5002"/>
    <cellStyle name="40% - Accent2 10 3 4" xfId="5003"/>
    <cellStyle name="40% - Accent2 10 3 4 2" xfId="5004"/>
    <cellStyle name="40% - Accent2 10 3 4 3" xfId="5005"/>
    <cellStyle name="40% - Accent2 10 3 5" xfId="5006"/>
    <cellStyle name="40% - Accent2 10 3 6" xfId="5007"/>
    <cellStyle name="40% - Accent2 10 4" xfId="5008"/>
    <cellStyle name="40% - Accent2 10 4 2" xfId="5009"/>
    <cellStyle name="40% - Accent2 10 4 2 2" xfId="5010"/>
    <cellStyle name="40% - Accent2 10 4 2 3" xfId="5011"/>
    <cellStyle name="40% - Accent2 10 4 3" xfId="5012"/>
    <cellStyle name="40% - Accent2 10 4 4" xfId="5013"/>
    <cellStyle name="40% - Accent2 10 5" xfId="5014"/>
    <cellStyle name="40% - Accent2 10 5 2" xfId="5015"/>
    <cellStyle name="40% - Accent2 10 5 3" xfId="5016"/>
    <cellStyle name="40% - Accent2 10 6" xfId="5017"/>
    <cellStyle name="40% - Accent2 10 6 2" xfId="5018"/>
    <cellStyle name="40% - Accent2 10 6 3" xfId="5019"/>
    <cellStyle name="40% - Accent2 10 7" xfId="5020"/>
    <cellStyle name="40% - Accent2 10 8" xfId="5021"/>
    <cellStyle name="40% - Accent2 11" xfId="5022"/>
    <cellStyle name="40% - Accent2 11 2" xfId="5023"/>
    <cellStyle name="40% - Accent2 11 2 2" xfId="5024"/>
    <cellStyle name="40% - Accent2 11 2 2 2" xfId="5025"/>
    <cellStyle name="40% - Accent2 11 2 2 2 2" xfId="5026"/>
    <cellStyle name="40% - Accent2 11 2 2 2 2 2" xfId="5027"/>
    <cellStyle name="40% - Accent2 11 2 2 2 2 3" xfId="5028"/>
    <cellStyle name="40% - Accent2 11 2 2 2 3" xfId="5029"/>
    <cellStyle name="40% - Accent2 11 2 2 2 4" xfId="5030"/>
    <cellStyle name="40% - Accent2 11 2 2 3" xfId="5031"/>
    <cellStyle name="40% - Accent2 11 2 2 3 2" xfId="5032"/>
    <cellStyle name="40% - Accent2 11 2 2 3 3" xfId="5033"/>
    <cellStyle name="40% - Accent2 11 2 2 4" xfId="5034"/>
    <cellStyle name="40% - Accent2 11 2 2 4 2" xfId="5035"/>
    <cellStyle name="40% - Accent2 11 2 2 4 3" xfId="5036"/>
    <cellStyle name="40% - Accent2 11 2 2 5" xfId="5037"/>
    <cellStyle name="40% - Accent2 11 2 2 6" xfId="5038"/>
    <cellStyle name="40% - Accent2 11 2 3" xfId="5039"/>
    <cellStyle name="40% - Accent2 11 2 3 2" xfId="5040"/>
    <cellStyle name="40% - Accent2 11 2 3 2 2" xfId="5041"/>
    <cellStyle name="40% - Accent2 11 2 3 2 3" xfId="5042"/>
    <cellStyle name="40% - Accent2 11 2 3 3" xfId="5043"/>
    <cellStyle name="40% - Accent2 11 2 3 4" xfId="5044"/>
    <cellStyle name="40% - Accent2 11 2 4" xfId="5045"/>
    <cellStyle name="40% - Accent2 11 2 4 2" xfId="5046"/>
    <cellStyle name="40% - Accent2 11 2 4 3" xfId="5047"/>
    <cellStyle name="40% - Accent2 11 2 5" xfId="5048"/>
    <cellStyle name="40% - Accent2 11 2 5 2" xfId="5049"/>
    <cellStyle name="40% - Accent2 11 2 5 3" xfId="5050"/>
    <cellStyle name="40% - Accent2 11 2 6" xfId="5051"/>
    <cellStyle name="40% - Accent2 11 2 7" xfId="5052"/>
    <cellStyle name="40% - Accent2 11 3" xfId="5053"/>
    <cellStyle name="40% - Accent2 11 3 2" xfId="5054"/>
    <cellStyle name="40% - Accent2 11 3 2 2" xfId="5055"/>
    <cellStyle name="40% - Accent2 11 3 2 2 2" xfId="5056"/>
    <cellStyle name="40% - Accent2 11 3 2 2 3" xfId="5057"/>
    <cellStyle name="40% - Accent2 11 3 2 3" xfId="5058"/>
    <cellStyle name="40% - Accent2 11 3 2 4" xfId="5059"/>
    <cellStyle name="40% - Accent2 11 3 3" xfId="5060"/>
    <cellStyle name="40% - Accent2 11 3 3 2" xfId="5061"/>
    <cellStyle name="40% - Accent2 11 3 3 3" xfId="5062"/>
    <cellStyle name="40% - Accent2 11 3 4" xfId="5063"/>
    <cellStyle name="40% - Accent2 11 3 4 2" xfId="5064"/>
    <cellStyle name="40% - Accent2 11 3 4 3" xfId="5065"/>
    <cellStyle name="40% - Accent2 11 3 5" xfId="5066"/>
    <cellStyle name="40% - Accent2 11 3 6" xfId="5067"/>
    <cellStyle name="40% - Accent2 11 4" xfId="5068"/>
    <cellStyle name="40% - Accent2 11 4 2" xfId="5069"/>
    <cellStyle name="40% - Accent2 11 4 2 2" xfId="5070"/>
    <cellStyle name="40% - Accent2 11 4 2 3" xfId="5071"/>
    <cellStyle name="40% - Accent2 11 4 3" xfId="5072"/>
    <cellStyle name="40% - Accent2 11 4 4" xfId="5073"/>
    <cellStyle name="40% - Accent2 11 5" xfId="5074"/>
    <cellStyle name="40% - Accent2 11 5 2" xfId="5075"/>
    <cellStyle name="40% - Accent2 11 5 3" xfId="5076"/>
    <cellStyle name="40% - Accent2 11 6" xfId="5077"/>
    <cellStyle name="40% - Accent2 11 6 2" xfId="5078"/>
    <cellStyle name="40% - Accent2 11 6 3" xfId="5079"/>
    <cellStyle name="40% - Accent2 11 7" xfId="5080"/>
    <cellStyle name="40% - Accent2 11 8" xfId="5081"/>
    <cellStyle name="40% - Accent2 12" xfId="5082"/>
    <cellStyle name="40% - Accent2 12 2" xfId="5083"/>
    <cellStyle name="40% - Accent2 12 2 2" xfId="5084"/>
    <cellStyle name="40% - Accent2 12 2 2 2" xfId="5085"/>
    <cellStyle name="40% - Accent2 12 2 2 2 2" xfId="5086"/>
    <cellStyle name="40% - Accent2 12 2 2 2 2 2" xfId="5087"/>
    <cellStyle name="40% - Accent2 12 2 2 2 2 3" xfId="5088"/>
    <cellStyle name="40% - Accent2 12 2 2 2 3" xfId="5089"/>
    <cellStyle name="40% - Accent2 12 2 2 2 4" xfId="5090"/>
    <cellStyle name="40% - Accent2 12 2 2 3" xfId="5091"/>
    <cellStyle name="40% - Accent2 12 2 2 3 2" xfId="5092"/>
    <cellStyle name="40% - Accent2 12 2 2 3 3" xfId="5093"/>
    <cellStyle name="40% - Accent2 12 2 2 4" xfId="5094"/>
    <cellStyle name="40% - Accent2 12 2 2 4 2" xfId="5095"/>
    <cellStyle name="40% - Accent2 12 2 2 4 3" xfId="5096"/>
    <cellStyle name="40% - Accent2 12 2 2 5" xfId="5097"/>
    <cellStyle name="40% - Accent2 12 2 2 6" xfId="5098"/>
    <cellStyle name="40% - Accent2 12 2 3" xfId="5099"/>
    <cellStyle name="40% - Accent2 12 2 3 2" xfId="5100"/>
    <cellStyle name="40% - Accent2 12 2 3 2 2" xfId="5101"/>
    <cellStyle name="40% - Accent2 12 2 3 2 3" xfId="5102"/>
    <cellStyle name="40% - Accent2 12 2 3 3" xfId="5103"/>
    <cellStyle name="40% - Accent2 12 2 3 4" xfId="5104"/>
    <cellStyle name="40% - Accent2 12 2 4" xfId="5105"/>
    <cellStyle name="40% - Accent2 12 2 4 2" xfId="5106"/>
    <cellStyle name="40% - Accent2 12 2 4 3" xfId="5107"/>
    <cellStyle name="40% - Accent2 12 2 5" xfId="5108"/>
    <cellStyle name="40% - Accent2 12 2 5 2" xfId="5109"/>
    <cellStyle name="40% - Accent2 12 2 5 3" xfId="5110"/>
    <cellStyle name="40% - Accent2 12 2 6" xfId="5111"/>
    <cellStyle name="40% - Accent2 12 2 7" xfId="5112"/>
    <cellStyle name="40% - Accent2 12 3" xfId="5113"/>
    <cellStyle name="40% - Accent2 12 3 2" xfId="5114"/>
    <cellStyle name="40% - Accent2 12 3 2 2" xfId="5115"/>
    <cellStyle name="40% - Accent2 12 3 2 2 2" xfId="5116"/>
    <cellStyle name="40% - Accent2 12 3 2 2 3" xfId="5117"/>
    <cellStyle name="40% - Accent2 12 3 2 3" xfId="5118"/>
    <cellStyle name="40% - Accent2 12 3 2 4" xfId="5119"/>
    <cellStyle name="40% - Accent2 12 3 3" xfId="5120"/>
    <cellStyle name="40% - Accent2 12 3 3 2" xfId="5121"/>
    <cellStyle name="40% - Accent2 12 3 3 3" xfId="5122"/>
    <cellStyle name="40% - Accent2 12 3 4" xfId="5123"/>
    <cellStyle name="40% - Accent2 12 3 4 2" xfId="5124"/>
    <cellStyle name="40% - Accent2 12 3 4 3" xfId="5125"/>
    <cellStyle name="40% - Accent2 12 3 5" xfId="5126"/>
    <cellStyle name="40% - Accent2 12 3 6" xfId="5127"/>
    <cellStyle name="40% - Accent2 12 4" xfId="5128"/>
    <cellStyle name="40% - Accent2 12 4 2" xfId="5129"/>
    <cellStyle name="40% - Accent2 12 4 2 2" xfId="5130"/>
    <cellStyle name="40% - Accent2 12 4 2 3" xfId="5131"/>
    <cellStyle name="40% - Accent2 12 4 3" xfId="5132"/>
    <cellStyle name="40% - Accent2 12 4 4" xfId="5133"/>
    <cellStyle name="40% - Accent2 12 5" xfId="5134"/>
    <cellStyle name="40% - Accent2 12 5 2" xfId="5135"/>
    <cellStyle name="40% - Accent2 12 5 3" xfId="5136"/>
    <cellStyle name="40% - Accent2 12 6" xfId="5137"/>
    <cellStyle name="40% - Accent2 12 6 2" xfId="5138"/>
    <cellStyle name="40% - Accent2 12 6 3" xfId="5139"/>
    <cellStyle name="40% - Accent2 12 7" xfId="5140"/>
    <cellStyle name="40% - Accent2 12 8" xfId="5141"/>
    <cellStyle name="40% - Accent2 13" xfId="5142"/>
    <cellStyle name="40% - Accent2 14" xfId="5143"/>
    <cellStyle name="40% - Accent2 15" xfId="5144"/>
    <cellStyle name="40% - Accent2 15 2" xfId="5145"/>
    <cellStyle name="40% - Accent2 15 2 2" xfId="5146"/>
    <cellStyle name="40% - Accent2 15 2 2 2" xfId="5147"/>
    <cellStyle name="40% - Accent2 15 2 2 3" xfId="5148"/>
    <cellStyle name="40% - Accent2 15 2 3" xfId="5149"/>
    <cellStyle name="40% - Accent2 15 2 4" xfId="5150"/>
    <cellStyle name="40% - Accent2 15 3" xfId="5151"/>
    <cellStyle name="40% - Accent2 15 3 2" xfId="5152"/>
    <cellStyle name="40% - Accent2 15 3 3" xfId="5153"/>
    <cellStyle name="40% - Accent2 15 4" xfId="5154"/>
    <cellStyle name="40% - Accent2 15 4 2" xfId="5155"/>
    <cellStyle name="40% - Accent2 15 4 3" xfId="5156"/>
    <cellStyle name="40% - Accent2 15 5" xfId="5157"/>
    <cellStyle name="40% - Accent2 15 6" xfId="5158"/>
    <cellStyle name="40% - Accent2 16" xfId="5159"/>
    <cellStyle name="40% - Accent2 16 2" xfId="5160"/>
    <cellStyle name="40% - Accent2 16 2 2" xfId="5161"/>
    <cellStyle name="40% - Accent2 16 2 3" xfId="5162"/>
    <cellStyle name="40% - Accent2 16 3" xfId="5163"/>
    <cellStyle name="40% - Accent2 16 4" xfId="5164"/>
    <cellStyle name="40% - Accent2 17" xfId="5165"/>
    <cellStyle name="40% - Accent2 17 2" xfId="5166"/>
    <cellStyle name="40% - Accent2 17 2 2" xfId="5167"/>
    <cellStyle name="40% - Accent2 17 2 3" xfId="5168"/>
    <cellStyle name="40% - Accent2 17 3" xfId="5169"/>
    <cellStyle name="40% - Accent2 17 4" xfId="5170"/>
    <cellStyle name="40% - Accent2 18" xfId="5171"/>
    <cellStyle name="40% - Accent2 18 2" xfId="5172"/>
    <cellStyle name="40% - Accent2 18 3" xfId="5173"/>
    <cellStyle name="40% - Accent2 19" xfId="5174"/>
    <cellStyle name="40% - Accent2 19 2" xfId="5175"/>
    <cellStyle name="40% - Accent2 19 3" xfId="5176"/>
    <cellStyle name="40% - Accent2 2" xfId="5177"/>
    <cellStyle name="40% - Accent2 2 2" xfId="5178"/>
    <cellStyle name="40% - Accent2 2 2 2" xfId="5179"/>
    <cellStyle name="40% - Accent2 2 2 3" xfId="5180"/>
    <cellStyle name="40% - Accent2 2 2 3 2" xfId="5181"/>
    <cellStyle name="40% - Accent2 2 2 3 2 2" xfId="5182"/>
    <cellStyle name="40% - Accent2 2 2 3 2 2 2" xfId="5183"/>
    <cellStyle name="40% - Accent2 2 2 3 2 2 2 2" xfId="5184"/>
    <cellStyle name="40% - Accent2 2 2 3 2 2 2 3" xfId="5185"/>
    <cellStyle name="40% - Accent2 2 2 3 2 2 3" xfId="5186"/>
    <cellStyle name="40% - Accent2 2 2 3 2 2 4" xfId="5187"/>
    <cellStyle name="40% - Accent2 2 2 3 2 3" xfId="5188"/>
    <cellStyle name="40% - Accent2 2 2 3 2 3 2" xfId="5189"/>
    <cellStyle name="40% - Accent2 2 2 3 2 3 3" xfId="5190"/>
    <cellStyle name="40% - Accent2 2 2 3 2 4" xfId="5191"/>
    <cellStyle name="40% - Accent2 2 2 3 2 4 2" xfId="5192"/>
    <cellStyle name="40% - Accent2 2 2 3 2 4 3" xfId="5193"/>
    <cellStyle name="40% - Accent2 2 2 3 2 5" xfId="5194"/>
    <cellStyle name="40% - Accent2 2 2 3 2 6" xfId="5195"/>
    <cellStyle name="40% - Accent2 2 2 3 3" xfId="5196"/>
    <cellStyle name="40% - Accent2 2 2 3 3 2" xfId="5197"/>
    <cellStyle name="40% - Accent2 2 2 3 3 2 2" xfId="5198"/>
    <cellStyle name="40% - Accent2 2 2 3 3 2 3" xfId="5199"/>
    <cellStyle name="40% - Accent2 2 2 3 3 3" xfId="5200"/>
    <cellStyle name="40% - Accent2 2 2 3 3 4" xfId="5201"/>
    <cellStyle name="40% - Accent2 2 2 3 4" xfId="5202"/>
    <cellStyle name="40% - Accent2 2 2 3 4 2" xfId="5203"/>
    <cellStyle name="40% - Accent2 2 2 3 4 3" xfId="5204"/>
    <cellStyle name="40% - Accent2 2 2 3 5" xfId="5205"/>
    <cellStyle name="40% - Accent2 2 2 3 5 2" xfId="5206"/>
    <cellStyle name="40% - Accent2 2 2 3 5 3" xfId="5207"/>
    <cellStyle name="40% - Accent2 2 2 3 6" xfId="5208"/>
    <cellStyle name="40% - Accent2 2 2 3 7" xfId="5209"/>
    <cellStyle name="40% - Accent2 2 2 4" xfId="5210"/>
    <cellStyle name="40% - Accent2 2 2 4 2" xfId="5211"/>
    <cellStyle name="40% - Accent2 2 2 4 2 2" xfId="5212"/>
    <cellStyle name="40% - Accent2 2 2 4 2 2 2" xfId="5213"/>
    <cellStyle name="40% - Accent2 2 2 4 2 2 3" xfId="5214"/>
    <cellStyle name="40% - Accent2 2 2 4 2 3" xfId="5215"/>
    <cellStyle name="40% - Accent2 2 2 4 2 4" xfId="5216"/>
    <cellStyle name="40% - Accent2 2 2 4 3" xfId="5217"/>
    <cellStyle name="40% - Accent2 2 2 4 3 2" xfId="5218"/>
    <cellStyle name="40% - Accent2 2 2 4 3 3" xfId="5219"/>
    <cellStyle name="40% - Accent2 2 2 4 4" xfId="5220"/>
    <cellStyle name="40% - Accent2 2 2 4 4 2" xfId="5221"/>
    <cellStyle name="40% - Accent2 2 2 4 4 3" xfId="5222"/>
    <cellStyle name="40% - Accent2 2 2 4 5" xfId="5223"/>
    <cellStyle name="40% - Accent2 2 2 4 6" xfId="5224"/>
    <cellStyle name="40% - Accent2 2 2 5" xfId="5225"/>
    <cellStyle name="40% - Accent2 2 2 5 2" xfId="5226"/>
    <cellStyle name="40% - Accent2 2 2 5 2 2" xfId="5227"/>
    <cellStyle name="40% - Accent2 2 2 5 2 3" xfId="5228"/>
    <cellStyle name="40% - Accent2 2 2 5 3" xfId="5229"/>
    <cellStyle name="40% - Accent2 2 2 5 4" xfId="5230"/>
    <cellStyle name="40% - Accent2 2 2 6" xfId="5231"/>
    <cellStyle name="40% - Accent2 2 2 6 2" xfId="5232"/>
    <cellStyle name="40% - Accent2 2 2 6 3" xfId="5233"/>
    <cellStyle name="40% - Accent2 2 2 7" xfId="5234"/>
    <cellStyle name="40% - Accent2 2 2 7 2" xfId="5235"/>
    <cellStyle name="40% - Accent2 2 2 7 3" xfId="5236"/>
    <cellStyle name="40% - Accent2 2 2 8" xfId="5237"/>
    <cellStyle name="40% - Accent2 2 2 9" xfId="5238"/>
    <cellStyle name="40% - Accent2 20" xfId="5239"/>
    <cellStyle name="40% - Accent2 20 2" xfId="5240"/>
    <cellStyle name="40% - Accent2 20 3" xfId="5241"/>
    <cellStyle name="40% - Accent2 21" xfId="5242"/>
    <cellStyle name="40% - Accent2 22" xfId="5243"/>
    <cellStyle name="40% - Accent2 3" xfId="5244"/>
    <cellStyle name="40% - Accent2 3 2" xfId="5245"/>
    <cellStyle name="40% - Accent2 3 2 2" xfId="5246"/>
    <cellStyle name="40% - Accent2 3 2 3" xfId="5247"/>
    <cellStyle name="40% - Accent2 3 2 3 2" xfId="5248"/>
    <cellStyle name="40% - Accent2 3 2 3 2 2" xfId="5249"/>
    <cellStyle name="40% - Accent2 3 2 3 2 2 2" xfId="5250"/>
    <cellStyle name="40% - Accent2 3 2 3 2 2 3" xfId="5251"/>
    <cellStyle name="40% - Accent2 3 2 3 2 3" xfId="5252"/>
    <cellStyle name="40% - Accent2 3 2 3 2 4" xfId="5253"/>
    <cellStyle name="40% - Accent2 3 2 3 3" xfId="5254"/>
    <cellStyle name="40% - Accent2 3 2 3 3 2" xfId="5255"/>
    <cellStyle name="40% - Accent2 3 2 3 3 3" xfId="5256"/>
    <cellStyle name="40% - Accent2 3 2 3 4" xfId="5257"/>
    <cellStyle name="40% - Accent2 3 2 3 4 2" xfId="5258"/>
    <cellStyle name="40% - Accent2 3 2 3 4 3" xfId="5259"/>
    <cellStyle name="40% - Accent2 3 2 3 5" xfId="5260"/>
    <cellStyle name="40% - Accent2 3 2 3 6" xfId="5261"/>
    <cellStyle name="40% - Accent2 3 2 4" xfId="5262"/>
    <cellStyle name="40% - Accent2 3 2 4 2" xfId="5263"/>
    <cellStyle name="40% - Accent2 3 2 4 2 2" xfId="5264"/>
    <cellStyle name="40% - Accent2 3 2 4 2 3" xfId="5265"/>
    <cellStyle name="40% - Accent2 3 2 4 3" xfId="5266"/>
    <cellStyle name="40% - Accent2 3 2 4 4" xfId="5267"/>
    <cellStyle name="40% - Accent2 3 2 5" xfId="5268"/>
    <cellStyle name="40% - Accent2 3 2 5 2" xfId="5269"/>
    <cellStyle name="40% - Accent2 3 2 5 3" xfId="5270"/>
    <cellStyle name="40% - Accent2 3 2 6" xfId="5271"/>
    <cellStyle name="40% - Accent2 3 2 6 2" xfId="5272"/>
    <cellStyle name="40% - Accent2 3 2 6 3" xfId="5273"/>
    <cellStyle name="40% - Accent2 3 2 7" xfId="5274"/>
    <cellStyle name="40% - Accent2 3 2 8" xfId="5275"/>
    <cellStyle name="40% - Accent2 3 3" xfId="5276"/>
    <cellStyle name="40% - Accent2 3 4" xfId="5277"/>
    <cellStyle name="40% - Accent2 3 4 2" xfId="5278"/>
    <cellStyle name="40% - Accent2 3 4 2 2" xfId="5279"/>
    <cellStyle name="40% - Accent2 3 4 2 2 2" xfId="5280"/>
    <cellStyle name="40% - Accent2 3 4 2 2 3" xfId="5281"/>
    <cellStyle name="40% - Accent2 3 4 2 3" xfId="5282"/>
    <cellStyle name="40% - Accent2 3 4 2 4" xfId="5283"/>
    <cellStyle name="40% - Accent2 3 4 3" xfId="5284"/>
    <cellStyle name="40% - Accent2 3 4 3 2" xfId="5285"/>
    <cellStyle name="40% - Accent2 3 4 3 3" xfId="5286"/>
    <cellStyle name="40% - Accent2 3 4 4" xfId="5287"/>
    <cellStyle name="40% - Accent2 3 4 4 2" xfId="5288"/>
    <cellStyle name="40% - Accent2 3 4 4 3" xfId="5289"/>
    <cellStyle name="40% - Accent2 3 4 5" xfId="5290"/>
    <cellStyle name="40% - Accent2 3 4 6" xfId="5291"/>
    <cellStyle name="40% - Accent2 3 5" xfId="5292"/>
    <cellStyle name="40% - Accent2 3 5 2" xfId="5293"/>
    <cellStyle name="40% - Accent2 3 5 2 2" xfId="5294"/>
    <cellStyle name="40% - Accent2 3 5 2 3" xfId="5295"/>
    <cellStyle name="40% - Accent2 3 5 3" xfId="5296"/>
    <cellStyle name="40% - Accent2 3 5 4" xfId="5297"/>
    <cellStyle name="40% - Accent2 3 6" xfId="5298"/>
    <cellStyle name="40% - Accent2 3 6 2" xfId="5299"/>
    <cellStyle name="40% - Accent2 3 6 3" xfId="5300"/>
    <cellStyle name="40% - Accent2 3 7" xfId="5301"/>
    <cellStyle name="40% - Accent2 3 7 2" xfId="5302"/>
    <cellStyle name="40% - Accent2 3 7 3" xfId="5303"/>
    <cellStyle name="40% - Accent2 3 8" xfId="5304"/>
    <cellStyle name="40% - Accent2 3 9" xfId="5305"/>
    <cellStyle name="40% - Accent2 4" xfId="5306"/>
    <cellStyle name="40% - Accent2 4 2" xfId="5307"/>
    <cellStyle name="40% - Accent2 4 2 2" xfId="5308"/>
    <cellStyle name="40% - Accent2 4 2 3" xfId="5309"/>
    <cellStyle name="40% - Accent2 4 2 3 2" xfId="5310"/>
    <cellStyle name="40% - Accent2 4 2 3 2 2" xfId="5311"/>
    <cellStyle name="40% - Accent2 4 2 3 2 2 2" xfId="5312"/>
    <cellStyle name="40% - Accent2 4 2 3 2 2 3" xfId="5313"/>
    <cellStyle name="40% - Accent2 4 2 3 2 3" xfId="5314"/>
    <cellStyle name="40% - Accent2 4 2 3 2 4" xfId="5315"/>
    <cellStyle name="40% - Accent2 4 2 3 3" xfId="5316"/>
    <cellStyle name="40% - Accent2 4 2 3 3 2" xfId="5317"/>
    <cellStyle name="40% - Accent2 4 2 3 3 3" xfId="5318"/>
    <cellStyle name="40% - Accent2 4 2 3 4" xfId="5319"/>
    <cellStyle name="40% - Accent2 4 2 3 4 2" xfId="5320"/>
    <cellStyle name="40% - Accent2 4 2 3 4 3" xfId="5321"/>
    <cellStyle name="40% - Accent2 4 2 3 5" xfId="5322"/>
    <cellStyle name="40% - Accent2 4 2 3 6" xfId="5323"/>
    <cellStyle name="40% - Accent2 4 2 4" xfId="5324"/>
    <cellStyle name="40% - Accent2 4 2 4 2" xfId="5325"/>
    <cellStyle name="40% - Accent2 4 2 4 2 2" xfId="5326"/>
    <cellStyle name="40% - Accent2 4 2 4 2 3" xfId="5327"/>
    <cellStyle name="40% - Accent2 4 2 4 3" xfId="5328"/>
    <cellStyle name="40% - Accent2 4 2 4 4" xfId="5329"/>
    <cellStyle name="40% - Accent2 4 2 5" xfId="5330"/>
    <cellStyle name="40% - Accent2 4 2 5 2" xfId="5331"/>
    <cellStyle name="40% - Accent2 4 2 5 3" xfId="5332"/>
    <cellStyle name="40% - Accent2 4 2 6" xfId="5333"/>
    <cellStyle name="40% - Accent2 4 2 6 2" xfId="5334"/>
    <cellStyle name="40% - Accent2 4 2 6 3" xfId="5335"/>
    <cellStyle name="40% - Accent2 4 2 7" xfId="5336"/>
    <cellStyle name="40% - Accent2 4 2 8" xfId="5337"/>
    <cellStyle name="40% - Accent2 4 3" xfId="5338"/>
    <cellStyle name="40% - Accent2 4 4" xfId="5339"/>
    <cellStyle name="40% - Accent2 4 4 2" xfId="5340"/>
    <cellStyle name="40% - Accent2 4 4 2 2" xfId="5341"/>
    <cellStyle name="40% - Accent2 4 4 2 2 2" xfId="5342"/>
    <cellStyle name="40% - Accent2 4 4 2 2 3" xfId="5343"/>
    <cellStyle name="40% - Accent2 4 4 2 3" xfId="5344"/>
    <cellStyle name="40% - Accent2 4 4 2 4" xfId="5345"/>
    <cellStyle name="40% - Accent2 4 4 3" xfId="5346"/>
    <cellStyle name="40% - Accent2 4 4 3 2" xfId="5347"/>
    <cellStyle name="40% - Accent2 4 4 3 3" xfId="5348"/>
    <cellStyle name="40% - Accent2 4 4 4" xfId="5349"/>
    <cellStyle name="40% - Accent2 4 4 4 2" xfId="5350"/>
    <cellStyle name="40% - Accent2 4 4 4 3" xfId="5351"/>
    <cellStyle name="40% - Accent2 4 4 5" xfId="5352"/>
    <cellStyle name="40% - Accent2 4 4 6" xfId="5353"/>
    <cellStyle name="40% - Accent2 4 5" xfId="5354"/>
    <cellStyle name="40% - Accent2 4 5 2" xfId="5355"/>
    <cellStyle name="40% - Accent2 4 5 2 2" xfId="5356"/>
    <cellStyle name="40% - Accent2 4 5 2 3" xfId="5357"/>
    <cellStyle name="40% - Accent2 4 5 3" xfId="5358"/>
    <cellStyle name="40% - Accent2 4 5 4" xfId="5359"/>
    <cellStyle name="40% - Accent2 4 6" xfId="5360"/>
    <cellStyle name="40% - Accent2 4 6 2" xfId="5361"/>
    <cellStyle name="40% - Accent2 4 6 3" xfId="5362"/>
    <cellStyle name="40% - Accent2 4 7" xfId="5363"/>
    <cellStyle name="40% - Accent2 4 7 2" xfId="5364"/>
    <cellStyle name="40% - Accent2 4 7 3" xfId="5365"/>
    <cellStyle name="40% - Accent2 4 8" xfId="5366"/>
    <cellStyle name="40% - Accent2 4 9" xfId="5367"/>
    <cellStyle name="40% - Accent2 5" xfId="5368"/>
    <cellStyle name="40% - Accent2 5 2" xfId="5369"/>
    <cellStyle name="40% - Accent2 5 2 2" xfId="5370"/>
    <cellStyle name="40% - Accent2 5 2 2 2" xfId="5371"/>
    <cellStyle name="40% - Accent2 5 2 2 2 2" xfId="5372"/>
    <cellStyle name="40% - Accent2 5 2 2 2 2 2" xfId="5373"/>
    <cellStyle name="40% - Accent2 5 2 2 2 2 3" xfId="5374"/>
    <cellStyle name="40% - Accent2 5 2 2 2 3" xfId="5375"/>
    <cellStyle name="40% - Accent2 5 2 2 2 4" xfId="5376"/>
    <cellStyle name="40% - Accent2 5 2 2 3" xfId="5377"/>
    <cellStyle name="40% - Accent2 5 2 2 3 2" xfId="5378"/>
    <cellStyle name="40% - Accent2 5 2 2 3 3" xfId="5379"/>
    <cellStyle name="40% - Accent2 5 2 2 4" xfId="5380"/>
    <cellStyle name="40% - Accent2 5 2 2 4 2" xfId="5381"/>
    <cellStyle name="40% - Accent2 5 2 2 4 3" xfId="5382"/>
    <cellStyle name="40% - Accent2 5 2 2 5" xfId="5383"/>
    <cellStyle name="40% - Accent2 5 2 2 6" xfId="5384"/>
    <cellStyle name="40% - Accent2 5 2 3" xfId="5385"/>
    <cellStyle name="40% - Accent2 5 2 3 2" xfId="5386"/>
    <cellStyle name="40% - Accent2 5 2 3 2 2" xfId="5387"/>
    <cellStyle name="40% - Accent2 5 2 3 2 3" xfId="5388"/>
    <cellStyle name="40% - Accent2 5 2 3 3" xfId="5389"/>
    <cellStyle name="40% - Accent2 5 2 3 4" xfId="5390"/>
    <cellStyle name="40% - Accent2 5 2 4" xfId="5391"/>
    <cellStyle name="40% - Accent2 5 2 4 2" xfId="5392"/>
    <cellStyle name="40% - Accent2 5 2 4 3" xfId="5393"/>
    <cellStyle name="40% - Accent2 5 2 5" xfId="5394"/>
    <cellStyle name="40% - Accent2 5 2 5 2" xfId="5395"/>
    <cellStyle name="40% - Accent2 5 2 5 3" xfId="5396"/>
    <cellStyle name="40% - Accent2 5 2 6" xfId="5397"/>
    <cellStyle name="40% - Accent2 5 2 7" xfId="5398"/>
    <cellStyle name="40% - Accent2 5 3" xfId="5399"/>
    <cellStyle name="40% - Accent2 5 3 2" xfId="5400"/>
    <cellStyle name="40% - Accent2 5 3 2 2" xfId="5401"/>
    <cellStyle name="40% - Accent2 5 3 2 2 2" xfId="5402"/>
    <cellStyle name="40% - Accent2 5 3 2 2 3" xfId="5403"/>
    <cellStyle name="40% - Accent2 5 3 2 3" xfId="5404"/>
    <cellStyle name="40% - Accent2 5 3 2 4" xfId="5405"/>
    <cellStyle name="40% - Accent2 5 3 3" xfId="5406"/>
    <cellStyle name="40% - Accent2 5 3 3 2" xfId="5407"/>
    <cellStyle name="40% - Accent2 5 3 3 3" xfId="5408"/>
    <cellStyle name="40% - Accent2 5 3 4" xfId="5409"/>
    <cellStyle name="40% - Accent2 5 3 4 2" xfId="5410"/>
    <cellStyle name="40% - Accent2 5 3 4 3" xfId="5411"/>
    <cellStyle name="40% - Accent2 5 3 5" xfId="5412"/>
    <cellStyle name="40% - Accent2 5 3 6" xfId="5413"/>
    <cellStyle name="40% - Accent2 5 4" xfId="5414"/>
    <cellStyle name="40% - Accent2 5 4 2" xfId="5415"/>
    <cellStyle name="40% - Accent2 5 4 2 2" xfId="5416"/>
    <cellStyle name="40% - Accent2 5 4 2 3" xfId="5417"/>
    <cellStyle name="40% - Accent2 5 4 3" xfId="5418"/>
    <cellStyle name="40% - Accent2 5 4 4" xfId="5419"/>
    <cellStyle name="40% - Accent2 5 5" xfId="5420"/>
    <cellStyle name="40% - Accent2 5 5 2" xfId="5421"/>
    <cellStyle name="40% - Accent2 5 5 3" xfId="5422"/>
    <cellStyle name="40% - Accent2 5 6" xfId="5423"/>
    <cellStyle name="40% - Accent2 5 6 2" xfId="5424"/>
    <cellStyle name="40% - Accent2 5 6 3" xfId="5425"/>
    <cellStyle name="40% - Accent2 5 7" xfId="5426"/>
    <cellStyle name="40% - Accent2 5 8" xfId="5427"/>
    <cellStyle name="40% - Accent2 6" xfId="5428"/>
    <cellStyle name="40% - Accent2 6 2" xfId="5429"/>
    <cellStyle name="40% - Accent2 6 2 2" xfId="5430"/>
    <cellStyle name="40% - Accent2 6 2 2 2" xfId="5431"/>
    <cellStyle name="40% - Accent2 6 2 2 2 2" xfId="5432"/>
    <cellStyle name="40% - Accent2 6 2 2 2 2 2" xfId="5433"/>
    <cellStyle name="40% - Accent2 6 2 2 2 2 3" xfId="5434"/>
    <cellStyle name="40% - Accent2 6 2 2 2 3" xfId="5435"/>
    <cellStyle name="40% - Accent2 6 2 2 2 4" xfId="5436"/>
    <cellStyle name="40% - Accent2 6 2 2 3" xfId="5437"/>
    <cellStyle name="40% - Accent2 6 2 2 3 2" xfId="5438"/>
    <cellStyle name="40% - Accent2 6 2 2 3 3" xfId="5439"/>
    <cellStyle name="40% - Accent2 6 2 2 4" xfId="5440"/>
    <cellStyle name="40% - Accent2 6 2 2 4 2" xfId="5441"/>
    <cellStyle name="40% - Accent2 6 2 2 4 3" xfId="5442"/>
    <cellStyle name="40% - Accent2 6 2 2 5" xfId="5443"/>
    <cellStyle name="40% - Accent2 6 2 2 6" xfId="5444"/>
    <cellStyle name="40% - Accent2 6 2 3" xfId="5445"/>
    <cellStyle name="40% - Accent2 6 2 3 2" xfId="5446"/>
    <cellStyle name="40% - Accent2 6 2 3 2 2" xfId="5447"/>
    <cellStyle name="40% - Accent2 6 2 3 2 3" xfId="5448"/>
    <cellStyle name="40% - Accent2 6 2 3 3" xfId="5449"/>
    <cellStyle name="40% - Accent2 6 2 3 4" xfId="5450"/>
    <cellStyle name="40% - Accent2 6 2 4" xfId="5451"/>
    <cellStyle name="40% - Accent2 6 2 4 2" xfId="5452"/>
    <cellStyle name="40% - Accent2 6 2 4 3" xfId="5453"/>
    <cellStyle name="40% - Accent2 6 2 5" xfId="5454"/>
    <cellStyle name="40% - Accent2 6 2 5 2" xfId="5455"/>
    <cellStyle name="40% - Accent2 6 2 5 3" xfId="5456"/>
    <cellStyle name="40% - Accent2 6 2 6" xfId="5457"/>
    <cellStyle name="40% - Accent2 6 2 7" xfId="5458"/>
    <cellStyle name="40% - Accent2 6 3" xfId="5459"/>
    <cellStyle name="40% - Accent2 6 3 2" xfId="5460"/>
    <cellStyle name="40% - Accent2 6 3 2 2" xfId="5461"/>
    <cellStyle name="40% - Accent2 6 3 2 2 2" xfId="5462"/>
    <cellStyle name="40% - Accent2 6 3 2 2 3" xfId="5463"/>
    <cellStyle name="40% - Accent2 6 3 2 3" xfId="5464"/>
    <cellStyle name="40% - Accent2 6 3 2 4" xfId="5465"/>
    <cellStyle name="40% - Accent2 6 3 3" xfId="5466"/>
    <cellStyle name="40% - Accent2 6 3 3 2" xfId="5467"/>
    <cellStyle name="40% - Accent2 6 3 3 3" xfId="5468"/>
    <cellStyle name="40% - Accent2 6 3 4" xfId="5469"/>
    <cellStyle name="40% - Accent2 6 3 4 2" xfId="5470"/>
    <cellStyle name="40% - Accent2 6 3 4 3" xfId="5471"/>
    <cellStyle name="40% - Accent2 6 3 5" xfId="5472"/>
    <cellStyle name="40% - Accent2 6 3 6" xfId="5473"/>
    <cellStyle name="40% - Accent2 6 4" xfId="5474"/>
    <cellStyle name="40% - Accent2 6 4 2" xfId="5475"/>
    <cellStyle name="40% - Accent2 6 4 2 2" xfId="5476"/>
    <cellStyle name="40% - Accent2 6 4 2 3" xfId="5477"/>
    <cellStyle name="40% - Accent2 6 4 3" xfId="5478"/>
    <cellStyle name="40% - Accent2 6 4 4" xfId="5479"/>
    <cellStyle name="40% - Accent2 6 5" xfId="5480"/>
    <cellStyle name="40% - Accent2 6 5 2" xfId="5481"/>
    <cellStyle name="40% - Accent2 6 5 3" xfId="5482"/>
    <cellStyle name="40% - Accent2 6 6" xfId="5483"/>
    <cellStyle name="40% - Accent2 6 6 2" xfId="5484"/>
    <cellStyle name="40% - Accent2 6 6 3" xfId="5485"/>
    <cellStyle name="40% - Accent2 6 7" xfId="5486"/>
    <cellStyle name="40% - Accent2 6 8" xfId="5487"/>
    <cellStyle name="40% - Accent2 7" xfId="5488"/>
    <cellStyle name="40% - Accent2 7 2" xfId="5489"/>
    <cellStyle name="40% - Accent2 7 2 2" xfId="5490"/>
    <cellStyle name="40% - Accent2 7 2 2 2" xfId="5491"/>
    <cellStyle name="40% - Accent2 7 2 2 2 2" xfId="5492"/>
    <cellStyle name="40% - Accent2 7 2 2 2 2 2" xfId="5493"/>
    <cellStyle name="40% - Accent2 7 2 2 2 2 3" xfId="5494"/>
    <cellStyle name="40% - Accent2 7 2 2 2 3" xfId="5495"/>
    <cellStyle name="40% - Accent2 7 2 2 2 4" xfId="5496"/>
    <cellStyle name="40% - Accent2 7 2 2 3" xfId="5497"/>
    <cellStyle name="40% - Accent2 7 2 2 3 2" xfId="5498"/>
    <cellStyle name="40% - Accent2 7 2 2 3 3" xfId="5499"/>
    <cellStyle name="40% - Accent2 7 2 2 4" xfId="5500"/>
    <cellStyle name="40% - Accent2 7 2 2 4 2" xfId="5501"/>
    <cellStyle name="40% - Accent2 7 2 2 4 3" xfId="5502"/>
    <cellStyle name="40% - Accent2 7 2 2 5" xfId="5503"/>
    <cellStyle name="40% - Accent2 7 2 2 6" xfId="5504"/>
    <cellStyle name="40% - Accent2 7 2 3" xfId="5505"/>
    <cellStyle name="40% - Accent2 7 2 3 2" xfId="5506"/>
    <cellStyle name="40% - Accent2 7 2 3 2 2" xfId="5507"/>
    <cellStyle name="40% - Accent2 7 2 3 2 3" xfId="5508"/>
    <cellStyle name="40% - Accent2 7 2 3 3" xfId="5509"/>
    <cellStyle name="40% - Accent2 7 2 3 4" xfId="5510"/>
    <cellStyle name="40% - Accent2 7 2 4" xfId="5511"/>
    <cellStyle name="40% - Accent2 7 2 4 2" xfId="5512"/>
    <cellStyle name="40% - Accent2 7 2 4 3" xfId="5513"/>
    <cellStyle name="40% - Accent2 7 2 5" xfId="5514"/>
    <cellStyle name="40% - Accent2 7 2 5 2" xfId="5515"/>
    <cellStyle name="40% - Accent2 7 2 5 3" xfId="5516"/>
    <cellStyle name="40% - Accent2 7 2 6" xfId="5517"/>
    <cellStyle name="40% - Accent2 7 2 7" xfId="5518"/>
    <cellStyle name="40% - Accent2 7 3" xfId="5519"/>
    <cellStyle name="40% - Accent2 7 3 2" xfId="5520"/>
    <cellStyle name="40% - Accent2 7 3 2 2" xfId="5521"/>
    <cellStyle name="40% - Accent2 7 3 2 2 2" xfId="5522"/>
    <cellStyle name="40% - Accent2 7 3 2 2 3" xfId="5523"/>
    <cellStyle name="40% - Accent2 7 3 2 3" xfId="5524"/>
    <cellStyle name="40% - Accent2 7 3 2 4" xfId="5525"/>
    <cellStyle name="40% - Accent2 7 3 3" xfId="5526"/>
    <cellStyle name="40% - Accent2 7 3 3 2" xfId="5527"/>
    <cellStyle name="40% - Accent2 7 3 3 3" xfId="5528"/>
    <cellStyle name="40% - Accent2 7 3 4" xfId="5529"/>
    <cellStyle name="40% - Accent2 7 3 4 2" xfId="5530"/>
    <cellStyle name="40% - Accent2 7 3 4 3" xfId="5531"/>
    <cellStyle name="40% - Accent2 7 3 5" xfId="5532"/>
    <cellStyle name="40% - Accent2 7 3 6" xfId="5533"/>
    <cellStyle name="40% - Accent2 7 4" xfId="5534"/>
    <cellStyle name="40% - Accent2 7 4 2" xfId="5535"/>
    <cellStyle name="40% - Accent2 7 4 2 2" xfId="5536"/>
    <cellStyle name="40% - Accent2 7 4 2 3" xfId="5537"/>
    <cellStyle name="40% - Accent2 7 4 3" xfId="5538"/>
    <cellStyle name="40% - Accent2 7 4 4" xfId="5539"/>
    <cellStyle name="40% - Accent2 7 5" xfId="5540"/>
    <cellStyle name="40% - Accent2 7 5 2" xfId="5541"/>
    <cellStyle name="40% - Accent2 7 5 3" xfId="5542"/>
    <cellStyle name="40% - Accent2 7 6" xfId="5543"/>
    <cellStyle name="40% - Accent2 7 6 2" xfId="5544"/>
    <cellStyle name="40% - Accent2 7 6 3" xfId="5545"/>
    <cellStyle name="40% - Accent2 7 7" xfId="5546"/>
    <cellStyle name="40% - Accent2 7 8" xfId="5547"/>
    <cellStyle name="40% - Accent2 8" xfId="5548"/>
    <cellStyle name="40% - Accent2 8 2" xfId="5549"/>
    <cellStyle name="40% - Accent2 8 2 2" xfId="5550"/>
    <cellStyle name="40% - Accent2 8 2 2 2" xfId="5551"/>
    <cellStyle name="40% - Accent2 8 2 2 2 2" xfId="5552"/>
    <cellStyle name="40% - Accent2 8 2 2 2 2 2" xfId="5553"/>
    <cellStyle name="40% - Accent2 8 2 2 2 2 3" xfId="5554"/>
    <cellStyle name="40% - Accent2 8 2 2 2 3" xfId="5555"/>
    <cellStyle name="40% - Accent2 8 2 2 2 4" xfId="5556"/>
    <cellStyle name="40% - Accent2 8 2 2 3" xfId="5557"/>
    <cellStyle name="40% - Accent2 8 2 2 3 2" xfId="5558"/>
    <cellStyle name="40% - Accent2 8 2 2 3 3" xfId="5559"/>
    <cellStyle name="40% - Accent2 8 2 2 4" xfId="5560"/>
    <cellStyle name="40% - Accent2 8 2 2 4 2" xfId="5561"/>
    <cellStyle name="40% - Accent2 8 2 2 4 3" xfId="5562"/>
    <cellStyle name="40% - Accent2 8 2 2 5" xfId="5563"/>
    <cellStyle name="40% - Accent2 8 2 2 6" xfId="5564"/>
    <cellStyle name="40% - Accent2 8 2 3" xfId="5565"/>
    <cellStyle name="40% - Accent2 8 2 3 2" xfId="5566"/>
    <cellStyle name="40% - Accent2 8 2 3 2 2" xfId="5567"/>
    <cellStyle name="40% - Accent2 8 2 3 2 3" xfId="5568"/>
    <cellStyle name="40% - Accent2 8 2 3 3" xfId="5569"/>
    <cellStyle name="40% - Accent2 8 2 3 4" xfId="5570"/>
    <cellStyle name="40% - Accent2 8 2 4" xfId="5571"/>
    <cellStyle name="40% - Accent2 8 2 4 2" xfId="5572"/>
    <cellStyle name="40% - Accent2 8 2 4 3" xfId="5573"/>
    <cellStyle name="40% - Accent2 8 2 5" xfId="5574"/>
    <cellStyle name="40% - Accent2 8 2 5 2" xfId="5575"/>
    <cellStyle name="40% - Accent2 8 2 5 3" xfId="5576"/>
    <cellStyle name="40% - Accent2 8 2 6" xfId="5577"/>
    <cellStyle name="40% - Accent2 8 2 7" xfId="5578"/>
    <cellStyle name="40% - Accent2 8 3" xfId="5579"/>
    <cellStyle name="40% - Accent2 8 3 2" xfId="5580"/>
    <cellStyle name="40% - Accent2 8 3 2 2" xfId="5581"/>
    <cellStyle name="40% - Accent2 8 3 2 2 2" xfId="5582"/>
    <cellStyle name="40% - Accent2 8 3 2 2 3" xfId="5583"/>
    <cellStyle name="40% - Accent2 8 3 2 3" xfId="5584"/>
    <cellStyle name="40% - Accent2 8 3 2 4" xfId="5585"/>
    <cellStyle name="40% - Accent2 8 3 3" xfId="5586"/>
    <cellStyle name="40% - Accent2 8 3 3 2" xfId="5587"/>
    <cellStyle name="40% - Accent2 8 3 3 3" xfId="5588"/>
    <cellStyle name="40% - Accent2 8 3 4" xfId="5589"/>
    <cellStyle name="40% - Accent2 8 3 4 2" xfId="5590"/>
    <cellStyle name="40% - Accent2 8 3 4 3" xfId="5591"/>
    <cellStyle name="40% - Accent2 8 3 5" xfId="5592"/>
    <cellStyle name="40% - Accent2 8 3 6" xfId="5593"/>
    <cellStyle name="40% - Accent2 8 4" xfId="5594"/>
    <cellStyle name="40% - Accent2 8 4 2" xfId="5595"/>
    <cellStyle name="40% - Accent2 8 4 2 2" xfId="5596"/>
    <cellStyle name="40% - Accent2 8 4 2 3" xfId="5597"/>
    <cellStyle name="40% - Accent2 8 4 3" xfId="5598"/>
    <cellStyle name="40% - Accent2 8 4 4" xfId="5599"/>
    <cellStyle name="40% - Accent2 8 5" xfId="5600"/>
    <cellStyle name="40% - Accent2 8 5 2" xfId="5601"/>
    <cellStyle name="40% - Accent2 8 5 3" xfId="5602"/>
    <cellStyle name="40% - Accent2 8 6" xfId="5603"/>
    <cellStyle name="40% - Accent2 8 6 2" xfId="5604"/>
    <cellStyle name="40% - Accent2 8 6 3" xfId="5605"/>
    <cellStyle name="40% - Accent2 8 7" xfId="5606"/>
    <cellStyle name="40% - Accent2 8 8" xfId="5607"/>
    <cellStyle name="40% - Accent2 9" xfId="5608"/>
    <cellStyle name="40% - Accent2 9 2" xfId="5609"/>
    <cellStyle name="40% - Accent2 9 2 2" xfId="5610"/>
    <cellStyle name="40% - Accent2 9 2 2 2" xfId="5611"/>
    <cellStyle name="40% - Accent2 9 2 2 2 2" xfId="5612"/>
    <cellStyle name="40% - Accent2 9 2 2 2 2 2" xfId="5613"/>
    <cellStyle name="40% - Accent2 9 2 2 2 2 3" xfId="5614"/>
    <cellStyle name="40% - Accent2 9 2 2 2 3" xfId="5615"/>
    <cellStyle name="40% - Accent2 9 2 2 2 4" xfId="5616"/>
    <cellStyle name="40% - Accent2 9 2 2 3" xfId="5617"/>
    <cellStyle name="40% - Accent2 9 2 2 3 2" xfId="5618"/>
    <cellStyle name="40% - Accent2 9 2 2 3 3" xfId="5619"/>
    <cellStyle name="40% - Accent2 9 2 2 4" xfId="5620"/>
    <cellStyle name="40% - Accent2 9 2 2 4 2" xfId="5621"/>
    <cellStyle name="40% - Accent2 9 2 2 4 3" xfId="5622"/>
    <cellStyle name="40% - Accent2 9 2 2 5" xfId="5623"/>
    <cellStyle name="40% - Accent2 9 2 2 6" xfId="5624"/>
    <cellStyle name="40% - Accent2 9 2 3" xfId="5625"/>
    <cellStyle name="40% - Accent2 9 2 3 2" xfId="5626"/>
    <cellStyle name="40% - Accent2 9 2 3 2 2" xfId="5627"/>
    <cellStyle name="40% - Accent2 9 2 3 2 3" xfId="5628"/>
    <cellStyle name="40% - Accent2 9 2 3 3" xfId="5629"/>
    <cellStyle name="40% - Accent2 9 2 3 4" xfId="5630"/>
    <cellStyle name="40% - Accent2 9 2 4" xfId="5631"/>
    <cellStyle name="40% - Accent2 9 2 4 2" xfId="5632"/>
    <cellStyle name="40% - Accent2 9 2 4 3" xfId="5633"/>
    <cellStyle name="40% - Accent2 9 2 5" xfId="5634"/>
    <cellStyle name="40% - Accent2 9 2 5 2" xfId="5635"/>
    <cellStyle name="40% - Accent2 9 2 5 3" xfId="5636"/>
    <cellStyle name="40% - Accent2 9 2 6" xfId="5637"/>
    <cellStyle name="40% - Accent2 9 2 7" xfId="5638"/>
    <cellStyle name="40% - Accent2 9 3" xfId="5639"/>
    <cellStyle name="40% - Accent2 9 3 2" xfId="5640"/>
    <cellStyle name="40% - Accent2 9 3 2 2" xfId="5641"/>
    <cellStyle name="40% - Accent2 9 3 2 2 2" xfId="5642"/>
    <cellStyle name="40% - Accent2 9 3 2 2 3" xfId="5643"/>
    <cellStyle name="40% - Accent2 9 3 2 3" xfId="5644"/>
    <cellStyle name="40% - Accent2 9 3 2 4" xfId="5645"/>
    <cellStyle name="40% - Accent2 9 3 3" xfId="5646"/>
    <cellStyle name="40% - Accent2 9 3 3 2" xfId="5647"/>
    <cellStyle name="40% - Accent2 9 3 3 3" xfId="5648"/>
    <cellStyle name="40% - Accent2 9 3 4" xfId="5649"/>
    <cellStyle name="40% - Accent2 9 3 4 2" xfId="5650"/>
    <cellStyle name="40% - Accent2 9 3 4 3" xfId="5651"/>
    <cellStyle name="40% - Accent2 9 3 5" xfId="5652"/>
    <cellStyle name="40% - Accent2 9 3 6" xfId="5653"/>
    <cellStyle name="40% - Accent2 9 4" xfId="5654"/>
    <cellStyle name="40% - Accent2 9 4 2" xfId="5655"/>
    <cellStyle name="40% - Accent2 9 4 2 2" xfId="5656"/>
    <cellStyle name="40% - Accent2 9 4 2 3" xfId="5657"/>
    <cellStyle name="40% - Accent2 9 4 3" xfId="5658"/>
    <cellStyle name="40% - Accent2 9 4 4" xfId="5659"/>
    <cellStyle name="40% - Accent2 9 5" xfId="5660"/>
    <cellStyle name="40% - Accent2 9 5 2" xfId="5661"/>
    <cellStyle name="40% - Accent2 9 5 3" xfId="5662"/>
    <cellStyle name="40% - Accent2 9 6" xfId="5663"/>
    <cellStyle name="40% - Accent2 9 6 2" xfId="5664"/>
    <cellStyle name="40% - Accent2 9 6 3" xfId="5665"/>
    <cellStyle name="40% - Accent2 9 7" xfId="5666"/>
    <cellStyle name="40% - Accent2 9 8" xfId="5667"/>
    <cellStyle name="40% - Accent3 10" xfId="5668"/>
    <cellStyle name="40% - Accent3 10 2" xfId="5669"/>
    <cellStyle name="40% - Accent3 10 2 2" xfId="5670"/>
    <cellStyle name="40% - Accent3 10 2 2 2" xfId="5671"/>
    <cellStyle name="40% - Accent3 10 2 2 2 2" xfId="5672"/>
    <cellStyle name="40% - Accent3 10 2 2 2 2 2" xfId="5673"/>
    <cellStyle name="40% - Accent3 10 2 2 2 2 3" xfId="5674"/>
    <cellStyle name="40% - Accent3 10 2 2 2 3" xfId="5675"/>
    <cellStyle name="40% - Accent3 10 2 2 2 4" xfId="5676"/>
    <cellStyle name="40% - Accent3 10 2 2 3" xfId="5677"/>
    <cellStyle name="40% - Accent3 10 2 2 3 2" xfId="5678"/>
    <cellStyle name="40% - Accent3 10 2 2 3 3" xfId="5679"/>
    <cellStyle name="40% - Accent3 10 2 2 4" xfId="5680"/>
    <cellStyle name="40% - Accent3 10 2 2 4 2" xfId="5681"/>
    <cellStyle name="40% - Accent3 10 2 2 4 3" xfId="5682"/>
    <cellStyle name="40% - Accent3 10 2 2 5" xfId="5683"/>
    <cellStyle name="40% - Accent3 10 2 2 6" xfId="5684"/>
    <cellStyle name="40% - Accent3 10 2 3" xfId="5685"/>
    <cellStyle name="40% - Accent3 10 2 3 2" xfId="5686"/>
    <cellStyle name="40% - Accent3 10 2 3 2 2" xfId="5687"/>
    <cellStyle name="40% - Accent3 10 2 3 2 3" xfId="5688"/>
    <cellStyle name="40% - Accent3 10 2 3 3" xfId="5689"/>
    <cellStyle name="40% - Accent3 10 2 3 4" xfId="5690"/>
    <cellStyle name="40% - Accent3 10 2 4" xfId="5691"/>
    <cellStyle name="40% - Accent3 10 2 4 2" xfId="5692"/>
    <cellStyle name="40% - Accent3 10 2 4 3" xfId="5693"/>
    <cellStyle name="40% - Accent3 10 2 5" xfId="5694"/>
    <cellStyle name="40% - Accent3 10 2 5 2" xfId="5695"/>
    <cellStyle name="40% - Accent3 10 2 5 3" xfId="5696"/>
    <cellStyle name="40% - Accent3 10 2 6" xfId="5697"/>
    <cellStyle name="40% - Accent3 10 2 7" xfId="5698"/>
    <cellStyle name="40% - Accent3 10 3" xfId="5699"/>
    <cellStyle name="40% - Accent3 10 3 2" xfId="5700"/>
    <cellStyle name="40% - Accent3 10 3 2 2" xfId="5701"/>
    <cellStyle name="40% - Accent3 10 3 2 2 2" xfId="5702"/>
    <cellStyle name="40% - Accent3 10 3 2 2 3" xfId="5703"/>
    <cellStyle name="40% - Accent3 10 3 2 3" xfId="5704"/>
    <cellStyle name="40% - Accent3 10 3 2 4" xfId="5705"/>
    <cellStyle name="40% - Accent3 10 3 3" xfId="5706"/>
    <cellStyle name="40% - Accent3 10 3 3 2" xfId="5707"/>
    <cellStyle name="40% - Accent3 10 3 3 3" xfId="5708"/>
    <cellStyle name="40% - Accent3 10 3 4" xfId="5709"/>
    <cellStyle name="40% - Accent3 10 3 4 2" xfId="5710"/>
    <cellStyle name="40% - Accent3 10 3 4 3" xfId="5711"/>
    <cellStyle name="40% - Accent3 10 3 5" xfId="5712"/>
    <cellStyle name="40% - Accent3 10 3 6" xfId="5713"/>
    <cellStyle name="40% - Accent3 10 4" xfId="5714"/>
    <cellStyle name="40% - Accent3 10 4 2" xfId="5715"/>
    <cellStyle name="40% - Accent3 10 4 2 2" xfId="5716"/>
    <cellStyle name="40% - Accent3 10 4 2 3" xfId="5717"/>
    <cellStyle name="40% - Accent3 10 4 3" xfId="5718"/>
    <cellStyle name="40% - Accent3 10 4 4" xfId="5719"/>
    <cellStyle name="40% - Accent3 10 5" xfId="5720"/>
    <cellStyle name="40% - Accent3 10 5 2" xfId="5721"/>
    <cellStyle name="40% - Accent3 10 5 3" xfId="5722"/>
    <cellStyle name="40% - Accent3 10 6" xfId="5723"/>
    <cellStyle name="40% - Accent3 10 6 2" xfId="5724"/>
    <cellStyle name="40% - Accent3 10 6 3" xfId="5725"/>
    <cellStyle name="40% - Accent3 10 7" xfId="5726"/>
    <cellStyle name="40% - Accent3 10 8" xfId="5727"/>
    <cellStyle name="40% - Accent3 11" xfId="5728"/>
    <cellStyle name="40% - Accent3 11 2" xfId="5729"/>
    <cellStyle name="40% - Accent3 11 2 2" xfId="5730"/>
    <cellStyle name="40% - Accent3 11 2 2 2" xfId="5731"/>
    <cellStyle name="40% - Accent3 11 2 2 2 2" xfId="5732"/>
    <cellStyle name="40% - Accent3 11 2 2 2 2 2" xfId="5733"/>
    <cellStyle name="40% - Accent3 11 2 2 2 2 3" xfId="5734"/>
    <cellStyle name="40% - Accent3 11 2 2 2 3" xfId="5735"/>
    <cellStyle name="40% - Accent3 11 2 2 2 4" xfId="5736"/>
    <cellStyle name="40% - Accent3 11 2 2 3" xfId="5737"/>
    <cellStyle name="40% - Accent3 11 2 2 3 2" xfId="5738"/>
    <cellStyle name="40% - Accent3 11 2 2 3 3" xfId="5739"/>
    <cellStyle name="40% - Accent3 11 2 2 4" xfId="5740"/>
    <cellStyle name="40% - Accent3 11 2 2 4 2" xfId="5741"/>
    <cellStyle name="40% - Accent3 11 2 2 4 3" xfId="5742"/>
    <cellStyle name="40% - Accent3 11 2 2 5" xfId="5743"/>
    <cellStyle name="40% - Accent3 11 2 2 6" xfId="5744"/>
    <cellStyle name="40% - Accent3 11 2 3" xfId="5745"/>
    <cellStyle name="40% - Accent3 11 2 3 2" xfId="5746"/>
    <cellStyle name="40% - Accent3 11 2 3 2 2" xfId="5747"/>
    <cellStyle name="40% - Accent3 11 2 3 2 3" xfId="5748"/>
    <cellStyle name="40% - Accent3 11 2 3 3" xfId="5749"/>
    <cellStyle name="40% - Accent3 11 2 3 4" xfId="5750"/>
    <cellStyle name="40% - Accent3 11 2 4" xfId="5751"/>
    <cellStyle name="40% - Accent3 11 2 4 2" xfId="5752"/>
    <cellStyle name="40% - Accent3 11 2 4 3" xfId="5753"/>
    <cellStyle name="40% - Accent3 11 2 5" xfId="5754"/>
    <cellStyle name="40% - Accent3 11 2 5 2" xfId="5755"/>
    <cellStyle name="40% - Accent3 11 2 5 3" xfId="5756"/>
    <cellStyle name="40% - Accent3 11 2 6" xfId="5757"/>
    <cellStyle name="40% - Accent3 11 2 7" xfId="5758"/>
    <cellStyle name="40% - Accent3 11 3" xfId="5759"/>
    <cellStyle name="40% - Accent3 11 3 2" xfId="5760"/>
    <cellStyle name="40% - Accent3 11 3 2 2" xfId="5761"/>
    <cellStyle name="40% - Accent3 11 3 2 2 2" xfId="5762"/>
    <cellStyle name="40% - Accent3 11 3 2 2 3" xfId="5763"/>
    <cellStyle name="40% - Accent3 11 3 2 3" xfId="5764"/>
    <cellStyle name="40% - Accent3 11 3 2 4" xfId="5765"/>
    <cellStyle name="40% - Accent3 11 3 3" xfId="5766"/>
    <cellStyle name="40% - Accent3 11 3 3 2" xfId="5767"/>
    <cellStyle name="40% - Accent3 11 3 3 3" xfId="5768"/>
    <cellStyle name="40% - Accent3 11 3 4" xfId="5769"/>
    <cellStyle name="40% - Accent3 11 3 4 2" xfId="5770"/>
    <cellStyle name="40% - Accent3 11 3 4 3" xfId="5771"/>
    <cellStyle name="40% - Accent3 11 3 5" xfId="5772"/>
    <cellStyle name="40% - Accent3 11 3 6" xfId="5773"/>
    <cellStyle name="40% - Accent3 11 4" xfId="5774"/>
    <cellStyle name="40% - Accent3 11 4 2" xfId="5775"/>
    <cellStyle name="40% - Accent3 11 4 2 2" xfId="5776"/>
    <cellStyle name="40% - Accent3 11 4 2 3" xfId="5777"/>
    <cellStyle name="40% - Accent3 11 4 3" xfId="5778"/>
    <cellStyle name="40% - Accent3 11 4 4" xfId="5779"/>
    <cellStyle name="40% - Accent3 11 5" xfId="5780"/>
    <cellStyle name="40% - Accent3 11 5 2" xfId="5781"/>
    <cellStyle name="40% - Accent3 11 5 3" xfId="5782"/>
    <cellStyle name="40% - Accent3 11 6" xfId="5783"/>
    <cellStyle name="40% - Accent3 11 6 2" xfId="5784"/>
    <cellStyle name="40% - Accent3 11 6 3" xfId="5785"/>
    <cellStyle name="40% - Accent3 11 7" xfId="5786"/>
    <cellStyle name="40% - Accent3 11 8" xfId="5787"/>
    <cellStyle name="40% - Accent3 12" xfId="5788"/>
    <cellStyle name="40% - Accent3 12 2" xfId="5789"/>
    <cellStyle name="40% - Accent3 12 2 2" xfId="5790"/>
    <cellStyle name="40% - Accent3 12 2 2 2" xfId="5791"/>
    <cellStyle name="40% - Accent3 12 2 2 2 2" xfId="5792"/>
    <cellStyle name="40% - Accent3 12 2 2 2 2 2" xfId="5793"/>
    <cellStyle name="40% - Accent3 12 2 2 2 2 3" xfId="5794"/>
    <cellStyle name="40% - Accent3 12 2 2 2 3" xfId="5795"/>
    <cellStyle name="40% - Accent3 12 2 2 2 4" xfId="5796"/>
    <cellStyle name="40% - Accent3 12 2 2 3" xfId="5797"/>
    <cellStyle name="40% - Accent3 12 2 2 3 2" xfId="5798"/>
    <cellStyle name="40% - Accent3 12 2 2 3 3" xfId="5799"/>
    <cellStyle name="40% - Accent3 12 2 2 4" xfId="5800"/>
    <cellStyle name="40% - Accent3 12 2 2 4 2" xfId="5801"/>
    <cellStyle name="40% - Accent3 12 2 2 4 3" xfId="5802"/>
    <cellStyle name="40% - Accent3 12 2 2 5" xfId="5803"/>
    <cellStyle name="40% - Accent3 12 2 2 6" xfId="5804"/>
    <cellStyle name="40% - Accent3 12 2 3" xfId="5805"/>
    <cellStyle name="40% - Accent3 12 2 3 2" xfId="5806"/>
    <cellStyle name="40% - Accent3 12 2 3 2 2" xfId="5807"/>
    <cellStyle name="40% - Accent3 12 2 3 2 3" xfId="5808"/>
    <cellStyle name="40% - Accent3 12 2 3 3" xfId="5809"/>
    <cellStyle name="40% - Accent3 12 2 3 4" xfId="5810"/>
    <cellStyle name="40% - Accent3 12 2 4" xfId="5811"/>
    <cellStyle name="40% - Accent3 12 2 4 2" xfId="5812"/>
    <cellStyle name="40% - Accent3 12 2 4 3" xfId="5813"/>
    <cellStyle name="40% - Accent3 12 2 5" xfId="5814"/>
    <cellStyle name="40% - Accent3 12 2 5 2" xfId="5815"/>
    <cellStyle name="40% - Accent3 12 2 5 3" xfId="5816"/>
    <cellStyle name="40% - Accent3 12 2 6" xfId="5817"/>
    <cellStyle name="40% - Accent3 12 2 7" xfId="5818"/>
    <cellStyle name="40% - Accent3 12 3" xfId="5819"/>
    <cellStyle name="40% - Accent3 12 3 2" xfId="5820"/>
    <cellStyle name="40% - Accent3 12 3 2 2" xfId="5821"/>
    <cellStyle name="40% - Accent3 12 3 2 2 2" xfId="5822"/>
    <cellStyle name="40% - Accent3 12 3 2 2 3" xfId="5823"/>
    <cellStyle name="40% - Accent3 12 3 2 3" xfId="5824"/>
    <cellStyle name="40% - Accent3 12 3 2 4" xfId="5825"/>
    <cellStyle name="40% - Accent3 12 3 3" xfId="5826"/>
    <cellStyle name="40% - Accent3 12 3 3 2" xfId="5827"/>
    <cellStyle name="40% - Accent3 12 3 3 3" xfId="5828"/>
    <cellStyle name="40% - Accent3 12 3 4" xfId="5829"/>
    <cellStyle name="40% - Accent3 12 3 4 2" xfId="5830"/>
    <cellStyle name="40% - Accent3 12 3 4 3" xfId="5831"/>
    <cellStyle name="40% - Accent3 12 3 5" xfId="5832"/>
    <cellStyle name="40% - Accent3 12 3 6" xfId="5833"/>
    <cellStyle name="40% - Accent3 12 4" xfId="5834"/>
    <cellStyle name="40% - Accent3 12 4 2" xfId="5835"/>
    <cellStyle name="40% - Accent3 12 4 2 2" xfId="5836"/>
    <cellStyle name="40% - Accent3 12 4 2 3" xfId="5837"/>
    <cellStyle name="40% - Accent3 12 4 3" xfId="5838"/>
    <cellStyle name="40% - Accent3 12 4 4" xfId="5839"/>
    <cellStyle name="40% - Accent3 12 5" xfId="5840"/>
    <cellStyle name="40% - Accent3 12 5 2" xfId="5841"/>
    <cellStyle name="40% - Accent3 12 5 3" xfId="5842"/>
    <cellStyle name="40% - Accent3 12 6" xfId="5843"/>
    <cellStyle name="40% - Accent3 12 6 2" xfId="5844"/>
    <cellStyle name="40% - Accent3 12 6 3" xfId="5845"/>
    <cellStyle name="40% - Accent3 12 7" xfId="5846"/>
    <cellStyle name="40% - Accent3 12 8" xfId="5847"/>
    <cellStyle name="40% - Accent3 13" xfId="5848"/>
    <cellStyle name="40% - Accent3 14" xfId="5849"/>
    <cellStyle name="40% - Accent3 15" xfId="5850"/>
    <cellStyle name="40% - Accent3 15 2" xfId="5851"/>
    <cellStyle name="40% - Accent3 15 2 2" xfId="5852"/>
    <cellStyle name="40% - Accent3 15 2 2 2" xfId="5853"/>
    <cellStyle name="40% - Accent3 15 2 2 3" xfId="5854"/>
    <cellStyle name="40% - Accent3 15 2 3" xfId="5855"/>
    <cellStyle name="40% - Accent3 15 2 4" xfId="5856"/>
    <cellStyle name="40% - Accent3 15 3" xfId="5857"/>
    <cellStyle name="40% - Accent3 15 3 2" xfId="5858"/>
    <cellStyle name="40% - Accent3 15 3 3" xfId="5859"/>
    <cellStyle name="40% - Accent3 15 4" xfId="5860"/>
    <cellStyle name="40% - Accent3 15 4 2" xfId="5861"/>
    <cellStyle name="40% - Accent3 15 4 3" xfId="5862"/>
    <cellStyle name="40% - Accent3 15 5" xfId="5863"/>
    <cellStyle name="40% - Accent3 15 6" xfId="5864"/>
    <cellStyle name="40% - Accent3 16" xfId="5865"/>
    <cellStyle name="40% - Accent3 16 2" xfId="5866"/>
    <cellStyle name="40% - Accent3 16 2 2" xfId="5867"/>
    <cellStyle name="40% - Accent3 16 2 3" xfId="5868"/>
    <cellStyle name="40% - Accent3 16 3" xfId="5869"/>
    <cellStyle name="40% - Accent3 16 4" xfId="5870"/>
    <cellStyle name="40% - Accent3 17" xfId="5871"/>
    <cellStyle name="40% - Accent3 17 2" xfId="5872"/>
    <cellStyle name="40% - Accent3 17 2 2" xfId="5873"/>
    <cellStyle name="40% - Accent3 17 2 3" xfId="5874"/>
    <cellStyle name="40% - Accent3 17 3" xfId="5875"/>
    <cellStyle name="40% - Accent3 17 4" xfId="5876"/>
    <cellStyle name="40% - Accent3 18" xfId="5877"/>
    <cellStyle name="40% - Accent3 18 2" xfId="5878"/>
    <cellStyle name="40% - Accent3 18 3" xfId="5879"/>
    <cellStyle name="40% - Accent3 19" xfId="5880"/>
    <cellStyle name="40% - Accent3 19 2" xfId="5881"/>
    <cellStyle name="40% - Accent3 19 3" xfId="5882"/>
    <cellStyle name="40% - Accent3 2" xfId="5883"/>
    <cellStyle name="40% - Accent3 2 2" xfId="5884"/>
    <cellStyle name="40% - Accent3 2 2 2" xfId="5885"/>
    <cellStyle name="40% - Accent3 2 2 3" xfId="5886"/>
    <cellStyle name="40% - Accent3 2 2 3 2" xfId="5887"/>
    <cellStyle name="40% - Accent3 2 2 3 2 2" xfId="5888"/>
    <cellStyle name="40% - Accent3 2 2 3 2 2 2" xfId="5889"/>
    <cellStyle name="40% - Accent3 2 2 3 2 2 2 2" xfId="5890"/>
    <cellStyle name="40% - Accent3 2 2 3 2 2 2 3" xfId="5891"/>
    <cellStyle name="40% - Accent3 2 2 3 2 2 3" xfId="5892"/>
    <cellStyle name="40% - Accent3 2 2 3 2 2 4" xfId="5893"/>
    <cellStyle name="40% - Accent3 2 2 3 2 3" xfId="5894"/>
    <cellStyle name="40% - Accent3 2 2 3 2 3 2" xfId="5895"/>
    <cellStyle name="40% - Accent3 2 2 3 2 3 3" xfId="5896"/>
    <cellStyle name="40% - Accent3 2 2 3 2 4" xfId="5897"/>
    <cellStyle name="40% - Accent3 2 2 3 2 4 2" xfId="5898"/>
    <cellStyle name="40% - Accent3 2 2 3 2 4 3" xfId="5899"/>
    <cellStyle name="40% - Accent3 2 2 3 2 5" xfId="5900"/>
    <cellStyle name="40% - Accent3 2 2 3 2 6" xfId="5901"/>
    <cellStyle name="40% - Accent3 2 2 3 3" xfId="5902"/>
    <cellStyle name="40% - Accent3 2 2 3 3 2" xfId="5903"/>
    <cellStyle name="40% - Accent3 2 2 3 3 2 2" xfId="5904"/>
    <cellStyle name="40% - Accent3 2 2 3 3 2 3" xfId="5905"/>
    <cellStyle name="40% - Accent3 2 2 3 3 3" xfId="5906"/>
    <cellStyle name="40% - Accent3 2 2 3 3 4" xfId="5907"/>
    <cellStyle name="40% - Accent3 2 2 3 4" xfId="5908"/>
    <cellStyle name="40% - Accent3 2 2 3 4 2" xfId="5909"/>
    <cellStyle name="40% - Accent3 2 2 3 4 3" xfId="5910"/>
    <cellStyle name="40% - Accent3 2 2 3 5" xfId="5911"/>
    <cellStyle name="40% - Accent3 2 2 3 5 2" xfId="5912"/>
    <cellStyle name="40% - Accent3 2 2 3 5 3" xfId="5913"/>
    <cellStyle name="40% - Accent3 2 2 3 6" xfId="5914"/>
    <cellStyle name="40% - Accent3 2 2 3 7" xfId="5915"/>
    <cellStyle name="40% - Accent3 2 2 4" xfId="5916"/>
    <cellStyle name="40% - Accent3 2 2 4 2" xfId="5917"/>
    <cellStyle name="40% - Accent3 2 2 4 2 2" xfId="5918"/>
    <cellStyle name="40% - Accent3 2 2 4 2 2 2" xfId="5919"/>
    <cellStyle name="40% - Accent3 2 2 4 2 2 3" xfId="5920"/>
    <cellStyle name="40% - Accent3 2 2 4 2 3" xfId="5921"/>
    <cellStyle name="40% - Accent3 2 2 4 2 4" xfId="5922"/>
    <cellStyle name="40% - Accent3 2 2 4 3" xfId="5923"/>
    <cellStyle name="40% - Accent3 2 2 4 3 2" xfId="5924"/>
    <cellStyle name="40% - Accent3 2 2 4 3 3" xfId="5925"/>
    <cellStyle name="40% - Accent3 2 2 4 4" xfId="5926"/>
    <cellStyle name="40% - Accent3 2 2 4 4 2" xfId="5927"/>
    <cellStyle name="40% - Accent3 2 2 4 4 3" xfId="5928"/>
    <cellStyle name="40% - Accent3 2 2 4 5" xfId="5929"/>
    <cellStyle name="40% - Accent3 2 2 4 6" xfId="5930"/>
    <cellStyle name="40% - Accent3 2 2 5" xfId="5931"/>
    <cellStyle name="40% - Accent3 2 2 5 2" xfId="5932"/>
    <cellStyle name="40% - Accent3 2 2 5 2 2" xfId="5933"/>
    <cellStyle name="40% - Accent3 2 2 5 2 3" xfId="5934"/>
    <cellStyle name="40% - Accent3 2 2 5 3" xfId="5935"/>
    <cellStyle name="40% - Accent3 2 2 5 4" xfId="5936"/>
    <cellStyle name="40% - Accent3 2 2 6" xfId="5937"/>
    <cellStyle name="40% - Accent3 2 2 6 2" xfId="5938"/>
    <cellStyle name="40% - Accent3 2 2 6 3" xfId="5939"/>
    <cellStyle name="40% - Accent3 2 2 7" xfId="5940"/>
    <cellStyle name="40% - Accent3 2 2 7 2" xfId="5941"/>
    <cellStyle name="40% - Accent3 2 2 7 3" xfId="5942"/>
    <cellStyle name="40% - Accent3 2 2 8" xfId="5943"/>
    <cellStyle name="40% - Accent3 2 2 9" xfId="5944"/>
    <cellStyle name="40% - Accent3 20" xfId="5945"/>
    <cellStyle name="40% - Accent3 20 2" xfId="5946"/>
    <cellStyle name="40% - Accent3 20 3" xfId="5947"/>
    <cellStyle name="40% - Accent3 21" xfId="5948"/>
    <cellStyle name="40% - Accent3 22" xfId="5949"/>
    <cellStyle name="40% - Accent3 3" xfId="5950"/>
    <cellStyle name="40% - Accent3 3 2" xfId="5951"/>
    <cellStyle name="40% - Accent3 3 2 2" xfId="5952"/>
    <cellStyle name="40% - Accent3 3 2 3" xfId="5953"/>
    <cellStyle name="40% - Accent3 3 2 3 2" xfId="5954"/>
    <cellStyle name="40% - Accent3 3 2 3 2 2" xfId="5955"/>
    <cellStyle name="40% - Accent3 3 2 3 2 2 2" xfId="5956"/>
    <cellStyle name="40% - Accent3 3 2 3 2 2 3" xfId="5957"/>
    <cellStyle name="40% - Accent3 3 2 3 2 3" xfId="5958"/>
    <cellStyle name="40% - Accent3 3 2 3 2 4" xfId="5959"/>
    <cellStyle name="40% - Accent3 3 2 3 3" xfId="5960"/>
    <cellStyle name="40% - Accent3 3 2 3 3 2" xfId="5961"/>
    <cellStyle name="40% - Accent3 3 2 3 3 3" xfId="5962"/>
    <cellStyle name="40% - Accent3 3 2 3 4" xfId="5963"/>
    <cellStyle name="40% - Accent3 3 2 3 4 2" xfId="5964"/>
    <cellStyle name="40% - Accent3 3 2 3 4 3" xfId="5965"/>
    <cellStyle name="40% - Accent3 3 2 3 5" xfId="5966"/>
    <cellStyle name="40% - Accent3 3 2 3 6" xfId="5967"/>
    <cellStyle name="40% - Accent3 3 2 4" xfId="5968"/>
    <cellStyle name="40% - Accent3 3 2 4 2" xfId="5969"/>
    <cellStyle name="40% - Accent3 3 2 4 2 2" xfId="5970"/>
    <cellStyle name="40% - Accent3 3 2 4 2 3" xfId="5971"/>
    <cellStyle name="40% - Accent3 3 2 4 3" xfId="5972"/>
    <cellStyle name="40% - Accent3 3 2 4 4" xfId="5973"/>
    <cellStyle name="40% - Accent3 3 2 5" xfId="5974"/>
    <cellStyle name="40% - Accent3 3 2 5 2" xfId="5975"/>
    <cellStyle name="40% - Accent3 3 2 5 3" xfId="5976"/>
    <cellStyle name="40% - Accent3 3 2 6" xfId="5977"/>
    <cellStyle name="40% - Accent3 3 2 6 2" xfId="5978"/>
    <cellStyle name="40% - Accent3 3 2 6 3" xfId="5979"/>
    <cellStyle name="40% - Accent3 3 2 7" xfId="5980"/>
    <cellStyle name="40% - Accent3 3 2 8" xfId="5981"/>
    <cellStyle name="40% - Accent3 3 3" xfId="5982"/>
    <cellStyle name="40% - Accent3 3 4" xfId="5983"/>
    <cellStyle name="40% - Accent3 3 4 2" xfId="5984"/>
    <cellStyle name="40% - Accent3 3 4 2 2" xfId="5985"/>
    <cellStyle name="40% - Accent3 3 4 2 2 2" xfId="5986"/>
    <cellStyle name="40% - Accent3 3 4 2 2 3" xfId="5987"/>
    <cellStyle name="40% - Accent3 3 4 2 3" xfId="5988"/>
    <cellStyle name="40% - Accent3 3 4 2 4" xfId="5989"/>
    <cellStyle name="40% - Accent3 3 4 3" xfId="5990"/>
    <cellStyle name="40% - Accent3 3 4 3 2" xfId="5991"/>
    <cellStyle name="40% - Accent3 3 4 3 3" xfId="5992"/>
    <cellStyle name="40% - Accent3 3 4 4" xfId="5993"/>
    <cellStyle name="40% - Accent3 3 4 4 2" xfId="5994"/>
    <cellStyle name="40% - Accent3 3 4 4 3" xfId="5995"/>
    <cellStyle name="40% - Accent3 3 4 5" xfId="5996"/>
    <cellStyle name="40% - Accent3 3 4 6" xfId="5997"/>
    <cellStyle name="40% - Accent3 3 5" xfId="5998"/>
    <cellStyle name="40% - Accent3 3 5 2" xfId="5999"/>
    <cellStyle name="40% - Accent3 3 5 2 2" xfId="6000"/>
    <cellStyle name="40% - Accent3 3 5 2 3" xfId="6001"/>
    <cellStyle name="40% - Accent3 3 5 3" xfId="6002"/>
    <cellStyle name="40% - Accent3 3 5 4" xfId="6003"/>
    <cellStyle name="40% - Accent3 3 6" xfId="6004"/>
    <cellStyle name="40% - Accent3 3 6 2" xfId="6005"/>
    <cellStyle name="40% - Accent3 3 6 3" xfId="6006"/>
    <cellStyle name="40% - Accent3 3 7" xfId="6007"/>
    <cellStyle name="40% - Accent3 3 7 2" xfId="6008"/>
    <cellStyle name="40% - Accent3 3 7 3" xfId="6009"/>
    <cellStyle name="40% - Accent3 3 8" xfId="6010"/>
    <cellStyle name="40% - Accent3 3 9" xfId="6011"/>
    <cellStyle name="40% - Accent3 4" xfId="6012"/>
    <cellStyle name="40% - Accent3 4 2" xfId="6013"/>
    <cellStyle name="40% - Accent3 4 2 2" xfId="6014"/>
    <cellStyle name="40% - Accent3 4 2 3" xfId="6015"/>
    <cellStyle name="40% - Accent3 4 2 3 2" xfId="6016"/>
    <cellStyle name="40% - Accent3 4 2 3 2 2" xfId="6017"/>
    <cellStyle name="40% - Accent3 4 2 3 2 2 2" xfId="6018"/>
    <cellStyle name="40% - Accent3 4 2 3 2 2 3" xfId="6019"/>
    <cellStyle name="40% - Accent3 4 2 3 2 3" xfId="6020"/>
    <cellStyle name="40% - Accent3 4 2 3 2 4" xfId="6021"/>
    <cellStyle name="40% - Accent3 4 2 3 3" xfId="6022"/>
    <cellStyle name="40% - Accent3 4 2 3 3 2" xfId="6023"/>
    <cellStyle name="40% - Accent3 4 2 3 3 3" xfId="6024"/>
    <cellStyle name="40% - Accent3 4 2 3 4" xfId="6025"/>
    <cellStyle name="40% - Accent3 4 2 3 4 2" xfId="6026"/>
    <cellStyle name="40% - Accent3 4 2 3 4 3" xfId="6027"/>
    <cellStyle name="40% - Accent3 4 2 3 5" xfId="6028"/>
    <cellStyle name="40% - Accent3 4 2 3 6" xfId="6029"/>
    <cellStyle name="40% - Accent3 4 2 4" xfId="6030"/>
    <cellStyle name="40% - Accent3 4 2 4 2" xfId="6031"/>
    <cellStyle name="40% - Accent3 4 2 4 2 2" xfId="6032"/>
    <cellStyle name="40% - Accent3 4 2 4 2 3" xfId="6033"/>
    <cellStyle name="40% - Accent3 4 2 4 3" xfId="6034"/>
    <cellStyle name="40% - Accent3 4 2 4 4" xfId="6035"/>
    <cellStyle name="40% - Accent3 4 2 5" xfId="6036"/>
    <cellStyle name="40% - Accent3 4 2 5 2" xfId="6037"/>
    <cellStyle name="40% - Accent3 4 2 5 3" xfId="6038"/>
    <cellStyle name="40% - Accent3 4 2 6" xfId="6039"/>
    <cellStyle name="40% - Accent3 4 2 6 2" xfId="6040"/>
    <cellStyle name="40% - Accent3 4 2 6 3" xfId="6041"/>
    <cellStyle name="40% - Accent3 4 2 7" xfId="6042"/>
    <cellStyle name="40% - Accent3 4 2 8" xfId="6043"/>
    <cellStyle name="40% - Accent3 4 3" xfId="6044"/>
    <cellStyle name="40% - Accent3 4 4" xfId="6045"/>
    <cellStyle name="40% - Accent3 4 4 2" xfId="6046"/>
    <cellStyle name="40% - Accent3 4 4 2 2" xfId="6047"/>
    <cellStyle name="40% - Accent3 4 4 2 2 2" xfId="6048"/>
    <cellStyle name="40% - Accent3 4 4 2 2 3" xfId="6049"/>
    <cellStyle name="40% - Accent3 4 4 2 3" xfId="6050"/>
    <cellStyle name="40% - Accent3 4 4 2 4" xfId="6051"/>
    <cellStyle name="40% - Accent3 4 4 3" xfId="6052"/>
    <cellStyle name="40% - Accent3 4 4 3 2" xfId="6053"/>
    <cellStyle name="40% - Accent3 4 4 3 3" xfId="6054"/>
    <cellStyle name="40% - Accent3 4 4 4" xfId="6055"/>
    <cellStyle name="40% - Accent3 4 4 4 2" xfId="6056"/>
    <cellStyle name="40% - Accent3 4 4 4 3" xfId="6057"/>
    <cellStyle name="40% - Accent3 4 4 5" xfId="6058"/>
    <cellStyle name="40% - Accent3 4 4 6" xfId="6059"/>
    <cellStyle name="40% - Accent3 4 5" xfId="6060"/>
    <cellStyle name="40% - Accent3 4 5 2" xfId="6061"/>
    <cellStyle name="40% - Accent3 4 5 2 2" xfId="6062"/>
    <cellStyle name="40% - Accent3 4 5 2 3" xfId="6063"/>
    <cellStyle name="40% - Accent3 4 5 3" xfId="6064"/>
    <cellStyle name="40% - Accent3 4 5 4" xfId="6065"/>
    <cellStyle name="40% - Accent3 4 6" xfId="6066"/>
    <cellStyle name="40% - Accent3 4 6 2" xfId="6067"/>
    <cellStyle name="40% - Accent3 4 6 3" xfId="6068"/>
    <cellStyle name="40% - Accent3 4 7" xfId="6069"/>
    <cellStyle name="40% - Accent3 4 7 2" xfId="6070"/>
    <cellStyle name="40% - Accent3 4 7 3" xfId="6071"/>
    <cellStyle name="40% - Accent3 4 8" xfId="6072"/>
    <cellStyle name="40% - Accent3 4 9" xfId="6073"/>
    <cellStyle name="40% - Accent3 5" xfId="6074"/>
    <cellStyle name="40% - Accent3 5 2" xfId="6075"/>
    <cellStyle name="40% - Accent3 5 2 2" xfId="6076"/>
    <cellStyle name="40% - Accent3 5 2 2 2" xfId="6077"/>
    <cellStyle name="40% - Accent3 5 2 2 2 2" xfId="6078"/>
    <cellStyle name="40% - Accent3 5 2 2 2 2 2" xfId="6079"/>
    <cellStyle name="40% - Accent3 5 2 2 2 2 3" xfId="6080"/>
    <cellStyle name="40% - Accent3 5 2 2 2 3" xfId="6081"/>
    <cellStyle name="40% - Accent3 5 2 2 2 4" xfId="6082"/>
    <cellStyle name="40% - Accent3 5 2 2 3" xfId="6083"/>
    <cellStyle name="40% - Accent3 5 2 2 3 2" xfId="6084"/>
    <cellStyle name="40% - Accent3 5 2 2 3 3" xfId="6085"/>
    <cellStyle name="40% - Accent3 5 2 2 4" xfId="6086"/>
    <cellStyle name="40% - Accent3 5 2 2 4 2" xfId="6087"/>
    <cellStyle name="40% - Accent3 5 2 2 4 3" xfId="6088"/>
    <cellStyle name="40% - Accent3 5 2 2 5" xfId="6089"/>
    <cellStyle name="40% - Accent3 5 2 2 6" xfId="6090"/>
    <cellStyle name="40% - Accent3 5 2 3" xfId="6091"/>
    <cellStyle name="40% - Accent3 5 2 3 2" xfId="6092"/>
    <cellStyle name="40% - Accent3 5 2 3 2 2" xfId="6093"/>
    <cellStyle name="40% - Accent3 5 2 3 2 3" xfId="6094"/>
    <cellStyle name="40% - Accent3 5 2 3 3" xfId="6095"/>
    <cellStyle name="40% - Accent3 5 2 3 4" xfId="6096"/>
    <cellStyle name="40% - Accent3 5 2 4" xfId="6097"/>
    <cellStyle name="40% - Accent3 5 2 4 2" xfId="6098"/>
    <cellStyle name="40% - Accent3 5 2 4 3" xfId="6099"/>
    <cellStyle name="40% - Accent3 5 2 5" xfId="6100"/>
    <cellStyle name="40% - Accent3 5 2 5 2" xfId="6101"/>
    <cellStyle name="40% - Accent3 5 2 5 3" xfId="6102"/>
    <cellStyle name="40% - Accent3 5 2 6" xfId="6103"/>
    <cellStyle name="40% - Accent3 5 2 7" xfId="6104"/>
    <cellStyle name="40% - Accent3 5 3" xfId="6105"/>
    <cellStyle name="40% - Accent3 5 3 2" xfId="6106"/>
    <cellStyle name="40% - Accent3 5 3 2 2" xfId="6107"/>
    <cellStyle name="40% - Accent3 5 3 2 2 2" xfId="6108"/>
    <cellStyle name="40% - Accent3 5 3 2 2 3" xfId="6109"/>
    <cellStyle name="40% - Accent3 5 3 2 3" xfId="6110"/>
    <cellStyle name="40% - Accent3 5 3 2 4" xfId="6111"/>
    <cellStyle name="40% - Accent3 5 3 3" xfId="6112"/>
    <cellStyle name="40% - Accent3 5 3 3 2" xfId="6113"/>
    <cellStyle name="40% - Accent3 5 3 3 3" xfId="6114"/>
    <cellStyle name="40% - Accent3 5 3 4" xfId="6115"/>
    <cellStyle name="40% - Accent3 5 3 4 2" xfId="6116"/>
    <cellStyle name="40% - Accent3 5 3 4 3" xfId="6117"/>
    <cellStyle name="40% - Accent3 5 3 5" xfId="6118"/>
    <cellStyle name="40% - Accent3 5 3 6" xfId="6119"/>
    <cellStyle name="40% - Accent3 5 4" xfId="6120"/>
    <cellStyle name="40% - Accent3 5 4 2" xfId="6121"/>
    <cellStyle name="40% - Accent3 5 4 2 2" xfId="6122"/>
    <cellStyle name="40% - Accent3 5 4 2 3" xfId="6123"/>
    <cellStyle name="40% - Accent3 5 4 3" xfId="6124"/>
    <cellStyle name="40% - Accent3 5 4 4" xfId="6125"/>
    <cellStyle name="40% - Accent3 5 5" xfId="6126"/>
    <cellStyle name="40% - Accent3 5 5 2" xfId="6127"/>
    <cellStyle name="40% - Accent3 5 5 3" xfId="6128"/>
    <cellStyle name="40% - Accent3 5 6" xfId="6129"/>
    <cellStyle name="40% - Accent3 5 6 2" xfId="6130"/>
    <cellStyle name="40% - Accent3 5 6 3" xfId="6131"/>
    <cellStyle name="40% - Accent3 5 7" xfId="6132"/>
    <cellStyle name="40% - Accent3 5 8" xfId="6133"/>
    <cellStyle name="40% - Accent3 6" xfId="6134"/>
    <cellStyle name="40% - Accent3 6 2" xfId="6135"/>
    <cellStyle name="40% - Accent3 6 2 2" xfId="6136"/>
    <cellStyle name="40% - Accent3 6 2 2 2" xfId="6137"/>
    <cellStyle name="40% - Accent3 6 2 2 2 2" xfId="6138"/>
    <cellStyle name="40% - Accent3 6 2 2 2 2 2" xfId="6139"/>
    <cellStyle name="40% - Accent3 6 2 2 2 2 3" xfId="6140"/>
    <cellStyle name="40% - Accent3 6 2 2 2 3" xfId="6141"/>
    <cellStyle name="40% - Accent3 6 2 2 2 4" xfId="6142"/>
    <cellStyle name="40% - Accent3 6 2 2 3" xfId="6143"/>
    <cellStyle name="40% - Accent3 6 2 2 3 2" xfId="6144"/>
    <cellStyle name="40% - Accent3 6 2 2 3 3" xfId="6145"/>
    <cellStyle name="40% - Accent3 6 2 2 4" xfId="6146"/>
    <cellStyle name="40% - Accent3 6 2 2 4 2" xfId="6147"/>
    <cellStyle name="40% - Accent3 6 2 2 4 3" xfId="6148"/>
    <cellStyle name="40% - Accent3 6 2 2 5" xfId="6149"/>
    <cellStyle name="40% - Accent3 6 2 2 6" xfId="6150"/>
    <cellStyle name="40% - Accent3 6 2 3" xfId="6151"/>
    <cellStyle name="40% - Accent3 6 2 3 2" xfId="6152"/>
    <cellStyle name="40% - Accent3 6 2 3 2 2" xfId="6153"/>
    <cellStyle name="40% - Accent3 6 2 3 2 3" xfId="6154"/>
    <cellStyle name="40% - Accent3 6 2 3 3" xfId="6155"/>
    <cellStyle name="40% - Accent3 6 2 3 4" xfId="6156"/>
    <cellStyle name="40% - Accent3 6 2 4" xfId="6157"/>
    <cellStyle name="40% - Accent3 6 2 4 2" xfId="6158"/>
    <cellStyle name="40% - Accent3 6 2 4 3" xfId="6159"/>
    <cellStyle name="40% - Accent3 6 2 5" xfId="6160"/>
    <cellStyle name="40% - Accent3 6 2 5 2" xfId="6161"/>
    <cellStyle name="40% - Accent3 6 2 5 3" xfId="6162"/>
    <cellStyle name="40% - Accent3 6 2 6" xfId="6163"/>
    <cellStyle name="40% - Accent3 6 2 7" xfId="6164"/>
    <cellStyle name="40% - Accent3 6 3" xfId="6165"/>
    <cellStyle name="40% - Accent3 6 3 2" xfId="6166"/>
    <cellStyle name="40% - Accent3 6 3 2 2" xfId="6167"/>
    <cellStyle name="40% - Accent3 6 3 2 2 2" xfId="6168"/>
    <cellStyle name="40% - Accent3 6 3 2 2 3" xfId="6169"/>
    <cellStyle name="40% - Accent3 6 3 2 3" xfId="6170"/>
    <cellStyle name="40% - Accent3 6 3 2 4" xfId="6171"/>
    <cellStyle name="40% - Accent3 6 3 3" xfId="6172"/>
    <cellStyle name="40% - Accent3 6 3 3 2" xfId="6173"/>
    <cellStyle name="40% - Accent3 6 3 3 3" xfId="6174"/>
    <cellStyle name="40% - Accent3 6 3 4" xfId="6175"/>
    <cellStyle name="40% - Accent3 6 3 4 2" xfId="6176"/>
    <cellStyle name="40% - Accent3 6 3 4 3" xfId="6177"/>
    <cellStyle name="40% - Accent3 6 3 5" xfId="6178"/>
    <cellStyle name="40% - Accent3 6 3 6" xfId="6179"/>
    <cellStyle name="40% - Accent3 6 4" xfId="6180"/>
    <cellStyle name="40% - Accent3 6 4 2" xfId="6181"/>
    <cellStyle name="40% - Accent3 6 4 2 2" xfId="6182"/>
    <cellStyle name="40% - Accent3 6 4 2 3" xfId="6183"/>
    <cellStyle name="40% - Accent3 6 4 3" xfId="6184"/>
    <cellStyle name="40% - Accent3 6 4 4" xfId="6185"/>
    <cellStyle name="40% - Accent3 6 5" xfId="6186"/>
    <cellStyle name="40% - Accent3 6 5 2" xfId="6187"/>
    <cellStyle name="40% - Accent3 6 5 3" xfId="6188"/>
    <cellStyle name="40% - Accent3 6 6" xfId="6189"/>
    <cellStyle name="40% - Accent3 6 6 2" xfId="6190"/>
    <cellStyle name="40% - Accent3 6 6 3" xfId="6191"/>
    <cellStyle name="40% - Accent3 6 7" xfId="6192"/>
    <cellStyle name="40% - Accent3 6 8" xfId="6193"/>
    <cellStyle name="40% - Accent3 7" xfId="6194"/>
    <cellStyle name="40% - Accent3 7 2" xfId="6195"/>
    <cellStyle name="40% - Accent3 7 2 2" xfId="6196"/>
    <cellStyle name="40% - Accent3 7 2 2 2" xfId="6197"/>
    <cellStyle name="40% - Accent3 7 2 2 2 2" xfId="6198"/>
    <cellStyle name="40% - Accent3 7 2 2 2 2 2" xfId="6199"/>
    <cellStyle name="40% - Accent3 7 2 2 2 2 3" xfId="6200"/>
    <cellStyle name="40% - Accent3 7 2 2 2 3" xfId="6201"/>
    <cellStyle name="40% - Accent3 7 2 2 2 4" xfId="6202"/>
    <cellStyle name="40% - Accent3 7 2 2 3" xfId="6203"/>
    <cellStyle name="40% - Accent3 7 2 2 3 2" xfId="6204"/>
    <cellStyle name="40% - Accent3 7 2 2 3 3" xfId="6205"/>
    <cellStyle name="40% - Accent3 7 2 2 4" xfId="6206"/>
    <cellStyle name="40% - Accent3 7 2 2 4 2" xfId="6207"/>
    <cellStyle name="40% - Accent3 7 2 2 4 3" xfId="6208"/>
    <cellStyle name="40% - Accent3 7 2 2 5" xfId="6209"/>
    <cellStyle name="40% - Accent3 7 2 2 6" xfId="6210"/>
    <cellStyle name="40% - Accent3 7 2 3" xfId="6211"/>
    <cellStyle name="40% - Accent3 7 2 3 2" xfId="6212"/>
    <cellStyle name="40% - Accent3 7 2 3 2 2" xfId="6213"/>
    <cellStyle name="40% - Accent3 7 2 3 2 3" xfId="6214"/>
    <cellStyle name="40% - Accent3 7 2 3 3" xfId="6215"/>
    <cellStyle name="40% - Accent3 7 2 3 4" xfId="6216"/>
    <cellStyle name="40% - Accent3 7 2 4" xfId="6217"/>
    <cellStyle name="40% - Accent3 7 2 4 2" xfId="6218"/>
    <cellStyle name="40% - Accent3 7 2 4 3" xfId="6219"/>
    <cellStyle name="40% - Accent3 7 2 5" xfId="6220"/>
    <cellStyle name="40% - Accent3 7 2 5 2" xfId="6221"/>
    <cellStyle name="40% - Accent3 7 2 5 3" xfId="6222"/>
    <cellStyle name="40% - Accent3 7 2 6" xfId="6223"/>
    <cellStyle name="40% - Accent3 7 2 7" xfId="6224"/>
    <cellStyle name="40% - Accent3 7 3" xfId="6225"/>
    <cellStyle name="40% - Accent3 7 3 2" xfId="6226"/>
    <cellStyle name="40% - Accent3 7 3 2 2" xfId="6227"/>
    <cellStyle name="40% - Accent3 7 3 2 2 2" xfId="6228"/>
    <cellStyle name="40% - Accent3 7 3 2 2 3" xfId="6229"/>
    <cellStyle name="40% - Accent3 7 3 2 3" xfId="6230"/>
    <cellStyle name="40% - Accent3 7 3 2 4" xfId="6231"/>
    <cellStyle name="40% - Accent3 7 3 3" xfId="6232"/>
    <cellStyle name="40% - Accent3 7 3 3 2" xfId="6233"/>
    <cellStyle name="40% - Accent3 7 3 3 3" xfId="6234"/>
    <cellStyle name="40% - Accent3 7 3 4" xfId="6235"/>
    <cellStyle name="40% - Accent3 7 3 4 2" xfId="6236"/>
    <cellStyle name="40% - Accent3 7 3 4 3" xfId="6237"/>
    <cellStyle name="40% - Accent3 7 3 5" xfId="6238"/>
    <cellStyle name="40% - Accent3 7 3 6" xfId="6239"/>
    <cellStyle name="40% - Accent3 7 4" xfId="6240"/>
    <cellStyle name="40% - Accent3 7 4 2" xfId="6241"/>
    <cellStyle name="40% - Accent3 7 4 2 2" xfId="6242"/>
    <cellStyle name="40% - Accent3 7 4 2 3" xfId="6243"/>
    <cellStyle name="40% - Accent3 7 4 3" xfId="6244"/>
    <cellStyle name="40% - Accent3 7 4 4" xfId="6245"/>
    <cellStyle name="40% - Accent3 7 5" xfId="6246"/>
    <cellStyle name="40% - Accent3 7 5 2" xfId="6247"/>
    <cellStyle name="40% - Accent3 7 5 3" xfId="6248"/>
    <cellStyle name="40% - Accent3 7 6" xfId="6249"/>
    <cellStyle name="40% - Accent3 7 6 2" xfId="6250"/>
    <cellStyle name="40% - Accent3 7 6 3" xfId="6251"/>
    <cellStyle name="40% - Accent3 7 7" xfId="6252"/>
    <cellStyle name="40% - Accent3 7 8" xfId="6253"/>
    <cellStyle name="40% - Accent3 8" xfId="6254"/>
    <cellStyle name="40% - Accent3 8 2" xfId="6255"/>
    <cellStyle name="40% - Accent3 8 2 2" xfId="6256"/>
    <cellStyle name="40% - Accent3 8 2 2 2" xfId="6257"/>
    <cellStyle name="40% - Accent3 8 2 2 2 2" xfId="6258"/>
    <cellStyle name="40% - Accent3 8 2 2 2 2 2" xfId="6259"/>
    <cellStyle name="40% - Accent3 8 2 2 2 2 3" xfId="6260"/>
    <cellStyle name="40% - Accent3 8 2 2 2 3" xfId="6261"/>
    <cellStyle name="40% - Accent3 8 2 2 2 4" xfId="6262"/>
    <cellStyle name="40% - Accent3 8 2 2 3" xfId="6263"/>
    <cellStyle name="40% - Accent3 8 2 2 3 2" xfId="6264"/>
    <cellStyle name="40% - Accent3 8 2 2 3 3" xfId="6265"/>
    <cellStyle name="40% - Accent3 8 2 2 4" xfId="6266"/>
    <cellStyle name="40% - Accent3 8 2 2 4 2" xfId="6267"/>
    <cellStyle name="40% - Accent3 8 2 2 4 3" xfId="6268"/>
    <cellStyle name="40% - Accent3 8 2 2 5" xfId="6269"/>
    <cellStyle name="40% - Accent3 8 2 2 6" xfId="6270"/>
    <cellStyle name="40% - Accent3 8 2 3" xfId="6271"/>
    <cellStyle name="40% - Accent3 8 2 3 2" xfId="6272"/>
    <cellStyle name="40% - Accent3 8 2 3 2 2" xfId="6273"/>
    <cellStyle name="40% - Accent3 8 2 3 2 3" xfId="6274"/>
    <cellStyle name="40% - Accent3 8 2 3 3" xfId="6275"/>
    <cellStyle name="40% - Accent3 8 2 3 4" xfId="6276"/>
    <cellStyle name="40% - Accent3 8 2 4" xfId="6277"/>
    <cellStyle name="40% - Accent3 8 2 4 2" xfId="6278"/>
    <cellStyle name="40% - Accent3 8 2 4 3" xfId="6279"/>
    <cellStyle name="40% - Accent3 8 2 5" xfId="6280"/>
    <cellStyle name="40% - Accent3 8 2 5 2" xfId="6281"/>
    <cellStyle name="40% - Accent3 8 2 5 3" xfId="6282"/>
    <cellStyle name="40% - Accent3 8 2 6" xfId="6283"/>
    <cellStyle name="40% - Accent3 8 2 7" xfId="6284"/>
    <cellStyle name="40% - Accent3 8 3" xfId="6285"/>
    <cellStyle name="40% - Accent3 8 3 2" xfId="6286"/>
    <cellStyle name="40% - Accent3 8 3 2 2" xfId="6287"/>
    <cellStyle name="40% - Accent3 8 3 2 2 2" xfId="6288"/>
    <cellStyle name="40% - Accent3 8 3 2 2 3" xfId="6289"/>
    <cellStyle name="40% - Accent3 8 3 2 3" xfId="6290"/>
    <cellStyle name="40% - Accent3 8 3 2 4" xfId="6291"/>
    <cellStyle name="40% - Accent3 8 3 3" xfId="6292"/>
    <cellStyle name="40% - Accent3 8 3 3 2" xfId="6293"/>
    <cellStyle name="40% - Accent3 8 3 3 3" xfId="6294"/>
    <cellStyle name="40% - Accent3 8 3 4" xfId="6295"/>
    <cellStyle name="40% - Accent3 8 3 4 2" xfId="6296"/>
    <cellStyle name="40% - Accent3 8 3 4 3" xfId="6297"/>
    <cellStyle name="40% - Accent3 8 3 5" xfId="6298"/>
    <cellStyle name="40% - Accent3 8 3 6" xfId="6299"/>
    <cellStyle name="40% - Accent3 8 4" xfId="6300"/>
    <cellStyle name="40% - Accent3 8 4 2" xfId="6301"/>
    <cellStyle name="40% - Accent3 8 4 2 2" xfId="6302"/>
    <cellStyle name="40% - Accent3 8 4 2 3" xfId="6303"/>
    <cellStyle name="40% - Accent3 8 4 3" xfId="6304"/>
    <cellStyle name="40% - Accent3 8 4 4" xfId="6305"/>
    <cellStyle name="40% - Accent3 8 5" xfId="6306"/>
    <cellStyle name="40% - Accent3 8 5 2" xfId="6307"/>
    <cellStyle name="40% - Accent3 8 5 3" xfId="6308"/>
    <cellStyle name="40% - Accent3 8 6" xfId="6309"/>
    <cellStyle name="40% - Accent3 8 6 2" xfId="6310"/>
    <cellStyle name="40% - Accent3 8 6 3" xfId="6311"/>
    <cellStyle name="40% - Accent3 8 7" xfId="6312"/>
    <cellStyle name="40% - Accent3 8 8" xfId="6313"/>
    <cellStyle name="40% - Accent3 9" xfId="6314"/>
    <cellStyle name="40% - Accent3 9 2" xfId="6315"/>
    <cellStyle name="40% - Accent3 9 2 2" xfId="6316"/>
    <cellStyle name="40% - Accent3 9 2 2 2" xfId="6317"/>
    <cellStyle name="40% - Accent3 9 2 2 2 2" xfId="6318"/>
    <cellStyle name="40% - Accent3 9 2 2 2 2 2" xfId="6319"/>
    <cellStyle name="40% - Accent3 9 2 2 2 2 3" xfId="6320"/>
    <cellStyle name="40% - Accent3 9 2 2 2 3" xfId="6321"/>
    <cellStyle name="40% - Accent3 9 2 2 2 4" xfId="6322"/>
    <cellStyle name="40% - Accent3 9 2 2 3" xfId="6323"/>
    <cellStyle name="40% - Accent3 9 2 2 3 2" xfId="6324"/>
    <cellStyle name="40% - Accent3 9 2 2 3 3" xfId="6325"/>
    <cellStyle name="40% - Accent3 9 2 2 4" xfId="6326"/>
    <cellStyle name="40% - Accent3 9 2 2 4 2" xfId="6327"/>
    <cellStyle name="40% - Accent3 9 2 2 4 3" xfId="6328"/>
    <cellStyle name="40% - Accent3 9 2 2 5" xfId="6329"/>
    <cellStyle name="40% - Accent3 9 2 2 6" xfId="6330"/>
    <cellStyle name="40% - Accent3 9 2 3" xfId="6331"/>
    <cellStyle name="40% - Accent3 9 2 3 2" xfId="6332"/>
    <cellStyle name="40% - Accent3 9 2 3 2 2" xfId="6333"/>
    <cellStyle name="40% - Accent3 9 2 3 2 3" xfId="6334"/>
    <cellStyle name="40% - Accent3 9 2 3 3" xfId="6335"/>
    <cellStyle name="40% - Accent3 9 2 3 4" xfId="6336"/>
    <cellStyle name="40% - Accent3 9 2 4" xfId="6337"/>
    <cellStyle name="40% - Accent3 9 2 4 2" xfId="6338"/>
    <cellStyle name="40% - Accent3 9 2 4 3" xfId="6339"/>
    <cellStyle name="40% - Accent3 9 2 5" xfId="6340"/>
    <cellStyle name="40% - Accent3 9 2 5 2" xfId="6341"/>
    <cellStyle name="40% - Accent3 9 2 5 3" xfId="6342"/>
    <cellStyle name="40% - Accent3 9 2 6" xfId="6343"/>
    <cellStyle name="40% - Accent3 9 2 7" xfId="6344"/>
    <cellStyle name="40% - Accent3 9 3" xfId="6345"/>
    <cellStyle name="40% - Accent3 9 3 2" xfId="6346"/>
    <cellStyle name="40% - Accent3 9 3 2 2" xfId="6347"/>
    <cellStyle name="40% - Accent3 9 3 2 2 2" xfId="6348"/>
    <cellStyle name="40% - Accent3 9 3 2 2 3" xfId="6349"/>
    <cellStyle name="40% - Accent3 9 3 2 3" xfId="6350"/>
    <cellStyle name="40% - Accent3 9 3 2 4" xfId="6351"/>
    <cellStyle name="40% - Accent3 9 3 3" xfId="6352"/>
    <cellStyle name="40% - Accent3 9 3 3 2" xfId="6353"/>
    <cellStyle name="40% - Accent3 9 3 3 3" xfId="6354"/>
    <cellStyle name="40% - Accent3 9 3 4" xfId="6355"/>
    <cellStyle name="40% - Accent3 9 3 4 2" xfId="6356"/>
    <cellStyle name="40% - Accent3 9 3 4 3" xfId="6357"/>
    <cellStyle name="40% - Accent3 9 3 5" xfId="6358"/>
    <cellStyle name="40% - Accent3 9 3 6" xfId="6359"/>
    <cellStyle name="40% - Accent3 9 4" xfId="6360"/>
    <cellStyle name="40% - Accent3 9 4 2" xfId="6361"/>
    <cellStyle name="40% - Accent3 9 4 2 2" xfId="6362"/>
    <cellStyle name="40% - Accent3 9 4 2 3" xfId="6363"/>
    <cellStyle name="40% - Accent3 9 4 3" xfId="6364"/>
    <cellStyle name="40% - Accent3 9 4 4" xfId="6365"/>
    <cellStyle name="40% - Accent3 9 5" xfId="6366"/>
    <cellStyle name="40% - Accent3 9 5 2" xfId="6367"/>
    <cellStyle name="40% - Accent3 9 5 3" xfId="6368"/>
    <cellStyle name="40% - Accent3 9 6" xfId="6369"/>
    <cellStyle name="40% - Accent3 9 6 2" xfId="6370"/>
    <cellStyle name="40% - Accent3 9 6 3" xfId="6371"/>
    <cellStyle name="40% - Accent3 9 7" xfId="6372"/>
    <cellStyle name="40% - Accent3 9 8" xfId="6373"/>
    <cellStyle name="40% - Accent4 10" xfId="6374"/>
    <cellStyle name="40% - Accent4 10 2" xfId="6375"/>
    <cellStyle name="40% - Accent4 10 2 2" xfId="6376"/>
    <cellStyle name="40% - Accent4 10 2 2 2" xfId="6377"/>
    <cellStyle name="40% - Accent4 10 2 2 2 2" xfId="6378"/>
    <cellStyle name="40% - Accent4 10 2 2 2 2 2" xfId="6379"/>
    <cellStyle name="40% - Accent4 10 2 2 2 2 3" xfId="6380"/>
    <cellStyle name="40% - Accent4 10 2 2 2 3" xfId="6381"/>
    <cellStyle name="40% - Accent4 10 2 2 2 4" xfId="6382"/>
    <cellStyle name="40% - Accent4 10 2 2 3" xfId="6383"/>
    <cellStyle name="40% - Accent4 10 2 2 3 2" xfId="6384"/>
    <cellStyle name="40% - Accent4 10 2 2 3 3" xfId="6385"/>
    <cellStyle name="40% - Accent4 10 2 2 4" xfId="6386"/>
    <cellStyle name="40% - Accent4 10 2 2 4 2" xfId="6387"/>
    <cellStyle name="40% - Accent4 10 2 2 4 3" xfId="6388"/>
    <cellStyle name="40% - Accent4 10 2 2 5" xfId="6389"/>
    <cellStyle name="40% - Accent4 10 2 2 6" xfId="6390"/>
    <cellStyle name="40% - Accent4 10 2 3" xfId="6391"/>
    <cellStyle name="40% - Accent4 10 2 3 2" xfId="6392"/>
    <cellStyle name="40% - Accent4 10 2 3 2 2" xfId="6393"/>
    <cellStyle name="40% - Accent4 10 2 3 2 3" xfId="6394"/>
    <cellStyle name="40% - Accent4 10 2 3 3" xfId="6395"/>
    <cellStyle name="40% - Accent4 10 2 3 4" xfId="6396"/>
    <cellStyle name="40% - Accent4 10 2 4" xfId="6397"/>
    <cellStyle name="40% - Accent4 10 2 4 2" xfId="6398"/>
    <cellStyle name="40% - Accent4 10 2 4 3" xfId="6399"/>
    <cellStyle name="40% - Accent4 10 2 5" xfId="6400"/>
    <cellStyle name="40% - Accent4 10 2 5 2" xfId="6401"/>
    <cellStyle name="40% - Accent4 10 2 5 3" xfId="6402"/>
    <cellStyle name="40% - Accent4 10 2 6" xfId="6403"/>
    <cellStyle name="40% - Accent4 10 2 7" xfId="6404"/>
    <cellStyle name="40% - Accent4 10 3" xfId="6405"/>
    <cellStyle name="40% - Accent4 10 3 2" xfId="6406"/>
    <cellStyle name="40% - Accent4 10 3 2 2" xfId="6407"/>
    <cellStyle name="40% - Accent4 10 3 2 2 2" xfId="6408"/>
    <cellStyle name="40% - Accent4 10 3 2 2 3" xfId="6409"/>
    <cellStyle name="40% - Accent4 10 3 2 3" xfId="6410"/>
    <cellStyle name="40% - Accent4 10 3 2 4" xfId="6411"/>
    <cellStyle name="40% - Accent4 10 3 3" xfId="6412"/>
    <cellStyle name="40% - Accent4 10 3 3 2" xfId="6413"/>
    <cellStyle name="40% - Accent4 10 3 3 3" xfId="6414"/>
    <cellStyle name="40% - Accent4 10 3 4" xfId="6415"/>
    <cellStyle name="40% - Accent4 10 3 4 2" xfId="6416"/>
    <cellStyle name="40% - Accent4 10 3 4 3" xfId="6417"/>
    <cellStyle name="40% - Accent4 10 3 5" xfId="6418"/>
    <cellStyle name="40% - Accent4 10 3 6" xfId="6419"/>
    <cellStyle name="40% - Accent4 10 4" xfId="6420"/>
    <cellStyle name="40% - Accent4 10 4 2" xfId="6421"/>
    <cellStyle name="40% - Accent4 10 4 2 2" xfId="6422"/>
    <cellStyle name="40% - Accent4 10 4 2 3" xfId="6423"/>
    <cellStyle name="40% - Accent4 10 4 3" xfId="6424"/>
    <cellStyle name="40% - Accent4 10 4 4" xfId="6425"/>
    <cellStyle name="40% - Accent4 10 5" xfId="6426"/>
    <cellStyle name="40% - Accent4 10 5 2" xfId="6427"/>
    <cellStyle name="40% - Accent4 10 5 3" xfId="6428"/>
    <cellStyle name="40% - Accent4 10 6" xfId="6429"/>
    <cellStyle name="40% - Accent4 10 6 2" xfId="6430"/>
    <cellStyle name="40% - Accent4 10 6 3" xfId="6431"/>
    <cellStyle name="40% - Accent4 10 7" xfId="6432"/>
    <cellStyle name="40% - Accent4 10 8" xfId="6433"/>
    <cellStyle name="40% - Accent4 11" xfId="6434"/>
    <cellStyle name="40% - Accent4 11 2" xfId="6435"/>
    <cellStyle name="40% - Accent4 11 2 2" xfId="6436"/>
    <cellStyle name="40% - Accent4 11 2 2 2" xfId="6437"/>
    <cellStyle name="40% - Accent4 11 2 2 2 2" xfId="6438"/>
    <cellStyle name="40% - Accent4 11 2 2 2 2 2" xfId="6439"/>
    <cellStyle name="40% - Accent4 11 2 2 2 2 3" xfId="6440"/>
    <cellStyle name="40% - Accent4 11 2 2 2 3" xfId="6441"/>
    <cellStyle name="40% - Accent4 11 2 2 2 4" xfId="6442"/>
    <cellStyle name="40% - Accent4 11 2 2 3" xfId="6443"/>
    <cellStyle name="40% - Accent4 11 2 2 3 2" xfId="6444"/>
    <cellStyle name="40% - Accent4 11 2 2 3 3" xfId="6445"/>
    <cellStyle name="40% - Accent4 11 2 2 4" xfId="6446"/>
    <cellStyle name="40% - Accent4 11 2 2 4 2" xfId="6447"/>
    <cellStyle name="40% - Accent4 11 2 2 4 3" xfId="6448"/>
    <cellStyle name="40% - Accent4 11 2 2 5" xfId="6449"/>
    <cellStyle name="40% - Accent4 11 2 2 6" xfId="6450"/>
    <cellStyle name="40% - Accent4 11 2 3" xfId="6451"/>
    <cellStyle name="40% - Accent4 11 2 3 2" xfId="6452"/>
    <cellStyle name="40% - Accent4 11 2 3 2 2" xfId="6453"/>
    <cellStyle name="40% - Accent4 11 2 3 2 3" xfId="6454"/>
    <cellStyle name="40% - Accent4 11 2 3 3" xfId="6455"/>
    <cellStyle name="40% - Accent4 11 2 3 4" xfId="6456"/>
    <cellStyle name="40% - Accent4 11 2 4" xfId="6457"/>
    <cellStyle name="40% - Accent4 11 2 4 2" xfId="6458"/>
    <cellStyle name="40% - Accent4 11 2 4 3" xfId="6459"/>
    <cellStyle name="40% - Accent4 11 2 5" xfId="6460"/>
    <cellStyle name="40% - Accent4 11 2 5 2" xfId="6461"/>
    <cellStyle name="40% - Accent4 11 2 5 3" xfId="6462"/>
    <cellStyle name="40% - Accent4 11 2 6" xfId="6463"/>
    <cellStyle name="40% - Accent4 11 2 7" xfId="6464"/>
    <cellStyle name="40% - Accent4 11 3" xfId="6465"/>
    <cellStyle name="40% - Accent4 11 3 2" xfId="6466"/>
    <cellStyle name="40% - Accent4 11 3 2 2" xfId="6467"/>
    <cellStyle name="40% - Accent4 11 3 2 2 2" xfId="6468"/>
    <cellStyle name="40% - Accent4 11 3 2 2 3" xfId="6469"/>
    <cellStyle name="40% - Accent4 11 3 2 3" xfId="6470"/>
    <cellStyle name="40% - Accent4 11 3 2 4" xfId="6471"/>
    <cellStyle name="40% - Accent4 11 3 3" xfId="6472"/>
    <cellStyle name="40% - Accent4 11 3 3 2" xfId="6473"/>
    <cellStyle name="40% - Accent4 11 3 3 3" xfId="6474"/>
    <cellStyle name="40% - Accent4 11 3 4" xfId="6475"/>
    <cellStyle name="40% - Accent4 11 3 4 2" xfId="6476"/>
    <cellStyle name="40% - Accent4 11 3 4 3" xfId="6477"/>
    <cellStyle name="40% - Accent4 11 3 5" xfId="6478"/>
    <cellStyle name="40% - Accent4 11 3 6" xfId="6479"/>
    <cellStyle name="40% - Accent4 11 4" xfId="6480"/>
    <cellStyle name="40% - Accent4 11 4 2" xfId="6481"/>
    <cellStyle name="40% - Accent4 11 4 2 2" xfId="6482"/>
    <cellStyle name="40% - Accent4 11 4 2 3" xfId="6483"/>
    <cellStyle name="40% - Accent4 11 4 3" xfId="6484"/>
    <cellStyle name="40% - Accent4 11 4 4" xfId="6485"/>
    <cellStyle name="40% - Accent4 11 5" xfId="6486"/>
    <cellStyle name="40% - Accent4 11 5 2" xfId="6487"/>
    <cellStyle name="40% - Accent4 11 5 3" xfId="6488"/>
    <cellStyle name="40% - Accent4 11 6" xfId="6489"/>
    <cellStyle name="40% - Accent4 11 6 2" xfId="6490"/>
    <cellStyle name="40% - Accent4 11 6 3" xfId="6491"/>
    <cellStyle name="40% - Accent4 11 7" xfId="6492"/>
    <cellStyle name="40% - Accent4 11 8" xfId="6493"/>
    <cellStyle name="40% - Accent4 12" xfId="6494"/>
    <cellStyle name="40% - Accent4 12 2" xfId="6495"/>
    <cellStyle name="40% - Accent4 12 2 2" xfId="6496"/>
    <cellStyle name="40% - Accent4 12 2 2 2" xfId="6497"/>
    <cellStyle name="40% - Accent4 12 2 2 2 2" xfId="6498"/>
    <cellStyle name="40% - Accent4 12 2 2 2 2 2" xfId="6499"/>
    <cellStyle name="40% - Accent4 12 2 2 2 2 3" xfId="6500"/>
    <cellStyle name="40% - Accent4 12 2 2 2 3" xfId="6501"/>
    <cellStyle name="40% - Accent4 12 2 2 2 4" xfId="6502"/>
    <cellStyle name="40% - Accent4 12 2 2 3" xfId="6503"/>
    <cellStyle name="40% - Accent4 12 2 2 3 2" xfId="6504"/>
    <cellStyle name="40% - Accent4 12 2 2 3 3" xfId="6505"/>
    <cellStyle name="40% - Accent4 12 2 2 4" xfId="6506"/>
    <cellStyle name="40% - Accent4 12 2 2 4 2" xfId="6507"/>
    <cellStyle name="40% - Accent4 12 2 2 4 3" xfId="6508"/>
    <cellStyle name="40% - Accent4 12 2 2 5" xfId="6509"/>
    <cellStyle name="40% - Accent4 12 2 2 6" xfId="6510"/>
    <cellStyle name="40% - Accent4 12 2 3" xfId="6511"/>
    <cellStyle name="40% - Accent4 12 2 3 2" xfId="6512"/>
    <cellStyle name="40% - Accent4 12 2 3 2 2" xfId="6513"/>
    <cellStyle name="40% - Accent4 12 2 3 2 3" xfId="6514"/>
    <cellStyle name="40% - Accent4 12 2 3 3" xfId="6515"/>
    <cellStyle name="40% - Accent4 12 2 3 4" xfId="6516"/>
    <cellStyle name="40% - Accent4 12 2 4" xfId="6517"/>
    <cellStyle name="40% - Accent4 12 2 4 2" xfId="6518"/>
    <cellStyle name="40% - Accent4 12 2 4 3" xfId="6519"/>
    <cellStyle name="40% - Accent4 12 2 5" xfId="6520"/>
    <cellStyle name="40% - Accent4 12 2 5 2" xfId="6521"/>
    <cellStyle name="40% - Accent4 12 2 5 3" xfId="6522"/>
    <cellStyle name="40% - Accent4 12 2 6" xfId="6523"/>
    <cellStyle name="40% - Accent4 12 2 7" xfId="6524"/>
    <cellStyle name="40% - Accent4 12 3" xfId="6525"/>
    <cellStyle name="40% - Accent4 12 3 2" xfId="6526"/>
    <cellStyle name="40% - Accent4 12 3 2 2" xfId="6527"/>
    <cellStyle name="40% - Accent4 12 3 2 2 2" xfId="6528"/>
    <cellStyle name="40% - Accent4 12 3 2 2 3" xfId="6529"/>
    <cellStyle name="40% - Accent4 12 3 2 3" xfId="6530"/>
    <cellStyle name="40% - Accent4 12 3 2 4" xfId="6531"/>
    <cellStyle name="40% - Accent4 12 3 3" xfId="6532"/>
    <cellStyle name="40% - Accent4 12 3 3 2" xfId="6533"/>
    <cellStyle name="40% - Accent4 12 3 3 3" xfId="6534"/>
    <cellStyle name="40% - Accent4 12 3 4" xfId="6535"/>
    <cellStyle name="40% - Accent4 12 3 4 2" xfId="6536"/>
    <cellStyle name="40% - Accent4 12 3 4 3" xfId="6537"/>
    <cellStyle name="40% - Accent4 12 3 5" xfId="6538"/>
    <cellStyle name="40% - Accent4 12 3 6" xfId="6539"/>
    <cellStyle name="40% - Accent4 12 4" xfId="6540"/>
    <cellStyle name="40% - Accent4 12 4 2" xfId="6541"/>
    <cellStyle name="40% - Accent4 12 4 2 2" xfId="6542"/>
    <cellStyle name="40% - Accent4 12 4 2 3" xfId="6543"/>
    <cellStyle name="40% - Accent4 12 4 3" xfId="6544"/>
    <cellStyle name="40% - Accent4 12 4 4" xfId="6545"/>
    <cellStyle name="40% - Accent4 12 5" xfId="6546"/>
    <cellStyle name="40% - Accent4 12 5 2" xfId="6547"/>
    <cellStyle name="40% - Accent4 12 5 3" xfId="6548"/>
    <cellStyle name="40% - Accent4 12 6" xfId="6549"/>
    <cellStyle name="40% - Accent4 12 6 2" xfId="6550"/>
    <cellStyle name="40% - Accent4 12 6 3" xfId="6551"/>
    <cellStyle name="40% - Accent4 12 7" xfId="6552"/>
    <cellStyle name="40% - Accent4 12 8" xfId="6553"/>
    <cellStyle name="40% - Accent4 13" xfId="6554"/>
    <cellStyle name="40% - Accent4 14" xfId="6555"/>
    <cellStyle name="40% - Accent4 15" xfId="6556"/>
    <cellStyle name="40% - Accent4 15 2" xfId="6557"/>
    <cellStyle name="40% - Accent4 15 2 2" xfId="6558"/>
    <cellStyle name="40% - Accent4 15 2 2 2" xfId="6559"/>
    <cellStyle name="40% - Accent4 15 2 2 3" xfId="6560"/>
    <cellStyle name="40% - Accent4 15 2 3" xfId="6561"/>
    <cellStyle name="40% - Accent4 15 2 4" xfId="6562"/>
    <cellStyle name="40% - Accent4 15 3" xfId="6563"/>
    <cellStyle name="40% - Accent4 15 3 2" xfId="6564"/>
    <cellStyle name="40% - Accent4 15 3 3" xfId="6565"/>
    <cellStyle name="40% - Accent4 15 4" xfId="6566"/>
    <cellStyle name="40% - Accent4 15 4 2" xfId="6567"/>
    <cellStyle name="40% - Accent4 15 4 3" xfId="6568"/>
    <cellStyle name="40% - Accent4 15 5" xfId="6569"/>
    <cellStyle name="40% - Accent4 15 6" xfId="6570"/>
    <cellStyle name="40% - Accent4 16" xfId="6571"/>
    <cellStyle name="40% - Accent4 16 2" xfId="6572"/>
    <cellStyle name="40% - Accent4 16 2 2" xfId="6573"/>
    <cellStyle name="40% - Accent4 16 2 3" xfId="6574"/>
    <cellStyle name="40% - Accent4 16 3" xfId="6575"/>
    <cellStyle name="40% - Accent4 16 4" xfId="6576"/>
    <cellStyle name="40% - Accent4 17" xfId="6577"/>
    <cellStyle name="40% - Accent4 17 2" xfId="6578"/>
    <cellStyle name="40% - Accent4 17 2 2" xfId="6579"/>
    <cellStyle name="40% - Accent4 17 2 3" xfId="6580"/>
    <cellStyle name="40% - Accent4 17 3" xfId="6581"/>
    <cellStyle name="40% - Accent4 17 4" xfId="6582"/>
    <cellStyle name="40% - Accent4 18" xfId="6583"/>
    <cellStyle name="40% - Accent4 18 2" xfId="6584"/>
    <cellStyle name="40% - Accent4 18 3" xfId="6585"/>
    <cellStyle name="40% - Accent4 19" xfId="6586"/>
    <cellStyle name="40% - Accent4 19 2" xfId="6587"/>
    <cellStyle name="40% - Accent4 19 3" xfId="6588"/>
    <cellStyle name="40% - Accent4 2" xfId="6589"/>
    <cellStyle name="40% - Accent4 2 2" xfId="6590"/>
    <cellStyle name="40% - Accent4 2 2 2" xfId="6591"/>
    <cellStyle name="40% - Accent4 2 2 3" xfId="6592"/>
    <cellStyle name="40% - Accent4 2 2 3 2" xfId="6593"/>
    <cellStyle name="40% - Accent4 2 2 3 2 2" xfId="6594"/>
    <cellStyle name="40% - Accent4 2 2 3 2 2 2" xfId="6595"/>
    <cellStyle name="40% - Accent4 2 2 3 2 2 2 2" xfId="6596"/>
    <cellStyle name="40% - Accent4 2 2 3 2 2 2 3" xfId="6597"/>
    <cellStyle name="40% - Accent4 2 2 3 2 2 3" xfId="6598"/>
    <cellStyle name="40% - Accent4 2 2 3 2 2 4" xfId="6599"/>
    <cellStyle name="40% - Accent4 2 2 3 2 3" xfId="6600"/>
    <cellStyle name="40% - Accent4 2 2 3 2 3 2" xfId="6601"/>
    <cellStyle name="40% - Accent4 2 2 3 2 3 3" xfId="6602"/>
    <cellStyle name="40% - Accent4 2 2 3 2 4" xfId="6603"/>
    <cellStyle name="40% - Accent4 2 2 3 2 4 2" xfId="6604"/>
    <cellStyle name="40% - Accent4 2 2 3 2 4 3" xfId="6605"/>
    <cellStyle name="40% - Accent4 2 2 3 2 5" xfId="6606"/>
    <cellStyle name="40% - Accent4 2 2 3 2 6" xfId="6607"/>
    <cellStyle name="40% - Accent4 2 2 3 3" xfId="6608"/>
    <cellStyle name="40% - Accent4 2 2 3 3 2" xfId="6609"/>
    <cellStyle name="40% - Accent4 2 2 3 3 2 2" xfId="6610"/>
    <cellStyle name="40% - Accent4 2 2 3 3 2 3" xfId="6611"/>
    <cellStyle name="40% - Accent4 2 2 3 3 3" xfId="6612"/>
    <cellStyle name="40% - Accent4 2 2 3 3 4" xfId="6613"/>
    <cellStyle name="40% - Accent4 2 2 3 4" xfId="6614"/>
    <cellStyle name="40% - Accent4 2 2 3 4 2" xfId="6615"/>
    <cellStyle name="40% - Accent4 2 2 3 4 3" xfId="6616"/>
    <cellStyle name="40% - Accent4 2 2 3 5" xfId="6617"/>
    <cellStyle name="40% - Accent4 2 2 3 5 2" xfId="6618"/>
    <cellStyle name="40% - Accent4 2 2 3 5 3" xfId="6619"/>
    <cellStyle name="40% - Accent4 2 2 3 6" xfId="6620"/>
    <cellStyle name="40% - Accent4 2 2 3 7" xfId="6621"/>
    <cellStyle name="40% - Accent4 2 2 4" xfId="6622"/>
    <cellStyle name="40% - Accent4 2 2 4 2" xfId="6623"/>
    <cellStyle name="40% - Accent4 2 2 4 2 2" xfId="6624"/>
    <cellStyle name="40% - Accent4 2 2 4 2 2 2" xfId="6625"/>
    <cellStyle name="40% - Accent4 2 2 4 2 2 3" xfId="6626"/>
    <cellStyle name="40% - Accent4 2 2 4 2 3" xfId="6627"/>
    <cellStyle name="40% - Accent4 2 2 4 2 4" xfId="6628"/>
    <cellStyle name="40% - Accent4 2 2 4 3" xfId="6629"/>
    <cellStyle name="40% - Accent4 2 2 4 3 2" xfId="6630"/>
    <cellStyle name="40% - Accent4 2 2 4 3 3" xfId="6631"/>
    <cellStyle name="40% - Accent4 2 2 4 4" xfId="6632"/>
    <cellStyle name="40% - Accent4 2 2 4 4 2" xfId="6633"/>
    <cellStyle name="40% - Accent4 2 2 4 4 3" xfId="6634"/>
    <cellStyle name="40% - Accent4 2 2 4 5" xfId="6635"/>
    <cellStyle name="40% - Accent4 2 2 4 6" xfId="6636"/>
    <cellStyle name="40% - Accent4 2 2 5" xfId="6637"/>
    <cellStyle name="40% - Accent4 2 2 5 2" xfId="6638"/>
    <cellStyle name="40% - Accent4 2 2 5 2 2" xfId="6639"/>
    <cellStyle name="40% - Accent4 2 2 5 2 3" xfId="6640"/>
    <cellStyle name="40% - Accent4 2 2 5 3" xfId="6641"/>
    <cellStyle name="40% - Accent4 2 2 5 4" xfId="6642"/>
    <cellStyle name="40% - Accent4 2 2 6" xfId="6643"/>
    <cellStyle name="40% - Accent4 2 2 6 2" xfId="6644"/>
    <cellStyle name="40% - Accent4 2 2 6 3" xfId="6645"/>
    <cellStyle name="40% - Accent4 2 2 7" xfId="6646"/>
    <cellStyle name="40% - Accent4 2 2 7 2" xfId="6647"/>
    <cellStyle name="40% - Accent4 2 2 7 3" xfId="6648"/>
    <cellStyle name="40% - Accent4 2 2 8" xfId="6649"/>
    <cellStyle name="40% - Accent4 2 2 9" xfId="6650"/>
    <cellStyle name="40% - Accent4 20" xfId="6651"/>
    <cellStyle name="40% - Accent4 20 2" xfId="6652"/>
    <cellStyle name="40% - Accent4 20 3" xfId="6653"/>
    <cellStyle name="40% - Accent4 21" xfId="6654"/>
    <cellStyle name="40% - Accent4 22" xfId="6655"/>
    <cellStyle name="40% - Accent4 3" xfId="6656"/>
    <cellStyle name="40% - Accent4 3 2" xfId="6657"/>
    <cellStyle name="40% - Accent4 3 2 2" xfId="6658"/>
    <cellStyle name="40% - Accent4 3 2 3" xfId="6659"/>
    <cellStyle name="40% - Accent4 3 2 3 2" xfId="6660"/>
    <cellStyle name="40% - Accent4 3 2 3 2 2" xfId="6661"/>
    <cellStyle name="40% - Accent4 3 2 3 2 2 2" xfId="6662"/>
    <cellStyle name="40% - Accent4 3 2 3 2 2 3" xfId="6663"/>
    <cellStyle name="40% - Accent4 3 2 3 2 3" xfId="6664"/>
    <cellStyle name="40% - Accent4 3 2 3 2 4" xfId="6665"/>
    <cellStyle name="40% - Accent4 3 2 3 3" xfId="6666"/>
    <cellStyle name="40% - Accent4 3 2 3 3 2" xfId="6667"/>
    <cellStyle name="40% - Accent4 3 2 3 3 3" xfId="6668"/>
    <cellStyle name="40% - Accent4 3 2 3 4" xfId="6669"/>
    <cellStyle name="40% - Accent4 3 2 3 4 2" xfId="6670"/>
    <cellStyle name="40% - Accent4 3 2 3 4 3" xfId="6671"/>
    <cellStyle name="40% - Accent4 3 2 3 5" xfId="6672"/>
    <cellStyle name="40% - Accent4 3 2 3 6" xfId="6673"/>
    <cellStyle name="40% - Accent4 3 2 4" xfId="6674"/>
    <cellStyle name="40% - Accent4 3 2 4 2" xfId="6675"/>
    <cellStyle name="40% - Accent4 3 2 4 2 2" xfId="6676"/>
    <cellStyle name="40% - Accent4 3 2 4 2 3" xfId="6677"/>
    <cellStyle name="40% - Accent4 3 2 4 3" xfId="6678"/>
    <cellStyle name="40% - Accent4 3 2 4 4" xfId="6679"/>
    <cellStyle name="40% - Accent4 3 2 5" xfId="6680"/>
    <cellStyle name="40% - Accent4 3 2 5 2" xfId="6681"/>
    <cellStyle name="40% - Accent4 3 2 5 3" xfId="6682"/>
    <cellStyle name="40% - Accent4 3 2 6" xfId="6683"/>
    <cellStyle name="40% - Accent4 3 2 6 2" xfId="6684"/>
    <cellStyle name="40% - Accent4 3 2 6 3" xfId="6685"/>
    <cellStyle name="40% - Accent4 3 2 7" xfId="6686"/>
    <cellStyle name="40% - Accent4 3 2 8" xfId="6687"/>
    <cellStyle name="40% - Accent4 3 3" xfId="6688"/>
    <cellStyle name="40% - Accent4 3 4" xfId="6689"/>
    <cellStyle name="40% - Accent4 3 4 2" xfId="6690"/>
    <cellStyle name="40% - Accent4 3 4 2 2" xfId="6691"/>
    <cellStyle name="40% - Accent4 3 4 2 2 2" xfId="6692"/>
    <cellStyle name="40% - Accent4 3 4 2 2 3" xfId="6693"/>
    <cellStyle name="40% - Accent4 3 4 2 3" xfId="6694"/>
    <cellStyle name="40% - Accent4 3 4 2 4" xfId="6695"/>
    <cellStyle name="40% - Accent4 3 4 3" xfId="6696"/>
    <cellStyle name="40% - Accent4 3 4 3 2" xfId="6697"/>
    <cellStyle name="40% - Accent4 3 4 3 3" xfId="6698"/>
    <cellStyle name="40% - Accent4 3 4 4" xfId="6699"/>
    <cellStyle name="40% - Accent4 3 4 4 2" xfId="6700"/>
    <cellStyle name="40% - Accent4 3 4 4 3" xfId="6701"/>
    <cellStyle name="40% - Accent4 3 4 5" xfId="6702"/>
    <cellStyle name="40% - Accent4 3 4 6" xfId="6703"/>
    <cellStyle name="40% - Accent4 3 5" xfId="6704"/>
    <cellStyle name="40% - Accent4 3 5 2" xfId="6705"/>
    <cellStyle name="40% - Accent4 3 5 2 2" xfId="6706"/>
    <cellStyle name="40% - Accent4 3 5 2 3" xfId="6707"/>
    <cellStyle name="40% - Accent4 3 5 3" xfId="6708"/>
    <cellStyle name="40% - Accent4 3 5 4" xfId="6709"/>
    <cellStyle name="40% - Accent4 3 6" xfId="6710"/>
    <cellStyle name="40% - Accent4 3 6 2" xfId="6711"/>
    <cellStyle name="40% - Accent4 3 6 3" xfId="6712"/>
    <cellStyle name="40% - Accent4 3 7" xfId="6713"/>
    <cellStyle name="40% - Accent4 3 7 2" xfId="6714"/>
    <cellStyle name="40% - Accent4 3 7 3" xfId="6715"/>
    <cellStyle name="40% - Accent4 3 8" xfId="6716"/>
    <cellStyle name="40% - Accent4 3 9" xfId="6717"/>
    <cellStyle name="40% - Accent4 4" xfId="6718"/>
    <cellStyle name="40% - Accent4 4 2" xfId="6719"/>
    <cellStyle name="40% - Accent4 4 2 2" xfId="6720"/>
    <cellStyle name="40% - Accent4 4 2 3" xfId="6721"/>
    <cellStyle name="40% - Accent4 4 2 3 2" xfId="6722"/>
    <cellStyle name="40% - Accent4 4 2 3 2 2" xfId="6723"/>
    <cellStyle name="40% - Accent4 4 2 3 2 2 2" xfId="6724"/>
    <cellStyle name="40% - Accent4 4 2 3 2 2 3" xfId="6725"/>
    <cellStyle name="40% - Accent4 4 2 3 2 3" xfId="6726"/>
    <cellStyle name="40% - Accent4 4 2 3 2 4" xfId="6727"/>
    <cellStyle name="40% - Accent4 4 2 3 3" xfId="6728"/>
    <cellStyle name="40% - Accent4 4 2 3 3 2" xfId="6729"/>
    <cellStyle name="40% - Accent4 4 2 3 3 3" xfId="6730"/>
    <cellStyle name="40% - Accent4 4 2 3 4" xfId="6731"/>
    <cellStyle name="40% - Accent4 4 2 3 4 2" xfId="6732"/>
    <cellStyle name="40% - Accent4 4 2 3 4 3" xfId="6733"/>
    <cellStyle name="40% - Accent4 4 2 3 5" xfId="6734"/>
    <cellStyle name="40% - Accent4 4 2 3 6" xfId="6735"/>
    <cellStyle name="40% - Accent4 4 2 4" xfId="6736"/>
    <cellStyle name="40% - Accent4 4 2 4 2" xfId="6737"/>
    <cellStyle name="40% - Accent4 4 2 4 2 2" xfId="6738"/>
    <cellStyle name="40% - Accent4 4 2 4 2 3" xfId="6739"/>
    <cellStyle name="40% - Accent4 4 2 4 3" xfId="6740"/>
    <cellStyle name="40% - Accent4 4 2 4 4" xfId="6741"/>
    <cellStyle name="40% - Accent4 4 2 5" xfId="6742"/>
    <cellStyle name="40% - Accent4 4 2 5 2" xfId="6743"/>
    <cellStyle name="40% - Accent4 4 2 5 3" xfId="6744"/>
    <cellStyle name="40% - Accent4 4 2 6" xfId="6745"/>
    <cellStyle name="40% - Accent4 4 2 6 2" xfId="6746"/>
    <cellStyle name="40% - Accent4 4 2 6 3" xfId="6747"/>
    <cellStyle name="40% - Accent4 4 2 7" xfId="6748"/>
    <cellStyle name="40% - Accent4 4 2 8" xfId="6749"/>
    <cellStyle name="40% - Accent4 4 3" xfId="6750"/>
    <cellStyle name="40% - Accent4 4 4" xfId="6751"/>
    <cellStyle name="40% - Accent4 4 4 2" xfId="6752"/>
    <cellStyle name="40% - Accent4 4 4 2 2" xfId="6753"/>
    <cellStyle name="40% - Accent4 4 4 2 2 2" xfId="6754"/>
    <cellStyle name="40% - Accent4 4 4 2 2 3" xfId="6755"/>
    <cellStyle name="40% - Accent4 4 4 2 3" xfId="6756"/>
    <cellStyle name="40% - Accent4 4 4 2 4" xfId="6757"/>
    <cellStyle name="40% - Accent4 4 4 3" xfId="6758"/>
    <cellStyle name="40% - Accent4 4 4 3 2" xfId="6759"/>
    <cellStyle name="40% - Accent4 4 4 3 3" xfId="6760"/>
    <cellStyle name="40% - Accent4 4 4 4" xfId="6761"/>
    <cellStyle name="40% - Accent4 4 4 4 2" xfId="6762"/>
    <cellStyle name="40% - Accent4 4 4 4 3" xfId="6763"/>
    <cellStyle name="40% - Accent4 4 4 5" xfId="6764"/>
    <cellStyle name="40% - Accent4 4 4 6" xfId="6765"/>
    <cellStyle name="40% - Accent4 4 5" xfId="6766"/>
    <cellStyle name="40% - Accent4 4 5 2" xfId="6767"/>
    <cellStyle name="40% - Accent4 4 5 2 2" xfId="6768"/>
    <cellStyle name="40% - Accent4 4 5 2 3" xfId="6769"/>
    <cellStyle name="40% - Accent4 4 5 3" xfId="6770"/>
    <cellStyle name="40% - Accent4 4 5 4" xfId="6771"/>
    <cellStyle name="40% - Accent4 4 6" xfId="6772"/>
    <cellStyle name="40% - Accent4 4 6 2" xfId="6773"/>
    <cellStyle name="40% - Accent4 4 6 3" xfId="6774"/>
    <cellStyle name="40% - Accent4 4 7" xfId="6775"/>
    <cellStyle name="40% - Accent4 4 7 2" xfId="6776"/>
    <cellStyle name="40% - Accent4 4 7 3" xfId="6777"/>
    <cellStyle name="40% - Accent4 4 8" xfId="6778"/>
    <cellStyle name="40% - Accent4 4 9" xfId="6779"/>
    <cellStyle name="40% - Accent4 5" xfId="6780"/>
    <cellStyle name="40% - Accent4 5 2" xfId="6781"/>
    <cellStyle name="40% - Accent4 5 2 2" xfId="6782"/>
    <cellStyle name="40% - Accent4 5 2 2 2" xfId="6783"/>
    <cellStyle name="40% - Accent4 5 2 2 2 2" xfId="6784"/>
    <cellStyle name="40% - Accent4 5 2 2 2 2 2" xfId="6785"/>
    <cellStyle name="40% - Accent4 5 2 2 2 2 3" xfId="6786"/>
    <cellStyle name="40% - Accent4 5 2 2 2 3" xfId="6787"/>
    <cellStyle name="40% - Accent4 5 2 2 2 4" xfId="6788"/>
    <cellStyle name="40% - Accent4 5 2 2 3" xfId="6789"/>
    <cellStyle name="40% - Accent4 5 2 2 3 2" xfId="6790"/>
    <cellStyle name="40% - Accent4 5 2 2 3 3" xfId="6791"/>
    <cellStyle name="40% - Accent4 5 2 2 4" xfId="6792"/>
    <cellStyle name="40% - Accent4 5 2 2 4 2" xfId="6793"/>
    <cellStyle name="40% - Accent4 5 2 2 4 3" xfId="6794"/>
    <cellStyle name="40% - Accent4 5 2 2 5" xfId="6795"/>
    <cellStyle name="40% - Accent4 5 2 2 6" xfId="6796"/>
    <cellStyle name="40% - Accent4 5 2 3" xfId="6797"/>
    <cellStyle name="40% - Accent4 5 2 3 2" xfId="6798"/>
    <cellStyle name="40% - Accent4 5 2 3 2 2" xfId="6799"/>
    <cellStyle name="40% - Accent4 5 2 3 2 3" xfId="6800"/>
    <cellStyle name="40% - Accent4 5 2 3 3" xfId="6801"/>
    <cellStyle name="40% - Accent4 5 2 3 4" xfId="6802"/>
    <cellStyle name="40% - Accent4 5 2 4" xfId="6803"/>
    <cellStyle name="40% - Accent4 5 2 4 2" xfId="6804"/>
    <cellStyle name="40% - Accent4 5 2 4 3" xfId="6805"/>
    <cellStyle name="40% - Accent4 5 2 5" xfId="6806"/>
    <cellStyle name="40% - Accent4 5 2 5 2" xfId="6807"/>
    <cellStyle name="40% - Accent4 5 2 5 3" xfId="6808"/>
    <cellStyle name="40% - Accent4 5 2 6" xfId="6809"/>
    <cellStyle name="40% - Accent4 5 2 7" xfId="6810"/>
    <cellStyle name="40% - Accent4 5 3" xfId="6811"/>
    <cellStyle name="40% - Accent4 5 3 2" xfId="6812"/>
    <cellStyle name="40% - Accent4 5 3 2 2" xfId="6813"/>
    <cellStyle name="40% - Accent4 5 3 2 2 2" xfId="6814"/>
    <cellStyle name="40% - Accent4 5 3 2 2 3" xfId="6815"/>
    <cellStyle name="40% - Accent4 5 3 2 3" xfId="6816"/>
    <cellStyle name="40% - Accent4 5 3 2 4" xfId="6817"/>
    <cellStyle name="40% - Accent4 5 3 3" xfId="6818"/>
    <cellStyle name="40% - Accent4 5 3 3 2" xfId="6819"/>
    <cellStyle name="40% - Accent4 5 3 3 3" xfId="6820"/>
    <cellStyle name="40% - Accent4 5 3 4" xfId="6821"/>
    <cellStyle name="40% - Accent4 5 3 4 2" xfId="6822"/>
    <cellStyle name="40% - Accent4 5 3 4 3" xfId="6823"/>
    <cellStyle name="40% - Accent4 5 3 5" xfId="6824"/>
    <cellStyle name="40% - Accent4 5 3 6" xfId="6825"/>
    <cellStyle name="40% - Accent4 5 4" xfId="6826"/>
    <cellStyle name="40% - Accent4 5 4 2" xfId="6827"/>
    <cellStyle name="40% - Accent4 5 4 2 2" xfId="6828"/>
    <cellStyle name="40% - Accent4 5 4 2 3" xfId="6829"/>
    <cellStyle name="40% - Accent4 5 4 3" xfId="6830"/>
    <cellStyle name="40% - Accent4 5 4 4" xfId="6831"/>
    <cellStyle name="40% - Accent4 5 5" xfId="6832"/>
    <cellStyle name="40% - Accent4 5 5 2" xfId="6833"/>
    <cellStyle name="40% - Accent4 5 5 3" xfId="6834"/>
    <cellStyle name="40% - Accent4 5 6" xfId="6835"/>
    <cellStyle name="40% - Accent4 5 6 2" xfId="6836"/>
    <cellStyle name="40% - Accent4 5 6 3" xfId="6837"/>
    <cellStyle name="40% - Accent4 5 7" xfId="6838"/>
    <cellStyle name="40% - Accent4 5 8" xfId="6839"/>
    <cellStyle name="40% - Accent4 6" xfId="6840"/>
    <cellStyle name="40% - Accent4 6 2" xfId="6841"/>
    <cellStyle name="40% - Accent4 6 2 2" xfId="6842"/>
    <cellStyle name="40% - Accent4 6 2 2 2" xfId="6843"/>
    <cellStyle name="40% - Accent4 6 2 2 2 2" xfId="6844"/>
    <cellStyle name="40% - Accent4 6 2 2 2 2 2" xfId="6845"/>
    <cellStyle name="40% - Accent4 6 2 2 2 2 3" xfId="6846"/>
    <cellStyle name="40% - Accent4 6 2 2 2 3" xfId="6847"/>
    <cellStyle name="40% - Accent4 6 2 2 2 4" xfId="6848"/>
    <cellStyle name="40% - Accent4 6 2 2 3" xfId="6849"/>
    <cellStyle name="40% - Accent4 6 2 2 3 2" xfId="6850"/>
    <cellStyle name="40% - Accent4 6 2 2 3 3" xfId="6851"/>
    <cellStyle name="40% - Accent4 6 2 2 4" xfId="6852"/>
    <cellStyle name="40% - Accent4 6 2 2 4 2" xfId="6853"/>
    <cellStyle name="40% - Accent4 6 2 2 4 3" xfId="6854"/>
    <cellStyle name="40% - Accent4 6 2 2 5" xfId="6855"/>
    <cellStyle name="40% - Accent4 6 2 2 6" xfId="6856"/>
    <cellStyle name="40% - Accent4 6 2 3" xfId="6857"/>
    <cellStyle name="40% - Accent4 6 2 3 2" xfId="6858"/>
    <cellStyle name="40% - Accent4 6 2 3 2 2" xfId="6859"/>
    <cellStyle name="40% - Accent4 6 2 3 2 3" xfId="6860"/>
    <cellStyle name="40% - Accent4 6 2 3 3" xfId="6861"/>
    <cellStyle name="40% - Accent4 6 2 3 4" xfId="6862"/>
    <cellStyle name="40% - Accent4 6 2 4" xfId="6863"/>
    <cellStyle name="40% - Accent4 6 2 4 2" xfId="6864"/>
    <cellStyle name="40% - Accent4 6 2 4 3" xfId="6865"/>
    <cellStyle name="40% - Accent4 6 2 5" xfId="6866"/>
    <cellStyle name="40% - Accent4 6 2 5 2" xfId="6867"/>
    <cellStyle name="40% - Accent4 6 2 5 3" xfId="6868"/>
    <cellStyle name="40% - Accent4 6 2 6" xfId="6869"/>
    <cellStyle name="40% - Accent4 6 2 7" xfId="6870"/>
    <cellStyle name="40% - Accent4 6 3" xfId="6871"/>
    <cellStyle name="40% - Accent4 6 3 2" xfId="6872"/>
    <cellStyle name="40% - Accent4 6 3 2 2" xfId="6873"/>
    <cellStyle name="40% - Accent4 6 3 2 2 2" xfId="6874"/>
    <cellStyle name="40% - Accent4 6 3 2 2 3" xfId="6875"/>
    <cellStyle name="40% - Accent4 6 3 2 3" xfId="6876"/>
    <cellStyle name="40% - Accent4 6 3 2 4" xfId="6877"/>
    <cellStyle name="40% - Accent4 6 3 3" xfId="6878"/>
    <cellStyle name="40% - Accent4 6 3 3 2" xfId="6879"/>
    <cellStyle name="40% - Accent4 6 3 3 3" xfId="6880"/>
    <cellStyle name="40% - Accent4 6 3 4" xfId="6881"/>
    <cellStyle name="40% - Accent4 6 3 4 2" xfId="6882"/>
    <cellStyle name="40% - Accent4 6 3 4 3" xfId="6883"/>
    <cellStyle name="40% - Accent4 6 3 5" xfId="6884"/>
    <cellStyle name="40% - Accent4 6 3 6" xfId="6885"/>
    <cellStyle name="40% - Accent4 6 4" xfId="6886"/>
    <cellStyle name="40% - Accent4 6 4 2" xfId="6887"/>
    <cellStyle name="40% - Accent4 6 4 2 2" xfId="6888"/>
    <cellStyle name="40% - Accent4 6 4 2 3" xfId="6889"/>
    <cellStyle name="40% - Accent4 6 4 3" xfId="6890"/>
    <cellStyle name="40% - Accent4 6 4 4" xfId="6891"/>
    <cellStyle name="40% - Accent4 6 5" xfId="6892"/>
    <cellStyle name="40% - Accent4 6 5 2" xfId="6893"/>
    <cellStyle name="40% - Accent4 6 5 3" xfId="6894"/>
    <cellStyle name="40% - Accent4 6 6" xfId="6895"/>
    <cellStyle name="40% - Accent4 6 6 2" xfId="6896"/>
    <cellStyle name="40% - Accent4 6 6 3" xfId="6897"/>
    <cellStyle name="40% - Accent4 6 7" xfId="6898"/>
    <cellStyle name="40% - Accent4 6 8" xfId="6899"/>
    <cellStyle name="40% - Accent4 7" xfId="6900"/>
    <cellStyle name="40% - Accent4 7 2" xfId="6901"/>
    <cellStyle name="40% - Accent4 7 2 2" xfId="6902"/>
    <cellStyle name="40% - Accent4 7 2 2 2" xfId="6903"/>
    <cellStyle name="40% - Accent4 7 2 2 2 2" xfId="6904"/>
    <cellStyle name="40% - Accent4 7 2 2 2 2 2" xfId="6905"/>
    <cellStyle name="40% - Accent4 7 2 2 2 2 3" xfId="6906"/>
    <cellStyle name="40% - Accent4 7 2 2 2 3" xfId="6907"/>
    <cellStyle name="40% - Accent4 7 2 2 2 4" xfId="6908"/>
    <cellStyle name="40% - Accent4 7 2 2 3" xfId="6909"/>
    <cellStyle name="40% - Accent4 7 2 2 3 2" xfId="6910"/>
    <cellStyle name="40% - Accent4 7 2 2 3 3" xfId="6911"/>
    <cellStyle name="40% - Accent4 7 2 2 4" xfId="6912"/>
    <cellStyle name="40% - Accent4 7 2 2 4 2" xfId="6913"/>
    <cellStyle name="40% - Accent4 7 2 2 4 3" xfId="6914"/>
    <cellStyle name="40% - Accent4 7 2 2 5" xfId="6915"/>
    <cellStyle name="40% - Accent4 7 2 2 6" xfId="6916"/>
    <cellStyle name="40% - Accent4 7 2 3" xfId="6917"/>
    <cellStyle name="40% - Accent4 7 2 3 2" xfId="6918"/>
    <cellStyle name="40% - Accent4 7 2 3 2 2" xfId="6919"/>
    <cellStyle name="40% - Accent4 7 2 3 2 3" xfId="6920"/>
    <cellStyle name="40% - Accent4 7 2 3 3" xfId="6921"/>
    <cellStyle name="40% - Accent4 7 2 3 4" xfId="6922"/>
    <cellStyle name="40% - Accent4 7 2 4" xfId="6923"/>
    <cellStyle name="40% - Accent4 7 2 4 2" xfId="6924"/>
    <cellStyle name="40% - Accent4 7 2 4 3" xfId="6925"/>
    <cellStyle name="40% - Accent4 7 2 5" xfId="6926"/>
    <cellStyle name="40% - Accent4 7 2 5 2" xfId="6927"/>
    <cellStyle name="40% - Accent4 7 2 5 3" xfId="6928"/>
    <cellStyle name="40% - Accent4 7 2 6" xfId="6929"/>
    <cellStyle name="40% - Accent4 7 2 7" xfId="6930"/>
    <cellStyle name="40% - Accent4 7 3" xfId="6931"/>
    <cellStyle name="40% - Accent4 7 3 2" xfId="6932"/>
    <cellStyle name="40% - Accent4 7 3 2 2" xfId="6933"/>
    <cellStyle name="40% - Accent4 7 3 2 2 2" xfId="6934"/>
    <cellStyle name="40% - Accent4 7 3 2 2 3" xfId="6935"/>
    <cellStyle name="40% - Accent4 7 3 2 3" xfId="6936"/>
    <cellStyle name="40% - Accent4 7 3 2 4" xfId="6937"/>
    <cellStyle name="40% - Accent4 7 3 3" xfId="6938"/>
    <cellStyle name="40% - Accent4 7 3 3 2" xfId="6939"/>
    <cellStyle name="40% - Accent4 7 3 3 3" xfId="6940"/>
    <cellStyle name="40% - Accent4 7 3 4" xfId="6941"/>
    <cellStyle name="40% - Accent4 7 3 4 2" xfId="6942"/>
    <cellStyle name="40% - Accent4 7 3 4 3" xfId="6943"/>
    <cellStyle name="40% - Accent4 7 3 5" xfId="6944"/>
    <cellStyle name="40% - Accent4 7 3 6" xfId="6945"/>
    <cellStyle name="40% - Accent4 7 4" xfId="6946"/>
    <cellStyle name="40% - Accent4 7 4 2" xfId="6947"/>
    <cellStyle name="40% - Accent4 7 4 2 2" xfId="6948"/>
    <cellStyle name="40% - Accent4 7 4 2 3" xfId="6949"/>
    <cellStyle name="40% - Accent4 7 4 3" xfId="6950"/>
    <cellStyle name="40% - Accent4 7 4 4" xfId="6951"/>
    <cellStyle name="40% - Accent4 7 5" xfId="6952"/>
    <cellStyle name="40% - Accent4 7 5 2" xfId="6953"/>
    <cellStyle name="40% - Accent4 7 5 3" xfId="6954"/>
    <cellStyle name="40% - Accent4 7 6" xfId="6955"/>
    <cellStyle name="40% - Accent4 7 6 2" xfId="6956"/>
    <cellStyle name="40% - Accent4 7 6 3" xfId="6957"/>
    <cellStyle name="40% - Accent4 7 7" xfId="6958"/>
    <cellStyle name="40% - Accent4 7 8" xfId="6959"/>
    <cellStyle name="40% - Accent4 8" xfId="6960"/>
    <cellStyle name="40% - Accent4 8 2" xfId="6961"/>
    <cellStyle name="40% - Accent4 8 2 2" xfId="6962"/>
    <cellStyle name="40% - Accent4 8 2 2 2" xfId="6963"/>
    <cellStyle name="40% - Accent4 8 2 2 2 2" xfId="6964"/>
    <cellStyle name="40% - Accent4 8 2 2 2 2 2" xfId="6965"/>
    <cellStyle name="40% - Accent4 8 2 2 2 2 3" xfId="6966"/>
    <cellStyle name="40% - Accent4 8 2 2 2 3" xfId="6967"/>
    <cellStyle name="40% - Accent4 8 2 2 2 4" xfId="6968"/>
    <cellStyle name="40% - Accent4 8 2 2 3" xfId="6969"/>
    <cellStyle name="40% - Accent4 8 2 2 3 2" xfId="6970"/>
    <cellStyle name="40% - Accent4 8 2 2 3 3" xfId="6971"/>
    <cellStyle name="40% - Accent4 8 2 2 4" xfId="6972"/>
    <cellStyle name="40% - Accent4 8 2 2 4 2" xfId="6973"/>
    <cellStyle name="40% - Accent4 8 2 2 4 3" xfId="6974"/>
    <cellStyle name="40% - Accent4 8 2 2 5" xfId="6975"/>
    <cellStyle name="40% - Accent4 8 2 2 6" xfId="6976"/>
    <cellStyle name="40% - Accent4 8 2 3" xfId="6977"/>
    <cellStyle name="40% - Accent4 8 2 3 2" xfId="6978"/>
    <cellStyle name="40% - Accent4 8 2 3 2 2" xfId="6979"/>
    <cellStyle name="40% - Accent4 8 2 3 2 3" xfId="6980"/>
    <cellStyle name="40% - Accent4 8 2 3 3" xfId="6981"/>
    <cellStyle name="40% - Accent4 8 2 3 4" xfId="6982"/>
    <cellStyle name="40% - Accent4 8 2 4" xfId="6983"/>
    <cellStyle name="40% - Accent4 8 2 4 2" xfId="6984"/>
    <cellStyle name="40% - Accent4 8 2 4 3" xfId="6985"/>
    <cellStyle name="40% - Accent4 8 2 5" xfId="6986"/>
    <cellStyle name="40% - Accent4 8 2 5 2" xfId="6987"/>
    <cellStyle name="40% - Accent4 8 2 5 3" xfId="6988"/>
    <cellStyle name="40% - Accent4 8 2 6" xfId="6989"/>
    <cellStyle name="40% - Accent4 8 2 7" xfId="6990"/>
    <cellStyle name="40% - Accent4 8 3" xfId="6991"/>
    <cellStyle name="40% - Accent4 8 3 2" xfId="6992"/>
    <cellStyle name="40% - Accent4 8 3 2 2" xfId="6993"/>
    <cellStyle name="40% - Accent4 8 3 2 2 2" xfId="6994"/>
    <cellStyle name="40% - Accent4 8 3 2 2 3" xfId="6995"/>
    <cellStyle name="40% - Accent4 8 3 2 3" xfId="6996"/>
    <cellStyle name="40% - Accent4 8 3 2 4" xfId="6997"/>
    <cellStyle name="40% - Accent4 8 3 3" xfId="6998"/>
    <cellStyle name="40% - Accent4 8 3 3 2" xfId="6999"/>
    <cellStyle name="40% - Accent4 8 3 3 3" xfId="7000"/>
    <cellStyle name="40% - Accent4 8 3 4" xfId="7001"/>
    <cellStyle name="40% - Accent4 8 3 4 2" xfId="7002"/>
    <cellStyle name="40% - Accent4 8 3 4 3" xfId="7003"/>
    <cellStyle name="40% - Accent4 8 3 5" xfId="7004"/>
    <cellStyle name="40% - Accent4 8 3 6" xfId="7005"/>
    <cellStyle name="40% - Accent4 8 4" xfId="7006"/>
    <cellStyle name="40% - Accent4 8 4 2" xfId="7007"/>
    <cellStyle name="40% - Accent4 8 4 2 2" xfId="7008"/>
    <cellStyle name="40% - Accent4 8 4 2 3" xfId="7009"/>
    <cellStyle name="40% - Accent4 8 4 3" xfId="7010"/>
    <cellStyle name="40% - Accent4 8 4 4" xfId="7011"/>
    <cellStyle name="40% - Accent4 8 5" xfId="7012"/>
    <cellStyle name="40% - Accent4 8 5 2" xfId="7013"/>
    <cellStyle name="40% - Accent4 8 5 3" xfId="7014"/>
    <cellStyle name="40% - Accent4 8 6" xfId="7015"/>
    <cellStyle name="40% - Accent4 8 6 2" xfId="7016"/>
    <cellStyle name="40% - Accent4 8 6 3" xfId="7017"/>
    <cellStyle name="40% - Accent4 8 7" xfId="7018"/>
    <cellStyle name="40% - Accent4 8 8" xfId="7019"/>
    <cellStyle name="40% - Accent4 9" xfId="7020"/>
    <cellStyle name="40% - Accent4 9 2" xfId="7021"/>
    <cellStyle name="40% - Accent4 9 2 2" xfId="7022"/>
    <cellStyle name="40% - Accent4 9 2 2 2" xfId="7023"/>
    <cellStyle name="40% - Accent4 9 2 2 2 2" xfId="7024"/>
    <cellStyle name="40% - Accent4 9 2 2 2 2 2" xfId="7025"/>
    <cellStyle name="40% - Accent4 9 2 2 2 2 3" xfId="7026"/>
    <cellStyle name="40% - Accent4 9 2 2 2 3" xfId="7027"/>
    <cellStyle name="40% - Accent4 9 2 2 2 4" xfId="7028"/>
    <cellStyle name="40% - Accent4 9 2 2 3" xfId="7029"/>
    <cellStyle name="40% - Accent4 9 2 2 3 2" xfId="7030"/>
    <cellStyle name="40% - Accent4 9 2 2 3 3" xfId="7031"/>
    <cellStyle name="40% - Accent4 9 2 2 4" xfId="7032"/>
    <cellStyle name="40% - Accent4 9 2 2 4 2" xfId="7033"/>
    <cellStyle name="40% - Accent4 9 2 2 4 3" xfId="7034"/>
    <cellStyle name="40% - Accent4 9 2 2 5" xfId="7035"/>
    <cellStyle name="40% - Accent4 9 2 2 6" xfId="7036"/>
    <cellStyle name="40% - Accent4 9 2 3" xfId="7037"/>
    <cellStyle name="40% - Accent4 9 2 3 2" xfId="7038"/>
    <cellStyle name="40% - Accent4 9 2 3 2 2" xfId="7039"/>
    <cellStyle name="40% - Accent4 9 2 3 2 3" xfId="7040"/>
    <cellStyle name="40% - Accent4 9 2 3 3" xfId="7041"/>
    <cellStyle name="40% - Accent4 9 2 3 4" xfId="7042"/>
    <cellStyle name="40% - Accent4 9 2 4" xfId="7043"/>
    <cellStyle name="40% - Accent4 9 2 4 2" xfId="7044"/>
    <cellStyle name="40% - Accent4 9 2 4 3" xfId="7045"/>
    <cellStyle name="40% - Accent4 9 2 5" xfId="7046"/>
    <cellStyle name="40% - Accent4 9 2 5 2" xfId="7047"/>
    <cellStyle name="40% - Accent4 9 2 5 3" xfId="7048"/>
    <cellStyle name="40% - Accent4 9 2 6" xfId="7049"/>
    <cellStyle name="40% - Accent4 9 2 7" xfId="7050"/>
    <cellStyle name="40% - Accent4 9 3" xfId="7051"/>
    <cellStyle name="40% - Accent4 9 3 2" xfId="7052"/>
    <cellStyle name="40% - Accent4 9 3 2 2" xfId="7053"/>
    <cellStyle name="40% - Accent4 9 3 2 2 2" xfId="7054"/>
    <cellStyle name="40% - Accent4 9 3 2 2 3" xfId="7055"/>
    <cellStyle name="40% - Accent4 9 3 2 3" xfId="7056"/>
    <cellStyle name="40% - Accent4 9 3 2 4" xfId="7057"/>
    <cellStyle name="40% - Accent4 9 3 3" xfId="7058"/>
    <cellStyle name="40% - Accent4 9 3 3 2" xfId="7059"/>
    <cellStyle name="40% - Accent4 9 3 3 3" xfId="7060"/>
    <cellStyle name="40% - Accent4 9 3 4" xfId="7061"/>
    <cellStyle name="40% - Accent4 9 3 4 2" xfId="7062"/>
    <cellStyle name="40% - Accent4 9 3 4 3" xfId="7063"/>
    <cellStyle name="40% - Accent4 9 3 5" xfId="7064"/>
    <cellStyle name="40% - Accent4 9 3 6" xfId="7065"/>
    <cellStyle name="40% - Accent4 9 4" xfId="7066"/>
    <cellStyle name="40% - Accent4 9 4 2" xfId="7067"/>
    <cellStyle name="40% - Accent4 9 4 2 2" xfId="7068"/>
    <cellStyle name="40% - Accent4 9 4 2 3" xfId="7069"/>
    <cellStyle name="40% - Accent4 9 4 3" xfId="7070"/>
    <cellStyle name="40% - Accent4 9 4 4" xfId="7071"/>
    <cellStyle name="40% - Accent4 9 5" xfId="7072"/>
    <cellStyle name="40% - Accent4 9 5 2" xfId="7073"/>
    <cellStyle name="40% - Accent4 9 5 3" xfId="7074"/>
    <cellStyle name="40% - Accent4 9 6" xfId="7075"/>
    <cellStyle name="40% - Accent4 9 6 2" xfId="7076"/>
    <cellStyle name="40% - Accent4 9 6 3" xfId="7077"/>
    <cellStyle name="40% - Accent4 9 7" xfId="7078"/>
    <cellStyle name="40% - Accent4 9 8" xfId="7079"/>
    <cellStyle name="40% - Accent5 10" xfId="7080"/>
    <cellStyle name="40% - Accent5 10 2" xfId="7081"/>
    <cellStyle name="40% - Accent5 10 2 2" xfId="7082"/>
    <cellStyle name="40% - Accent5 10 2 2 2" xfId="7083"/>
    <cellStyle name="40% - Accent5 10 2 2 2 2" xfId="7084"/>
    <cellStyle name="40% - Accent5 10 2 2 2 2 2" xfId="7085"/>
    <cellStyle name="40% - Accent5 10 2 2 2 2 3" xfId="7086"/>
    <cellStyle name="40% - Accent5 10 2 2 2 3" xfId="7087"/>
    <cellStyle name="40% - Accent5 10 2 2 2 4" xfId="7088"/>
    <cellStyle name="40% - Accent5 10 2 2 3" xfId="7089"/>
    <cellStyle name="40% - Accent5 10 2 2 3 2" xfId="7090"/>
    <cellStyle name="40% - Accent5 10 2 2 3 3" xfId="7091"/>
    <cellStyle name="40% - Accent5 10 2 2 4" xfId="7092"/>
    <cellStyle name="40% - Accent5 10 2 2 4 2" xfId="7093"/>
    <cellStyle name="40% - Accent5 10 2 2 4 3" xfId="7094"/>
    <cellStyle name="40% - Accent5 10 2 2 5" xfId="7095"/>
    <cellStyle name="40% - Accent5 10 2 2 6" xfId="7096"/>
    <cellStyle name="40% - Accent5 10 2 3" xfId="7097"/>
    <cellStyle name="40% - Accent5 10 2 3 2" xfId="7098"/>
    <cellStyle name="40% - Accent5 10 2 3 2 2" xfId="7099"/>
    <cellStyle name="40% - Accent5 10 2 3 2 3" xfId="7100"/>
    <cellStyle name="40% - Accent5 10 2 3 3" xfId="7101"/>
    <cellStyle name="40% - Accent5 10 2 3 4" xfId="7102"/>
    <cellStyle name="40% - Accent5 10 2 4" xfId="7103"/>
    <cellStyle name="40% - Accent5 10 2 4 2" xfId="7104"/>
    <cellStyle name="40% - Accent5 10 2 4 3" xfId="7105"/>
    <cellStyle name="40% - Accent5 10 2 5" xfId="7106"/>
    <cellStyle name="40% - Accent5 10 2 5 2" xfId="7107"/>
    <cellStyle name="40% - Accent5 10 2 5 3" xfId="7108"/>
    <cellStyle name="40% - Accent5 10 2 6" xfId="7109"/>
    <cellStyle name="40% - Accent5 10 2 7" xfId="7110"/>
    <cellStyle name="40% - Accent5 10 3" xfId="7111"/>
    <cellStyle name="40% - Accent5 10 3 2" xfId="7112"/>
    <cellStyle name="40% - Accent5 10 3 2 2" xfId="7113"/>
    <cellStyle name="40% - Accent5 10 3 2 2 2" xfId="7114"/>
    <cellStyle name="40% - Accent5 10 3 2 2 3" xfId="7115"/>
    <cellStyle name="40% - Accent5 10 3 2 3" xfId="7116"/>
    <cellStyle name="40% - Accent5 10 3 2 4" xfId="7117"/>
    <cellStyle name="40% - Accent5 10 3 3" xfId="7118"/>
    <cellStyle name="40% - Accent5 10 3 3 2" xfId="7119"/>
    <cellStyle name="40% - Accent5 10 3 3 3" xfId="7120"/>
    <cellStyle name="40% - Accent5 10 3 4" xfId="7121"/>
    <cellStyle name="40% - Accent5 10 3 4 2" xfId="7122"/>
    <cellStyle name="40% - Accent5 10 3 4 3" xfId="7123"/>
    <cellStyle name="40% - Accent5 10 3 5" xfId="7124"/>
    <cellStyle name="40% - Accent5 10 3 6" xfId="7125"/>
    <cellStyle name="40% - Accent5 10 4" xfId="7126"/>
    <cellStyle name="40% - Accent5 10 4 2" xfId="7127"/>
    <cellStyle name="40% - Accent5 10 4 2 2" xfId="7128"/>
    <cellStyle name="40% - Accent5 10 4 2 3" xfId="7129"/>
    <cellStyle name="40% - Accent5 10 4 3" xfId="7130"/>
    <cellStyle name="40% - Accent5 10 4 4" xfId="7131"/>
    <cellStyle name="40% - Accent5 10 5" xfId="7132"/>
    <cellStyle name="40% - Accent5 10 5 2" xfId="7133"/>
    <cellStyle name="40% - Accent5 10 5 3" xfId="7134"/>
    <cellStyle name="40% - Accent5 10 6" xfId="7135"/>
    <cellStyle name="40% - Accent5 10 6 2" xfId="7136"/>
    <cellStyle name="40% - Accent5 10 6 3" xfId="7137"/>
    <cellStyle name="40% - Accent5 10 7" xfId="7138"/>
    <cellStyle name="40% - Accent5 10 8" xfId="7139"/>
    <cellStyle name="40% - Accent5 11" xfId="7140"/>
    <cellStyle name="40% - Accent5 11 2" xfId="7141"/>
    <cellStyle name="40% - Accent5 11 2 2" xfId="7142"/>
    <cellStyle name="40% - Accent5 11 2 2 2" xfId="7143"/>
    <cellStyle name="40% - Accent5 11 2 2 2 2" xfId="7144"/>
    <cellStyle name="40% - Accent5 11 2 2 2 2 2" xfId="7145"/>
    <cellStyle name="40% - Accent5 11 2 2 2 2 3" xfId="7146"/>
    <cellStyle name="40% - Accent5 11 2 2 2 3" xfId="7147"/>
    <cellStyle name="40% - Accent5 11 2 2 2 4" xfId="7148"/>
    <cellStyle name="40% - Accent5 11 2 2 3" xfId="7149"/>
    <cellStyle name="40% - Accent5 11 2 2 3 2" xfId="7150"/>
    <cellStyle name="40% - Accent5 11 2 2 3 3" xfId="7151"/>
    <cellStyle name="40% - Accent5 11 2 2 4" xfId="7152"/>
    <cellStyle name="40% - Accent5 11 2 2 4 2" xfId="7153"/>
    <cellStyle name="40% - Accent5 11 2 2 4 3" xfId="7154"/>
    <cellStyle name="40% - Accent5 11 2 2 5" xfId="7155"/>
    <cellStyle name="40% - Accent5 11 2 2 6" xfId="7156"/>
    <cellStyle name="40% - Accent5 11 2 3" xfId="7157"/>
    <cellStyle name="40% - Accent5 11 2 3 2" xfId="7158"/>
    <cellStyle name="40% - Accent5 11 2 3 2 2" xfId="7159"/>
    <cellStyle name="40% - Accent5 11 2 3 2 3" xfId="7160"/>
    <cellStyle name="40% - Accent5 11 2 3 3" xfId="7161"/>
    <cellStyle name="40% - Accent5 11 2 3 4" xfId="7162"/>
    <cellStyle name="40% - Accent5 11 2 4" xfId="7163"/>
    <cellStyle name="40% - Accent5 11 2 4 2" xfId="7164"/>
    <cellStyle name="40% - Accent5 11 2 4 3" xfId="7165"/>
    <cellStyle name="40% - Accent5 11 2 5" xfId="7166"/>
    <cellStyle name="40% - Accent5 11 2 5 2" xfId="7167"/>
    <cellStyle name="40% - Accent5 11 2 5 3" xfId="7168"/>
    <cellStyle name="40% - Accent5 11 2 6" xfId="7169"/>
    <cellStyle name="40% - Accent5 11 2 7" xfId="7170"/>
    <cellStyle name="40% - Accent5 11 3" xfId="7171"/>
    <cellStyle name="40% - Accent5 11 3 2" xfId="7172"/>
    <cellStyle name="40% - Accent5 11 3 2 2" xfId="7173"/>
    <cellStyle name="40% - Accent5 11 3 2 2 2" xfId="7174"/>
    <cellStyle name="40% - Accent5 11 3 2 2 3" xfId="7175"/>
    <cellStyle name="40% - Accent5 11 3 2 3" xfId="7176"/>
    <cellStyle name="40% - Accent5 11 3 2 4" xfId="7177"/>
    <cellStyle name="40% - Accent5 11 3 3" xfId="7178"/>
    <cellStyle name="40% - Accent5 11 3 3 2" xfId="7179"/>
    <cellStyle name="40% - Accent5 11 3 3 3" xfId="7180"/>
    <cellStyle name="40% - Accent5 11 3 4" xfId="7181"/>
    <cellStyle name="40% - Accent5 11 3 4 2" xfId="7182"/>
    <cellStyle name="40% - Accent5 11 3 4 3" xfId="7183"/>
    <cellStyle name="40% - Accent5 11 3 5" xfId="7184"/>
    <cellStyle name="40% - Accent5 11 3 6" xfId="7185"/>
    <cellStyle name="40% - Accent5 11 4" xfId="7186"/>
    <cellStyle name="40% - Accent5 11 4 2" xfId="7187"/>
    <cellStyle name="40% - Accent5 11 4 2 2" xfId="7188"/>
    <cellStyle name="40% - Accent5 11 4 2 3" xfId="7189"/>
    <cellStyle name="40% - Accent5 11 4 3" xfId="7190"/>
    <cellStyle name="40% - Accent5 11 4 4" xfId="7191"/>
    <cellStyle name="40% - Accent5 11 5" xfId="7192"/>
    <cellStyle name="40% - Accent5 11 5 2" xfId="7193"/>
    <cellStyle name="40% - Accent5 11 5 3" xfId="7194"/>
    <cellStyle name="40% - Accent5 11 6" xfId="7195"/>
    <cellStyle name="40% - Accent5 11 6 2" xfId="7196"/>
    <cellStyle name="40% - Accent5 11 6 3" xfId="7197"/>
    <cellStyle name="40% - Accent5 11 7" xfId="7198"/>
    <cellStyle name="40% - Accent5 11 8" xfId="7199"/>
    <cellStyle name="40% - Accent5 12" xfId="7200"/>
    <cellStyle name="40% - Accent5 12 2" xfId="7201"/>
    <cellStyle name="40% - Accent5 12 2 2" xfId="7202"/>
    <cellStyle name="40% - Accent5 12 2 2 2" xfId="7203"/>
    <cellStyle name="40% - Accent5 12 2 2 2 2" xfId="7204"/>
    <cellStyle name="40% - Accent5 12 2 2 2 2 2" xfId="7205"/>
    <cellStyle name="40% - Accent5 12 2 2 2 2 3" xfId="7206"/>
    <cellStyle name="40% - Accent5 12 2 2 2 3" xfId="7207"/>
    <cellStyle name="40% - Accent5 12 2 2 2 4" xfId="7208"/>
    <cellStyle name="40% - Accent5 12 2 2 3" xfId="7209"/>
    <cellStyle name="40% - Accent5 12 2 2 3 2" xfId="7210"/>
    <cellStyle name="40% - Accent5 12 2 2 3 3" xfId="7211"/>
    <cellStyle name="40% - Accent5 12 2 2 4" xfId="7212"/>
    <cellStyle name="40% - Accent5 12 2 2 4 2" xfId="7213"/>
    <cellStyle name="40% - Accent5 12 2 2 4 3" xfId="7214"/>
    <cellStyle name="40% - Accent5 12 2 2 5" xfId="7215"/>
    <cellStyle name="40% - Accent5 12 2 2 6" xfId="7216"/>
    <cellStyle name="40% - Accent5 12 2 3" xfId="7217"/>
    <cellStyle name="40% - Accent5 12 2 3 2" xfId="7218"/>
    <cellStyle name="40% - Accent5 12 2 3 2 2" xfId="7219"/>
    <cellStyle name="40% - Accent5 12 2 3 2 3" xfId="7220"/>
    <cellStyle name="40% - Accent5 12 2 3 3" xfId="7221"/>
    <cellStyle name="40% - Accent5 12 2 3 4" xfId="7222"/>
    <cellStyle name="40% - Accent5 12 2 4" xfId="7223"/>
    <cellStyle name="40% - Accent5 12 2 4 2" xfId="7224"/>
    <cellStyle name="40% - Accent5 12 2 4 3" xfId="7225"/>
    <cellStyle name="40% - Accent5 12 2 5" xfId="7226"/>
    <cellStyle name="40% - Accent5 12 2 5 2" xfId="7227"/>
    <cellStyle name="40% - Accent5 12 2 5 3" xfId="7228"/>
    <cellStyle name="40% - Accent5 12 2 6" xfId="7229"/>
    <cellStyle name="40% - Accent5 12 2 7" xfId="7230"/>
    <cellStyle name="40% - Accent5 12 3" xfId="7231"/>
    <cellStyle name="40% - Accent5 12 3 2" xfId="7232"/>
    <cellStyle name="40% - Accent5 12 3 2 2" xfId="7233"/>
    <cellStyle name="40% - Accent5 12 3 2 2 2" xfId="7234"/>
    <cellStyle name="40% - Accent5 12 3 2 2 3" xfId="7235"/>
    <cellStyle name="40% - Accent5 12 3 2 3" xfId="7236"/>
    <cellStyle name="40% - Accent5 12 3 2 4" xfId="7237"/>
    <cellStyle name="40% - Accent5 12 3 3" xfId="7238"/>
    <cellStyle name="40% - Accent5 12 3 3 2" xfId="7239"/>
    <cellStyle name="40% - Accent5 12 3 3 3" xfId="7240"/>
    <cellStyle name="40% - Accent5 12 3 4" xfId="7241"/>
    <cellStyle name="40% - Accent5 12 3 4 2" xfId="7242"/>
    <cellStyle name="40% - Accent5 12 3 4 3" xfId="7243"/>
    <cellStyle name="40% - Accent5 12 3 5" xfId="7244"/>
    <cellStyle name="40% - Accent5 12 3 6" xfId="7245"/>
    <cellStyle name="40% - Accent5 12 4" xfId="7246"/>
    <cellStyle name="40% - Accent5 12 4 2" xfId="7247"/>
    <cellStyle name="40% - Accent5 12 4 2 2" xfId="7248"/>
    <cellStyle name="40% - Accent5 12 4 2 3" xfId="7249"/>
    <cellStyle name="40% - Accent5 12 4 3" xfId="7250"/>
    <cellStyle name="40% - Accent5 12 4 4" xfId="7251"/>
    <cellStyle name="40% - Accent5 12 5" xfId="7252"/>
    <cellStyle name="40% - Accent5 12 5 2" xfId="7253"/>
    <cellStyle name="40% - Accent5 12 5 3" xfId="7254"/>
    <cellStyle name="40% - Accent5 12 6" xfId="7255"/>
    <cellStyle name="40% - Accent5 12 6 2" xfId="7256"/>
    <cellStyle name="40% - Accent5 12 6 3" xfId="7257"/>
    <cellStyle name="40% - Accent5 12 7" xfId="7258"/>
    <cellStyle name="40% - Accent5 12 8" xfId="7259"/>
    <cellStyle name="40% - Accent5 13" xfId="7260"/>
    <cellStyle name="40% - Accent5 14" xfId="7261"/>
    <cellStyle name="40% - Accent5 15" xfId="7262"/>
    <cellStyle name="40% - Accent5 15 2" xfId="7263"/>
    <cellStyle name="40% - Accent5 15 2 2" xfId="7264"/>
    <cellStyle name="40% - Accent5 15 2 2 2" xfId="7265"/>
    <cellStyle name="40% - Accent5 15 2 2 3" xfId="7266"/>
    <cellStyle name="40% - Accent5 15 2 3" xfId="7267"/>
    <cellStyle name="40% - Accent5 15 2 4" xfId="7268"/>
    <cellStyle name="40% - Accent5 15 3" xfId="7269"/>
    <cellStyle name="40% - Accent5 15 3 2" xfId="7270"/>
    <cellStyle name="40% - Accent5 15 3 3" xfId="7271"/>
    <cellStyle name="40% - Accent5 15 4" xfId="7272"/>
    <cellStyle name="40% - Accent5 15 4 2" xfId="7273"/>
    <cellStyle name="40% - Accent5 15 4 3" xfId="7274"/>
    <cellStyle name="40% - Accent5 15 5" xfId="7275"/>
    <cellStyle name="40% - Accent5 15 6" xfId="7276"/>
    <cellStyle name="40% - Accent5 16" xfId="7277"/>
    <cellStyle name="40% - Accent5 16 2" xfId="7278"/>
    <cellStyle name="40% - Accent5 16 2 2" xfId="7279"/>
    <cellStyle name="40% - Accent5 16 2 3" xfId="7280"/>
    <cellStyle name="40% - Accent5 16 3" xfId="7281"/>
    <cellStyle name="40% - Accent5 16 4" xfId="7282"/>
    <cellStyle name="40% - Accent5 17" xfId="7283"/>
    <cellStyle name="40% - Accent5 17 2" xfId="7284"/>
    <cellStyle name="40% - Accent5 17 2 2" xfId="7285"/>
    <cellStyle name="40% - Accent5 17 2 3" xfId="7286"/>
    <cellStyle name="40% - Accent5 17 3" xfId="7287"/>
    <cellStyle name="40% - Accent5 17 4" xfId="7288"/>
    <cellStyle name="40% - Accent5 18" xfId="7289"/>
    <cellStyle name="40% - Accent5 18 2" xfId="7290"/>
    <cellStyle name="40% - Accent5 18 3" xfId="7291"/>
    <cellStyle name="40% - Accent5 19" xfId="7292"/>
    <cellStyle name="40% - Accent5 19 2" xfId="7293"/>
    <cellStyle name="40% - Accent5 19 3" xfId="7294"/>
    <cellStyle name="40% - Accent5 2" xfId="7295"/>
    <cellStyle name="40% - Accent5 2 2" xfId="7296"/>
    <cellStyle name="40% - Accent5 2 2 2" xfId="7297"/>
    <cellStyle name="40% - Accent5 2 2 3" xfId="7298"/>
    <cellStyle name="40% - Accent5 2 2 3 2" xfId="7299"/>
    <cellStyle name="40% - Accent5 2 2 3 2 2" xfId="7300"/>
    <cellStyle name="40% - Accent5 2 2 3 2 2 2" xfId="7301"/>
    <cellStyle name="40% - Accent5 2 2 3 2 2 2 2" xfId="7302"/>
    <cellStyle name="40% - Accent5 2 2 3 2 2 2 3" xfId="7303"/>
    <cellStyle name="40% - Accent5 2 2 3 2 2 3" xfId="7304"/>
    <cellStyle name="40% - Accent5 2 2 3 2 2 4" xfId="7305"/>
    <cellStyle name="40% - Accent5 2 2 3 2 3" xfId="7306"/>
    <cellStyle name="40% - Accent5 2 2 3 2 3 2" xfId="7307"/>
    <cellStyle name="40% - Accent5 2 2 3 2 3 3" xfId="7308"/>
    <cellStyle name="40% - Accent5 2 2 3 2 4" xfId="7309"/>
    <cellStyle name="40% - Accent5 2 2 3 2 4 2" xfId="7310"/>
    <cellStyle name="40% - Accent5 2 2 3 2 4 3" xfId="7311"/>
    <cellStyle name="40% - Accent5 2 2 3 2 5" xfId="7312"/>
    <cellStyle name="40% - Accent5 2 2 3 2 6" xfId="7313"/>
    <cellStyle name="40% - Accent5 2 2 3 3" xfId="7314"/>
    <cellStyle name="40% - Accent5 2 2 3 3 2" xfId="7315"/>
    <cellStyle name="40% - Accent5 2 2 3 3 2 2" xfId="7316"/>
    <cellStyle name="40% - Accent5 2 2 3 3 2 3" xfId="7317"/>
    <cellStyle name="40% - Accent5 2 2 3 3 3" xfId="7318"/>
    <cellStyle name="40% - Accent5 2 2 3 3 4" xfId="7319"/>
    <cellStyle name="40% - Accent5 2 2 3 4" xfId="7320"/>
    <cellStyle name="40% - Accent5 2 2 3 4 2" xfId="7321"/>
    <cellStyle name="40% - Accent5 2 2 3 4 3" xfId="7322"/>
    <cellStyle name="40% - Accent5 2 2 3 5" xfId="7323"/>
    <cellStyle name="40% - Accent5 2 2 3 5 2" xfId="7324"/>
    <cellStyle name="40% - Accent5 2 2 3 5 3" xfId="7325"/>
    <cellStyle name="40% - Accent5 2 2 3 6" xfId="7326"/>
    <cellStyle name="40% - Accent5 2 2 3 7" xfId="7327"/>
    <cellStyle name="40% - Accent5 2 2 4" xfId="7328"/>
    <cellStyle name="40% - Accent5 2 2 4 2" xfId="7329"/>
    <cellStyle name="40% - Accent5 2 2 4 2 2" xfId="7330"/>
    <cellStyle name="40% - Accent5 2 2 4 2 2 2" xfId="7331"/>
    <cellStyle name="40% - Accent5 2 2 4 2 2 3" xfId="7332"/>
    <cellStyle name="40% - Accent5 2 2 4 2 3" xfId="7333"/>
    <cellStyle name="40% - Accent5 2 2 4 2 4" xfId="7334"/>
    <cellStyle name="40% - Accent5 2 2 4 3" xfId="7335"/>
    <cellStyle name="40% - Accent5 2 2 4 3 2" xfId="7336"/>
    <cellStyle name="40% - Accent5 2 2 4 3 3" xfId="7337"/>
    <cellStyle name="40% - Accent5 2 2 4 4" xfId="7338"/>
    <cellStyle name="40% - Accent5 2 2 4 4 2" xfId="7339"/>
    <cellStyle name="40% - Accent5 2 2 4 4 3" xfId="7340"/>
    <cellStyle name="40% - Accent5 2 2 4 5" xfId="7341"/>
    <cellStyle name="40% - Accent5 2 2 4 6" xfId="7342"/>
    <cellStyle name="40% - Accent5 2 2 5" xfId="7343"/>
    <cellStyle name="40% - Accent5 2 2 5 2" xfId="7344"/>
    <cellStyle name="40% - Accent5 2 2 5 2 2" xfId="7345"/>
    <cellStyle name="40% - Accent5 2 2 5 2 3" xfId="7346"/>
    <cellStyle name="40% - Accent5 2 2 5 3" xfId="7347"/>
    <cellStyle name="40% - Accent5 2 2 5 4" xfId="7348"/>
    <cellStyle name="40% - Accent5 2 2 6" xfId="7349"/>
    <cellStyle name="40% - Accent5 2 2 6 2" xfId="7350"/>
    <cellStyle name="40% - Accent5 2 2 6 3" xfId="7351"/>
    <cellStyle name="40% - Accent5 2 2 7" xfId="7352"/>
    <cellStyle name="40% - Accent5 2 2 7 2" xfId="7353"/>
    <cellStyle name="40% - Accent5 2 2 7 3" xfId="7354"/>
    <cellStyle name="40% - Accent5 2 2 8" xfId="7355"/>
    <cellStyle name="40% - Accent5 2 2 9" xfId="7356"/>
    <cellStyle name="40% - Accent5 20" xfId="7357"/>
    <cellStyle name="40% - Accent5 20 2" xfId="7358"/>
    <cellStyle name="40% - Accent5 20 3" xfId="7359"/>
    <cellStyle name="40% - Accent5 21" xfId="7360"/>
    <cellStyle name="40% - Accent5 22" xfId="7361"/>
    <cellStyle name="40% - Accent5 3" xfId="7362"/>
    <cellStyle name="40% - Accent5 3 2" xfId="7363"/>
    <cellStyle name="40% - Accent5 3 2 2" xfId="7364"/>
    <cellStyle name="40% - Accent5 3 2 3" xfId="7365"/>
    <cellStyle name="40% - Accent5 3 2 3 2" xfId="7366"/>
    <cellStyle name="40% - Accent5 3 2 3 2 2" xfId="7367"/>
    <cellStyle name="40% - Accent5 3 2 3 2 2 2" xfId="7368"/>
    <cellStyle name="40% - Accent5 3 2 3 2 2 3" xfId="7369"/>
    <cellStyle name="40% - Accent5 3 2 3 2 3" xfId="7370"/>
    <cellStyle name="40% - Accent5 3 2 3 2 4" xfId="7371"/>
    <cellStyle name="40% - Accent5 3 2 3 3" xfId="7372"/>
    <cellStyle name="40% - Accent5 3 2 3 3 2" xfId="7373"/>
    <cellStyle name="40% - Accent5 3 2 3 3 3" xfId="7374"/>
    <cellStyle name="40% - Accent5 3 2 3 4" xfId="7375"/>
    <cellStyle name="40% - Accent5 3 2 3 4 2" xfId="7376"/>
    <cellStyle name="40% - Accent5 3 2 3 4 3" xfId="7377"/>
    <cellStyle name="40% - Accent5 3 2 3 5" xfId="7378"/>
    <cellStyle name="40% - Accent5 3 2 3 6" xfId="7379"/>
    <cellStyle name="40% - Accent5 3 2 4" xfId="7380"/>
    <cellStyle name="40% - Accent5 3 2 4 2" xfId="7381"/>
    <cellStyle name="40% - Accent5 3 2 4 2 2" xfId="7382"/>
    <cellStyle name="40% - Accent5 3 2 4 2 3" xfId="7383"/>
    <cellStyle name="40% - Accent5 3 2 4 3" xfId="7384"/>
    <cellStyle name="40% - Accent5 3 2 4 4" xfId="7385"/>
    <cellStyle name="40% - Accent5 3 2 5" xfId="7386"/>
    <cellStyle name="40% - Accent5 3 2 5 2" xfId="7387"/>
    <cellStyle name="40% - Accent5 3 2 5 3" xfId="7388"/>
    <cellStyle name="40% - Accent5 3 2 6" xfId="7389"/>
    <cellStyle name="40% - Accent5 3 2 6 2" xfId="7390"/>
    <cellStyle name="40% - Accent5 3 2 6 3" xfId="7391"/>
    <cellStyle name="40% - Accent5 3 2 7" xfId="7392"/>
    <cellStyle name="40% - Accent5 3 2 8" xfId="7393"/>
    <cellStyle name="40% - Accent5 3 3" xfId="7394"/>
    <cellStyle name="40% - Accent5 3 4" xfId="7395"/>
    <cellStyle name="40% - Accent5 3 4 2" xfId="7396"/>
    <cellStyle name="40% - Accent5 3 4 2 2" xfId="7397"/>
    <cellStyle name="40% - Accent5 3 4 2 2 2" xfId="7398"/>
    <cellStyle name="40% - Accent5 3 4 2 2 3" xfId="7399"/>
    <cellStyle name="40% - Accent5 3 4 2 3" xfId="7400"/>
    <cellStyle name="40% - Accent5 3 4 2 4" xfId="7401"/>
    <cellStyle name="40% - Accent5 3 4 3" xfId="7402"/>
    <cellStyle name="40% - Accent5 3 4 3 2" xfId="7403"/>
    <cellStyle name="40% - Accent5 3 4 3 3" xfId="7404"/>
    <cellStyle name="40% - Accent5 3 4 4" xfId="7405"/>
    <cellStyle name="40% - Accent5 3 4 4 2" xfId="7406"/>
    <cellStyle name="40% - Accent5 3 4 4 3" xfId="7407"/>
    <cellStyle name="40% - Accent5 3 4 5" xfId="7408"/>
    <cellStyle name="40% - Accent5 3 4 6" xfId="7409"/>
    <cellStyle name="40% - Accent5 3 5" xfId="7410"/>
    <cellStyle name="40% - Accent5 3 5 2" xfId="7411"/>
    <cellStyle name="40% - Accent5 3 5 2 2" xfId="7412"/>
    <cellStyle name="40% - Accent5 3 5 2 3" xfId="7413"/>
    <cellStyle name="40% - Accent5 3 5 3" xfId="7414"/>
    <cellStyle name="40% - Accent5 3 5 4" xfId="7415"/>
    <cellStyle name="40% - Accent5 3 6" xfId="7416"/>
    <cellStyle name="40% - Accent5 3 6 2" xfId="7417"/>
    <cellStyle name="40% - Accent5 3 6 3" xfId="7418"/>
    <cellStyle name="40% - Accent5 3 7" xfId="7419"/>
    <cellStyle name="40% - Accent5 3 7 2" xfId="7420"/>
    <cellStyle name="40% - Accent5 3 7 3" xfId="7421"/>
    <cellStyle name="40% - Accent5 3 8" xfId="7422"/>
    <cellStyle name="40% - Accent5 3 9" xfId="7423"/>
    <cellStyle name="40% - Accent5 4" xfId="7424"/>
    <cellStyle name="40% - Accent5 4 2" xfId="7425"/>
    <cellStyle name="40% - Accent5 4 2 2" xfId="7426"/>
    <cellStyle name="40% - Accent5 4 2 3" xfId="7427"/>
    <cellStyle name="40% - Accent5 4 2 3 2" xfId="7428"/>
    <cellStyle name="40% - Accent5 4 2 3 2 2" xfId="7429"/>
    <cellStyle name="40% - Accent5 4 2 3 2 2 2" xfId="7430"/>
    <cellStyle name="40% - Accent5 4 2 3 2 2 3" xfId="7431"/>
    <cellStyle name="40% - Accent5 4 2 3 2 3" xfId="7432"/>
    <cellStyle name="40% - Accent5 4 2 3 2 4" xfId="7433"/>
    <cellStyle name="40% - Accent5 4 2 3 3" xfId="7434"/>
    <cellStyle name="40% - Accent5 4 2 3 3 2" xfId="7435"/>
    <cellStyle name="40% - Accent5 4 2 3 3 3" xfId="7436"/>
    <cellStyle name="40% - Accent5 4 2 3 4" xfId="7437"/>
    <cellStyle name="40% - Accent5 4 2 3 4 2" xfId="7438"/>
    <cellStyle name="40% - Accent5 4 2 3 4 3" xfId="7439"/>
    <cellStyle name="40% - Accent5 4 2 3 5" xfId="7440"/>
    <cellStyle name="40% - Accent5 4 2 3 6" xfId="7441"/>
    <cellStyle name="40% - Accent5 4 2 4" xfId="7442"/>
    <cellStyle name="40% - Accent5 4 2 4 2" xfId="7443"/>
    <cellStyle name="40% - Accent5 4 2 4 2 2" xfId="7444"/>
    <cellStyle name="40% - Accent5 4 2 4 2 3" xfId="7445"/>
    <cellStyle name="40% - Accent5 4 2 4 3" xfId="7446"/>
    <cellStyle name="40% - Accent5 4 2 4 4" xfId="7447"/>
    <cellStyle name="40% - Accent5 4 2 5" xfId="7448"/>
    <cellStyle name="40% - Accent5 4 2 5 2" xfId="7449"/>
    <cellStyle name="40% - Accent5 4 2 5 3" xfId="7450"/>
    <cellStyle name="40% - Accent5 4 2 6" xfId="7451"/>
    <cellStyle name="40% - Accent5 4 2 6 2" xfId="7452"/>
    <cellStyle name="40% - Accent5 4 2 6 3" xfId="7453"/>
    <cellStyle name="40% - Accent5 4 2 7" xfId="7454"/>
    <cellStyle name="40% - Accent5 4 2 8" xfId="7455"/>
    <cellStyle name="40% - Accent5 4 3" xfId="7456"/>
    <cellStyle name="40% - Accent5 4 4" xfId="7457"/>
    <cellStyle name="40% - Accent5 4 4 2" xfId="7458"/>
    <cellStyle name="40% - Accent5 4 4 2 2" xfId="7459"/>
    <cellStyle name="40% - Accent5 4 4 2 2 2" xfId="7460"/>
    <cellStyle name="40% - Accent5 4 4 2 2 3" xfId="7461"/>
    <cellStyle name="40% - Accent5 4 4 2 3" xfId="7462"/>
    <cellStyle name="40% - Accent5 4 4 2 4" xfId="7463"/>
    <cellStyle name="40% - Accent5 4 4 3" xfId="7464"/>
    <cellStyle name="40% - Accent5 4 4 3 2" xfId="7465"/>
    <cellStyle name="40% - Accent5 4 4 3 3" xfId="7466"/>
    <cellStyle name="40% - Accent5 4 4 4" xfId="7467"/>
    <cellStyle name="40% - Accent5 4 4 4 2" xfId="7468"/>
    <cellStyle name="40% - Accent5 4 4 4 3" xfId="7469"/>
    <cellStyle name="40% - Accent5 4 4 5" xfId="7470"/>
    <cellStyle name="40% - Accent5 4 4 6" xfId="7471"/>
    <cellStyle name="40% - Accent5 4 5" xfId="7472"/>
    <cellStyle name="40% - Accent5 4 5 2" xfId="7473"/>
    <cellStyle name="40% - Accent5 4 5 2 2" xfId="7474"/>
    <cellStyle name="40% - Accent5 4 5 2 3" xfId="7475"/>
    <cellStyle name="40% - Accent5 4 5 3" xfId="7476"/>
    <cellStyle name="40% - Accent5 4 5 4" xfId="7477"/>
    <cellStyle name="40% - Accent5 4 6" xfId="7478"/>
    <cellStyle name="40% - Accent5 4 6 2" xfId="7479"/>
    <cellStyle name="40% - Accent5 4 6 3" xfId="7480"/>
    <cellStyle name="40% - Accent5 4 7" xfId="7481"/>
    <cellStyle name="40% - Accent5 4 7 2" xfId="7482"/>
    <cellStyle name="40% - Accent5 4 7 3" xfId="7483"/>
    <cellStyle name="40% - Accent5 4 8" xfId="7484"/>
    <cellStyle name="40% - Accent5 4 9" xfId="7485"/>
    <cellStyle name="40% - Accent5 5" xfId="7486"/>
    <cellStyle name="40% - Accent5 5 2" xfId="7487"/>
    <cellStyle name="40% - Accent5 5 2 2" xfId="7488"/>
    <cellStyle name="40% - Accent5 5 2 2 2" xfId="7489"/>
    <cellStyle name="40% - Accent5 5 2 2 2 2" xfId="7490"/>
    <cellStyle name="40% - Accent5 5 2 2 2 2 2" xfId="7491"/>
    <cellStyle name="40% - Accent5 5 2 2 2 2 3" xfId="7492"/>
    <cellStyle name="40% - Accent5 5 2 2 2 3" xfId="7493"/>
    <cellStyle name="40% - Accent5 5 2 2 2 4" xfId="7494"/>
    <cellStyle name="40% - Accent5 5 2 2 3" xfId="7495"/>
    <cellStyle name="40% - Accent5 5 2 2 3 2" xfId="7496"/>
    <cellStyle name="40% - Accent5 5 2 2 3 3" xfId="7497"/>
    <cellStyle name="40% - Accent5 5 2 2 4" xfId="7498"/>
    <cellStyle name="40% - Accent5 5 2 2 4 2" xfId="7499"/>
    <cellStyle name="40% - Accent5 5 2 2 4 3" xfId="7500"/>
    <cellStyle name="40% - Accent5 5 2 2 5" xfId="7501"/>
    <cellStyle name="40% - Accent5 5 2 2 6" xfId="7502"/>
    <cellStyle name="40% - Accent5 5 2 3" xfId="7503"/>
    <cellStyle name="40% - Accent5 5 2 3 2" xfId="7504"/>
    <cellStyle name="40% - Accent5 5 2 3 2 2" xfId="7505"/>
    <cellStyle name="40% - Accent5 5 2 3 2 3" xfId="7506"/>
    <cellStyle name="40% - Accent5 5 2 3 3" xfId="7507"/>
    <cellStyle name="40% - Accent5 5 2 3 4" xfId="7508"/>
    <cellStyle name="40% - Accent5 5 2 4" xfId="7509"/>
    <cellStyle name="40% - Accent5 5 2 4 2" xfId="7510"/>
    <cellStyle name="40% - Accent5 5 2 4 3" xfId="7511"/>
    <cellStyle name="40% - Accent5 5 2 5" xfId="7512"/>
    <cellStyle name="40% - Accent5 5 2 5 2" xfId="7513"/>
    <cellStyle name="40% - Accent5 5 2 5 3" xfId="7514"/>
    <cellStyle name="40% - Accent5 5 2 6" xfId="7515"/>
    <cellStyle name="40% - Accent5 5 2 7" xfId="7516"/>
    <cellStyle name="40% - Accent5 5 3" xfId="7517"/>
    <cellStyle name="40% - Accent5 5 3 2" xfId="7518"/>
    <cellStyle name="40% - Accent5 5 3 2 2" xfId="7519"/>
    <cellStyle name="40% - Accent5 5 3 2 2 2" xfId="7520"/>
    <cellStyle name="40% - Accent5 5 3 2 2 3" xfId="7521"/>
    <cellStyle name="40% - Accent5 5 3 2 3" xfId="7522"/>
    <cellStyle name="40% - Accent5 5 3 2 4" xfId="7523"/>
    <cellStyle name="40% - Accent5 5 3 3" xfId="7524"/>
    <cellStyle name="40% - Accent5 5 3 3 2" xfId="7525"/>
    <cellStyle name="40% - Accent5 5 3 3 3" xfId="7526"/>
    <cellStyle name="40% - Accent5 5 3 4" xfId="7527"/>
    <cellStyle name="40% - Accent5 5 3 4 2" xfId="7528"/>
    <cellStyle name="40% - Accent5 5 3 4 3" xfId="7529"/>
    <cellStyle name="40% - Accent5 5 3 5" xfId="7530"/>
    <cellStyle name="40% - Accent5 5 3 6" xfId="7531"/>
    <cellStyle name="40% - Accent5 5 4" xfId="7532"/>
    <cellStyle name="40% - Accent5 5 4 2" xfId="7533"/>
    <cellStyle name="40% - Accent5 5 4 2 2" xfId="7534"/>
    <cellStyle name="40% - Accent5 5 4 2 3" xfId="7535"/>
    <cellStyle name="40% - Accent5 5 4 3" xfId="7536"/>
    <cellStyle name="40% - Accent5 5 4 4" xfId="7537"/>
    <cellStyle name="40% - Accent5 5 5" xfId="7538"/>
    <cellStyle name="40% - Accent5 5 5 2" xfId="7539"/>
    <cellStyle name="40% - Accent5 5 5 3" xfId="7540"/>
    <cellStyle name="40% - Accent5 5 6" xfId="7541"/>
    <cellStyle name="40% - Accent5 5 6 2" xfId="7542"/>
    <cellStyle name="40% - Accent5 5 6 3" xfId="7543"/>
    <cellStyle name="40% - Accent5 5 7" xfId="7544"/>
    <cellStyle name="40% - Accent5 5 8" xfId="7545"/>
    <cellStyle name="40% - Accent5 6" xfId="7546"/>
    <cellStyle name="40% - Accent5 6 2" xfId="7547"/>
    <cellStyle name="40% - Accent5 6 2 2" xfId="7548"/>
    <cellStyle name="40% - Accent5 6 2 2 2" xfId="7549"/>
    <cellStyle name="40% - Accent5 6 2 2 2 2" xfId="7550"/>
    <cellStyle name="40% - Accent5 6 2 2 2 2 2" xfId="7551"/>
    <cellStyle name="40% - Accent5 6 2 2 2 2 3" xfId="7552"/>
    <cellStyle name="40% - Accent5 6 2 2 2 3" xfId="7553"/>
    <cellStyle name="40% - Accent5 6 2 2 2 4" xfId="7554"/>
    <cellStyle name="40% - Accent5 6 2 2 3" xfId="7555"/>
    <cellStyle name="40% - Accent5 6 2 2 3 2" xfId="7556"/>
    <cellStyle name="40% - Accent5 6 2 2 3 3" xfId="7557"/>
    <cellStyle name="40% - Accent5 6 2 2 4" xfId="7558"/>
    <cellStyle name="40% - Accent5 6 2 2 4 2" xfId="7559"/>
    <cellStyle name="40% - Accent5 6 2 2 4 3" xfId="7560"/>
    <cellStyle name="40% - Accent5 6 2 2 5" xfId="7561"/>
    <cellStyle name="40% - Accent5 6 2 2 6" xfId="7562"/>
    <cellStyle name="40% - Accent5 6 2 3" xfId="7563"/>
    <cellStyle name="40% - Accent5 6 2 3 2" xfId="7564"/>
    <cellStyle name="40% - Accent5 6 2 3 2 2" xfId="7565"/>
    <cellStyle name="40% - Accent5 6 2 3 2 3" xfId="7566"/>
    <cellStyle name="40% - Accent5 6 2 3 3" xfId="7567"/>
    <cellStyle name="40% - Accent5 6 2 3 4" xfId="7568"/>
    <cellStyle name="40% - Accent5 6 2 4" xfId="7569"/>
    <cellStyle name="40% - Accent5 6 2 4 2" xfId="7570"/>
    <cellStyle name="40% - Accent5 6 2 4 3" xfId="7571"/>
    <cellStyle name="40% - Accent5 6 2 5" xfId="7572"/>
    <cellStyle name="40% - Accent5 6 2 5 2" xfId="7573"/>
    <cellStyle name="40% - Accent5 6 2 5 3" xfId="7574"/>
    <cellStyle name="40% - Accent5 6 2 6" xfId="7575"/>
    <cellStyle name="40% - Accent5 6 2 7" xfId="7576"/>
    <cellStyle name="40% - Accent5 6 3" xfId="7577"/>
    <cellStyle name="40% - Accent5 6 3 2" xfId="7578"/>
    <cellStyle name="40% - Accent5 6 3 2 2" xfId="7579"/>
    <cellStyle name="40% - Accent5 6 3 2 2 2" xfId="7580"/>
    <cellStyle name="40% - Accent5 6 3 2 2 3" xfId="7581"/>
    <cellStyle name="40% - Accent5 6 3 2 3" xfId="7582"/>
    <cellStyle name="40% - Accent5 6 3 2 4" xfId="7583"/>
    <cellStyle name="40% - Accent5 6 3 3" xfId="7584"/>
    <cellStyle name="40% - Accent5 6 3 3 2" xfId="7585"/>
    <cellStyle name="40% - Accent5 6 3 3 3" xfId="7586"/>
    <cellStyle name="40% - Accent5 6 3 4" xfId="7587"/>
    <cellStyle name="40% - Accent5 6 3 4 2" xfId="7588"/>
    <cellStyle name="40% - Accent5 6 3 4 3" xfId="7589"/>
    <cellStyle name="40% - Accent5 6 3 5" xfId="7590"/>
    <cellStyle name="40% - Accent5 6 3 6" xfId="7591"/>
    <cellStyle name="40% - Accent5 6 4" xfId="7592"/>
    <cellStyle name="40% - Accent5 6 4 2" xfId="7593"/>
    <cellStyle name="40% - Accent5 6 4 2 2" xfId="7594"/>
    <cellStyle name="40% - Accent5 6 4 2 3" xfId="7595"/>
    <cellStyle name="40% - Accent5 6 4 3" xfId="7596"/>
    <cellStyle name="40% - Accent5 6 4 4" xfId="7597"/>
    <cellStyle name="40% - Accent5 6 5" xfId="7598"/>
    <cellStyle name="40% - Accent5 6 5 2" xfId="7599"/>
    <cellStyle name="40% - Accent5 6 5 3" xfId="7600"/>
    <cellStyle name="40% - Accent5 6 6" xfId="7601"/>
    <cellStyle name="40% - Accent5 6 6 2" xfId="7602"/>
    <cellStyle name="40% - Accent5 6 6 3" xfId="7603"/>
    <cellStyle name="40% - Accent5 6 7" xfId="7604"/>
    <cellStyle name="40% - Accent5 6 8" xfId="7605"/>
    <cellStyle name="40% - Accent5 7" xfId="7606"/>
    <cellStyle name="40% - Accent5 7 2" xfId="7607"/>
    <cellStyle name="40% - Accent5 7 2 2" xfId="7608"/>
    <cellStyle name="40% - Accent5 7 2 2 2" xfId="7609"/>
    <cellStyle name="40% - Accent5 7 2 2 2 2" xfId="7610"/>
    <cellStyle name="40% - Accent5 7 2 2 2 2 2" xfId="7611"/>
    <cellStyle name="40% - Accent5 7 2 2 2 2 3" xfId="7612"/>
    <cellStyle name="40% - Accent5 7 2 2 2 3" xfId="7613"/>
    <cellStyle name="40% - Accent5 7 2 2 2 4" xfId="7614"/>
    <cellStyle name="40% - Accent5 7 2 2 3" xfId="7615"/>
    <cellStyle name="40% - Accent5 7 2 2 3 2" xfId="7616"/>
    <cellStyle name="40% - Accent5 7 2 2 3 3" xfId="7617"/>
    <cellStyle name="40% - Accent5 7 2 2 4" xfId="7618"/>
    <cellStyle name="40% - Accent5 7 2 2 4 2" xfId="7619"/>
    <cellStyle name="40% - Accent5 7 2 2 4 3" xfId="7620"/>
    <cellStyle name="40% - Accent5 7 2 2 5" xfId="7621"/>
    <cellStyle name="40% - Accent5 7 2 2 6" xfId="7622"/>
    <cellStyle name="40% - Accent5 7 2 3" xfId="7623"/>
    <cellStyle name="40% - Accent5 7 2 3 2" xfId="7624"/>
    <cellStyle name="40% - Accent5 7 2 3 2 2" xfId="7625"/>
    <cellStyle name="40% - Accent5 7 2 3 2 3" xfId="7626"/>
    <cellStyle name="40% - Accent5 7 2 3 3" xfId="7627"/>
    <cellStyle name="40% - Accent5 7 2 3 4" xfId="7628"/>
    <cellStyle name="40% - Accent5 7 2 4" xfId="7629"/>
    <cellStyle name="40% - Accent5 7 2 4 2" xfId="7630"/>
    <cellStyle name="40% - Accent5 7 2 4 3" xfId="7631"/>
    <cellStyle name="40% - Accent5 7 2 5" xfId="7632"/>
    <cellStyle name="40% - Accent5 7 2 5 2" xfId="7633"/>
    <cellStyle name="40% - Accent5 7 2 5 3" xfId="7634"/>
    <cellStyle name="40% - Accent5 7 2 6" xfId="7635"/>
    <cellStyle name="40% - Accent5 7 2 7" xfId="7636"/>
    <cellStyle name="40% - Accent5 7 3" xfId="7637"/>
    <cellStyle name="40% - Accent5 7 3 2" xfId="7638"/>
    <cellStyle name="40% - Accent5 7 3 2 2" xfId="7639"/>
    <cellStyle name="40% - Accent5 7 3 2 2 2" xfId="7640"/>
    <cellStyle name="40% - Accent5 7 3 2 2 3" xfId="7641"/>
    <cellStyle name="40% - Accent5 7 3 2 3" xfId="7642"/>
    <cellStyle name="40% - Accent5 7 3 2 4" xfId="7643"/>
    <cellStyle name="40% - Accent5 7 3 3" xfId="7644"/>
    <cellStyle name="40% - Accent5 7 3 3 2" xfId="7645"/>
    <cellStyle name="40% - Accent5 7 3 3 3" xfId="7646"/>
    <cellStyle name="40% - Accent5 7 3 4" xfId="7647"/>
    <cellStyle name="40% - Accent5 7 3 4 2" xfId="7648"/>
    <cellStyle name="40% - Accent5 7 3 4 3" xfId="7649"/>
    <cellStyle name="40% - Accent5 7 3 5" xfId="7650"/>
    <cellStyle name="40% - Accent5 7 3 6" xfId="7651"/>
    <cellStyle name="40% - Accent5 7 4" xfId="7652"/>
    <cellStyle name="40% - Accent5 7 4 2" xfId="7653"/>
    <cellStyle name="40% - Accent5 7 4 2 2" xfId="7654"/>
    <cellStyle name="40% - Accent5 7 4 2 3" xfId="7655"/>
    <cellStyle name="40% - Accent5 7 4 3" xfId="7656"/>
    <cellStyle name="40% - Accent5 7 4 4" xfId="7657"/>
    <cellStyle name="40% - Accent5 7 5" xfId="7658"/>
    <cellStyle name="40% - Accent5 7 5 2" xfId="7659"/>
    <cellStyle name="40% - Accent5 7 5 3" xfId="7660"/>
    <cellStyle name="40% - Accent5 7 6" xfId="7661"/>
    <cellStyle name="40% - Accent5 7 6 2" xfId="7662"/>
    <cellStyle name="40% - Accent5 7 6 3" xfId="7663"/>
    <cellStyle name="40% - Accent5 7 7" xfId="7664"/>
    <cellStyle name="40% - Accent5 7 8" xfId="7665"/>
    <cellStyle name="40% - Accent5 8" xfId="7666"/>
    <cellStyle name="40% - Accent5 8 2" xfId="7667"/>
    <cellStyle name="40% - Accent5 8 2 2" xfId="7668"/>
    <cellStyle name="40% - Accent5 8 2 2 2" xfId="7669"/>
    <cellStyle name="40% - Accent5 8 2 2 2 2" xfId="7670"/>
    <cellStyle name="40% - Accent5 8 2 2 2 2 2" xfId="7671"/>
    <cellStyle name="40% - Accent5 8 2 2 2 2 3" xfId="7672"/>
    <cellStyle name="40% - Accent5 8 2 2 2 3" xfId="7673"/>
    <cellStyle name="40% - Accent5 8 2 2 2 4" xfId="7674"/>
    <cellStyle name="40% - Accent5 8 2 2 3" xfId="7675"/>
    <cellStyle name="40% - Accent5 8 2 2 3 2" xfId="7676"/>
    <cellStyle name="40% - Accent5 8 2 2 3 3" xfId="7677"/>
    <cellStyle name="40% - Accent5 8 2 2 4" xfId="7678"/>
    <cellStyle name="40% - Accent5 8 2 2 4 2" xfId="7679"/>
    <cellStyle name="40% - Accent5 8 2 2 4 3" xfId="7680"/>
    <cellStyle name="40% - Accent5 8 2 2 5" xfId="7681"/>
    <cellStyle name="40% - Accent5 8 2 2 6" xfId="7682"/>
    <cellStyle name="40% - Accent5 8 2 3" xfId="7683"/>
    <cellStyle name="40% - Accent5 8 2 3 2" xfId="7684"/>
    <cellStyle name="40% - Accent5 8 2 3 2 2" xfId="7685"/>
    <cellStyle name="40% - Accent5 8 2 3 2 3" xfId="7686"/>
    <cellStyle name="40% - Accent5 8 2 3 3" xfId="7687"/>
    <cellStyle name="40% - Accent5 8 2 3 4" xfId="7688"/>
    <cellStyle name="40% - Accent5 8 2 4" xfId="7689"/>
    <cellStyle name="40% - Accent5 8 2 4 2" xfId="7690"/>
    <cellStyle name="40% - Accent5 8 2 4 3" xfId="7691"/>
    <cellStyle name="40% - Accent5 8 2 5" xfId="7692"/>
    <cellStyle name="40% - Accent5 8 2 5 2" xfId="7693"/>
    <cellStyle name="40% - Accent5 8 2 5 3" xfId="7694"/>
    <cellStyle name="40% - Accent5 8 2 6" xfId="7695"/>
    <cellStyle name="40% - Accent5 8 2 7" xfId="7696"/>
    <cellStyle name="40% - Accent5 8 3" xfId="7697"/>
    <cellStyle name="40% - Accent5 8 3 2" xfId="7698"/>
    <cellStyle name="40% - Accent5 8 3 2 2" xfId="7699"/>
    <cellStyle name="40% - Accent5 8 3 2 2 2" xfId="7700"/>
    <cellStyle name="40% - Accent5 8 3 2 2 3" xfId="7701"/>
    <cellStyle name="40% - Accent5 8 3 2 3" xfId="7702"/>
    <cellStyle name="40% - Accent5 8 3 2 4" xfId="7703"/>
    <cellStyle name="40% - Accent5 8 3 3" xfId="7704"/>
    <cellStyle name="40% - Accent5 8 3 3 2" xfId="7705"/>
    <cellStyle name="40% - Accent5 8 3 3 3" xfId="7706"/>
    <cellStyle name="40% - Accent5 8 3 4" xfId="7707"/>
    <cellStyle name="40% - Accent5 8 3 4 2" xfId="7708"/>
    <cellStyle name="40% - Accent5 8 3 4 3" xfId="7709"/>
    <cellStyle name="40% - Accent5 8 3 5" xfId="7710"/>
    <cellStyle name="40% - Accent5 8 3 6" xfId="7711"/>
    <cellStyle name="40% - Accent5 8 4" xfId="7712"/>
    <cellStyle name="40% - Accent5 8 4 2" xfId="7713"/>
    <cellStyle name="40% - Accent5 8 4 2 2" xfId="7714"/>
    <cellStyle name="40% - Accent5 8 4 2 3" xfId="7715"/>
    <cellStyle name="40% - Accent5 8 4 3" xfId="7716"/>
    <cellStyle name="40% - Accent5 8 4 4" xfId="7717"/>
    <cellStyle name="40% - Accent5 8 5" xfId="7718"/>
    <cellStyle name="40% - Accent5 8 5 2" xfId="7719"/>
    <cellStyle name="40% - Accent5 8 5 3" xfId="7720"/>
    <cellStyle name="40% - Accent5 8 6" xfId="7721"/>
    <cellStyle name="40% - Accent5 8 6 2" xfId="7722"/>
    <cellStyle name="40% - Accent5 8 6 3" xfId="7723"/>
    <cellStyle name="40% - Accent5 8 7" xfId="7724"/>
    <cellStyle name="40% - Accent5 8 8" xfId="7725"/>
    <cellStyle name="40% - Accent5 9" xfId="7726"/>
    <cellStyle name="40% - Accent5 9 2" xfId="7727"/>
    <cellStyle name="40% - Accent5 9 2 2" xfId="7728"/>
    <cellStyle name="40% - Accent5 9 2 2 2" xfId="7729"/>
    <cellStyle name="40% - Accent5 9 2 2 2 2" xfId="7730"/>
    <cellStyle name="40% - Accent5 9 2 2 2 2 2" xfId="7731"/>
    <cellStyle name="40% - Accent5 9 2 2 2 2 3" xfId="7732"/>
    <cellStyle name="40% - Accent5 9 2 2 2 3" xfId="7733"/>
    <cellStyle name="40% - Accent5 9 2 2 2 4" xfId="7734"/>
    <cellStyle name="40% - Accent5 9 2 2 3" xfId="7735"/>
    <cellStyle name="40% - Accent5 9 2 2 3 2" xfId="7736"/>
    <cellStyle name="40% - Accent5 9 2 2 3 3" xfId="7737"/>
    <cellStyle name="40% - Accent5 9 2 2 4" xfId="7738"/>
    <cellStyle name="40% - Accent5 9 2 2 4 2" xfId="7739"/>
    <cellStyle name="40% - Accent5 9 2 2 4 3" xfId="7740"/>
    <cellStyle name="40% - Accent5 9 2 2 5" xfId="7741"/>
    <cellStyle name="40% - Accent5 9 2 2 6" xfId="7742"/>
    <cellStyle name="40% - Accent5 9 2 3" xfId="7743"/>
    <cellStyle name="40% - Accent5 9 2 3 2" xfId="7744"/>
    <cellStyle name="40% - Accent5 9 2 3 2 2" xfId="7745"/>
    <cellStyle name="40% - Accent5 9 2 3 2 3" xfId="7746"/>
    <cellStyle name="40% - Accent5 9 2 3 3" xfId="7747"/>
    <cellStyle name="40% - Accent5 9 2 3 4" xfId="7748"/>
    <cellStyle name="40% - Accent5 9 2 4" xfId="7749"/>
    <cellStyle name="40% - Accent5 9 2 4 2" xfId="7750"/>
    <cellStyle name="40% - Accent5 9 2 4 3" xfId="7751"/>
    <cellStyle name="40% - Accent5 9 2 5" xfId="7752"/>
    <cellStyle name="40% - Accent5 9 2 5 2" xfId="7753"/>
    <cellStyle name="40% - Accent5 9 2 5 3" xfId="7754"/>
    <cellStyle name="40% - Accent5 9 2 6" xfId="7755"/>
    <cellStyle name="40% - Accent5 9 2 7" xfId="7756"/>
    <cellStyle name="40% - Accent5 9 3" xfId="7757"/>
    <cellStyle name="40% - Accent5 9 3 2" xfId="7758"/>
    <cellStyle name="40% - Accent5 9 3 2 2" xfId="7759"/>
    <cellStyle name="40% - Accent5 9 3 2 2 2" xfId="7760"/>
    <cellStyle name="40% - Accent5 9 3 2 2 3" xfId="7761"/>
    <cellStyle name="40% - Accent5 9 3 2 3" xfId="7762"/>
    <cellStyle name="40% - Accent5 9 3 2 4" xfId="7763"/>
    <cellStyle name="40% - Accent5 9 3 3" xfId="7764"/>
    <cellStyle name="40% - Accent5 9 3 3 2" xfId="7765"/>
    <cellStyle name="40% - Accent5 9 3 3 3" xfId="7766"/>
    <cellStyle name="40% - Accent5 9 3 4" xfId="7767"/>
    <cellStyle name="40% - Accent5 9 3 4 2" xfId="7768"/>
    <cellStyle name="40% - Accent5 9 3 4 3" xfId="7769"/>
    <cellStyle name="40% - Accent5 9 3 5" xfId="7770"/>
    <cellStyle name="40% - Accent5 9 3 6" xfId="7771"/>
    <cellStyle name="40% - Accent5 9 4" xfId="7772"/>
    <cellStyle name="40% - Accent5 9 4 2" xfId="7773"/>
    <cellStyle name="40% - Accent5 9 4 2 2" xfId="7774"/>
    <cellStyle name="40% - Accent5 9 4 2 3" xfId="7775"/>
    <cellStyle name="40% - Accent5 9 4 3" xfId="7776"/>
    <cellStyle name="40% - Accent5 9 4 4" xfId="7777"/>
    <cellStyle name="40% - Accent5 9 5" xfId="7778"/>
    <cellStyle name="40% - Accent5 9 5 2" xfId="7779"/>
    <cellStyle name="40% - Accent5 9 5 3" xfId="7780"/>
    <cellStyle name="40% - Accent5 9 6" xfId="7781"/>
    <cellStyle name="40% - Accent5 9 6 2" xfId="7782"/>
    <cellStyle name="40% - Accent5 9 6 3" xfId="7783"/>
    <cellStyle name="40% - Accent5 9 7" xfId="7784"/>
    <cellStyle name="40% - Accent5 9 8" xfId="7785"/>
    <cellStyle name="40% - Accent6 10" xfId="7786"/>
    <cellStyle name="40% - Accent6 10 2" xfId="7787"/>
    <cellStyle name="40% - Accent6 10 2 2" xfId="7788"/>
    <cellStyle name="40% - Accent6 10 2 2 2" xfId="7789"/>
    <cellStyle name="40% - Accent6 10 2 2 2 2" xfId="7790"/>
    <cellStyle name="40% - Accent6 10 2 2 2 2 2" xfId="7791"/>
    <cellStyle name="40% - Accent6 10 2 2 2 2 3" xfId="7792"/>
    <cellStyle name="40% - Accent6 10 2 2 2 3" xfId="7793"/>
    <cellStyle name="40% - Accent6 10 2 2 2 4" xfId="7794"/>
    <cellStyle name="40% - Accent6 10 2 2 3" xfId="7795"/>
    <cellStyle name="40% - Accent6 10 2 2 3 2" xfId="7796"/>
    <cellStyle name="40% - Accent6 10 2 2 3 3" xfId="7797"/>
    <cellStyle name="40% - Accent6 10 2 2 4" xfId="7798"/>
    <cellStyle name="40% - Accent6 10 2 2 4 2" xfId="7799"/>
    <cellStyle name="40% - Accent6 10 2 2 4 3" xfId="7800"/>
    <cellStyle name="40% - Accent6 10 2 2 5" xfId="7801"/>
    <cellStyle name="40% - Accent6 10 2 2 6" xfId="7802"/>
    <cellStyle name="40% - Accent6 10 2 3" xfId="7803"/>
    <cellStyle name="40% - Accent6 10 2 3 2" xfId="7804"/>
    <cellStyle name="40% - Accent6 10 2 3 2 2" xfId="7805"/>
    <cellStyle name="40% - Accent6 10 2 3 2 3" xfId="7806"/>
    <cellStyle name="40% - Accent6 10 2 3 3" xfId="7807"/>
    <cellStyle name="40% - Accent6 10 2 3 4" xfId="7808"/>
    <cellStyle name="40% - Accent6 10 2 4" xfId="7809"/>
    <cellStyle name="40% - Accent6 10 2 4 2" xfId="7810"/>
    <cellStyle name="40% - Accent6 10 2 4 3" xfId="7811"/>
    <cellStyle name="40% - Accent6 10 2 5" xfId="7812"/>
    <cellStyle name="40% - Accent6 10 2 5 2" xfId="7813"/>
    <cellStyle name="40% - Accent6 10 2 5 3" xfId="7814"/>
    <cellStyle name="40% - Accent6 10 2 6" xfId="7815"/>
    <cellStyle name="40% - Accent6 10 2 7" xfId="7816"/>
    <cellStyle name="40% - Accent6 10 3" xfId="7817"/>
    <cellStyle name="40% - Accent6 10 3 2" xfId="7818"/>
    <cellStyle name="40% - Accent6 10 3 2 2" xfId="7819"/>
    <cellStyle name="40% - Accent6 10 3 2 2 2" xfId="7820"/>
    <cellStyle name="40% - Accent6 10 3 2 2 3" xfId="7821"/>
    <cellStyle name="40% - Accent6 10 3 2 3" xfId="7822"/>
    <cellStyle name="40% - Accent6 10 3 2 4" xfId="7823"/>
    <cellStyle name="40% - Accent6 10 3 3" xfId="7824"/>
    <cellStyle name="40% - Accent6 10 3 3 2" xfId="7825"/>
    <cellStyle name="40% - Accent6 10 3 3 3" xfId="7826"/>
    <cellStyle name="40% - Accent6 10 3 4" xfId="7827"/>
    <cellStyle name="40% - Accent6 10 3 4 2" xfId="7828"/>
    <cellStyle name="40% - Accent6 10 3 4 3" xfId="7829"/>
    <cellStyle name="40% - Accent6 10 3 5" xfId="7830"/>
    <cellStyle name="40% - Accent6 10 3 6" xfId="7831"/>
    <cellStyle name="40% - Accent6 10 4" xfId="7832"/>
    <cellStyle name="40% - Accent6 10 4 2" xfId="7833"/>
    <cellStyle name="40% - Accent6 10 4 2 2" xfId="7834"/>
    <cellStyle name="40% - Accent6 10 4 2 3" xfId="7835"/>
    <cellStyle name="40% - Accent6 10 4 3" xfId="7836"/>
    <cellStyle name="40% - Accent6 10 4 4" xfId="7837"/>
    <cellStyle name="40% - Accent6 10 5" xfId="7838"/>
    <cellStyle name="40% - Accent6 10 5 2" xfId="7839"/>
    <cellStyle name="40% - Accent6 10 5 3" xfId="7840"/>
    <cellStyle name="40% - Accent6 10 6" xfId="7841"/>
    <cellStyle name="40% - Accent6 10 6 2" xfId="7842"/>
    <cellStyle name="40% - Accent6 10 6 3" xfId="7843"/>
    <cellStyle name="40% - Accent6 10 7" xfId="7844"/>
    <cellStyle name="40% - Accent6 10 8" xfId="7845"/>
    <cellStyle name="40% - Accent6 11" xfId="7846"/>
    <cellStyle name="40% - Accent6 11 2" xfId="7847"/>
    <cellStyle name="40% - Accent6 11 2 2" xfId="7848"/>
    <cellStyle name="40% - Accent6 11 2 2 2" xfId="7849"/>
    <cellStyle name="40% - Accent6 11 2 2 2 2" xfId="7850"/>
    <cellStyle name="40% - Accent6 11 2 2 2 2 2" xfId="7851"/>
    <cellStyle name="40% - Accent6 11 2 2 2 2 3" xfId="7852"/>
    <cellStyle name="40% - Accent6 11 2 2 2 3" xfId="7853"/>
    <cellStyle name="40% - Accent6 11 2 2 2 4" xfId="7854"/>
    <cellStyle name="40% - Accent6 11 2 2 3" xfId="7855"/>
    <cellStyle name="40% - Accent6 11 2 2 3 2" xfId="7856"/>
    <cellStyle name="40% - Accent6 11 2 2 3 3" xfId="7857"/>
    <cellStyle name="40% - Accent6 11 2 2 4" xfId="7858"/>
    <cellStyle name="40% - Accent6 11 2 2 4 2" xfId="7859"/>
    <cellStyle name="40% - Accent6 11 2 2 4 3" xfId="7860"/>
    <cellStyle name="40% - Accent6 11 2 2 5" xfId="7861"/>
    <cellStyle name="40% - Accent6 11 2 2 6" xfId="7862"/>
    <cellStyle name="40% - Accent6 11 2 3" xfId="7863"/>
    <cellStyle name="40% - Accent6 11 2 3 2" xfId="7864"/>
    <cellStyle name="40% - Accent6 11 2 3 2 2" xfId="7865"/>
    <cellStyle name="40% - Accent6 11 2 3 2 3" xfId="7866"/>
    <cellStyle name="40% - Accent6 11 2 3 3" xfId="7867"/>
    <cellStyle name="40% - Accent6 11 2 3 4" xfId="7868"/>
    <cellStyle name="40% - Accent6 11 2 4" xfId="7869"/>
    <cellStyle name="40% - Accent6 11 2 4 2" xfId="7870"/>
    <cellStyle name="40% - Accent6 11 2 4 3" xfId="7871"/>
    <cellStyle name="40% - Accent6 11 2 5" xfId="7872"/>
    <cellStyle name="40% - Accent6 11 2 5 2" xfId="7873"/>
    <cellStyle name="40% - Accent6 11 2 5 3" xfId="7874"/>
    <cellStyle name="40% - Accent6 11 2 6" xfId="7875"/>
    <cellStyle name="40% - Accent6 11 2 7" xfId="7876"/>
    <cellStyle name="40% - Accent6 11 3" xfId="7877"/>
    <cellStyle name="40% - Accent6 11 3 2" xfId="7878"/>
    <cellStyle name="40% - Accent6 11 3 2 2" xfId="7879"/>
    <cellStyle name="40% - Accent6 11 3 2 2 2" xfId="7880"/>
    <cellStyle name="40% - Accent6 11 3 2 2 3" xfId="7881"/>
    <cellStyle name="40% - Accent6 11 3 2 3" xfId="7882"/>
    <cellStyle name="40% - Accent6 11 3 2 4" xfId="7883"/>
    <cellStyle name="40% - Accent6 11 3 3" xfId="7884"/>
    <cellStyle name="40% - Accent6 11 3 3 2" xfId="7885"/>
    <cellStyle name="40% - Accent6 11 3 3 3" xfId="7886"/>
    <cellStyle name="40% - Accent6 11 3 4" xfId="7887"/>
    <cellStyle name="40% - Accent6 11 3 4 2" xfId="7888"/>
    <cellStyle name="40% - Accent6 11 3 4 3" xfId="7889"/>
    <cellStyle name="40% - Accent6 11 3 5" xfId="7890"/>
    <cellStyle name="40% - Accent6 11 3 6" xfId="7891"/>
    <cellStyle name="40% - Accent6 11 4" xfId="7892"/>
    <cellStyle name="40% - Accent6 11 4 2" xfId="7893"/>
    <cellStyle name="40% - Accent6 11 4 2 2" xfId="7894"/>
    <cellStyle name="40% - Accent6 11 4 2 3" xfId="7895"/>
    <cellStyle name="40% - Accent6 11 4 3" xfId="7896"/>
    <cellStyle name="40% - Accent6 11 4 4" xfId="7897"/>
    <cellStyle name="40% - Accent6 11 5" xfId="7898"/>
    <cellStyle name="40% - Accent6 11 5 2" xfId="7899"/>
    <cellStyle name="40% - Accent6 11 5 3" xfId="7900"/>
    <cellStyle name="40% - Accent6 11 6" xfId="7901"/>
    <cellStyle name="40% - Accent6 11 6 2" xfId="7902"/>
    <cellStyle name="40% - Accent6 11 6 3" xfId="7903"/>
    <cellStyle name="40% - Accent6 11 7" xfId="7904"/>
    <cellStyle name="40% - Accent6 11 8" xfId="7905"/>
    <cellStyle name="40% - Accent6 12" xfId="7906"/>
    <cellStyle name="40% - Accent6 12 2" xfId="7907"/>
    <cellStyle name="40% - Accent6 12 2 2" xfId="7908"/>
    <cellStyle name="40% - Accent6 12 2 2 2" xfId="7909"/>
    <cellStyle name="40% - Accent6 12 2 2 2 2" xfId="7910"/>
    <cellStyle name="40% - Accent6 12 2 2 2 2 2" xfId="7911"/>
    <cellStyle name="40% - Accent6 12 2 2 2 2 3" xfId="7912"/>
    <cellStyle name="40% - Accent6 12 2 2 2 3" xfId="7913"/>
    <cellStyle name="40% - Accent6 12 2 2 2 4" xfId="7914"/>
    <cellStyle name="40% - Accent6 12 2 2 3" xfId="7915"/>
    <cellStyle name="40% - Accent6 12 2 2 3 2" xfId="7916"/>
    <cellStyle name="40% - Accent6 12 2 2 3 3" xfId="7917"/>
    <cellStyle name="40% - Accent6 12 2 2 4" xfId="7918"/>
    <cellStyle name="40% - Accent6 12 2 2 4 2" xfId="7919"/>
    <cellStyle name="40% - Accent6 12 2 2 4 3" xfId="7920"/>
    <cellStyle name="40% - Accent6 12 2 2 5" xfId="7921"/>
    <cellStyle name="40% - Accent6 12 2 2 6" xfId="7922"/>
    <cellStyle name="40% - Accent6 12 2 3" xfId="7923"/>
    <cellStyle name="40% - Accent6 12 2 3 2" xfId="7924"/>
    <cellStyle name="40% - Accent6 12 2 3 2 2" xfId="7925"/>
    <cellStyle name="40% - Accent6 12 2 3 2 3" xfId="7926"/>
    <cellStyle name="40% - Accent6 12 2 3 3" xfId="7927"/>
    <cellStyle name="40% - Accent6 12 2 3 4" xfId="7928"/>
    <cellStyle name="40% - Accent6 12 2 4" xfId="7929"/>
    <cellStyle name="40% - Accent6 12 2 4 2" xfId="7930"/>
    <cellStyle name="40% - Accent6 12 2 4 3" xfId="7931"/>
    <cellStyle name="40% - Accent6 12 2 5" xfId="7932"/>
    <cellStyle name="40% - Accent6 12 2 5 2" xfId="7933"/>
    <cellStyle name="40% - Accent6 12 2 5 3" xfId="7934"/>
    <cellStyle name="40% - Accent6 12 2 6" xfId="7935"/>
    <cellStyle name="40% - Accent6 12 2 7" xfId="7936"/>
    <cellStyle name="40% - Accent6 12 3" xfId="7937"/>
    <cellStyle name="40% - Accent6 12 3 2" xfId="7938"/>
    <cellStyle name="40% - Accent6 12 3 2 2" xfId="7939"/>
    <cellStyle name="40% - Accent6 12 3 2 2 2" xfId="7940"/>
    <cellStyle name="40% - Accent6 12 3 2 2 3" xfId="7941"/>
    <cellStyle name="40% - Accent6 12 3 2 3" xfId="7942"/>
    <cellStyle name="40% - Accent6 12 3 2 4" xfId="7943"/>
    <cellStyle name="40% - Accent6 12 3 3" xfId="7944"/>
    <cellStyle name="40% - Accent6 12 3 3 2" xfId="7945"/>
    <cellStyle name="40% - Accent6 12 3 3 3" xfId="7946"/>
    <cellStyle name="40% - Accent6 12 3 4" xfId="7947"/>
    <cellStyle name="40% - Accent6 12 3 4 2" xfId="7948"/>
    <cellStyle name="40% - Accent6 12 3 4 3" xfId="7949"/>
    <cellStyle name="40% - Accent6 12 3 5" xfId="7950"/>
    <cellStyle name="40% - Accent6 12 3 6" xfId="7951"/>
    <cellStyle name="40% - Accent6 12 4" xfId="7952"/>
    <cellStyle name="40% - Accent6 12 4 2" xfId="7953"/>
    <cellStyle name="40% - Accent6 12 4 2 2" xfId="7954"/>
    <cellStyle name="40% - Accent6 12 4 2 3" xfId="7955"/>
    <cellStyle name="40% - Accent6 12 4 3" xfId="7956"/>
    <cellStyle name="40% - Accent6 12 4 4" xfId="7957"/>
    <cellStyle name="40% - Accent6 12 5" xfId="7958"/>
    <cellStyle name="40% - Accent6 12 5 2" xfId="7959"/>
    <cellStyle name="40% - Accent6 12 5 3" xfId="7960"/>
    <cellStyle name="40% - Accent6 12 6" xfId="7961"/>
    <cellStyle name="40% - Accent6 12 6 2" xfId="7962"/>
    <cellStyle name="40% - Accent6 12 6 3" xfId="7963"/>
    <cellStyle name="40% - Accent6 12 7" xfId="7964"/>
    <cellStyle name="40% - Accent6 12 8" xfId="7965"/>
    <cellStyle name="40% - Accent6 13" xfId="7966"/>
    <cellStyle name="40% - Accent6 14" xfId="7967"/>
    <cellStyle name="40% - Accent6 15" xfId="7968"/>
    <cellStyle name="40% - Accent6 15 2" xfId="7969"/>
    <cellStyle name="40% - Accent6 15 2 2" xfId="7970"/>
    <cellStyle name="40% - Accent6 15 2 2 2" xfId="7971"/>
    <cellStyle name="40% - Accent6 15 2 2 3" xfId="7972"/>
    <cellStyle name="40% - Accent6 15 2 3" xfId="7973"/>
    <cellStyle name="40% - Accent6 15 2 4" xfId="7974"/>
    <cellStyle name="40% - Accent6 15 3" xfId="7975"/>
    <cellStyle name="40% - Accent6 15 3 2" xfId="7976"/>
    <cellStyle name="40% - Accent6 15 3 3" xfId="7977"/>
    <cellStyle name="40% - Accent6 15 4" xfId="7978"/>
    <cellStyle name="40% - Accent6 15 4 2" xfId="7979"/>
    <cellStyle name="40% - Accent6 15 4 3" xfId="7980"/>
    <cellStyle name="40% - Accent6 15 5" xfId="7981"/>
    <cellStyle name="40% - Accent6 15 6" xfId="7982"/>
    <cellStyle name="40% - Accent6 16" xfId="7983"/>
    <cellStyle name="40% - Accent6 16 2" xfId="7984"/>
    <cellStyle name="40% - Accent6 16 2 2" xfId="7985"/>
    <cellStyle name="40% - Accent6 16 2 3" xfId="7986"/>
    <cellStyle name="40% - Accent6 16 3" xfId="7987"/>
    <cellStyle name="40% - Accent6 16 4" xfId="7988"/>
    <cellStyle name="40% - Accent6 17" xfId="7989"/>
    <cellStyle name="40% - Accent6 17 2" xfId="7990"/>
    <cellStyle name="40% - Accent6 17 2 2" xfId="7991"/>
    <cellStyle name="40% - Accent6 17 2 3" xfId="7992"/>
    <cellStyle name="40% - Accent6 17 3" xfId="7993"/>
    <cellStyle name="40% - Accent6 17 4" xfId="7994"/>
    <cellStyle name="40% - Accent6 18" xfId="7995"/>
    <cellStyle name="40% - Accent6 18 2" xfId="7996"/>
    <cellStyle name="40% - Accent6 18 3" xfId="7997"/>
    <cellStyle name="40% - Accent6 19" xfId="7998"/>
    <cellStyle name="40% - Accent6 19 2" xfId="7999"/>
    <cellStyle name="40% - Accent6 19 3" xfId="8000"/>
    <cellStyle name="40% - Accent6 2" xfId="8001"/>
    <cellStyle name="40% - Accent6 2 2" xfId="8002"/>
    <cellStyle name="40% - Accent6 2 2 2" xfId="8003"/>
    <cellStyle name="40% - Accent6 2 2 3" xfId="8004"/>
    <cellStyle name="40% - Accent6 2 2 3 2" xfId="8005"/>
    <cellStyle name="40% - Accent6 2 2 3 2 2" xfId="8006"/>
    <cellStyle name="40% - Accent6 2 2 3 2 2 2" xfId="8007"/>
    <cellStyle name="40% - Accent6 2 2 3 2 2 2 2" xfId="8008"/>
    <cellStyle name="40% - Accent6 2 2 3 2 2 2 3" xfId="8009"/>
    <cellStyle name="40% - Accent6 2 2 3 2 2 3" xfId="8010"/>
    <cellStyle name="40% - Accent6 2 2 3 2 2 4" xfId="8011"/>
    <cellStyle name="40% - Accent6 2 2 3 2 3" xfId="8012"/>
    <cellStyle name="40% - Accent6 2 2 3 2 3 2" xfId="8013"/>
    <cellStyle name="40% - Accent6 2 2 3 2 3 3" xfId="8014"/>
    <cellStyle name="40% - Accent6 2 2 3 2 4" xfId="8015"/>
    <cellStyle name="40% - Accent6 2 2 3 2 4 2" xfId="8016"/>
    <cellStyle name="40% - Accent6 2 2 3 2 4 3" xfId="8017"/>
    <cellStyle name="40% - Accent6 2 2 3 2 5" xfId="8018"/>
    <cellStyle name="40% - Accent6 2 2 3 2 6" xfId="8019"/>
    <cellStyle name="40% - Accent6 2 2 3 3" xfId="8020"/>
    <cellStyle name="40% - Accent6 2 2 3 3 2" xfId="8021"/>
    <cellStyle name="40% - Accent6 2 2 3 3 2 2" xfId="8022"/>
    <cellStyle name="40% - Accent6 2 2 3 3 2 3" xfId="8023"/>
    <cellStyle name="40% - Accent6 2 2 3 3 3" xfId="8024"/>
    <cellStyle name="40% - Accent6 2 2 3 3 4" xfId="8025"/>
    <cellStyle name="40% - Accent6 2 2 3 4" xfId="8026"/>
    <cellStyle name="40% - Accent6 2 2 3 4 2" xfId="8027"/>
    <cellStyle name="40% - Accent6 2 2 3 4 3" xfId="8028"/>
    <cellStyle name="40% - Accent6 2 2 3 5" xfId="8029"/>
    <cellStyle name="40% - Accent6 2 2 3 5 2" xfId="8030"/>
    <cellStyle name="40% - Accent6 2 2 3 5 3" xfId="8031"/>
    <cellStyle name="40% - Accent6 2 2 3 6" xfId="8032"/>
    <cellStyle name="40% - Accent6 2 2 3 7" xfId="8033"/>
    <cellStyle name="40% - Accent6 2 2 4" xfId="8034"/>
    <cellStyle name="40% - Accent6 2 2 4 2" xfId="8035"/>
    <cellStyle name="40% - Accent6 2 2 4 2 2" xfId="8036"/>
    <cellStyle name="40% - Accent6 2 2 4 2 2 2" xfId="8037"/>
    <cellStyle name="40% - Accent6 2 2 4 2 2 3" xfId="8038"/>
    <cellStyle name="40% - Accent6 2 2 4 2 3" xfId="8039"/>
    <cellStyle name="40% - Accent6 2 2 4 2 4" xfId="8040"/>
    <cellStyle name="40% - Accent6 2 2 4 3" xfId="8041"/>
    <cellStyle name="40% - Accent6 2 2 4 3 2" xfId="8042"/>
    <cellStyle name="40% - Accent6 2 2 4 3 3" xfId="8043"/>
    <cellStyle name="40% - Accent6 2 2 4 4" xfId="8044"/>
    <cellStyle name="40% - Accent6 2 2 4 4 2" xfId="8045"/>
    <cellStyle name="40% - Accent6 2 2 4 4 3" xfId="8046"/>
    <cellStyle name="40% - Accent6 2 2 4 5" xfId="8047"/>
    <cellStyle name="40% - Accent6 2 2 4 6" xfId="8048"/>
    <cellStyle name="40% - Accent6 2 2 5" xfId="8049"/>
    <cellStyle name="40% - Accent6 2 2 5 2" xfId="8050"/>
    <cellStyle name="40% - Accent6 2 2 5 2 2" xfId="8051"/>
    <cellStyle name="40% - Accent6 2 2 5 2 3" xfId="8052"/>
    <cellStyle name="40% - Accent6 2 2 5 3" xfId="8053"/>
    <cellStyle name="40% - Accent6 2 2 5 4" xfId="8054"/>
    <cellStyle name="40% - Accent6 2 2 6" xfId="8055"/>
    <cellStyle name="40% - Accent6 2 2 6 2" xfId="8056"/>
    <cellStyle name="40% - Accent6 2 2 6 3" xfId="8057"/>
    <cellStyle name="40% - Accent6 2 2 7" xfId="8058"/>
    <cellStyle name="40% - Accent6 2 2 7 2" xfId="8059"/>
    <cellStyle name="40% - Accent6 2 2 7 3" xfId="8060"/>
    <cellStyle name="40% - Accent6 2 2 8" xfId="8061"/>
    <cellStyle name="40% - Accent6 2 2 9" xfId="8062"/>
    <cellStyle name="40% - Accent6 20" xfId="8063"/>
    <cellStyle name="40% - Accent6 20 2" xfId="8064"/>
    <cellStyle name="40% - Accent6 20 3" xfId="8065"/>
    <cellStyle name="40% - Accent6 21" xfId="8066"/>
    <cellStyle name="40% - Accent6 22" xfId="8067"/>
    <cellStyle name="40% - Accent6 3" xfId="8068"/>
    <cellStyle name="40% - Accent6 3 2" xfId="8069"/>
    <cellStyle name="40% - Accent6 3 2 2" xfId="8070"/>
    <cellStyle name="40% - Accent6 3 2 3" xfId="8071"/>
    <cellStyle name="40% - Accent6 3 2 3 2" xfId="8072"/>
    <cellStyle name="40% - Accent6 3 2 3 2 2" xfId="8073"/>
    <cellStyle name="40% - Accent6 3 2 3 2 2 2" xfId="8074"/>
    <cellStyle name="40% - Accent6 3 2 3 2 2 3" xfId="8075"/>
    <cellStyle name="40% - Accent6 3 2 3 2 3" xfId="8076"/>
    <cellStyle name="40% - Accent6 3 2 3 2 4" xfId="8077"/>
    <cellStyle name="40% - Accent6 3 2 3 3" xfId="8078"/>
    <cellStyle name="40% - Accent6 3 2 3 3 2" xfId="8079"/>
    <cellStyle name="40% - Accent6 3 2 3 3 3" xfId="8080"/>
    <cellStyle name="40% - Accent6 3 2 3 4" xfId="8081"/>
    <cellStyle name="40% - Accent6 3 2 3 4 2" xfId="8082"/>
    <cellStyle name="40% - Accent6 3 2 3 4 3" xfId="8083"/>
    <cellStyle name="40% - Accent6 3 2 3 5" xfId="8084"/>
    <cellStyle name="40% - Accent6 3 2 3 6" xfId="8085"/>
    <cellStyle name="40% - Accent6 3 2 4" xfId="8086"/>
    <cellStyle name="40% - Accent6 3 2 4 2" xfId="8087"/>
    <cellStyle name="40% - Accent6 3 2 4 2 2" xfId="8088"/>
    <cellStyle name="40% - Accent6 3 2 4 2 3" xfId="8089"/>
    <cellStyle name="40% - Accent6 3 2 4 3" xfId="8090"/>
    <cellStyle name="40% - Accent6 3 2 4 4" xfId="8091"/>
    <cellStyle name="40% - Accent6 3 2 5" xfId="8092"/>
    <cellStyle name="40% - Accent6 3 2 5 2" xfId="8093"/>
    <cellStyle name="40% - Accent6 3 2 5 3" xfId="8094"/>
    <cellStyle name="40% - Accent6 3 2 6" xfId="8095"/>
    <cellStyle name="40% - Accent6 3 2 6 2" xfId="8096"/>
    <cellStyle name="40% - Accent6 3 2 6 3" xfId="8097"/>
    <cellStyle name="40% - Accent6 3 2 7" xfId="8098"/>
    <cellStyle name="40% - Accent6 3 2 8" xfId="8099"/>
    <cellStyle name="40% - Accent6 3 3" xfId="8100"/>
    <cellStyle name="40% - Accent6 3 4" xfId="8101"/>
    <cellStyle name="40% - Accent6 3 4 2" xfId="8102"/>
    <cellStyle name="40% - Accent6 3 4 2 2" xfId="8103"/>
    <cellStyle name="40% - Accent6 3 4 2 2 2" xfId="8104"/>
    <cellStyle name="40% - Accent6 3 4 2 2 3" xfId="8105"/>
    <cellStyle name="40% - Accent6 3 4 2 3" xfId="8106"/>
    <cellStyle name="40% - Accent6 3 4 2 4" xfId="8107"/>
    <cellStyle name="40% - Accent6 3 4 3" xfId="8108"/>
    <cellStyle name="40% - Accent6 3 4 3 2" xfId="8109"/>
    <cellStyle name="40% - Accent6 3 4 3 3" xfId="8110"/>
    <cellStyle name="40% - Accent6 3 4 4" xfId="8111"/>
    <cellStyle name="40% - Accent6 3 4 4 2" xfId="8112"/>
    <cellStyle name="40% - Accent6 3 4 4 3" xfId="8113"/>
    <cellStyle name="40% - Accent6 3 4 5" xfId="8114"/>
    <cellStyle name="40% - Accent6 3 4 6" xfId="8115"/>
    <cellStyle name="40% - Accent6 3 5" xfId="8116"/>
    <cellStyle name="40% - Accent6 3 5 2" xfId="8117"/>
    <cellStyle name="40% - Accent6 3 5 2 2" xfId="8118"/>
    <cellStyle name="40% - Accent6 3 5 2 3" xfId="8119"/>
    <cellStyle name="40% - Accent6 3 5 3" xfId="8120"/>
    <cellStyle name="40% - Accent6 3 5 4" xfId="8121"/>
    <cellStyle name="40% - Accent6 3 6" xfId="8122"/>
    <cellStyle name="40% - Accent6 3 6 2" xfId="8123"/>
    <cellStyle name="40% - Accent6 3 6 3" xfId="8124"/>
    <cellStyle name="40% - Accent6 3 7" xfId="8125"/>
    <cellStyle name="40% - Accent6 3 7 2" xfId="8126"/>
    <cellStyle name="40% - Accent6 3 7 3" xfId="8127"/>
    <cellStyle name="40% - Accent6 3 8" xfId="8128"/>
    <cellStyle name="40% - Accent6 3 9" xfId="8129"/>
    <cellStyle name="40% - Accent6 4" xfId="8130"/>
    <cellStyle name="40% - Accent6 4 2" xfId="8131"/>
    <cellStyle name="40% - Accent6 4 2 2" xfId="8132"/>
    <cellStyle name="40% - Accent6 4 2 3" xfId="8133"/>
    <cellStyle name="40% - Accent6 4 2 3 2" xfId="8134"/>
    <cellStyle name="40% - Accent6 4 2 3 2 2" xfId="8135"/>
    <cellStyle name="40% - Accent6 4 2 3 2 2 2" xfId="8136"/>
    <cellStyle name="40% - Accent6 4 2 3 2 2 3" xfId="8137"/>
    <cellStyle name="40% - Accent6 4 2 3 2 3" xfId="8138"/>
    <cellStyle name="40% - Accent6 4 2 3 2 4" xfId="8139"/>
    <cellStyle name="40% - Accent6 4 2 3 3" xfId="8140"/>
    <cellStyle name="40% - Accent6 4 2 3 3 2" xfId="8141"/>
    <cellStyle name="40% - Accent6 4 2 3 3 3" xfId="8142"/>
    <cellStyle name="40% - Accent6 4 2 3 4" xfId="8143"/>
    <cellStyle name="40% - Accent6 4 2 3 4 2" xfId="8144"/>
    <cellStyle name="40% - Accent6 4 2 3 4 3" xfId="8145"/>
    <cellStyle name="40% - Accent6 4 2 3 5" xfId="8146"/>
    <cellStyle name="40% - Accent6 4 2 3 6" xfId="8147"/>
    <cellStyle name="40% - Accent6 4 2 4" xfId="8148"/>
    <cellStyle name="40% - Accent6 4 2 4 2" xfId="8149"/>
    <cellStyle name="40% - Accent6 4 2 4 2 2" xfId="8150"/>
    <cellStyle name="40% - Accent6 4 2 4 2 3" xfId="8151"/>
    <cellStyle name="40% - Accent6 4 2 4 3" xfId="8152"/>
    <cellStyle name="40% - Accent6 4 2 4 4" xfId="8153"/>
    <cellStyle name="40% - Accent6 4 2 5" xfId="8154"/>
    <cellStyle name="40% - Accent6 4 2 5 2" xfId="8155"/>
    <cellStyle name="40% - Accent6 4 2 5 3" xfId="8156"/>
    <cellStyle name="40% - Accent6 4 2 6" xfId="8157"/>
    <cellStyle name="40% - Accent6 4 2 6 2" xfId="8158"/>
    <cellStyle name="40% - Accent6 4 2 6 3" xfId="8159"/>
    <cellStyle name="40% - Accent6 4 2 7" xfId="8160"/>
    <cellStyle name="40% - Accent6 4 2 8" xfId="8161"/>
    <cellStyle name="40% - Accent6 4 3" xfId="8162"/>
    <cellStyle name="40% - Accent6 4 4" xfId="8163"/>
    <cellStyle name="40% - Accent6 4 4 2" xfId="8164"/>
    <cellStyle name="40% - Accent6 4 4 2 2" xfId="8165"/>
    <cellStyle name="40% - Accent6 4 4 2 2 2" xfId="8166"/>
    <cellStyle name="40% - Accent6 4 4 2 2 3" xfId="8167"/>
    <cellStyle name="40% - Accent6 4 4 2 3" xfId="8168"/>
    <cellStyle name="40% - Accent6 4 4 2 4" xfId="8169"/>
    <cellStyle name="40% - Accent6 4 4 3" xfId="8170"/>
    <cellStyle name="40% - Accent6 4 4 3 2" xfId="8171"/>
    <cellStyle name="40% - Accent6 4 4 3 3" xfId="8172"/>
    <cellStyle name="40% - Accent6 4 4 4" xfId="8173"/>
    <cellStyle name="40% - Accent6 4 4 4 2" xfId="8174"/>
    <cellStyle name="40% - Accent6 4 4 4 3" xfId="8175"/>
    <cellStyle name="40% - Accent6 4 4 5" xfId="8176"/>
    <cellStyle name="40% - Accent6 4 4 6" xfId="8177"/>
    <cellStyle name="40% - Accent6 4 5" xfId="8178"/>
    <cellStyle name="40% - Accent6 4 5 2" xfId="8179"/>
    <cellStyle name="40% - Accent6 4 5 2 2" xfId="8180"/>
    <cellStyle name="40% - Accent6 4 5 2 3" xfId="8181"/>
    <cellStyle name="40% - Accent6 4 5 3" xfId="8182"/>
    <cellStyle name="40% - Accent6 4 5 4" xfId="8183"/>
    <cellStyle name="40% - Accent6 4 6" xfId="8184"/>
    <cellStyle name="40% - Accent6 4 6 2" xfId="8185"/>
    <cellStyle name="40% - Accent6 4 6 3" xfId="8186"/>
    <cellStyle name="40% - Accent6 4 7" xfId="8187"/>
    <cellStyle name="40% - Accent6 4 7 2" xfId="8188"/>
    <cellStyle name="40% - Accent6 4 7 3" xfId="8189"/>
    <cellStyle name="40% - Accent6 4 8" xfId="8190"/>
    <cellStyle name="40% - Accent6 4 9" xfId="8191"/>
    <cellStyle name="40% - Accent6 5" xfId="8192"/>
    <cellStyle name="40% - Accent6 5 2" xfId="8193"/>
    <cellStyle name="40% - Accent6 5 2 2" xfId="8194"/>
    <cellStyle name="40% - Accent6 5 2 2 2" xfId="8195"/>
    <cellStyle name="40% - Accent6 5 2 2 2 2" xfId="8196"/>
    <cellStyle name="40% - Accent6 5 2 2 2 2 2" xfId="8197"/>
    <cellStyle name="40% - Accent6 5 2 2 2 2 3" xfId="8198"/>
    <cellStyle name="40% - Accent6 5 2 2 2 3" xfId="8199"/>
    <cellStyle name="40% - Accent6 5 2 2 2 4" xfId="8200"/>
    <cellStyle name="40% - Accent6 5 2 2 3" xfId="8201"/>
    <cellStyle name="40% - Accent6 5 2 2 3 2" xfId="8202"/>
    <cellStyle name="40% - Accent6 5 2 2 3 3" xfId="8203"/>
    <cellStyle name="40% - Accent6 5 2 2 4" xfId="8204"/>
    <cellStyle name="40% - Accent6 5 2 2 4 2" xfId="8205"/>
    <cellStyle name="40% - Accent6 5 2 2 4 3" xfId="8206"/>
    <cellStyle name="40% - Accent6 5 2 2 5" xfId="8207"/>
    <cellStyle name="40% - Accent6 5 2 2 6" xfId="8208"/>
    <cellStyle name="40% - Accent6 5 2 3" xfId="8209"/>
    <cellStyle name="40% - Accent6 5 2 3 2" xfId="8210"/>
    <cellStyle name="40% - Accent6 5 2 3 2 2" xfId="8211"/>
    <cellStyle name="40% - Accent6 5 2 3 2 3" xfId="8212"/>
    <cellStyle name="40% - Accent6 5 2 3 3" xfId="8213"/>
    <cellStyle name="40% - Accent6 5 2 3 4" xfId="8214"/>
    <cellStyle name="40% - Accent6 5 2 4" xfId="8215"/>
    <cellStyle name="40% - Accent6 5 2 4 2" xfId="8216"/>
    <cellStyle name="40% - Accent6 5 2 4 3" xfId="8217"/>
    <cellStyle name="40% - Accent6 5 2 5" xfId="8218"/>
    <cellStyle name="40% - Accent6 5 2 5 2" xfId="8219"/>
    <cellStyle name="40% - Accent6 5 2 5 3" xfId="8220"/>
    <cellStyle name="40% - Accent6 5 2 6" xfId="8221"/>
    <cellStyle name="40% - Accent6 5 2 7" xfId="8222"/>
    <cellStyle name="40% - Accent6 5 3" xfId="8223"/>
    <cellStyle name="40% - Accent6 5 3 2" xfId="8224"/>
    <cellStyle name="40% - Accent6 5 3 2 2" xfId="8225"/>
    <cellStyle name="40% - Accent6 5 3 2 2 2" xfId="8226"/>
    <cellStyle name="40% - Accent6 5 3 2 2 3" xfId="8227"/>
    <cellStyle name="40% - Accent6 5 3 2 3" xfId="8228"/>
    <cellStyle name="40% - Accent6 5 3 2 4" xfId="8229"/>
    <cellStyle name="40% - Accent6 5 3 3" xfId="8230"/>
    <cellStyle name="40% - Accent6 5 3 3 2" xfId="8231"/>
    <cellStyle name="40% - Accent6 5 3 3 3" xfId="8232"/>
    <cellStyle name="40% - Accent6 5 3 4" xfId="8233"/>
    <cellStyle name="40% - Accent6 5 3 4 2" xfId="8234"/>
    <cellStyle name="40% - Accent6 5 3 4 3" xfId="8235"/>
    <cellStyle name="40% - Accent6 5 3 5" xfId="8236"/>
    <cellStyle name="40% - Accent6 5 3 6" xfId="8237"/>
    <cellStyle name="40% - Accent6 5 4" xfId="8238"/>
    <cellStyle name="40% - Accent6 5 4 2" xfId="8239"/>
    <cellStyle name="40% - Accent6 5 4 2 2" xfId="8240"/>
    <cellStyle name="40% - Accent6 5 4 2 3" xfId="8241"/>
    <cellStyle name="40% - Accent6 5 4 3" xfId="8242"/>
    <cellStyle name="40% - Accent6 5 4 4" xfId="8243"/>
    <cellStyle name="40% - Accent6 5 5" xfId="8244"/>
    <cellStyle name="40% - Accent6 5 5 2" xfId="8245"/>
    <cellStyle name="40% - Accent6 5 5 3" xfId="8246"/>
    <cellStyle name="40% - Accent6 5 6" xfId="8247"/>
    <cellStyle name="40% - Accent6 5 6 2" xfId="8248"/>
    <cellStyle name="40% - Accent6 5 6 3" xfId="8249"/>
    <cellStyle name="40% - Accent6 5 7" xfId="8250"/>
    <cellStyle name="40% - Accent6 5 8" xfId="8251"/>
    <cellStyle name="40% - Accent6 6" xfId="8252"/>
    <cellStyle name="40% - Accent6 6 2" xfId="8253"/>
    <cellStyle name="40% - Accent6 6 2 2" xfId="8254"/>
    <cellStyle name="40% - Accent6 6 2 2 2" xfId="8255"/>
    <cellStyle name="40% - Accent6 6 2 2 2 2" xfId="8256"/>
    <cellStyle name="40% - Accent6 6 2 2 2 2 2" xfId="8257"/>
    <cellStyle name="40% - Accent6 6 2 2 2 2 3" xfId="8258"/>
    <cellStyle name="40% - Accent6 6 2 2 2 3" xfId="8259"/>
    <cellStyle name="40% - Accent6 6 2 2 2 4" xfId="8260"/>
    <cellStyle name="40% - Accent6 6 2 2 3" xfId="8261"/>
    <cellStyle name="40% - Accent6 6 2 2 3 2" xfId="8262"/>
    <cellStyle name="40% - Accent6 6 2 2 3 3" xfId="8263"/>
    <cellStyle name="40% - Accent6 6 2 2 4" xfId="8264"/>
    <cellStyle name="40% - Accent6 6 2 2 4 2" xfId="8265"/>
    <cellStyle name="40% - Accent6 6 2 2 4 3" xfId="8266"/>
    <cellStyle name="40% - Accent6 6 2 2 5" xfId="8267"/>
    <cellStyle name="40% - Accent6 6 2 2 6" xfId="8268"/>
    <cellStyle name="40% - Accent6 6 2 3" xfId="8269"/>
    <cellStyle name="40% - Accent6 6 2 3 2" xfId="8270"/>
    <cellStyle name="40% - Accent6 6 2 3 2 2" xfId="8271"/>
    <cellStyle name="40% - Accent6 6 2 3 2 3" xfId="8272"/>
    <cellStyle name="40% - Accent6 6 2 3 3" xfId="8273"/>
    <cellStyle name="40% - Accent6 6 2 3 4" xfId="8274"/>
    <cellStyle name="40% - Accent6 6 2 4" xfId="8275"/>
    <cellStyle name="40% - Accent6 6 2 4 2" xfId="8276"/>
    <cellStyle name="40% - Accent6 6 2 4 3" xfId="8277"/>
    <cellStyle name="40% - Accent6 6 2 5" xfId="8278"/>
    <cellStyle name="40% - Accent6 6 2 5 2" xfId="8279"/>
    <cellStyle name="40% - Accent6 6 2 5 3" xfId="8280"/>
    <cellStyle name="40% - Accent6 6 2 6" xfId="8281"/>
    <cellStyle name="40% - Accent6 6 2 7" xfId="8282"/>
    <cellStyle name="40% - Accent6 6 3" xfId="8283"/>
    <cellStyle name="40% - Accent6 6 3 2" xfId="8284"/>
    <cellStyle name="40% - Accent6 6 3 2 2" xfId="8285"/>
    <cellStyle name="40% - Accent6 6 3 2 2 2" xfId="8286"/>
    <cellStyle name="40% - Accent6 6 3 2 2 3" xfId="8287"/>
    <cellStyle name="40% - Accent6 6 3 2 3" xfId="8288"/>
    <cellStyle name="40% - Accent6 6 3 2 4" xfId="8289"/>
    <cellStyle name="40% - Accent6 6 3 3" xfId="8290"/>
    <cellStyle name="40% - Accent6 6 3 3 2" xfId="8291"/>
    <cellStyle name="40% - Accent6 6 3 3 3" xfId="8292"/>
    <cellStyle name="40% - Accent6 6 3 4" xfId="8293"/>
    <cellStyle name="40% - Accent6 6 3 4 2" xfId="8294"/>
    <cellStyle name="40% - Accent6 6 3 4 3" xfId="8295"/>
    <cellStyle name="40% - Accent6 6 3 5" xfId="8296"/>
    <cellStyle name="40% - Accent6 6 3 6" xfId="8297"/>
    <cellStyle name="40% - Accent6 6 4" xfId="8298"/>
    <cellStyle name="40% - Accent6 6 4 2" xfId="8299"/>
    <cellStyle name="40% - Accent6 6 4 2 2" xfId="8300"/>
    <cellStyle name="40% - Accent6 6 4 2 3" xfId="8301"/>
    <cellStyle name="40% - Accent6 6 4 3" xfId="8302"/>
    <cellStyle name="40% - Accent6 6 4 4" xfId="8303"/>
    <cellStyle name="40% - Accent6 6 5" xfId="8304"/>
    <cellStyle name="40% - Accent6 6 5 2" xfId="8305"/>
    <cellStyle name="40% - Accent6 6 5 3" xfId="8306"/>
    <cellStyle name="40% - Accent6 6 6" xfId="8307"/>
    <cellStyle name="40% - Accent6 6 6 2" xfId="8308"/>
    <cellStyle name="40% - Accent6 6 6 3" xfId="8309"/>
    <cellStyle name="40% - Accent6 6 7" xfId="8310"/>
    <cellStyle name="40% - Accent6 6 8" xfId="8311"/>
    <cellStyle name="40% - Accent6 7" xfId="8312"/>
    <cellStyle name="40% - Accent6 7 2" xfId="8313"/>
    <cellStyle name="40% - Accent6 7 2 2" xfId="8314"/>
    <cellStyle name="40% - Accent6 7 2 2 2" xfId="8315"/>
    <cellStyle name="40% - Accent6 7 2 2 2 2" xfId="8316"/>
    <cellStyle name="40% - Accent6 7 2 2 2 2 2" xfId="8317"/>
    <cellStyle name="40% - Accent6 7 2 2 2 2 3" xfId="8318"/>
    <cellStyle name="40% - Accent6 7 2 2 2 3" xfId="8319"/>
    <cellStyle name="40% - Accent6 7 2 2 2 4" xfId="8320"/>
    <cellStyle name="40% - Accent6 7 2 2 3" xfId="8321"/>
    <cellStyle name="40% - Accent6 7 2 2 3 2" xfId="8322"/>
    <cellStyle name="40% - Accent6 7 2 2 3 3" xfId="8323"/>
    <cellStyle name="40% - Accent6 7 2 2 4" xfId="8324"/>
    <cellStyle name="40% - Accent6 7 2 2 4 2" xfId="8325"/>
    <cellStyle name="40% - Accent6 7 2 2 4 3" xfId="8326"/>
    <cellStyle name="40% - Accent6 7 2 2 5" xfId="8327"/>
    <cellStyle name="40% - Accent6 7 2 2 6" xfId="8328"/>
    <cellStyle name="40% - Accent6 7 2 3" xfId="8329"/>
    <cellStyle name="40% - Accent6 7 2 3 2" xfId="8330"/>
    <cellStyle name="40% - Accent6 7 2 3 2 2" xfId="8331"/>
    <cellStyle name="40% - Accent6 7 2 3 2 3" xfId="8332"/>
    <cellStyle name="40% - Accent6 7 2 3 3" xfId="8333"/>
    <cellStyle name="40% - Accent6 7 2 3 4" xfId="8334"/>
    <cellStyle name="40% - Accent6 7 2 4" xfId="8335"/>
    <cellStyle name="40% - Accent6 7 2 4 2" xfId="8336"/>
    <cellStyle name="40% - Accent6 7 2 4 3" xfId="8337"/>
    <cellStyle name="40% - Accent6 7 2 5" xfId="8338"/>
    <cellStyle name="40% - Accent6 7 2 5 2" xfId="8339"/>
    <cellStyle name="40% - Accent6 7 2 5 3" xfId="8340"/>
    <cellStyle name="40% - Accent6 7 2 6" xfId="8341"/>
    <cellStyle name="40% - Accent6 7 2 7" xfId="8342"/>
    <cellStyle name="40% - Accent6 7 3" xfId="8343"/>
    <cellStyle name="40% - Accent6 7 3 2" xfId="8344"/>
    <cellStyle name="40% - Accent6 7 3 2 2" xfId="8345"/>
    <cellStyle name="40% - Accent6 7 3 2 2 2" xfId="8346"/>
    <cellStyle name="40% - Accent6 7 3 2 2 3" xfId="8347"/>
    <cellStyle name="40% - Accent6 7 3 2 3" xfId="8348"/>
    <cellStyle name="40% - Accent6 7 3 2 4" xfId="8349"/>
    <cellStyle name="40% - Accent6 7 3 3" xfId="8350"/>
    <cellStyle name="40% - Accent6 7 3 3 2" xfId="8351"/>
    <cellStyle name="40% - Accent6 7 3 3 3" xfId="8352"/>
    <cellStyle name="40% - Accent6 7 3 4" xfId="8353"/>
    <cellStyle name="40% - Accent6 7 3 4 2" xfId="8354"/>
    <cellStyle name="40% - Accent6 7 3 4 3" xfId="8355"/>
    <cellStyle name="40% - Accent6 7 3 5" xfId="8356"/>
    <cellStyle name="40% - Accent6 7 3 6" xfId="8357"/>
    <cellStyle name="40% - Accent6 7 4" xfId="8358"/>
    <cellStyle name="40% - Accent6 7 4 2" xfId="8359"/>
    <cellStyle name="40% - Accent6 7 4 2 2" xfId="8360"/>
    <cellStyle name="40% - Accent6 7 4 2 3" xfId="8361"/>
    <cellStyle name="40% - Accent6 7 4 3" xfId="8362"/>
    <cellStyle name="40% - Accent6 7 4 4" xfId="8363"/>
    <cellStyle name="40% - Accent6 7 5" xfId="8364"/>
    <cellStyle name="40% - Accent6 7 5 2" xfId="8365"/>
    <cellStyle name="40% - Accent6 7 5 3" xfId="8366"/>
    <cellStyle name="40% - Accent6 7 6" xfId="8367"/>
    <cellStyle name="40% - Accent6 7 6 2" xfId="8368"/>
    <cellStyle name="40% - Accent6 7 6 3" xfId="8369"/>
    <cellStyle name="40% - Accent6 7 7" xfId="8370"/>
    <cellStyle name="40% - Accent6 7 8" xfId="8371"/>
    <cellStyle name="40% - Accent6 8" xfId="8372"/>
    <cellStyle name="40% - Accent6 8 2" xfId="8373"/>
    <cellStyle name="40% - Accent6 8 2 2" xfId="8374"/>
    <cellStyle name="40% - Accent6 8 2 2 2" xfId="8375"/>
    <cellStyle name="40% - Accent6 8 2 2 2 2" xfId="8376"/>
    <cellStyle name="40% - Accent6 8 2 2 2 2 2" xfId="8377"/>
    <cellStyle name="40% - Accent6 8 2 2 2 2 3" xfId="8378"/>
    <cellStyle name="40% - Accent6 8 2 2 2 3" xfId="8379"/>
    <cellStyle name="40% - Accent6 8 2 2 2 4" xfId="8380"/>
    <cellStyle name="40% - Accent6 8 2 2 3" xfId="8381"/>
    <cellStyle name="40% - Accent6 8 2 2 3 2" xfId="8382"/>
    <cellStyle name="40% - Accent6 8 2 2 3 3" xfId="8383"/>
    <cellStyle name="40% - Accent6 8 2 2 4" xfId="8384"/>
    <cellStyle name="40% - Accent6 8 2 2 4 2" xfId="8385"/>
    <cellStyle name="40% - Accent6 8 2 2 4 3" xfId="8386"/>
    <cellStyle name="40% - Accent6 8 2 2 5" xfId="8387"/>
    <cellStyle name="40% - Accent6 8 2 2 6" xfId="8388"/>
    <cellStyle name="40% - Accent6 8 2 3" xfId="8389"/>
    <cellStyle name="40% - Accent6 8 2 3 2" xfId="8390"/>
    <cellStyle name="40% - Accent6 8 2 3 2 2" xfId="8391"/>
    <cellStyle name="40% - Accent6 8 2 3 2 3" xfId="8392"/>
    <cellStyle name="40% - Accent6 8 2 3 3" xfId="8393"/>
    <cellStyle name="40% - Accent6 8 2 3 4" xfId="8394"/>
    <cellStyle name="40% - Accent6 8 2 4" xfId="8395"/>
    <cellStyle name="40% - Accent6 8 2 4 2" xfId="8396"/>
    <cellStyle name="40% - Accent6 8 2 4 3" xfId="8397"/>
    <cellStyle name="40% - Accent6 8 2 5" xfId="8398"/>
    <cellStyle name="40% - Accent6 8 2 5 2" xfId="8399"/>
    <cellStyle name="40% - Accent6 8 2 5 3" xfId="8400"/>
    <cellStyle name="40% - Accent6 8 2 6" xfId="8401"/>
    <cellStyle name="40% - Accent6 8 2 7" xfId="8402"/>
    <cellStyle name="40% - Accent6 8 3" xfId="8403"/>
    <cellStyle name="40% - Accent6 8 3 2" xfId="8404"/>
    <cellStyle name="40% - Accent6 8 3 2 2" xfId="8405"/>
    <cellStyle name="40% - Accent6 8 3 2 2 2" xfId="8406"/>
    <cellStyle name="40% - Accent6 8 3 2 2 3" xfId="8407"/>
    <cellStyle name="40% - Accent6 8 3 2 3" xfId="8408"/>
    <cellStyle name="40% - Accent6 8 3 2 4" xfId="8409"/>
    <cellStyle name="40% - Accent6 8 3 3" xfId="8410"/>
    <cellStyle name="40% - Accent6 8 3 3 2" xfId="8411"/>
    <cellStyle name="40% - Accent6 8 3 3 3" xfId="8412"/>
    <cellStyle name="40% - Accent6 8 3 4" xfId="8413"/>
    <cellStyle name="40% - Accent6 8 3 4 2" xfId="8414"/>
    <cellStyle name="40% - Accent6 8 3 4 3" xfId="8415"/>
    <cellStyle name="40% - Accent6 8 3 5" xfId="8416"/>
    <cellStyle name="40% - Accent6 8 3 6" xfId="8417"/>
    <cellStyle name="40% - Accent6 8 4" xfId="8418"/>
    <cellStyle name="40% - Accent6 8 4 2" xfId="8419"/>
    <cellStyle name="40% - Accent6 8 4 2 2" xfId="8420"/>
    <cellStyle name="40% - Accent6 8 4 2 3" xfId="8421"/>
    <cellStyle name="40% - Accent6 8 4 3" xfId="8422"/>
    <cellStyle name="40% - Accent6 8 4 4" xfId="8423"/>
    <cellStyle name="40% - Accent6 8 5" xfId="8424"/>
    <cellStyle name="40% - Accent6 8 5 2" xfId="8425"/>
    <cellStyle name="40% - Accent6 8 5 3" xfId="8426"/>
    <cellStyle name="40% - Accent6 8 6" xfId="8427"/>
    <cellStyle name="40% - Accent6 8 6 2" xfId="8428"/>
    <cellStyle name="40% - Accent6 8 6 3" xfId="8429"/>
    <cellStyle name="40% - Accent6 8 7" xfId="8430"/>
    <cellStyle name="40% - Accent6 8 8" xfId="8431"/>
    <cellStyle name="40% - Accent6 9" xfId="8432"/>
    <cellStyle name="40% - Accent6 9 2" xfId="8433"/>
    <cellStyle name="40% - Accent6 9 2 2" xfId="8434"/>
    <cellStyle name="40% - Accent6 9 2 2 2" xfId="8435"/>
    <cellStyle name="40% - Accent6 9 2 2 2 2" xfId="8436"/>
    <cellStyle name="40% - Accent6 9 2 2 2 2 2" xfId="8437"/>
    <cellStyle name="40% - Accent6 9 2 2 2 2 3" xfId="8438"/>
    <cellStyle name="40% - Accent6 9 2 2 2 3" xfId="8439"/>
    <cellStyle name="40% - Accent6 9 2 2 2 4" xfId="8440"/>
    <cellStyle name="40% - Accent6 9 2 2 3" xfId="8441"/>
    <cellStyle name="40% - Accent6 9 2 2 3 2" xfId="8442"/>
    <cellStyle name="40% - Accent6 9 2 2 3 3" xfId="8443"/>
    <cellStyle name="40% - Accent6 9 2 2 4" xfId="8444"/>
    <cellStyle name="40% - Accent6 9 2 2 4 2" xfId="8445"/>
    <cellStyle name="40% - Accent6 9 2 2 4 3" xfId="8446"/>
    <cellStyle name="40% - Accent6 9 2 2 5" xfId="8447"/>
    <cellStyle name="40% - Accent6 9 2 2 6" xfId="8448"/>
    <cellStyle name="40% - Accent6 9 2 3" xfId="8449"/>
    <cellStyle name="40% - Accent6 9 2 3 2" xfId="8450"/>
    <cellStyle name="40% - Accent6 9 2 3 2 2" xfId="8451"/>
    <cellStyle name="40% - Accent6 9 2 3 2 3" xfId="8452"/>
    <cellStyle name="40% - Accent6 9 2 3 3" xfId="8453"/>
    <cellStyle name="40% - Accent6 9 2 3 4" xfId="8454"/>
    <cellStyle name="40% - Accent6 9 2 4" xfId="8455"/>
    <cellStyle name="40% - Accent6 9 2 4 2" xfId="8456"/>
    <cellStyle name="40% - Accent6 9 2 4 3" xfId="8457"/>
    <cellStyle name="40% - Accent6 9 2 5" xfId="8458"/>
    <cellStyle name="40% - Accent6 9 2 5 2" xfId="8459"/>
    <cellStyle name="40% - Accent6 9 2 5 3" xfId="8460"/>
    <cellStyle name="40% - Accent6 9 2 6" xfId="8461"/>
    <cellStyle name="40% - Accent6 9 2 7" xfId="8462"/>
    <cellStyle name="40% - Accent6 9 3" xfId="8463"/>
    <cellStyle name="40% - Accent6 9 3 2" xfId="8464"/>
    <cellStyle name="40% - Accent6 9 3 2 2" xfId="8465"/>
    <cellStyle name="40% - Accent6 9 3 2 2 2" xfId="8466"/>
    <cellStyle name="40% - Accent6 9 3 2 2 3" xfId="8467"/>
    <cellStyle name="40% - Accent6 9 3 2 3" xfId="8468"/>
    <cellStyle name="40% - Accent6 9 3 2 4" xfId="8469"/>
    <cellStyle name="40% - Accent6 9 3 3" xfId="8470"/>
    <cellStyle name="40% - Accent6 9 3 3 2" xfId="8471"/>
    <cellStyle name="40% - Accent6 9 3 3 3" xfId="8472"/>
    <cellStyle name="40% - Accent6 9 3 4" xfId="8473"/>
    <cellStyle name="40% - Accent6 9 3 4 2" xfId="8474"/>
    <cellStyle name="40% - Accent6 9 3 4 3" xfId="8475"/>
    <cellStyle name="40% - Accent6 9 3 5" xfId="8476"/>
    <cellStyle name="40% - Accent6 9 3 6" xfId="8477"/>
    <cellStyle name="40% - Accent6 9 4" xfId="8478"/>
    <cellStyle name="40% - Accent6 9 4 2" xfId="8479"/>
    <cellStyle name="40% - Accent6 9 4 2 2" xfId="8480"/>
    <cellStyle name="40% - Accent6 9 4 2 3" xfId="8481"/>
    <cellStyle name="40% - Accent6 9 4 3" xfId="8482"/>
    <cellStyle name="40% - Accent6 9 4 4" xfId="8483"/>
    <cellStyle name="40% - Accent6 9 5" xfId="8484"/>
    <cellStyle name="40% - Accent6 9 5 2" xfId="8485"/>
    <cellStyle name="40% - Accent6 9 5 3" xfId="8486"/>
    <cellStyle name="40% - Accent6 9 6" xfId="8487"/>
    <cellStyle name="40% - Accent6 9 6 2" xfId="8488"/>
    <cellStyle name="40% - Accent6 9 6 3" xfId="8489"/>
    <cellStyle name="40% - Accent6 9 7" xfId="8490"/>
    <cellStyle name="40% - Accent6 9 8" xfId="8491"/>
    <cellStyle name="60% - Accent1 2" xfId="8492"/>
    <cellStyle name="60% - Accent1 2 2" xfId="8493"/>
    <cellStyle name="60% - Accent1 3" xfId="8494"/>
    <cellStyle name="60% - Accent1 3 2" xfId="8495"/>
    <cellStyle name="60% - Accent1 3 3" xfId="8496"/>
    <cellStyle name="60% - Accent1 4" xfId="8497"/>
    <cellStyle name="60% - Accent1 4 2" xfId="8498"/>
    <cellStyle name="60% - Accent1 5" xfId="8499"/>
    <cellStyle name="60% - Accent1 5 2" xfId="8500"/>
    <cellStyle name="60% - Accent1 6" xfId="8501"/>
    <cellStyle name="60% - Accent2 2" xfId="8502"/>
    <cellStyle name="60% - Accent2 2 2" xfId="8503"/>
    <cellStyle name="60% - Accent2 3" xfId="8504"/>
    <cellStyle name="60% - Accent2 3 2" xfId="8505"/>
    <cellStyle name="60% - Accent2 3 3" xfId="8506"/>
    <cellStyle name="60% - Accent2 4" xfId="8507"/>
    <cellStyle name="60% - Accent2 4 2" xfId="8508"/>
    <cellStyle name="60% - Accent2 5" xfId="8509"/>
    <cellStyle name="60% - Accent2 5 2" xfId="8510"/>
    <cellStyle name="60% - Accent2 6" xfId="8511"/>
    <cellStyle name="60% - Accent3 2" xfId="8512"/>
    <cellStyle name="60% - Accent3 2 2" xfId="8513"/>
    <cellStyle name="60% - Accent3 3" xfId="8514"/>
    <cellStyle name="60% - Accent3 3 2" xfId="8515"/>
    <cellStyle name="60% - Accent3 3 3" xfId="8516"/>
    <cellStyle name="60% - Accent3 4" xfId="8517"/>
    <cellStyle name="60% - Accent3 4 2" xfId="8518"/>
    <cellStyle name="60% - Accent3 5" xfId="8519"/>
    <cellStyle name="60% - Accent3 5 2" xfId="8520"/>
    <cellStyle name="60% - Accent3 6" xfId="8521"/>
    <cellStyle name="60% - Accent4 2" xfId="8522"/>
    <cellStyle name="60% - Accent4 2 2" xfId="8523"/>
    <cellStyle name="60% - Accent4 3" xfId="8524"/>
    <cellStyle name="60% - Accent4 3 2" xfId="8525"/>
    <cellStyle name="60% - Accent4 3 3" xfId="8526"/>
    <cellStyle name="60% - Accent4 4" xfId="8527"/>
    <cellStyle name="60% - Accent4 4 2" xfId="8528"/>
    <cellStyle name="60% - Accent4 5" xfId="8529"/>
    <cellStyle name="60% - Accent4 5 2" xfId="8530"/>
    <cellStyle name="60% - Accent4 6" xfId="8531"/>
    <cellStyle name="60% - Accent5 2" xfId="8532"/>
    <cellStyle name="60% - Accent5 2 2" xfId="8533"/>
    <cellStyle name="60% - Accent5 3" xfId="8534"/>
    <cellStyle name="60% - Accent5 3 2" xfId="8535"/>
    <cellStyle name="60% - Accent5 3 3" xfId="8536"/>
    <cellStyle name="60% - Accent5 4" xfId="8537"/>
    <cellStyle name="60% - Accent5 4 2" xfId="8538"/>
    <cellStyle name="60% - Accent5 5" xfId="8539"/>
    <cellStyle name="60% - Accent5 5 2" xfId="8540"/>
    <cellStyle name="60% - Accent5 6" xfId="8541"/>
    <cellStyle name="60% - Accent6 2" xfId="8542"/>
    <cellStyle name="60% - Accent6 2 2" xfId="8543"/>
    <cellStyle name="60% - Accent6 3" xfId="8544"/>
    <cellStyle name="60% - Accent6 3 2" xfId="8545"/>
    <cellStyle name="60% - Accent6 3 3" xfId="8546"/>
    <cellStyle name="60% - Accent6 4" xfId="8547"/>
    <cellStyle name="60% - Accent6 4 2" xfId="8548"/>
    <cellStyle name="60% - Accent6 5" xfId="8549"/>
    <cellStyle name="60% - Accent6 5 2" xfId="8550"/>
    <cellStyle name="60% - Accent6 6" xfId="8551"/>
    <cellStyle name="Accent1 2" xfId="8552"/>
    <cellStyle name="Accent1 2 2" xfId="8553"/>
    <cellStyle name="Accent1 3" xfId="8554"/>
    <cellStyle name="Accent1 3 2" xfId="8555"/>
    <cellStyle name="Accent1 3 3" xfId="8556"/>
    <cellStyle name="Accent1 4" xfId="8557"/>
    <cellStyle name="Accent1 4 2" xfId="8558"/>
    <cellStyle name="Accent1 5" xfId="8559"/>
    <cellStyle name="Accent1 5 2" xfId="8560"/>
    <cellStyle name="Accent1 6" xfId="8561"/>
    <cellStyle name="Accent2 2" xfId="8562"/>
    <cellStyle name="Accent2 2 2" xfId="8563"/>
    <cellStyle name="Accent2 3" xfId="8564"/>
    <cellStyle name="Accent2 3 2" xfId="8565"/>
    <cellStyle name="Accent2 3 3" xfId="8566"/>
    <cellStyle name="Accent2 4" xfId="8567"/>
    <cellStyle name="Accent2 4 2" xfId="8568"/>
    <cellStyle name="Accent2 5" xfId="8569"/>
    <cellStyle name="Accent2 5 2" xfId="8570"/>
    <cellStyle name="Accent2 6" xfId="8571"/>
    <cellStyle name="Accent3 2" xfId="8572"/>
    <cellStyle name="Accent3 2 2" xfId="8573"/>
    <cellStyle name="Accent3 3" xfId="8574"/>
    <cellStyle name="Accent3 3 2" xfId="8575"/>
    <cellStyle name="Accent3 3 3" xfId="8576"/>
    <cellStyle name="Accent3 4" xfId="8577"/>
    <cellStyle name="Accent3 4 2" xfId="8578"/>
    <cellStyle name="Accent3 5" xfId="8579"/>
    <cellStyle name="Accent3 5 2" xfId="8580"/>
    <cellStyle name="Accent3 6" xfId="8581"/>
    <cellStyle name="Accent4 2" xfId="8582"/>
    <cellStyle name="Accent4 2 2" xfId="8583"/>
    <cellStyle name="Accent4 3" xfId="8584"/>
    <cellStyle name="Accent4 3 2" xfId="8585"/>
    <cellStyle name="Accent4 3 3" xfId="8586"/>
    <cellStyle name="Accent4 4" xfId="8587"/>
    <cellStyle name="Accent4 4 2" xfId="8588"/>
    <cellStyle name="Accent4 5" xfId="8589"/>
    <cellStyle name="Accent4 5 2" xfId="8590"/>
    <cellStyle name="Accent4 6" xfId="8591"/>
    <cellStyle name="Accent5 2" xfId="8592"/>
    <cellStyle name="Accent5 2 2" xfId="8593"/>
    <cellStyle name="Accent5 3" xfId="8594"/>
    <cellStyle name="Accent5 3 2" xfId="8595"/>
    <cellStyle name="Accent5 3 3" xfId="8596"/>
    <cellStyle name="Accent5 4" xfId="8597"/>
    <cellStyle name="Accent5 4 2" xfId="8598"/>
    <cellStyle name="Accent5 5" xfId="8599"/>
    <cellStyle name="Accent5 5 2" xfId="8600"/>
    <cellStyle name="Accent5 6" xfId="8601"/>
    <cellStyle name="Accent6 2" xfId="8602"/>
    <cellStyle name="Accent6 2 2" xfId="8603"/>
    <cellStyle name="Accent6 3" xfId="8604"/>
    <cellStyle name="Accent6 3 2" xfId="8605"/>
    <cellStyle name="Accent6 3 3" xfId="8606"/>
    <cellStyle name="Accent6 4" xfId="8607"/>
    <cellStyle name="Accent6 4 2" xfId="8608"/>
    <cellStyle name="Accent6 5" xfId="8609"/>
    <cellStyle name="Accent6 5 2" xfId="8610"/>
    <cellStyle name="Accent6 6" xfId="8611"/>
    <cellStyle name="ANCLAS,REZONES Y SUS PARTES,DE FUNDICION,DE HIERRO O DE ACERO" xfId="8612"/>
    <cellStyle name="Bad 2" xfId="8613"/>
    <cellStyle name="Bad 2 2" xfId="8614"/>
    <cellStyle name="Bad 3" xfId="8615"/>
    <cellStyle name="Bad 3 2" xfId="8616"/>
    <cellStyle name="Bad 4" xfId="8617"/>
    <cellStyle name="Bad 4 2" xfId="8618"/>
    <cellStyle name="Bad 5" xfId="8619"/>
    <cellStyle name="Bad 5 2" xfId="8620"/>
    <cellStyle name="Bad 6" xfId="8621"/>
    <cellStyle name="C01_Main head" xfId="8622"/>
    <cellStyle name="C02_Column heads" xfId="8623"/>
    <cellStyle name="C03_Sub head bold" xfId="8624"/>
    <cellStyle name="C03a_Sub head" xfId="8625"/>
    <cellStyle name="C04_Total text white bold" xfId="8626"/>
    <cellStyle name="C04a_Total text black with rule" xfId="8627"/>
    <cellStyle name="C05_Main text" xfId="8628"/>
    <cellStyle name="C06_Figs" xfId="8629"/>
    <cellStyle name="C07_Figs 1 dec percent" xfId="8630"/>
    <cellStyle name="C08_Figs 1 decimal" xfId="8631"/>
    <cellStyle name="C09_Notes" xfId="8632"/>
    <cellStyle name="Calculation 2" xfId="8633"/>
    <cellStyle name="Calculation 2 2" xfId="8634"/>
    <cellStyle name="Calculation 3" xfId="8635"/>
    <cellStyle name="Calculation 3 2" xfId="8636"/>
    <cellStyle name="Calculation 4" xfId="8637"/>
    <cellStyle name="Calculation 4 2" xfId="8638"/>
    <cellStyle name="Calculation 5" xfId="8639"/>
    <cellStyle name="Calculation 5 2" xfId="8640"/>
    <cellStyle name="Calculation 6" xfId="8641"/>
    <cellStyle name="Check Cell 2" xfId="8642"/>
    <cellStyle name="Check Cell 2 2" xfId="8643"/>
    <cellStyle name="Check Cell 3" xfId="8644"/>
    <cellStyle name="Check Cell 3 2" xfId="8645"/>
    <cellStyle name="Check Cell 3 3" xfId="8646"/>
    <cellStyle name="Check Cell 4" xfId="8647"/>
    <cellStyle name="Check Cell 4 2" xfId="8648"/>
    <cellStyle name="Check Cell 5" xfId="8649"/>
    <cellStyle name="Check Cell 5 2" xfId="8650"/>
    <cellStyle name="Check Cell 6" xfId="8651"/>
    <cellStyle name="Comma" xfId="4" builtinId="3"/>
    <cellStyle name="Comma 2" xfId="1"/>
    <cellStyle name="Comma 2 2" xfId="8653"/>
    <cellStyle name="Comma 2 3" xfId="8652"/>
    <cellStyle name="Comma 3" xfId="9"/>
    <cellStyle name="Comma 3 2" xfId="8654"/>
    <cellStyle name="Comma 4" xfId="8655"/>
    <cellStyle name="Comma 5" xfId="8656"/>
    <cellStyle name="Comma 6" xfId="8657"/>
    <cellStyle name="Comma 7" xfId="15"/>
    <cellStyle name="Comma 7 2" xfId="10350"/>
    <cellStyle name="Comma 8" xfId="10345"/>
    <cellStyle name="Currency 2" xfId="8658"/>
    <cellStyle name="Explanatory Text 2" xfId="8659"/>
    <cellStyle name="Explanatory Text 2 2" xfId="8660"/>
    <cellStyle name="Explanatory Text 3" xfId="8661"/>
    <cellStyle name="Explanatory Text 3 2" xfId="8662"/>
    <cellStyle name="Explanatory Text 4" xfId="8663"/>
    <cellStyle name="Explanatory Text 4 2" xfId="8664"/>
    <cellStyle name="Explanatory Text 5" xfId="8665"/>
    <cellStyle name="Explanatory Text 5 2" xfId="8666"/>
    <cellStyle name="Explanatory Text 6" xfId="8667"/>
    <cellStyle name="Good 2" xfId="8668"/>
    <cellStyle name="Good 2 2" xfId="8669"/>
    <cellStyle name="Good 3" xfId="8670"/>
    <cellStyle name="Good 3 2" xfId="8671"/>
    <cellStyle name="Good 4" xfId="8672"/>
    <cellStyle name="Good 4 2" xfId="8673"/>
    <cellStyle name="Good 5" xfId="8674"/>
    <cellStyle name="Good 5 2" xfId="8675"/>
    <cellStyle name="Good 6" xfId="8676"/>
    <cellStyle name="Heading 1 2" xfId="8677"/>
    <cellStyle name="Heading 1 2 2" xfId="8678"/>
    <cellStyle name="Heading 1 3" xfId="8679"/>
    <cellStyle name="Heading 1 3 2" xfId="8680"/>
    <cellStyle name="Heading 1 4" xfId="8681"/>
    <cellStyle name="Heading 1 4 2" xfId="8682"/>
    <cellStyle name="Heading 1 5" xfId="8683"/>
    <cellStyle name="Heading 1 5 2" xfId="8684"/>
    <cellStyle name="Heading 1 6" xfId="8685"/>
    <cellStyle name="Heading 2 2" xfId="8686"/>
    <cellStyle name="Heading 2 2 2" xfId="8687"/>
    <cellStyle name="Heading 2 3" xfId="8688"/>
    <cellStyle name="Heading 2 3 2" xfId="8689"/>
    <cellStyle name="Heading 2 4" xfId="8690"/>
    <cellStyle name="Heading 2 4 2" xfId="8691"/>
    <cellStyle name="Heading 2 5" xfId="8692"/>
    <cellStyle name="Heading 2 5 2" xfId="8693"/>
    <cellStyle name="Heading 2 6" xfId="8694"/>
    <cellStyle name="Heading 3 2" xfId="8695"/>
    <cellStyle name="Heading 3 2 2" xfId="8696"/>
    <cellStyle name="Heading 3 3" xfId="8697"/>
    <cellStyle name="Heading 3 3 2" xfId="8698"/>
    <cellStyle name="Heading 3 4" xfId="8699"/>
    <cellStyle name="Heading 3 4 2" xfId="8700"/>
    <cellStyle name="Heading 3 5" xfId="8701"/>
    <cellStyle name="Heading 3 5 2" xfId="8702"/>
    <cellStyle name="Heading 3 6" xfId="8703"/>
    <cellStyle name="Heading 4 2" xfId="8704"/>
    <cellStyle name="Heading 4 2 2" xfId="8705"/>
    <cellStyle name="Heading 4 3" xfId="8706"/>
    <cellStyle name="Heading 4 3 2" xfId="8707"/>
    <cellStyle name="Heading 4 4" xfId="8708"/>
    <cellStyle name="Heading 4 4 2" xfId="8709"/>
    <cellStyle name="Heading 4 5" xfId="8710"/>
    <cellStyle name="Heading 4 5 2" xfId="8711"/>
    <cellStyle name="Heading 4 6" xfId="8712"/>
    <cellStyle name="Hyperlink" xfId="7" builtinId="8"/>
    <cellStyle name="Hyperlink 2" xfId="6"/>
    <cellStyle name="Hyperlink 2 2" xfId="8714"/>
    <cellStyle name="Hyperlink 2 3" xfId="8715"/>
    <cellStyle name="Hyperlink 2 4" xfId="8713"/>
    <cellStyle name="Hyperlink 3" xfId="8716"/>
    <cellStyle name="Hyperlink 3 2" xfId="8717"/>
    <cellStyle name="Hyperlink 4" xfId="8718"/>
    <cellStyle name="Hyperlink 5" xfId="17"/>
    <cellStyle name="Input 2" xfId="8719"/>
    <cellStyle name="Input 2 2" xfId="8720"/>
    <cellStyle name="Input 3" xfId="8721"/>
    <cellStyle name="Input 3 2" xfId="8722"/>
    <cellStyle name="Input 4" xfId="8723"/>
    <cellStyle name="Input 4 2" xfId="8724"/>
    <cellStyle name="Input 5" xfId="8725"/>
    <cellStyle name="Input 5 2" xfId="8726"/>
    <cellStyle name="Input 6" xfId="8727"/>
    <cellStyle name="Linked Cell 2" xfId="8728"/>
    <cellStyle name="Linked Cell 2 2" xfId="8729"/>
    <cellStyle name="Linked Cell 3" xfId="8730"/>
    <cellStyle name="Linked Cell 3 2" xfId="8731"/>
    <cellStyle name="Linked Cell 4" xfId="8732"/>
    <cellStyle name="Linked Cell 4 2" xfId="8733"/>
    <cellStyle name="Linked Cell 5" xfId="8734"/>
    <cellStyle name="Linked Cell 5 2" xfId="8735"/>
    <cellStyle name="Linked Cell 6" xfId="8736"/>
    <cellStyle name="Neutral 2" xfId="8737"/>
    <cellStyle name="Neutral 2 2" xfId="8738"/>
    <cellStyle name="Neutral 3" xfId="8739"/>
    <cellStyle name="Neutral 3 2" xfId="8740"/>
    <cellStyle name="Neutral 4" xfId="8741"/>
    <cellStyle name="Neutral 4 2" xfId="8742"/>
    <cellStyle name="Neutral 5" xfId="8743"/>
    <cellStyle name="Neutral 5 2" xfId="8744"/>
    <cellStyle name="Neutral 6" xfId="8745"/>
    <cellStyle name="Normal" xfId="0" builtinId="0"/>
    <cellStyle name="Normal 10" xfId="8746"/>
    <cellStyle name="Normal 11" xfId="8747"/>
    <cellStyle name="Normal 11 2" xfId="8748"/>
    <cellStyle name="Normal 11 2 2" xfId="8749"/>
    <cellStyle name="Normal 11 2 2 2" xfId="8750"/>
    <cellStyle name="Normal 11 2 2 2 2" xfId="8751"/>
    <cellStyle name="Normal 11 2 2 2 2 2" xfId="8752"/>
    <cellStyle name="Normal 11 2 2 2 2 3" xfId="8753"/>
    <cellStyle name="Normal 11 2 2 2 3" xfId="8754"/>
    <cellStyle name="Normal 11 2 2 2 4" xfId="8755"/>
    <cellStyle name="Normal 11 2 2 3" xfId="8756"/>
    <cellStyle name="Normal 11 2 2 3 2" xfId="8757"/>
    <cellStyle name="Normal 11 2 2 3 3" xfId="8758"/>
    <cellStyle name="Normal 11 2 2 4" xfId="8759"/>
    <cellStyle name="Normal 11 2 2 4 2" xfId="8760"/>
    <cellStyle name="Normal 11 2 2 4 3" xfId="8761"/>
    <cellStyle name="Normal 11 2 2 5" xfId="8762"/>
    <cellStyle name="Normal 11 2 2 6" xfId="8763"/>
    <cellStyle name="Normal 11 2 3" xfId="8764"/>
    <cellStyle name="Normal 11 2 3 2" xfId="8765"/>
    <cellStyle name="Normal 11 2 3 2 2" xfId="8766"/>
    <cellStyle name="Normal 11 2 3 2 3" xfId="8767"/>
    <cellStyle name="Normal 11 2 3 3" xfId="8768"/>
    <cellStyle name="Normal 11 2 3 4" xfId="8769"/>
    <cellStyle name="Normal 11 2 4" xfId="8770"/>
    <cellStyle name="Normal 11 2 4 2" xfId="8771"/>
    <cellStyle name="Normal 11 2 4 3" xfId="8772"/>
    <cellStyle name="Normal 11 2 5" xfId="8773"/>
    <cellStyle name="Normal 11 2 5 2" xfId="8774"/>
    <cellStyle name="Normal 11 2 5 3" xfId="8775"/>
    <cellStyle name="Normal 11 2 6" xfId="8776"/>
    <cellStyle name="Normal 11 2 7" xfId="8777"/>
    <cellStyle name="Normal 11 3" xfId="8778"/>
    <cellStyle name="Normal 11 3 2" xfId="8779"/>
    <cellStyle name="Normal 11 3 2 2" xfId="8780"/>
    <cellStyle name="Normal 11 3 2 2 2" xfId="8781"/>
    <cellStyle name="Normal 11 3 2 2 3" xfId="8782"/>
    <cellStyle name="Normal 11 3 2 3" xfId="8783"/>
    <cellStyle name="Normal 11 3 2 4" xfId="8784"/>
    <cellStyle name="Normal 11 3 3" xfId="8785"/>
    <cellStyle name="Normal 11 3 3 2" xfId="8786"/>
    <cellStyle name="Normal 11 3 3 3" xfId="8787"/>
    <cellStyle name="Normal 11 3 4" xfId="8788"/>
    <cellStyle name="Normal 11 3 4 2" xfId="8789"/>
    <cellStyle name="Normal 11 3 4 3" xfId="8790"/>
    <cellStyle name="Normal 11 3 5" xfId="8791"/>
    <cellStyle name="Normal 11 3 6" xfId="8792"/>
    <cellStyle name="Normal 11 4" xfId="8793"/>
    <cellStyle name="Normal 11 4 2" xfId="8794"/>
    <cellStyle name="Normal 11 4 2 2" xfId="8795"/>
    <cellStyle name="Normal 11 4 2 3" xfId="8796"/>
    <cellStyle name="Normal 11 4 3" xfId="8797"/>
    <cellStyle name="Normal 11 4 4" xfId="8798"/>
    <cellStyle name="Normal 11 5" xfId="8799"/>
    <cellStyle name="Normal 11 5 2" xfId="8800"/>
    <cellStyle name="Normal 11 5 3" xfId="8801"/>
    <cellStyle name="Normal 11 6" xfId="8802"/>
    <cellStyle name="Normal 11 6 2" xfId="8803"/>
    <cellStyle name="Normal 11 6 3" xfId="8804"/>
    <cellStyle name="Normal 11 7" xfId="8805"/>
    <cellStyle name="Normal 11 8" xfId="8806"/>
    <cellStyle name="Normal 12" xfId="8807"/>
    <cellStyle name="Normal 12 2" xfId="8808"/>
    <cellStyle name="Normal 12 2 2" xfId="8809"/>
    <cellStyle name="Normal 12 2 2 2" xfId="8810"/>
    <cellStyle name="Normal 12 2 2 2 2" xfId="8811"/>
    <cellStyle name="Normal 12 2 2 2 2 2" xfId="8812"/>
    <cellStyle name="Normal 12 2 2 2 2 3" xfId="8813"/>
    <cellStyle name="Normal 12 2 2 2 3" xfId="8814"/>
    <cellStyle name="Normal 12 2 2 2 4" xfId="8815"/>
    <cellStyle name="Normal 12 2 2 3" xfId="8816"/>
    <cellStyle name="Normal 12 2 2 3 2" xfId="8817"/>
    <cellStyle name="Normal 12 2 2 3 3" xfId="8818"/>
    <cellStyle name="Normal 12 2 2 4" xfId="8819"/>
    <cellStyle name="Normal 12 2 2 4 2" xfId="8820"/>
    <cellStyle name="Normal 12 2 2 4 3" xfId="8821"/>
    <cellStyle name="Normal 12 2 2 5" xfId="8822"/>
    <cellStyle name="Normal 12 2 2 6" xfId="8823"/>
    <cellStyle name="Normal 12 2 3" xfId="8824"/>
    <cellStyle name="Normal 12 2 3 2" xfId="8825"/>
    <cellStyle name="Normal 12 2 3 2 2" xfId="8826"/>
    <cellStyle name="Normal 12 2 3 2 3" xfId="8827"/>
    <cellStyle name="Normal 12 2 3 3" xfId="8828"/>
    <cellStyle name="Normal 12 2 3 4" xfId="8829"/>
    <cellStyle name="Normal 12 2 4" xfId="8830"/>
    <cellStyle name="Normal 12 2 4 2" xfId="8831"/>
    <cellStyle name="Normal 12 2 4 3" xfId="8832"/>
    <cellStyle name="Normal 12 2 5" xfId="8833"/>
    <cellStyle name="Normal 12 2 5 2" xfId="8834"/>
    <cellStyle name="Normal 12 2 5 3" xfId="8835"/>
    <cellStyle name="Normal 12 2 6" xfId="8836"/>
    <cellStyle name="Normal 12 2 7" xfId="8837"/>
    <cellStyle name="Normal 12 3" xfId="8838"/>
    <cellStyle name="Normal 12 4" xfId="8839"/>
    <cellStyle name="Normal 12 4 2" xfId="8840"/>
    <cellStyle name="Normal 12 4 2 2" xfId="8841"/>
    <cellStyle name="Normal 12 4 2 2 2" xfId="8842"/>
    <cellStyle name="Normal 12 4 2 2 3" xfId="8843"/>
    <cellStyle name="Normal 12 4 2 3" xfId="8844"/>
    <cellStyle name="Normal 12 4 2 4" xfId="8845"/>
    <cellStyle name="Normal 12 4 3" xfId="8846"/>
    <cellStyle name="Normal 12 4 3 2" xfId="8847"/>
    <cellStyle name="Normal 12 4 3 3" xfId="8848"/>
    <cellStyle name="Normal 12 4 4" xfId="8849"/>
    <cellStyle name="Normal 12 4 4 2" xfId="8850"/>
    <cellStyle name="Normal 12 4 4 3" xfId="8851"/>
    <cellStyle name="Normal 12 4 5" xfId="8852"/>
    <cellStyle name="Normal 12 4 6" xfId="8853"/>
    <cellStyle name="Normal 12 5" xfId="8854"/>
    <cellStyle name="Normal 12 5 2" xfId="8855"/>
    <cellStyle name="Normal 12 5 2 2" xfId="8856"/>
    <cellStyle name="Normal 12 5 2 3" xfId="8857"/>
    <cellStyle name="Normal 12 5 3" xfId="8858"/>
    <cellStyle name="Normal 12 5 4" xfId="8859"/>
    <cellStyle name="Normal 12 6" xfId="8860"/>
    <cellStyle name="Normal 12 6 2" xfId="8861"/>
    <cellStyle name="Normal 12 6 3" xfId="8862"/>
    <cellStyle name="Normal 12 7" xfId="8863"/>
    <cellStyle name="Normal 12 7 2" xfId="8864"/>
    <cellStyle name="Normal 12 7 3" xfId="8865"/>
    <cellStyle name="Normal 12 8" xfId="8866"/>
    <cellStyle name="Normal 12 9" xfId="8867"/>
    <cellStyle name="Normal 13" xfId="8868"/>
    <cellStyle name="Normal 13 2" xfId="8869"/>
    <cellStyle name="Normal 13 2 2" xfId="8870"/>
    <cellStyle name="Normal 13 2 2 2" xfId="8871"/>
    <cellStyle name="Normal 13 2 2 2 2" xfId="8872"/>
    <cellStyle name="Normal 13 2 2 2 2 2" xfId="8873"/>
    <cellStyle name="Normal 13 2 2 2 2 3" xfId="8874"/>
    <cellStyle name="Normal 13 2 2 2 3" xfId="8875"/>
    <cellStyle name="Normal 13 2 2 2 4" xfId="8876"/>
    <cellStyle name="Normal 13 2 2 3" xfId="8877"/>
    <cellStyle name="Normal 13 2 2 3 2" xfId="8878"/>
    <cellStyle name="Normal 13 2 2 3 3" xfId="8879"/>
    <cellStyle name="Normal 13 2 2 4" xfId="8880"/>
    <cellStyle name="Normal 13 2 2 4 2" xfId="8881"/>
    <cellStyle name="Normal 13 2 2 4 3" xfId="8882"/>
    <cellStyle name="Normal 13 2 2 5" xfId="8883"/>
    <cellStyle name="Normal 13 2 2 6" xfId="8884"/>
    <cellStyle name="Normal 13 2 3" xfId="8885"/>
    <cellStyle name="Normal 13 2 3 2" xfId="8886"/>
    <cellStyle name="Normal 13 2 3 2 2" xfId="8887"/>
    <cellStyle name="Normal 13 2 3 2 3" xfId="8888"/>
    <cellStyle name="Normal 13 2 3 3" xfId="8889"/>
    <cellStyle name="Normal 13 2 3 4" xfId="8890"/>
    <cellStyle name="Normal 13 2 4" xfId="8891"/>
    <cellStyle name="Normal 13 2 4 2" xfId="8892"/>
    <cellStyle name="Normal 13 2 4 3" xfId="8893"/>
    <cellStyle name="Normal 13 2 5" xfId="8894"/>
    <cellStyle name="Normal 13 2 5 2" xfId="8895"/>
    <cellStyle name="Normal 13 2 5 3" xfId="8896"/>
    <cellStyle name="Normal 13 2 6" xfId="8897"/>
    <cellStyle name="Normal 13 2 7" xfId="8898"/>
    <cellStyle name="Normal 13 3" xfId="8899"/>
    <cellStyle name="Normal 13 3 2" xfId="8900"/>
    <cellStyle name="Normal 13 3 2 2" xfId="8901"/>
    <cellStyle name="Normal 13 3 2 2 2" xfId="8902"/>
    <cellStyle name="Normal 13 3 2 2 3" xfId="8903"/>
    <cellStyle name="Normal 13 3 2 3" xfId="8904"/>
    <cellStyle name="Normal 13 3 2 4" xfId="8905"/>
    <cellStyle name="Normal 13 3 3" xfId="8906"/>
    <cellStyle name="Normal 13 3 3 2" xfId="8907"/>
    <cellStyle name="Normal 13 3 3 3" xfId="8908"/>
    <cellStyle name="Normal 13 3 4" xfId="8909"/>
    <cellStyle name="Normal 13 3 4 2" xfId="8910"/>
    <cellStyle name="Normal 13 3 4 3" xfId="8911"/>
    <cellStyle name="Normal 13 3 5" xfId="8912"/>
    <cellStyle name="Normal 13 3 6" xfId="8913"/>
    <cellStyle name="Normal 13 4" xfId="8914"/>
    <cellStyle name="Normal 13 4 2" xfId="8915"/>
    <cellStyle name="Normal 13 4 2 2" xfId="8916"/>
    <cellStyle name="Normal 13 4 2 3" xfId="8917"/>
    <cellStyle name="Normal 13 4 3" xfId="8918"/>
    <cellStyle name="Normal 13 4 4" xfId="8919"/>
    <cellStyle name="Normal 13 5" xfId="8920"/>
    <cellStyle name="Normal 13 5 2" xfId="8921"/>
    <cellStyle name="Normal 13 5 3" xfId="8922"/>
    <cellStyle name="Normal 13 6" xfId="8923"/>
    <cellStyle name="Normal 13 6 2" xfId="8924"/>
    <cellStyle name="Normal 13 6 3" xfId="8925"/>
    <cellStyle name="Normal 13 7" xfId="8926"/>
    <cellStyle name="Normal 13 8" xfId="8927"/>
    <cellStyle name="Normal 14" xfId="8928"/>
    <cellStyle name="Normal 14 2" xfId="8929"/>
    <cellStyle name="Normal 14 2 2" xfId="8930"/>
    <cellStyle name="Normal 14 2 2 2" xfId="8931"/>
    <cellStyle name="Normal 14 2 2 2 2" xfId="8932"/>
    <cellStyle name="Normal 14 2 2 2 2 2" xfId="8933"/>
    <cellStyle name="Normal 14 2 2 2 2 3" xfId="8934"/>
    <cellStyle name="Normal 14 2 2 2 3" xfId="8935"/>
    <cellStyle name="Normal 14 2 2 2 4" xfId="8936"/>
    <cellStyle name="Normal 14 2 2 3" xfId="8937"/>
    <cellStyle name="Normal 14 2 2 3 2" xfId="8938"/>
    <cellStyle name="Normal 14 2 2 3 3" xfId="8939"/>
    <cellStyle name="Normal 14 2 2 4" xfId="8940"/>
    <cellStyle name="Normal 14 2 2 4 2" xfId="8941"/>
    <cellStyle name="Normal 14 2 2 4 3" xfId="8942"/>
    <cellStyle name="Normal 14 2 2 5" xfId="8943"/>
    <cellStyle name="Normal 14 2 2 6" xfId="8944"/>
    <cellStyle name="Normal 14 2 3" xfId="8945"/>
    <cellStyle name="Normal 14 2 3 2" xfId="8946"/>
    <cellStyle name="Normal 14 2 3 2 2" xfId="8947"/>
    <cellStyle name="Normal 14 2 3 2 3" xfId="8948"/>
    <cellStyle name="Normal 14 2 3 3" xfId="8949"/>
    <cellStyle name="Normal 14 2 3 4" xfId="8950"/>
    <cellStyle name="Normal 14 2 4" xfId="8951"/>
    <cellStyle name="Normal 14 2 4 2" xfId="8952"/>
    <cellStyle name="Normal 14 2 4 3" xfId="8953"/>
    <cellStyle name="Normal 14 2 5" xfId="8954"/>
    <cellStyle name="Normal 14 2 5 2" xfId="8955"/>
    <cellStyle name="Normal 14 2 5 3" xfId="8956"/>
    <cellStyle name="Normal 14 2 6" xfId="8957"/>
    <cellStyle name="Normal 14 2 7" xfId="8958"/>
    <cellStyle name="Normal 14 3" xfId="8959"/>
    <cellStyle name="Normal 14 3 2" xfId="8960"/>
    <cellStyle name="Normal 14 3 2 2" xfId="8961"/>
    <cellStyle name="Normal 14 3 2 2 2" xfId="8962"/>
    <cellStyle name="Normal 14 3 2 2 3" xfId="8963"/>
    <cellStyle name="Normal 14 3 2 3" xfId="8964"/>
    <cellStyle name="Normal 14 3 2 4" xfId="8965"/>
    <cellStyle name="Normal 14 3 3" xfId="8966"/>
    <cellStyle name="Normal 14 3 3 2" xfId="8967"/>
    <cellStyle name="Normal 14 3 3 3" xfId="8968"/>
    <cellStyle name="Normal 14 3 4" xfId="8969"/>
    <cellStyle name="Normal 14 3 4 2" xfId="8970"/>
    <cellStyle name="Normal 14 3 4 3" xfId="8971"/>
    <cellStyle name="Normal 14 3 5" xfId="8972"/>
    <cellStyle name="Normal 14 3 6" xfId="8973"/>
    <cellStyle name="Normal 14 4" xfId="8974"/>
    <cellStyle name="Normal 14 4 2" xfId="8975"/>
    <cellStyle name="Normal 14 4 2 2" xfId="8976"/>
    <cellStyle name="Normal 14 4 2 3" xfId="8977"/>
    <cellStyle name="Normal 14 4 3" xfId="8978"/>
    <cellStyle name="Normal 14 4 4" xfId="8979"/>
    <cellStyle name="Normal 14 5" xfId="8980"/>
    <cellStyle name="Normal 14 5 2" xfId="8981"/>
    <cellStyle name="Normal 14 5 3" xfId="8982"/>
    <cellStyle name="Normal 14 6" xfId="8983"/>
    <cellStyle name="Normal 14 6 2" xfId="8984"/>
    <cellStyle name="Normal 14 6 3" xfId="8985"/>
    <cellStyle name="Normal 14 7" xfId="8986"/>
    <cellStyle name="Normal 14 8" xfId="8987"/>
    <cellStyle name="Normal 15" xfId="8988"/>
    <cellStyle name="Normal 15 2" xfId="8989"/>
    <cellStyle name="Normal 15 2 2" xfId="8990"/>
    <cellStyle name="Normal 15 2 2 2" xfId="8991"/>
    <cellStyle name="Normal 15 2 2 2 2" xfId="8992"/>
    <cellStyle name="Normal 15 2 2 2 2 2" xfId="8993"/>
    <cellStyle name="Normal 15 2 2 2 2 3" xfId="8994"/>
    <cellStyle name="Normal 15 2 2 2 3" xfId="8995"/>
    <cellStyle name="Normal 15 2 2 2 4" xfId="8996"/>
    <cellStyle name="Normal 15 2 2 3" xfId="8997"/>
    <cellStyle name="Normal 15 2 2 3 2" xfId="8998"/>
    <cellStyle name="Normal 15 2 2 3 3" xfId="8999"/>
    <cellStyle name="Normal 15 2 2 4" xfId="9000"/>
    <cellStyle name="Normal 15 2 2 4 2" xfId="9001"/>
    <cellStyle name="Normal 15 2 2 4 3" xfId="9002"/>
    <cellStyle name="Normal 15 2 2 5" xfId="9003"/>
    <cellStyle name="Normal 15 2 2 6" xfId="9004"/>
    <cellStyle name="Normal 15 2 3" xfId="9005"/>
    <cellStyle name="Normal 15 2 3 2" xfId="9006"/>
    <cellStyle name="Normal 15 2 3 2 2" xfId="9007"/>
    <cellStyle name="Normal 15 2 3 2 3" xfId="9008"/>
    <cellStyle name="Normal 15 2 3 3" xfId="9009"/>
    <cellStyle name="Normal 15 2 3 4" xfId="9010"/>
    <cellStyle name="Normal 15 2 4" xfId="9011"/>
    <cellStyle name="Normal 15 2 4 2" xfId="9012"/>
    <cellStyle name="Normal 15 2 4 3" xfId="9013"/>
    <cellStyle name="Normal 15 2 5" xfId="9014"/>
    <cellStyle name="Normal 15 2 5 2" xfId="9015"/>
    <cellStyle name="Normal 15 2 5 3" xfId="9016"/>
    <cellStyle name="Normal 15 2 6" xfId="9017"/>
    <cellStyle name="Normal 15 2 7" xfId="9018"/>
    <cellStyle name="Normal 15 3" xfId="9019"/>
    <cellStyle name="Normal 15 3 2" xfId="9020"/>
    <cellStyle name="Normal 15 3 2 2" xfId="9021"/>
    <cellStyle name="Normal 15 3 2 2 2" xfId="9022"/>
    <cellStyle name="Normal 15 3 2 2 3" xfId="9023"/>
    <cellStyle name="Normal 15 3 2 3" xfId="9024"/>
    <cellStyle name="Normal 15 3 2 4" xfId="9025"/>
    <cellStyle name="Normal 15 3 3" xfId="9026"/>
    <cellStyle name="Normal 15 3 3 2" xfId="9027"/>
    <cellStyle name="Normal 15 3 3 3" xfId="9028"/>
    <cellStyle name="Normal 15 3 4" xfId="9029"/>
    <cellStyle name="Normal 15 3 4 2" xfId="9030"/>
    <cellStyle name="Normal 15 3 4 3" xfId="9031"/>
    <cellStyle name="Normal 15 3 5" xfId="9032"/>
    <cellStyle name="Normal 15 3 6" xfId="9033"/>
    <cellStyle name="Normal 15 4" xfId="9034"/>
    <cellStyle name="Normal 15 4 2" xfId="9035"/>
    <cellStyle name="Normal 15 4 2 2" xfId="9036"/>
    <cellStyle name="Normal 15 4 2 3" xfId="9037"/>
    <cellStyle name="Normal 15 4 3" xfId="9038"/>
    <cellStyle name="Normal 15 4 4" xfId="9039"/>
    <cellStyle name="Normal 15 5" xfId="9040"/>
    <cellStyle name="Normal 15 5 2" xfId="9041"/>
    <cellStyle name="Normal 15 5 3" xfId="9042"/>
    <cellStyle name="Normal 15 6" xfId="9043"/>
    <cellStyle name="Normal 15 6 2" xfId="9044"/>
    <cellStyle name="Normal 15 6 3" xfId="9045"/>
    <cellStyle name="Normal 15 7" xfId="9046"/>
    <cellStyle name="Normal 15 8" xfId="9047"/>
    <cellStyle name="Normal 16" xfId="9048"/>
    <cellStyle name="Normal 17" xfId="9049"/>
    <cellStyle name="Normal 18" xfId="9050"/>
    <cellStyle name="Normal 18 2" xfId="9051"/>
    <cellStyle name="Normal 18 3" xfId="9052"/>
    <cellStyle name="Normal 19" xfId="9053"/>
    <cellStyle name="Normal 19 2" xfId="9054"/>
    <cellStyle name="Normal 19 2 2" xfId="9055"/>
    <cellStyle name="Normal 19 2 2 2" xfId="9056"/>
    <cellStyle name="Normal 19 2 2 3" xfId="9057"/>
    <cellStyle name="Normal 19 2 3" xfId="9058"/>
    <cellStyle name="Normal 19 2 4" xfId="9059"/>
    <cellStyle name="Normal 19 3" xfId="9060"/>
    <cellStyle name="Normal 19 3 2" xfId="9061"/>
    <cellStyle name="Normal 19 3 3" xfId="9062"/>
    <cellStyle name="Normal 19 4" xfId="9063"/>
    <cellStyle name="Normal 19 4 2" xfId="9064"/>
    <cellStyle name="Normal 19 4 3" xfId="9065"/>
    <cellStyle name="Normal 19 5" xfId="9066"/>
    <cellStyle name="Normal 19 6" xfId="9067"/>
    <cellStyle name="Normal 2" xfId="2"/>
    <cellStyle name="Normal 2 2" xfId="9069"/>
    <cellStyle name="Normal 2 2 2" xfId="9070"/>
    <cellStyle name="Normal 2 3" xfId="9071"/>
    <cellStyle name="Normal 2 3 2" xfId="9072"/>
    <cellStyle name="Normal 2 4" xfId="9073"/>
    <cellStyle name="Normal 2 4 2" xfId="9074"/>
    <cellStyle name="Normal 2 4 2 2" xfId="9075"/>
    <cellStyle name="Normal 2 4 2 2 2" xfId="9076"/>
    <cellStyle name="Normal 2 4 2 2 2 2" xfId="9077"/>
    <cellStyle name="Normal 2 4 2 2 2 2 2" xfId="9078"/>
    <cellStyle name="Normal 2 4 2 2 2 2 3" xfId="9079"/>
    <cellStyle name="Normal 2 4 2 2 2 3" xfId="9080"/>
    <cellStyle name="Normal 2 4 2 2 2 4" xfId="9081"/>
    <cellStyle name="Normal 2 4 2 2 3" xfId="9082"/>
    <cellStyle name="Normal 2 4 2 2 3 2" xfId="9083"/>
    <cellStyle name="Normal 2 4 2 2 3 3" xfId="9084"/>
    <cellStyle name="Normal 2 4 2 2 4" xfId="9085"/>
    <cellStyle name="Normal 2 4 2 2 4 2" xfId="9086"/>
    <cellStyle name="Normal 2 4 2 2 4 3" xfId="9087"/>
    <cellStyle name="Normal 2 4 2 2 5" xfId="9088"/>
    <cellStyle name="Normal 2 4 2 2 6" xfId="9089"/>
    <cellStyle name="Normal 2 4 2 3" xfId="9090"/>
    <cellStyle name="Normal 2 4 2 3 2" xfId="9091"/>
    <cellStyle name="Normal 2 4 2 3 2 2" xfId="9092"/>
    <cellStyle name="Normal 2 4 2 3 2 3" xfId="9093"/>
    <cellStyle name="Normal 2 4 2 3 3" xfId="9094"/>
    <cellStyle name="Normal 2 4 2 3 4" xfId="9095"/>
    <cellStyle name="Normal 2 4 2 4" xfId="9096"/>
    <cellStyle name="Normal 2 4 2 4 2" xfId="9097"/>
    <cellStyle name="Normal 2 4 2 4 3" xfId="9098"/>
    <cellStyle name="Normal 2 4 2 5" xfId="9099"/>
    <cellStyle name="Normal 2 4 2 5 2" xfId="9100"/>
    <cellStyle name="Normal 2 4 2 5 3" xfId="9101"/>
    <cellStyle name="Normal 2 4 2 6" xfId="9102"/>
    <cellStyle name="Normal 2 4 2 7" xfId="9103"/>
    <cellStyle name="Normal 2 4 3" xfId="9104"/>
    <cellStyle name="Normal 2 4 4" xfId="9105"/>
    <cellStyle name="Normal 2 4 4 2" xfId="9106"/>
    <cellStyle name="Normal 2 4 4 2 2" xfId="9107"/>
    <cellStyle name="Normal 2 4 4 2 2 2" xfId="9108"/>
    <cellStyle name="Normal 2 4 4 2 2 3" xfId="9109"/>
    <cellStyle name="Normal 2 4 4 2 3" xfId="9110"/>
    <cellStyle name="Normal 2 4 4 2 4" xfId="9111"/>
    <cellStyle name="Normal 2 4 4 3" xfId="9112"/>
    <cellStyle name="Normal 2 4 4 3 2" xfId="9113"/>
    <cellStyle name="Normal 2 4 4 3 3" xfId="9114"/>
    <cellStyle name="Normal 2 4 4 4" xfId="9115"/>
    <cellStyle name="Normal 2 4 4 4 2" xfId="9116"/>
    <cellStyle name="Normal 2 4 4 4 3" xfId="9117"/>
    <cellStyle name="Normal 2 4 4 5" xfId="9118"/>
    <cellStyle name="Normal 2 4 4 6" xfId="9119"/>
    <cellStyle name="Normal 2 4 5" xfId="9120"/>
    <cellStyle name="Normal 2 4 5 2" xfId="9121"/>
    <cellStyle name="Normal 2 4 5 2 2" xfId="9122"/>
    <cellStyle name="Normal 2 4 5 2 3" xfId="9123"/>
    <cellStyle name="Normal 2 4 5 3" xfId="9124"/>
    <cellStyle name="Normal 2 4 5 4" xfId="9125"/>
    <cellStyle name="Normal 2 4 6" xfId="9126"/>
    <cellStyle name="Normal 2 4 6 2" xfId="9127"/>
    <cellStyle name="Normal 2 4 6 3" xfId="9128"/>
    <cellStyle name="Normal 2 4 7" xfId="9129"/>
    <cellStyle name="Normal 2 4 7 2" xfId="9130"/>
    <cellStyle name="Normal 2 4 7 3" xfId="9131"/>
    <cellStyle name="Normal 2 4 8" xfId="9132"/>
    <cellStyle name="Normal 2 4 9" xfId="9133"/>
    <cellStyle name="Normal 2 5" xfId="9134"/>
    <cellStyle name="Normal 2 6" xfId="9068"/>
    <cellStyle name="Normal 20" xfId="9135"/>
    <cellStyle name="Normal 21" xfId="9136"/>
    <cellStyle name="Normal 21 2" xfId="9137"/>
    <cellStyle name="Normal 21 2 2" xfId="9138"/>
    <cellStyle name="Normal 21 2 3" xfId="9139"/>
    <cellStyle name="Normal 21 3" xfId="9140"/>
    <cellStyle name="Normal 21 4" xfId="9141"/>
    <cellStyle name="Normal 22" xfId="9142"/>
    <cellStyle name="Normal 22 2" xfId="9143"/>
    <cellStyle name="Normal 22 3" xfId="9144"/>
    <cellStyle name="Normal 23" xfId="9145"/>
    <cellStyle name="Normal 24" xfId="9146"/>
    <cellStyle name="Normal 25" xfId="9147"/>
    <cellStyle name="Normal 26" xfId="9148"/>
    <cellStyle name="Normal 27" xfId="9149"/>
    <cellStyle name="Normal 28" xfId="16"/>
    <cellStyle name="Normal 29" xfId="11"/>
    <cellStyle name="Normal 29 2" xfId="10348"/>
    <cellStyle name="Normal 3" xfId="5"/>
    <cellStyle name="Normal 3 2" xfId="9151"/>
    <cellStyle name="Normal 3 2 2" xfId="9152"/>
    <cellStyle name="Normal 3 2 3" xfId="9153"/>
    <cellStyle name="Normal 3 3" xfId="9154"/>
    <cellStyle name="Normal 3 3 2" xfId="9155"/>
    <cellStyle name="Normal 3 3 2 2" xfId="9156"/>
    <cellStyle name="Normal 3 3 2 2 2" xfId="9157"/>
    <cellStyle name="Normal 3 3 2 2 2 2" xfId="9158"/>
    <cellStyle name="Normal 3 3 2 2 2 2 2" xfId="9159"/>
    <cellStyle name="Normal 3 3 2 2 2 2 3" xfId="9160"/>
    <cellStyle name="Normal 3 3 2 2 2 3" xfId="9161"/>
    <cellStyle name="Normal 3 3 2 2 2 4" xfId="9162"/>
    <cellStyle name="Normal 3 3 2 2 3" xfId="9163"/>
    <cellStyle name="Normal 3 3 2 2 3 2" xfId="9164"/>
    <cellStyle name="Normal 3 3 2 2 3 3" xfId="9165"/>
    <cellStyle name="Normal 3 3 2 2 4" xfId="9166"/>
    <cellStyle name="Normal 3 3 2 2 4 2" xfId="9167"/>
    <cellStyle name="Normal 3 3 2 2 4 3" xfId="9168"/>
    <cellStyle name="Normal 3 3 2 2 5" xfId="9169"/>
    <cellStyle name="Normal 3 3 2 2 6" xfId="9170"/>
    <cellStyle name="Normal 3 3 2 3" xfId="9171"/>
    <cellStyle name="Normal 3 3 2 3 2" xfId="9172"/>
    <cellStyle name="Normal 3 3 2 3 2 2" xfId="9173"/>
    <cellStyle name="Normal 3 3 2 3 2 3" xfId="9174"/>
    <cellStyle name="Normal 3 3 2 3 3" xfId="9175"/>
    <cellStyle name="Normal 3 3 2 3 4" xfId="9176"/>
    <cellStyle name="Normal 3 3 2 4" xfId="9177"/>
    <cellStyle name="Normal 3 3 2 4 2" xfId="9178"/>
    <cellStyle name="Normal 3 3 2 4 3" xfId="9179"/>
    <cellStyle name="Normal 3 3 2 5" xfId="9180"/>
    <cellStyle name="Normal 3 3 2 5 2" xfId="9181"/>
    <cellStyle name="Normal 3 3 2 5 3" xfId="9182"/>
    <cellStyle name="Normal 3 3 2 6" xfId="9183"/>
    <cellStyle name="Normal 3 3 2 7" xfId="9184"/>
    <cellStyle name="Normal 3 3 3" xfId="9185"/>
    <cellStyle name="Normal 3 3 4" xfId="9186"/>
    <cellStyle name="Normal 3 3 4 2" xfId="9187"/>
    <cellStyle name="Normal 3 3 4 2 2" xfId="9188"/>
    <cellStyle name="Normal 3 3 4 2 2 2" xfId="9189"/>
    <cellStyle name="Normal 3 3 4 2 2 3" xfId="9190"/>
    <cellStyle name="Normal 3 3 4 2 3" xfId="9191"/>
    <cellStyle name="Normal 3 3 4 2 4" xfId="9192"/>
    <cellStyle name="Normal 3 3 4 3" xfId="9193"/>
    <cellStyle name="Normal 3 3 4 3 2" xfId="9194"/>
    <cellStyle name="Normal 3 3 4 3 3" xfId="9195"/>
    <cellStyle name="Normal 3 3 4 4" xfId="9196"/>
    <cellStyle name="Normal 3 3 4 4 2" xfId="9197"/>
    <cellStyle name="Normal 3 3 4 4 3" xfId="9198"/>
    <cellStyle name="Normal 3 3 4 5" xfId="9199"/>
    <cellStyle name="Normal 3 3 4 6" xfId="9200"/>
    <cellStyle name="Normal 3 3 5" xfId="9201"/>
    <cellStyle name="Normal 3 3 5 2" xfId="9202"/>
    <cellStyle name="Normal 3 3 5 2 2" xfId="9203"/>
    <cellStyle name="Normal 3 3 5 2 3" xfId="9204"/>
    <cellStyle name="Normal 3 3 5 3" xfId="9205"/>
    <cellStyle name="Normal 3 3 5 4" xfId="9206"/>
    <cellStyle name="Normal 3 3 6" xfId="9207"/>
    <cellStyle name="Normal 3 3 6 2" xfId="9208"/>
    <cellStyle name="Normal 3 3 6 3" xfId="9209"/>
    <cellStyle name="Normal 3 3 7" xfId="9210"/>
    <cellStyle name="Normal 3 3 7 2" xfId="9211"/>
    <cellStyle name="Normal 3 3 7 3" xfId="9212"/>
    <cellStyle name="Normal 3 3 8" xfId="9213"/>
    <cellStyle name="Normal 3 3 9" xfId="9214"/>
    <cellStyle name="Normal 3 4" xfId="9215"/>
    <cellStyle name="Normal 3 5" xfId="9150"/>
    <cellStyle name="Normal 30" xfId="10342"/>
    <cellStyle name="Normal 4" xfId="13"/>
    <cellStyle name="Normal 4 10" xfId="9216"/>
    <cellStyle name="Normal 4 11" xfId="10343"/>
    <cellStyle name="Normal 4 2" xfId="8"/>
    <cellStyle name="Normal 4 2 2" xfId="9218"/>
    <cellStyle name="Normal 4 2 3" xfId="9219"/>
    <cellStyle name="Normal 4 2 3 2" xfId="9220"/>
    <cellStyle name="Normal 4 2 3 2 2" xfId="9221"/>
    <cellStyle name="Normal 4 2 3 2 2 2" xfId="9222"/>
    <cellStyle name="Normal 4 2 3 2 2 3" xfId="9223"/>
    <cellStyle name="Normal 4 2 3 2 3" xfId="9224"/>
    <cellStyle name="Normal 4 2 3 2 4" xfId="9225"/>
    <cellStyle name="Normal 4 2 3 3" xfId="9226"/>
    <cellStyle name="Normal 4 2 3 3 2" xfId="9227"/>
    <cellStyle name="Normal 4 2 3 3 3" xfId="9228"/>
    <cellStyle name="Normal 4 2 3 4" xfId="9229"/>
    <cellStyle name="Normal 4 2 3 4 2" xfId="9230"/>
    <cellStyle name="Normal 4 2 3 4 3" xfId="9231"/>
    <cellStyle name="Normal 4 2 3 5" xfId="9232"/>
    <cellStyle name="Normal 4 2 3 6" xfId="9233"/>
    <cellStyle name="Normal 4 2 4" xfId="9234"/>
    <cellStyle name="Normal 4 2 4 2" xfId="9235"/>
    <cellStyle name="Normal 4 2 4 2 2" xfId="9236"/>
    <cellStyle name="Normal 4 2 4 2 3" xfId="9237"/>
    <cellStyle name="Normal 4 2 4 3" xfId="9238"/>
    <cellStyle name="Normal 4 2 4 4" xfId="9239"/>
    <cellStyle name="Normal 4 2 5" xfId="9240"/>
    <cellStyle name="Normal 4 2 5 2" xfId="9241"/>
    <cellStyle name="Normal 4 2 5 3" xfId="9242"/>
    <cellStyle name="Normal 4 2 6" xfId="9243"/>
    <cellStyle name="Normal 4 2 6 2" xfId="9244"/>
    <cellStyle name="Normal 4 2 6 3" xfId="9245"/>
    <cellStyle name="Normal 4 2 7" xfId="9246"/>
    <cellStyle name="Normal 4 2 8" xfId="9247"/>
    <cellStyle name="Normal 4 2 9" xfId="9217"/>
    <cellStyle name="Normal 4 3" xfId="9248"/>
    <cellStyle name="Normal 4 4" xfId="9249"/>
    <cellStyle name="Normal 4 4 2" xfId="9250"/>
    <cellStyle name="Normal 4 4 2 2" xfId="9251"/>
    <cellStyle name="Normal 4 4 2 2 2" xfId="9252"/>
    <cellStyle name="Normal 4 4 2 2 3" xfId="9253"/>
    <cellStyle name="Normal 4 4 2 3" xfId="9254"/>
    <cellStyle name="Normal 4 4 2 4" xfId="9255"/>
    <cellStyle name="Normal 4 4 3" xfId="9256"/>
    <cellStyle name="Normal 4 4 3 2" xfId="9257"/>
    <cellStyle name="Normal 4 4 3 3" xfId="9258"/>
    <cellStyle name="Normal 4 4 4" xfId="9259"/>
    <cellStyle name="Normal 4 4 4 2" xfId="9260"/>
    <cellStyle name="Normal 4 4 4 3" xfId="9261"/>
    <cellStyle name="Normal 4 4 5" xfId="9262"/>
    <cellStyle name="Normal 4 4 6" xfId="9263"/>
    <cellStyle name="Normal 4 5" xfId="9264"/>
    <cellStyle name="Normal 4 5 2" xfId="9265"/>
    <cellStyle name="Normal 4 5 2 2" xfId="9266"/>
    <cellStyle name="Normal 4 5 2 3" xfId="9267"/>
    <cellStyle name="Normal 4 5 3" xfId="9268"/>
    <cellStyle name="Normal 4 5 4" xfId="9269"/>
    <cellStyle name="Normal 4 6" xfId="9270"/>
    <cellStyle name="Normal 4 6 2" xfId="9271"/>
    <cellStyle name="Normal 4 6 3" xfId="9272"/>
    <cellStyle name="Normal 4 7" xfId="9273"/>
    <cellStyle name="Normal 4 7 2" xfId="9274"/>
    <cellStyle name="Normal 4 7 3" xfId="9275"/>
    <cellStyle name="Normal 4 8" xfId="9276"/>
    <cellStyle name="Normal 4 9" xfId="9277"/>
    <cellStyle name="Normal 5" xfId="9278"/>
    <cellStyle name="Normal 5 2" xfId="9279"/>
    <cellStyle name="Normal 5 3" xfId="9280"/>
    <cellStyle name="Normal 5 4" xfId="10338"/>
    <cellStyle name="Normal 5 5" xfId="10347"/>
    <cellStyle name="Normal 6" xfId="9281"/>
    <cellStyle name="Normal 6 2" xfId="9282"/>
    <cellStyle name="Normal 6 2 2" xfId="9283"/>
    <cellStyle name="Normal 6 2 3" xfId="9284"/>
    <cellStyle name="Normal 6 2 3 2" xfId="9285"/>
    <cellStyle name="Normal 6 2 3 2 2" xfId="9286"/>
    <cellStyle name="Normal 6 2 3 2 2 2" xfId="9287"/>
    <cellStyle name="Normal 6 2 3 2 2 3" xfId="9288"/>
    <cellStyle name="Normal 6 2 3 2 3" xfId="9289"/>
    <cellStyle name="Normal 6 2 3 2 4" xfId="9290"/>
    <cellStyle name="Normal 6 2 3 3" xfId="9291"/>
    <cellStyle name="Normal 6 2 3 3 2" xfId="9292"/>
    <cellStyle name="Normal 6 2 3 3 3" xfId="9293"/>
    <cellStyle name="Normal 6 2 3 4" xfId="9294"/>
    <cellStyle name="Normal 6 2 3 4 2" xfId="9295"/>
    <cellStyle name="Normal 6 2 3 4 3" xfId="9296"/>
    <cellStyle name="Normal 6 2 3 5" xfId="9297"/>
    <cellStyle name="Normal 6 2 3 6" xfId="9298"/>
    <cellStyle name="Normal 6 2 4" xfId="9299"/>
    <cellStyle name="Normal 6 2 4 2" xfId="9300"/>
    <cellStyle name="Normal 6 2 4 2 2" xfId="9301"/>
    <cellStyle name="Normal 6 2 4 2 3" xfId="9302"/>
    <cellStyle name="Normal 6 2 4 3" xfId="9303"/>
    <cellStyle name="Normal 6 2 4 4" xfId="9304"/>
    <cellStyle name="Normal 6 2 5" xfId="9305"/>
    <cellStyle name="Normal 6 2 5 2" xfId="9306"/>
    <cellStyle name="Normal 6 2 5 3" xfId="9307"/>
    <cellStyle name="Normal 6 2 6" xfId="9308"/>
    <cellStyle name="Normal 6 2 6 2" xfId="9309"/>
    <cellStyle name="Normal 6 2 6 3" xfId="9310"/>
    <cellStyle name="Normal 6 2 7" xfId="9311"/>
    <cellStyle name="Normal 6 2 8" xfId="9312"/>
    <cellStyle name="Normal 6 3" xfId="9313"/>
    <cellStyle name="Normal 6 4" xfId="9314"/>
    <cellStyle name="Normal 6 4 2" xfId="9315"/>
    <cellStyle name="Normal 6 4 2 2" xfId="9316"/>
    <cellStyle name="Normal 6 4 2 2 2" xfId="9317"/>
    <cellStyle name="Normal 6 4 2 2 3" xfId="9318"/>
    <cellStyle name="Normal 6 4 2 3" xfId="9319"/>
    <cellStyle name="Normal 6 4 2 4" xfId="9320"/>
    <cellStyle name="Normal 6 4 3" xfId="9321"/>
    <cellStyle name="Normal 6 4 3 2" xfId="9322"/>
    <cellStyle name="Normal 6 4 3 3" xfId="9323"/>
    <cellStyle name="Normal 6 4 4" xfId="9324"/>
    <cellStyle name="Normal 6 4 4 2" xfId="9325"/>
    <cellStyle name="Normal 6 4 4 3" xfId="9326"/>
    <cellStyle name="Normal 6 4 5" xfId="9327"/>
    <cellStyle name="Normal 6 4 6" xfId="9328"/>
    <cellStyle name="Normal 6 5" xfId="9329"/>
    <cellStyle name="Normal 6 5 2" xfId="9330"/>
    <cellStyle name="Normal 6 5 2 2" xfId="9331"/>
    <cellStyle name="Normal 6 5 2 3" xfId="9332"/>
    <cellStyle name="Normal 6 5 3" xfId="9333"/>
    <cellStyle name="Normal 6 5 4" xfId="9334"/>
    <cellStyle name="Normal 6 6" xfId="9335"/>
    <cellStyle name="Normal 6 6 2" xfId="9336"/>
    <cellStyle name="Normal 6 6 3" xfId="9337"/>
    <cellStyle name="Normal 6 7" xfId="9338"/>
    <cellStyle name="Normal 6 7 2" xfId="9339"/>
    <cellStyle name="Normal 6 7 3" xfId="9340"/>
    <cellStyle name="Normal 6 8" xfId="9341"/>
    <cellStyle name="Normal 6 9" xfId="9342"/>
    <cellStyle name="Normal 7" xfId="9343"/>
    <cellStyle name="Normal 7 10" xfId="10346"/>
    <cellStyle name="Normal 7 2" xfId="9344"/>
    <cellStyle name="Normal 7 2 2" xfId="9345"/>
    <cellStyle name="Normal 7 2 2 2" xfId="9346"/>
    <cellStyle name="Normal 7 2 2 2 2" xfId="9347"/>
    <cellStyle name="Normal 7 2 2 2 2 2" xfId="9348"/>
    <cellStyle name="Normal 7 2 2 2 2 3" xfId="9349"/>
    <cellStyle name="Normal 7 2 2 2 3" xfId="9350"/>
    <cellStyle name="Normal 7 2 2 2 4" xfId="9351"/>
    <cellStyle name="Normal 7 2 2 3" xfId="9352"/>
    <cellStyle name="Normal 7 2 2 3 2" xfId="9353"/>
    <cellStyle name="Normal 7 2 2 3 3" xfId="9354"/>
    <cellStyle name="Normal 7 2 2 4" xfId="9355"/>
    <cellStyle name="Normal 7 2 2 4 2" xfId="9356"/>
    <cellStyle name="Normal 7 2 2 4 3" xfId="9357"/>
    <cellStyle name="Normal 7 2 2 5" xfId="9358"/>
    <cellStyle name="Normal 7 2 2 6" xfId="9359"/>
    <cellStyle name="Normal 7 2 3" xfId="9360"/>
    <cellStyle name="Normal 7 2 3 2" xfId="9361"/>
    <cellStyle name="Normal 7 2 3 2 2" xfId="9362"/>
    <cellStyle name="Normal 7 2 3 2 3" xfId="9363"/>
    <cellStyle name="Normal 7 2 3 3" xfId="9364"/>
    <cellStyle name="Normal 7 2 3 4" xfId="9365"/>
    <cellStyle name="Normal 7 2 4" xfId="9366"/>
    <cellStyle name="Normal 7 2 4 2" xfId="9367"/>
    <cellStyle name="Normal 7 2 4 3" xfId="9368"/>
    <cellStyle name="Normal 7 2 5" xfId="9369"/>
    <cellStyle name="Normal 7 2 5 2" xfId="9370"/>
    <cellStyle name="Normal 7 2 5 3" xfId="9371"/>
    <cellStyle name="Normal 7 2 6" xfId="9372"/>
    <cellStyle name="Normal 7 2 7" xfId="9373"/>
    <cellStyle name="Normal 7 3" xfId="9374"/>
    <cellStyle name="Normal 7 4" xfId="9375"/>
    <cellStyle name="Normal 7 4 2" xfId="9376"/>
    <cellStyle name="Normal 7 4 2 2" xfId="9377"/>
    <cellStyle name="Normal 7 4 2 2 2" xfId="9378"/>
    <cellStyle name="Normal 7 4 2 2 3" xfId="9379"/>
    <cellStyle name="Normal 7 4 2 3" xfId="9380"/>
    <cellStyle name="Normal 7 4 2 4" xfId="9381"/>
    <cellStyle name="Normal 7 4 3" xfId="9382"/>
    <cellStyle name="Normal 7 4 3 2" xfId="9383"/>
    <cellStyle name="Normal 7 4 3 3" xfId="9384"/>
    <cellStyle name="Normal 7 4 4" xfId="9385"/>
    <cellStyle name="Normal 7 4 4 2" xfId="9386"/>
    <cellStyle name="Normal 7 4 4 3" xfId="9387"/>
    <cellStyle name="Normal 7 4 5" xfId="9388"/>
    <cellStyle name="Normal 7 4 6" xfId="9389"/>
    <cellStyle name="Normal 7 5" xfId="9390"/>
    <cellStyle name="Normal 7 5 2" xfId="9391"/>
    <cellStyle name="Normal 7 5 2 2" xfId="9392"/>
    <cellStyle name="Normal 7 5 2 3" xfId="9393"/>
    <cellStyle name="Normal 7 5 3" xfId="9394"/>
    <cellStyle name="Normal 7 5 4" xfId="9395"/>
    <cellStyle name="Normal 7 6" xfId="9396"/>
    <cellStyle name="Normal 7 6 2" xfId="9397"/>
    <cellStyle name="Normal 7 6 3" xfId="9398"/>
    <cellStyle name="Normal 7 7" xfId="9399"/>
    <cellStyle name="Normal 7 7 2" xfId="9400"/>
    <cellStyle name="Normal 7 7 3" xfId="9401"/>
    <cellStyle name="Normal 7 8" xfId="9402"/>
    <cellStyle name="Normal 7 9" xfId="9403"/>
    <cellStyle name="Normal 8" xfId="9404"/>
    <cellStyle name="Normal 8 2" xfId="9405"/>
    <cellStyle name="Normal 8 2 2" xfId="9406"/>
    <cellStyle name="Normal 8 2 3" xfId="9407"/>
    <cellStyle name="Normal 8 2 3 2" xfId="9408"/>
    <cellStyle name="Normal 8 2 3 2 2" xfId="9409"/>
    <cellStyle name="Normal 8 2 3 2 2 2" xfId="9410"/>
    <cellStyle name="Normal 8 2 3 2 2 3" xfId="9411"/>
    <cellStyle name="Normal 8 2 3 2 3" xfId="9412"/>
    <cellStyle name="Normal 8 2 3 2 4" xfId="9413"/>
    <cellStyle name="Normal 8 2 3 3" xfId="9414"/>
    <cellStyle name="Normal 8 2 3 3 2" xfId="9415"/>
    <cellStyle name="Normal 8 2 3 3 3" xfId="9416"/>
    <cellStyle name="Normal 8 2 3 4" xfId="9417"/>
    <cellStyle name="Normal 8 2 3 4 2" xfId="9418"/>
    <cellStyle name="Normal 8 2 3 4 3" xfId="9419"/>
    <cellStyle name="Normal 8 2 3 5" xfId="9420"/>
    <cellStyle name="Normal 8 2 3 6" xfId="9421"/>
    <cellStyle name="Normal 8 2 4" xfId="9422"/>
    <cellStyle name="Normal 8 2 4 2" xfId="9423"/>
    <cellStyle name="Normal 8 2 4 2 2" xfId="9424"/>
    <cellStyle name="Normal 8 2 4 2 3" xfId="9425"/>
    <cellStyle name="Normal 8 2 4 3" xfId="9426"/>
    <cellStyle name="Normal 8 2 4 4" xfId="9427"/>
    <cellStyle name="Normal 8 2 5" xfId="9428"/>
    <cellStyle name="Normal 8 2 5 2" xfId="9429"/>
    <cellStyle name="Normal 8 2 5 3" xfId="9430"/>
    <cellStyle name="Normal 8 2 6" xfId="9431"/>
    <cellStyle name="Normal 8 2 6 2" xfId="9432"/>
    <cellStyle name="Normal 8 2 6 3" xfId="9433"/>
    <cellStyle name="Normal 8 2 7" xfId="9434"/>
    <cellStyle name="Normal 8 2 8" xfId="9435"/>
    <cellStyle name="Normal 8 3" xfId="9436"/>
    <cellStyle name="Normal 8 4" xfId="9437"/>
    <cellStyle name="Normal 8 4 2" xfId="9438"/>
    <cellStyle name="Normal 8 4 2 2" xfId="9439"/>
    <cellStyle name="Normal 8 4 2 2 2" xfId="9440"/>
    <cellStyle name="Normal 8 4 2 2 3" xfId="9441"/>
    <cellStyle name="Normal 8 4 2 3" xfId="9442"/>
    <cellStyle name="Normal 8 4 2 4" xfId="9443"/>
    <cellStyle name="Normal 8 4 3" xfId="9444"/>
    <cellStyle name="Normal 8 4 3 2" xfId="9445"/>
    <cellStyle name="Normal 8 4 3 3" xfId="9446"/>
    <cellStyle name="Normal 8 4 4" xfId="9447"/>
    <cellStyle name="Normal 8 4 4 2" xfId="9448"/>
    <cellStyle name="Normal 8 4 4 3" xfId="9449"/>
    <cellStyle name="Normal 8 4 5" xfId="9450"/>
    <cellStyle name="Normal 8 4 6" xfId="9451"/>
    <cellStyle name="Normal 8 5" xfId="9452"/>
    <cellStyle name="Normal 8 5 2" xfId="9453"/>
    <cellStyle name="Normal 8 5 2 2" xfId="9454"/>
    <cellStyle name="Normal 8 5 2 3" xfId="9455"/>
    <cellStyle name="Normal 8 5 3" xfId="9456"/>
    <cellStyle name="Normal 8 5 4" xfId="9457"/>
    <cellStyle name="Normal 8 6" xfId="9458"/>
    <cellStyle name="Normal 8 6 2" xfId="9459"/>
    <cellStyle name="Normal 8 6 3" xfId="9460"/>
    <cellStyle name="Normal 8 7" xfId="9461"/>
    <cellStyle name="Normal 8 7 2" xfId="9462"/>
    <cellStyle name="Normal 8 7 3" xfId="9463"/>
    <cellStyle name="Normal 8 8" xfId="9464"/>
    <cellStyle name="Normal 8 9" xfId="9465"/>
    <cellStyle name="Normal 9" xfId="9466"/>
    <cellStyle name="Normal 9 2" xfId="9467"/>
    <cellStyle name="Normal 9 2 2" xfId="9468"/>
    <cellStyle name="Normal 9 2 3" xfId="9469"/>
    <cellStyle name="Normal 9 2 3 2" xfId="9470"/>
    <cellStyle name="Normal 9 2 3 2 2" xfId="9471"/>
    <cellStyle name="Normal 9 2 3 2 2 2" xfId="9472"/>
    <cellStyle name="Normal 9 2 3 2 2 3" xfId="9473"/>
    <cellStyle name="Normal 9 2 3 2 3" xfId="9474"/>
    <cellStyle name="Normal 9 2 3 2 4" xfId="9475"/>
    <cellStyle name="Normal 9 2 3 3" xfId="9476"/>
    <cellStyle name="Normal 9 2 3 3 2" xfId="9477"/>
    <cellStyle name="Normal 9 2 3 3 3" xfId="9478"/>
    <cellStyle name="Normal 9 2 3 4" xfId="9479"/>
    <cellStyle name="Normal 9 2 3 4 2" xfId="9480"/>
    <cellStyle name="Normal 9 2 3 4 3" xfId="9481"/>
    <cellStyle name="Normal 9 2 3 5" xfId="9482"/>
    <cellStyle name="Normal 9 2 3 6" xfId="9483"/>
    <cellStyle name="Normal 9 2 4" xfId="9484"/>
    <cellStyle name="Normal 9 2 4 2" xfId="9485"/>
    <cellStyle name="Normal 9 2 4 2 2" xfId="9486"/>
    <cellStyle name="Normal 9 2 4 2 3" xfId="9487"/>
    <cellStyle name="Normal 9 2 4 3" xfId="9488"/>
    <cellStyle name="Normal 9 2 4 4" xfId="9489"/>
    <cellStyle name="Normal 9 2 5" xfId="9490"/>
    <cellStyle name="Normal 9 2 5 2" xfId="9491"/>
    <cellStyle name="Normal 9 2 5 3" xfId="9492"/>
    <cellStyle name="Normal 9 2 6" xfId="9493"/>
    <cellStyle name="Normal 9 2 6 2" xfId="9494"/>
    <cellStyle name="Normal 9 2 6 3" xfId="9495"/>
    <cellStyle name="Normal 9 2 7" xfId="9496"/>
    <cellStyle name="Normal 9 2 8" xfId="9497"/>
    <cellStyle name="Normal 9 3" xfId="9498"/>
    <cellStyle name="Normal 9 4" xfId="9499"/>
    <cellStyle name="Normal 9 4 2" xfId="9500"/>
    <cellStyle name="Normal 9 4 2 2" xfId="9501"/>
    <cellStyle name="Normal 9 4 2 2 2" xfId="9502"/>
    <cellStyle name="Normal 9 4 2 2 3" xfId="9503"/>
    <cellStyle name="Normal 9 4 2 3" xfId="9504"/>
    <cellStyle name="Normal 9 4 2 4" xfId="9505"/>
    <cellStyle name="Normal 9 4 3" xfId="9506"/>
    <cellStyle name="Normal 9 4 3 2" xfId="9507"/>
    <cellStyle name="Normal 9 4 3 3" xfId="9508"/>
    <cellStyle name="Normal 9 4 4" xfId="9509"/>
    <cellStyle name="Normal 9 4 4 2" xfId="9510"/>
    <cellStyle name="Normal 9 4 4 3" xfId="9511"/>
    <cellStyle name="Normal 9 4 5" xfId="9512"/>
    <cellStyle name="Normal 9 4 6" xfId="9513"/>
    <cellStyle name="Normal 9 5" xfId="9514"/>
    <cellStyle name="Normal 9 5 2" xfId="9515"/>
    <cellStyle name="Normal 9 5 2 2" xfId="9516"/>
    <cellStyle name="Normal 9 5 2 3" xfId="9517"/>
    <cellStyle name="Normal 9 5 3" xfId="9518"/>
    <cellStyle name="Normal 9 5 4" xfId="9519"/>
    <cellStyle name="Normal 9 6" xfId="9520"/>
    <cellStyle name="Normal 9 6 2" xfId="9521"/>
    <cellStyle name="Normal 9 6 3" xfId="9522"/>
    <cellStyle name="Normal 9 7" xfId="9523"/>
    <cellStyle name="Normal 9 7 2" xfId="9524"/>
    <cellStyle name="Normal 9 7 3" xfId="9525"/>
    <cellStyle name="Normal 9 8" xfId="9526"/>
    <cellStyle name="Normal 9 9" xfId="9527"/>
    <cellStyle name="Note 10" xfId="9528"/>
    <cellStyle name="Note 10 2" xfId="9529"/>
    <cellStyle name="Note 10 2 2" xfId="9530"/>
    <cellStyle name="Note 10 2 2 2" xfId="9531"/>
    <cellStyle name="Note 10 2 2 2 2" xfId="9532"/>
    <cellStyle name="Note 10 2 2 2 2 2" xfId="9533"/>
    <cellStyle name="Note 10 2 2 2 2 3" xfId="9534"/>
    <cellStyle name="Note 10 2 2 2 3" xfId="9535"/>
    <cellStyle name="Note 10 2 2 2 4" xfId="9536"/>
    <cellStyle name="Note 10 2 2 3" xfId="9537"/>
    <cellStyle name="Note 10 2 2 3 2" xfId="9538"/>
    <cellStyle name="Note 10 2 2 3 3" xfId="9539"/>
    <cellStyle name="Note 10 2 2 4" xfId="9540"/>
    <cellStyle name="Note 10 2 2 4 2" xfId="9541"/>
    <cellStyle name="Note 10 2 2 4 3" xfId="9542"/>
    <cellStyle name="Note 10 2 2 5" xfId="9543"/>
    <cellStyle name="Note 10 2 2 6" xfId="9544"/>
    <cellStyle name="Note 10 2 3" xfId="9545"/>
    <cellStyle name="Note 10 2 3 2" xfId="9546"/>
    <cellStyle name="Note 10 2 3 2 2" xfId="9547"/>
    <cellStyle name="Note 10 2 3 2 3" xfId="9548"/>
    <cellStyle name="Note 10 2 3 3" xfId="9549"/>
    <cellStyle name="Note 10 2 3 4" xfId="9550"/>
    <cellStyle name="Note 10 2 4" xfId="9551"/>
    <cellStyle name="Note 10 2 4 2" xfId="9552"/>
    <cellStyle name="Note 10 2 4 3" xfId="9553"/>
    <cellStyle name="Note 10 2 5" xfId="9554"/>
    <cellStyle name="Note 10 2 5 2" xfId="9555"/>
    <cellStyle name="Note 10 2 5 3" xfId="9556"/>
    <cellStyle name="Note 10 2 6" xfId="9557"/>
    <cellStyle name="Note 10 2 7" xfId="9558"/>
    <cellStyle name="Note 10 3" xfId="9559"/>
    <cellStyle name="Note 10 3 2" xfId="9560"/>
    <cellStyle name="Note 10 3 2 2" xfId="9561"/>
    <cellStyle name="Note 10 3 2 2 2" xfId="9562"/>
    <cellStyle name="Note 10 3 2 2 3" xfId="9563"/>
    <cellStyle name="Note 10 3 2 3" xfId="9564"/>
    <cellStyle name="Note 10 3 2 4" xfId="9565"/>
    <cellStyle name="Note 10 3 3" xfId="9566"/>
    <cellStyle name="Note 10 3 3 2" xfId="9567"/>
    <cellStyle name="Note 10 3 3 3" xfId="9568"/>
    <cellStyle name="Note 10 3 4" xfId="9569"/>
    <cellStyle name="Note 10 3 4 2" xfId="9570"/>
    <cellStyle name="Note 10 3 4 3" xfId="9571"/>
    <cellStyle name="Note 10 3 5" xfId="9572"/>
    <cellStyle name="Note 10 3 6" xfId="9573"/>
    <cellStyle name="Note 10 4" xfId="9574"/>
    <cellStyle name="Note 10 4 2" xfId="9575"/>
    <cellStyle name="Note 10 4 2 2" xfId="9576"/>
    <cellStyle name="Note 10 4 2 3" xfId="9577"/>
    <cellStyle name="Note 10 4 3" xfId="9578"/>
    <cellStyle name="Note 10 4 4" xfId="9579"/>
    <cellStyle name="Note 10 5" xfId="9580"/>
    <cellStyle name="Note 10 5 2" xfId="9581"/>
    <cellStyle name="Note 10 5 3" xfId="9582"/>
    <cellStyle name="Note 10 6" xfId="9583"/>
    <cellStyle name="Note 10 6 2" xfId="9584"/>
    <cellStyle name="Note 10 6 3" xfId="9585"/>
    <cellStyle name="Note 10 7" xfId="9586"/>
    <cellStyle name="Note 10 8" xfId="9587"/>
    <cellStyle name="Note 11" xfId="9588"/>
    <cellStyle name="Note 11 2" xfId="9589"/>
    <cellStyle name="Note 11 2 2" xfId="9590"/>
    <cellStyle name="Note 11 2 2 2" xfId="9591"/>
    <cellStyle name="Note 11 2 2 2 2" xfId="9592"/>
    <cellStyle name="Note 11 2 2 2 2 2" xfId="9593"/>
    <cellStyle name="Note 11 2 2 2 2 3" xfId="9594"/>
    <cellStyle name="Note 11 2 2 2 3" xfId="9595"/>
    <cellStyle name="Note 11 2 2 2 4" xfId="9596"/>
    <cellStyle name="Note 11 2 2 3" xfId="9597"/>
    <cellStyle name="Note 11 2 2 3 2" xfId="9598"/>
    <cellStyle name="Note 11 2 2 3 3" xfId="9599"/>
    <cellStyle name="Note 11 2 2 4" xfId="9600"/>
    <cellStyle name="Note 11 2 2 4 2" xfId="9601"/>
    <cellStyle name="Note 11 2 2 4 3" xfId="9602"/>
    <cellStyle name="Note 11 2 2 5" xfId="9603"/>
    <cellStyle name="Note 11 2 2 6" xfId="9604"/>
    <cellStyle name="Note 11 2 3" xfId="9605"/>
    <cellStyle name="Note 11 2 3 2" xfId="9606"/>
    <cellStyle name="Note 11 2 3 2 2" xfId="9607"/>
    <cellStyle name="Note 11 2 3 2 3" xfId="9608"/>
    <cellStyle name="Note 11 2 3 3" xfId="9609"/>
    <cellStyle name="Note 11 2 3 4" xfId="9610"/>
    <cellStyle name="Note 11 2 4" xfId="9611"/>
    <cellStyle name="Note 11 2 4 2" xfId="9612"/>
    <cellStyle name="Note 11 2 4 3" xfId="9613"/>
    <cellStyle name="Note 11 2 5" xfId="9614"/>
    <cellStyle name="Note 11 2 5 2" xfId="9615"/>
    <cellStyle name="Note 11 2 5 3" xfId="9616"/>
    <cellStyle name="Note 11 2 6" xfId="9617"/>
    <cellStyle name="Note 11 2 7" xfId="9618"/>
    <cellStyle name="Note 11 3" xfId="9619"/>
    <cellStyle name="Note 11 3 2" xfId="9620"/>
    <cellStyle name="Note 11 3 2 2" xfId="9621"/>
    <cellStyle name="Note 11 3 2 2 2" xfId="9622"/>
    <cellStyle name="Note 11 3 2 2 3" xfId="9623"/>
    <cellStyle name="Note 11 3 2 3" xfId="9624"/>
    <cellStyle name="Note 11 3 2 4" xfId="9625"/>
    <cellStyle name="Note 11 3 3" xfId="9626"/>
    <cellStyle name="Note 11 3 3 2" xfId="9627"/>
    <cellStyle name="Note 11 3 3 3" xfId="9628"/>
    <cellStyle name="Note 11 3 4" xfId="9629"/>
    <cellStyle name="Note 11 3 4 2" xfId="9630"/>
    <cellStyle name="Note 11 3 4 3" xfId="9631"/>
    <cellStyle name="Note 11 3 5" xfId="9632"/>
    <cellStyle name="Note 11 3 6" xfId="9633"/>
    <cellStyle name="Note 11 4" xfId="9634"/>
    <cellStyle name="Note 11 4 2" xfId="9635"/>
    <cellStyle name="Note 11 4 2 2" xfId="9636"/>
    <cellStyle name="Note 11 4 2 3" xfId="9637"/>
    <cellStyle name="Note 11 4 3" xfId="9638"/>
    <cellStyle name="Note 11 4 4" xfId="9639"/>
    <cellStyle name="Note 11 5" xfId="9640"/>
    <cellStyle name="Note 11 5 2" xfId="9641"/>
    <cellStyle name="Note 11 5 3" xfId="9642"/>
    <cellStyle name="Note 11 6" xfId="9643"/>
    <cellStyle name="Note 11 6 2" xfId="9644"/>
    <cellStyle name="Note 11 6 3" xfId="9645"/>
    <cellStyle name="Note 11 7" xfId="9646"/>
    <cellStyle name="Note 11 8" xfId="9647"/>
    <cellStyle name="Note 12" xfId="9648"/>
    <cellStyle name="Note 12 2" xfId="9649"/>
    <cellStyle name="Note 12 2 2" xfId="9650"/>
    <cellStyle name="Note 12 2 2 2" xfId="9651"/>
    <cellStyle name="Note 12 2 2 2 2" xfId="9652"/>
    <cellStyle name="Note 12 2 2 2 2 2" xfId="9653"/>
    <cellStyle name="Note 12 2 2 2 2 3" xfId="9654"/>
    <cellStyle name="Note 12 2 2 2 3" xfId="9655"/>
    <cellStyle name="Note 12 2 2 2 4" xfId="9656"/>
    <cellStyle name="Note 12 2 2 3" xfId="9657"/>
    <cellStyle name="Note 12 2 2 3 2" xfId="9658"/>
    <cellStyle name="Note 12 2 2 3 3" xfId="9659"/>
    <cellStyle name="Note 12 2 2 4" xfId="9660"/>
    <cellStyle name="Note 12 2 2 4 2" xfId="9661"/>
    <cellStyle name="Note 12 2 2 4 3" xfId="9662"/>
    <cellStyle name="Note 12 2 2 5" xfId="9663"/>
    <cellStyle name="Note 12 2 2 6" xfId="9664"/>
    <cellStyle name="Note 12 2 3" xfId="9665"/>
    <cellStyle name="Note 12 2 3 2" xfId="9666"/>
    <cellStyle name="Note 12 2 3 2 2" xfId="9667"/>
    <cellStyle name="Note 12 2 3 2 3" xfId="9668"/>
    <cellStyle name="Note 12 2 3 3" xfId="9669"/>
    <cellStyle name="Note 12 2 3 4" xfId="9670"/>
    <cellStyle name="Note 12 2 4" xfId="9671"/>
    <cellStyle name="Note 12 2 4 2" xfId="9672"/>
    <cellStyle name="Note 12 2 4 3" xfId="9673"/>
    <cellStyle name="Note 12 2 5" xfId="9674"/>
    <cellStyle name="Note 12 2 5 2" xfId="9675"/>
    <cellStyle name="Note 12 2 5 3" xfId="9676"/>
    <cellStyle name="Note 12 2 6" xfId="9677"/>
    <cellStyle name="Note 12 2 7" xfId="9678"/>
    <cellStyle name="Note 12 3" xfId="9679"/>
    <cellStyle name="Note 12 3 2" xfId="9680"/>
    <cellStyle name="Note 12 3 2 2" xfId="9681"/>
    <cellStyle name="Note 12 3 2 2 2" xfId="9682"/>
    <cellStyle name="Note 12 3 2 2 3" xfId="9683"/>
    <cellStyle name="Note 12 3 2 3" xfId="9684"/>
    <cellStyle name="Note 12 3 2 4" xfId="9685"/>
    <cellStyle name="Note 12 3 3" xfId="9686"/>
    <cellStyle name="Note 12 3 3 2" xfId="9687"/>
    <cellStyle name="Note 12 3 3 3" xfId="9688"/>
    <cellStyle name="Note 12 3 4" xfId="9689"/>
    <cellStyle name="Note 12 3 4 2" xfId="9690"/>
    <cellStyle name="Note 12 3 4 3" xfId="9691"/>
    <cellStyle name="Note 12 3 5" xfId="9692"/>
    <cellStyle name="Note 12 3 6" xfId="9693"/>
    <cellStyle name="Note 12 4" xfId="9694"/>
    <cellStyle name="Note 12 4 2" xfId="9695"/>
    <cellStyle name="Note 12 4 2 2" xfId="9696"/>
    <cellStyle name="Note 12 4 2 3" xfId="9697"/>
    <cellStyle name="Note 12 4 3" xfId="9698"/>
    <cellStyle name="Note 12 4 4" xfId="9699"/>
    <cellStyle name="Note 12 5" xfId="9700"/>
    <cellStyle name="Note 12 5 2" xfId="9701"/>
    <cellStyle name="Note 12 5 3" xfId="9702"/>
    <cellStyle name="Note 12 6" xfId="9703"/>
    <cellStyle name="Note 12 6 2" xfId="9704"/>
    <cellStyle name="Note 12 6 3" xfId="9705"/>
    <cellStyle name="Note 12 7" xfId="9706"/>
    <cellStyle name="Note 12 8" xfId="9707"/>
    <cellStyle name="Note 13" xfId="9708"/>
    <cellStyle name="Note 14" xfId="9709"/>
    <cellStyle name="Note 15" xfId="9710"/>
    <cellStyle name="Note 15 2" xfId="9711"/>
    <cellStyle name="Note 15 2 2" xfId="9712"/>
    <cellStyle name="Note 15 2 2 2" xfId="9713"/>
    <cellStyle name="Note 15 2 2 3" xfId="9714"/>
    <cellStyle name="Note 15 2 3" xfId="9715"/>
    <cellStyle name="Note 15 2 4" xfId="9716"/>
    <cellStyle name="Note 15 3" xfId="9717"/>
    <cellStyle name="Note 15 3 2" xfId="9718"/>
    <cellStyle name="Note 15 3 3" xfId="9719"/>
    <cellStyle name="Note 15 4" xfId="9720"/>
    <cellStyle name="Note 15 4 2" xfId="9721"/>
    <cellStyle name="Note 15 4 3" xfId="9722"/>
    <cellStyle name="Note 15 5" xfId="9723"/>
    <cellStyle name="Note 15 6" xfId="9724"/>
    <cellStyle name="Note 16" xfId="9725"/>
    <cellStyle name="Note 16 2" xfId="9726"/>
    <cellStyle name="Note 16 2 2" xfId="9727"/>
    <cellStyle name="Note 16 2 3" xfId="9728"/>
    <cellStyle name="Note 16 3" xfId="9729"/>
    <cellStyle name="Note 16 4" xfId="9730"/>
    <cellStyle name="Note 17" xfId="9731"/>
    <cellStyle name="Note 17 2" xfId="9732"/>
    <cellStyle name="Note 17 3" xfId="9733"/>
    <cellStyle name="Note 18" xfId="9734"/>
    <cellStyle name="Note 19" xfId="9735"/>
    <cellStyle name="Note 2" xfId="9736"/>
    <cellStyle name="Note 2 2" xfId="9737"/>
    <cellStyle name="Note 2 2 2" xfId="9738"/>
    <cellStyle name="Note 2 2 3" xfId="9739"/>
    <cellStyle name="Note 2 2 3 2" xfId="9740"/>
    <cellStyle name="Note 2 2 3 2 2" xfId="9741"/>
    <cellStyle name="Note 2 2 3 2 2 2" xfId="9742"/>
    <cellStyle name="Note 2 2 3 2 2 2 2" xfId="9743"/>
    <cellStyle name="Note 2 2 3 2 2 2 3" xfId="9744"/>
    <cellStyle name="Note 2 2 3 2 2 3" xfId="9745"/>
    <cellStyle name="Note 2 2 3 2 2 4" xfId="9746"/>
    <cellStyle name="Note 2 2 3 2 3" xfId="9747"/>
    <cellStyle name="Note 2 2 3 2 3 2" xfId="9748"/>
    <cellStyle name="Note 2 2 3 2 3 3" xfId="9749"/>
    <cellStyle name="Note 2 2 3 2 4" xfId="9750"/>
    <cellStyle name="Note 2 2 3 2 4 2" xfId="9751"/>
    <cellStyle name="Note 2 2 3 2 4 3" xfId="9752"/>
    <cellStyle name="Note 2 2 3 2 5" xfId="9753"/>
    <cellStyle name="Note 2 2 3 2 6" xfId="9754"/>
    <cellStyle name="Note 2 2 3 3" xfId="9755"/>
    <cellStyle name="Note 2 2 3 3 2" xfId="9756"/>
    <cellStyle name="Note 2 2 3 3 2 2" xfId="9757"/>
    <cellStyle name="Note 2 2 3 3 2 3" xfId="9758"/>
    <cellStyle name="Note 2 2 3 3 3" xfId="9759"/>
    <cellStyle name="Note 2 2 3 3 4" xfId="9760"/>
    <cellStyle name="Note 2 2 3 4" xfId="9761"/>
    <cellStyle name="Note 2 2 3 4 2" xfId="9762"/>
    <cellStyle name="Note 2 2 3 4 3" xfId="9763"/>
    <cellStyle name="Note 2 2 3 5" xfId="9764"/>
    <cellStyle name="Note 2 2 3 5 2" xfId="9765"/>
    <cellStyle name="Note 2 2 3 5 3" xfId="9766"/>
    <cellStyle name="Note 2 2 3 6" xfId="9767"/>
    <cellStyle name="Note 2 2 3 7" xfId="9768"/>
    <cellStyle name="Note 2 2 4" xfId="9769"/>
    <cellStyle name="Note 2 2 4 2" xfId="9770"/>
    <cellStyle name="Note 2 2 4 2 2" xfId="9771"/>
    <cellStyle name="Note 2 2 4 2 2 2" xfId="9772"/>
    <cellStyle name="Note 2 2 4 2 2 3" xfId="9773"/>
    <cellStyle name="Note 2 2 4 2 3" xfId="9774"/>
    <cellStyle name="Note 2 2 4 2 4" xfId="9775"/>
    <cellStyle name="Note 2 2 4 3" xfId="9776"/>
    <cellStyle name="Note 2 2 4 3 2" xfId="9777"/>
    <cellStyle name="Note 2 2 4 3 3" xfId="9778"/>
    <cellStyle name="Note 2 2 4 4" xfId="9779"/>
    <cellStyle name="Note 2 2 4 4 2" xfId="9780"/>
    <cellStyle name="Note 2 2 4 4 3" xfId="9781"/>
    <cellStyle name="Note 2 2 4 5" xfId="9782"/>
    <cellStyle name="Note 2 2 4 6" xfId="9783"/>
    <cellStyle name="Note 2 2 5" xfId="9784"/>
    <cellStyle name="Note 2 2 5 2" xfId="9785"/>
    <cellStyle name="Note 2 2 5 2 2" xfId="9786"/>
    <cellStyle name="Note 2 2 5 2 3" xfId="9787"/>
    <cellStyle name="Note 2 2 5 3" xfId="9788"/>
    <cellStyle name="Note 2 2 5 4" xfId="9789"/>
    <cellStyle name="Note 2 2 6" xfId="9790"/>
    <cellStyle name="Note 2 2 6 2" xfId="9791"/>
    <cellStyle name="Note 2 2 6 3" xfId="9792"/>
    <cellStyle name="Note 2 2 7" xfId="9793"/>
    <cellStyle name="Note 2 2 7 2" xfId="9794"/>
    <cellStyle name="Note 2 2 7 3" xfId="9795"/>
    <cellStyle name="Note 2 2 8" xfId="9796"/>
    <cellStyle name="Note 2 2 9" xfId="9797"/>
    <cellStyle name="Note 2 3" xfId="9798"/>
    <cellStyle name="Note 20" xfId="9799"/>
    <cellStyle name="Note 3" xfId="9800"/>
    <cellStyle name="Note 3 2" xfId="9801"/>
    <cellStyle name="Note 3 2 2" xfId="9802"/>
    <cellStyle name="Note 3 2 2 2" xfId="9803"/>
    <cellStyle name="Note 3 2 2 2 2" xfId="9804"/>
    <cellStyle name="Note 3 2 2 2 2 2" xfId="9805"/>
    <cellStyle name="Note 3 2 2 2 2 3" xfId="9806"/>
    <cellStyle name="Note 3 2 2 2 3" xfId="9807"/>
    <cellStyle name="Note 3 2 2 2 4" xfId="9808"/>
    <cellStyle name="Note 3 2 2 3" xfId="9809"/>
    <cellStyle name="Note 3 2 2 3 2" xfId="9810"/>
    <cellStyle name="Note 3 2 2 3 3" xfId="9811"/>
    <cellStyle name="Note 3 2 2 4" xfId="9812"/>
    <cellStyle name="Note 3 2 2 4 2" xfId="9813"/>
    <cellStyle name="Note 3 2 2 4 3" xfId="9814"/>
    <cellStyle name="Note 3 2 2 5" xfId="9815"/>
    <cellStyle name="Note 3 2 2 6" xfId="9816"/>
    <cellStyle name="Note 3 2 3" xfId="9817"/>
    <cellStyle name="Note 3 2 3 2" xfId="9818"/>
    <cellStyle name="Note 3 2 3 2 2" xfId="9819"/>
    <cellStyle name="Note 3 2 3 2 3" xfId="9820"/>
    <cellStyle name="Note 3 2 3 3" xfId="9821"/>
    <cellStyle name="Note 3 2 3 4" xfId="9822"/>
    <cellStyle name="Note 3 2 4" xfId="9823"/>
    <cellStyle name="Note 3 2 4 2" xfId="9824"/>
    <cellStyle name="Note 3 2 4 3" xfId="9825"/>
    <cellStyle name="Note 3 2 5" xfId="9826"/>
    <cellStyle name="Note 3 2 5 2" xfId="9827"/>
    <cellStyle name="Note 3 2 5 3" xfId="9828"/>
    <cellStyle name="Note 3 2 6" xfId="9829"/>
    <cellStyle name="Note 3 2 7" xfId="9830"/>
    <cellStyle name="Note 3 3" xfId="9831"/>
    <cellStyle name="Note 3 4" xfId="9832"/>
    <cellStyle name="Note 3 4 2" xfId="9833"/>
    <cellStyle name="Note 3 4 2 2" xfId="9834"/>
    <cellStyle name="Note 3 4 2 2 2" xfId="9835"/>
    <cellStyle name="Note 3 4 2 2 3" xfId="9836"/>
    <cellStyle name="Note 3 4 2 3" xfId="9837"/>
    <cellStyle name="Note 3 4 2 4" xfId="9838"/>
    <cellStyle name="Note 3 4 3" xfId="9839"/>
    <cellStyle name="Note 3 4 3 2" xfId="9840"/>
    <cellStyle name="Note 3 4 3 3" xfId="9841"/>
    <cellStyle name="Note 3 4 4" xfId="9842"/>
    <cellStyle name="Note 3 4 4 2" xfId="9843"/>
    <cellStyle name="Note 3 4 4 3" xfId="9844"/>
    <cellStyle name="Note 3 4 5" xfId="9845"/>
    <cellStyle name="Note 3 4 6" xfId="9846"/>
    <cellStyle name="Note 3 5" xfId="9847"/>
    <cellStyle name="Note 3 5 2" xfId="9848"/>
    <cellStyle name="Note 3 5 2 2" xfId="9849"/>
    <cellStyle name="Note 3 5 2 3" xfId="9850"/>
    <cellStyle name="Note 3 5 3" xfId="9851"/>
    <cellStyle name="Note 3 5 4" xfId="9852"/>
    <cellStyle name="Note 3 6" xfId="9853"/>
    <cellStyle name="Note 3 6 2" xfId="9854"/>
    <cellStyle name="Note 3 6 3" xfId="9855"/>
    <cellStyle name="Note 3 7" xfId="9856"/>
    <cellStyle name="Note 3 7 2" xfId="9857"/>
    <cellStyle name="Note 3 7 3" xfId="9858"/>
    <cellStyle name="Note 3 8" xfId="9859"/>
    <cellStyle name="Note 3 9" xfId="9860"/>
    <cellStyle name="Note 4" xfId="9861"/>
    <cellStyle name="Note 4 2" xfId="9862"/>
    <cellStyle name="Note 4 2 2" xfId="9863"/>
    <cellStyle name="Note 4 2 2 2" xfId="9864"/>
    <cellStyle name="Note 4 2 2 2 2" xfId="9865"/>
    <cellStyle name="Note 4 2 2 2 2 2" xfId="9866"/>
    <cellStyle name="Note 4 2 2 2 2 3" xfId="9867"/>
    <cellStyle name="Note 4 2 2 2 3" xfId="9868"/>
    <cellStyle name="Note 4 2 2 2 4" xfId="9869"/>
    <cellStyle name="Note 4 2 2 3" xfId="9870"/>
    <cellStyle name="Note 4 2 2 3 2" xfId="9871"/>
    <cellStyle name="Note 4 2 2 3 3" xfId="9872"/>
    <cellStyle name="Note 4 2 2 4" xfId="9873"/>
    <cellStyle name="Note 4 2 2 4 2" xfId="9874"/>
    <cellStyle name="Note 4 2 2 4 3" xfId="9875"/>
    <cellStyle name="Note 4 2 2 5" xfId="9876"/>
    <cellStyle name="Note 4 2 2 6" xfId="9877"/>
    <cellStyle name="Note 4 2 3" xfId="9878"/>
    <cellStyle name="Note 4 2 3 2" xfId="9879"/>
    <cellStyle name="Note 4 2 3 2 2" xfId="9880"/>
    <cellStyle name="Note 4 2 3 2 3" xfId="9881"/>
    <cellStyle name="Note 4 2 3 3" xfId="9882"/>
    <cellStyle name="Note 4 2 3 4" xfId="9883"/>
    <cellStyle name="Note 4 2 4" xfId="9884"/>
    <cellStyle name="Note 4 2 4 2" xfId="9885"/>
    <cellStyle name="Note 4 2 4 3" xfId="9886"/>
    <cellStyle name="Note 4 2 5" xfId="9887"/>
    <cellStyle name="Note 4 2 5 2" xfId="9888"/>
    <cellStyle name="Note 4 2 5 3" xfId="9889"/>
    <cellStyle name="Note 4 2 6" xfId="9890"/>
    <cellStyle name="Note 4 2 7" xfId="9891"/>
    <cellStyle name="Note 4 3" xfId="9892"/>
    <cellStyle name="Note 4 4" xfId="9893"/>
    <cellStyle name="Note 4 4 2" xfId="9894"/>
    <cellStyle name="Note 4 4 2 2" xfId="9895"/>
    <cellStyle name="Note 4 4 2 2 2" xfId="9896"/>
    <cellStyle name="Note 4 4 2 2 3" xfId="9897"/>
    <cellStyle name="Note 4 4 2 3" xfId="9898"/>
    <cellStyle name="Note 4 4 2 4" xfId="9899"/>
    <cellStyle name="Note 4 4 3" xfId="9900"/>
    <cellStyle name="Note 4 4 3 2" xfId="9901"/>
    <cellStyle name="Note 4 4 3 3" xfId="9902"/>
    <cellStyle name="Note 4 4 4" xfId="9903"/>
    <cellStyle name="Note 4 4 4 2" xfId="9904"/>
    <cellStyle name="Note 4 4 4 3" xfId="9905"/>
    <cellStyle name="Note 4 4 5" xfId="9906"/>
    <cellStyle name="Note 4 4 6" xfId="9907"/>
    <cellStyle name="Note 4 5" xfId="9908"/>
    <cellStyle name="Note 4 5 2" xfId="9909"/>
    <cellStyle name="Note 4 5 2 2" xfId="9910"/>
    <cellStyle name="Note 4 5 2 3" xfId="9911"/>
    <cellStyle name="Note 4 5 3" xfId="9912"/>
    <cellStyle name="Note 4 5 4" xfId="9913"/>
    <cellStyle name="Note 4 6" xfId="9914"/>
    <cellStyle name="Note 4 6 2" xfId="9915"/>
    <cellStyle name="Note 4 6 3" xfId="9916"/>
    <cellStyle name="Note 4 7" xfId="9917"/>
    <cellStyle name="Note 4 7 2" xfId="9918"/>
    <cellStyle name="Note 4 7 3" xfId="9919"/>
    <cellStyle name="Note 4 8" xfId="9920"/>
    <cellStyle name="Note 4 9" xfId="9921"/>
    <cellStyle name="Note 5" xfId="9922"/>
    <cellStyle name="Note 5 2" xfId="9923"/>
    <cellStyle name="Note 5 2 2" xfId="9924"/>
    <cellStyle name="Note 5 2 2 2" xfId="9925"/>
    <cellStyle name="Note 5 2 2 2 2" xfId="9926"/>
    <cellStyle name="Note 5 2 2 2 2 2" xfId="9927"/>
    <cellStyle name="Note 5 2 2 2 2 3" xfId="9928"/>
    <cellStyle name="Note 5 2 2 2 3" xfId="9929"/>
    <cellStyle name="Note 5 2 2 2 4" xfId="9930"/>
    <cellStyle name="Note 5 2 2 3" xfId="9931"/>
    <cellStyle name="Note 5 2 2 3 2" xfId="9932"/>
    <cellStyle name="Note 5 2 2 3 3" xfId="9933"/>
    <cellStyle name="Note 5 2 2 4" xfId="9934"/>
    <cellStyle name="Note 5 2 2 4 2" xfId="9935"/>
    <cellStyle name="Note 5 2 2 4 3" xfId="9936"/>
    <cellStyle name="Note 5 2 2 5" xfId="9937"/>
    <cellStyle name="Note 5 2 2 6" xfId="9938"/>
    <cellStyle name="Note 5 2 3" xfId="9939"/>
    <cellStyle name="Note 5 2 3 2" xfId="9940"/>
    <cellStyle name="Note 5 2 3 2 2" xfId="9941"/>
    <cellStyle name="Note 5 2 3 2 3" xfId="9942"/>
    <cellStyle name="Note 5 2 3 3" xfId="9943"/>
    <cellStyle name="Note 5 2 3 4" xfId="9944"/>
    <cellStyle name="Note 5 2 4" xfId="9945"/>
    <cellStyle name="Note 5 2 4 2" xfId="9946"/>
    <cellStyle name="Note 5 2 4 3" xfId="9947"/>
    <cellStyle name="Note 5 2 5" xfId="9948"/>
    <cellStyle name="Note 5 2 5 2" xfId="9949"/>
    <cellStyle name="Note 5 2 5 3" xfId="9950"/>
    <cellStyle name="Note 5 2 6" xfId="9951"/>
    <cellStyle name="Note 5 2 7" xfId="9952"/>
    <cellStyle name="Note 5 3" xfId="9953"/>
    <cellStyle name="Note 5 3 2" xfId="9954"/>
    <cellStyle name="Note 5 3 2 2" xfId="9955"/>
    <cellStyle name="Note 5 3 2 2 2" xfId="9956"/>
    <cellStyle name="Note 5 3 2 2 3" xfId="9957"/>
    <cellStyle name="Note 5 3 2 3" xfId="9958"/>
    <cellStyle name="Note 5 3 2 4" xfId="9959"/>
    <cellStyle name="Note 5 3 3" xfId="9960"/>
    <cellStyle name="Note 5 3 3 2" xfId="9961"/>
    <cellStyle name="Note 5 3 3 3" xfId="9962"/>
    <cellStyle name="Note 5 3 4" xfId="9963"/>
    <cellStyle name="Note 5 3 4 2" xfId="9964"/>
    <cellStyle name="Note 5 3 4 3" xfId="9965"/>
    <cellStyle name="Note 5 3 5" xfId="9966"/>
    <cellStyle name="Note 5 3 6" xfId="9967"/>
    <cellStyle name="Note 5 4" xfId="9968"/>
    <cellStyle name="Note 5 4 2" xfId="9969"/>
    <cellStyle name="Note 5 4 2 2" xfId="9970"/>
    <cellStyle name="Note 5 4 2 3" xfId="9971"/>
    <cellStyle name="Note 5 4 3" xfId="9972"/>
    <cellStyle name="Note 5 4 4" xfId="9973"/>
    <cellStyle name="Note 5 5" xfId="9974"/>
    <cellStyle name="Note 5 5 2" xfId="9975"/>
    <cellStyle name="Note 5 5 3" xfId="9976"/>
    <cellStyle name="Note 5 6" xfId="9977"/>
    <cellStyle name="Note 5 6 2" xfId="9978"/>
    <cellStyle name="Note 5 6 3" xfId="9979"/>
    <cellStyle name="Note 5 7" xfId="9980"/>
    <cellStyle name="Note 5 8" xfId="9981"/>
    <cellStyle name="Note 6" xfId="9982"/>
    <cellStyle name="Note 6 2" xfId="9983"/>
    <cellStyle name="Note 6 2 2" xfId="9984"/>
    <cellStyle name="Note 6 2 2 2" xfId="9985"/>
    <cellStyle name="Note 6 2 2 2 2" xfId="9986"/>
    <cellStyle name="Note 6 2 2 2 2 2" xfId="9987"/>
    <cellStyle name="Note 6 2 2 2 2 3" xfId="9988"/>
    <cellStyle name="Note 6 2 2 2 3" xfId="9989"/>
    <cellStyle name="Note 6 2 2 2 4" xfId="9990"/>
    <cellStyle name="Note 6 2 2 3" xfId="9991"/>
    <cellStyle name="Note 6 2 2 3 2" xfId="9992"/>
    <cellStyle name="Note 6 2 2 3 3" xfId="9993"/>
    <cellStyle name="Note 6 2 2 4" xfId="9994"/>
    <cellStyle name="Note 6 2 2 4 2" xfId="9995"/>
    <cellStyle name="Note 6 2 2 4 3" xfId="9996"/>
    <cellStyle name="Note 6 2 2 5" xfId="9997"/>
    <cellStyle name="Note 6 2 2 6" xfId="9998"/>
    <cellStyle name="Note 6 2 3" xfId="9999"/>
    <cellStyle name="Note 6 2 3 2" xfId="10000"/>
    <cellStyle name="Note 6 2 3 2 2" xfId="10001"/>
    <cellStyle name="Note 6 2 3 2 3" xfId="10002"/>
    <cellStyle name="Note 6 2 3 3" xfId="10003"/>
    <cellStyle name="Note 6 2 3 4" xfId="10004"/>
    <cellStyle name="Note 6 2 4" xfId="10005"/>
    <cellStyle name="Note 6 2 4 2" xfId="10006"/>
    <cellStyle name="Note 6 2 4 3" xfId="10007"/>
    <cellStyle name="Note 6 2 5" xfId="10008"/>
    <cellStyle name="Note 6 2 5 2" xfId="10009"/>
    <cellStyle name="Note 6 2 5 3" xfId="10010"/>
    <cellStyle name="Note 6 2 6" xfId="10011"/>
    <cellStyle name="Note 6 2 7" xfId="10012"/>
    <cellStyle name="Note 6 3" xfId="10013"/>
    <cellStyle name="Note 6 3 2" xfId="10014"/>
    <cellStyle name="Note 6 3 2 2" xfId="10015"/>
    <cellStyle name="Note 6 3 2 2 2" xfId="10016"/>
    <cellStyle name="Note 6 3 2 2 3" xfId="10017"/>
    <cellStyle name="Note 6 3 2 3" xfId="10018"/>
    <cellStyle name="Note 6 3 2 4" xfId="10019"/>
    <cellStyle name="Note 6 3 3" xfId="10020"/>
    <cellStyle name="Note 6 3 3 2" xfId="10021"/>
    <cellStyle name="Note 6 3 3 3" xfId="10022"/>
    <cellStyle name="Note 6 3 4" xfId="10023"/>
    <cellStyle name="Note 6 3 4 2" xfId="10024"/>
    <cellStyle name="Note 6 3 4 3" xfId="10025"/>
    <cellStyle name="Note 6 3 5" xfId="10026"/>
    <cellStyle name="Note 6 3 6" xfId="10027"/>
    <cellStyle name="Note 6 4" xfId="10028"/>
    <cellStyle name="Note 6 4 2" xfId="10029"/>
    <cellStyle name="Note 6 4 2 2" xfId="10030"/>
    <cellStyle name="Note 6 4 2 3" xfId="10031"/>
    <cellStyle name="Note 6 4 3" xfId="10032"/>
    <cellStyle name="Note 6 4 4" xfId="10033"/>
    <cellStyle name="Note 6 5" xfId="10034"/>
    <cellStyle name="Note 6 5 2" xfId="10035"/>
    <cellStyle name="Note 6 5 3" xfId="10036"/>
    <cellStyle name="Note 6 6" xfId="10037"/>
    <cellStyle name="Note 6 6 2" xfId="10038"/>
    <cellStyle name="Note 6 6 3" xfId="10039"/>
    <cellStyle name="Note 6 7" xfId="10040"/>
    <cellStyle name="Note 6 8" xfId="10041"/>
    <cellStyle name="Note 7" xfId="10042"/>
    <cellStyle name="Note 7 2" xfId="10043"/>
    <cellStyle name="Note 7 2 2" xfId="10044"/>
    <cellStyle name="Note 7 2 2 2" xfId="10045"/>
    <cellStyle name="Note 7 2 2 2 2" xfId="10046"/>
    <cellStyle name="Note 7 2 2 2 2 2" xfId="10047"/>
    <cellStyle name="Note 7 2 2 2 2 3" xfId="10048"/>
    <cellStyle name="Note 7 2 2 2 3" xfId="10049"/>
    <cellStyle name="Note 7 2 2 2 4" xfId="10050"/>
    <cellStyle name="Note 7 2 2 3" xfId="10051"/>
    <cellStyle name="Note 7 2 2 3 2" xfId="10052"/>
    <cellStyle name="Note 7 2 2 3 3" xfId="10053"/>
    <cellStyle name="Note 7 2 2 4" xfId="10054"/>
    <cellStyle name="Note 7 2 2 4 2" xfId="10055"/>
    <cellStyle name="Note 7 2 2 4 3" xfId="10056"/>
    <cellStyle name="Note 7 2 2 5" xfId="10057"/>
    <cellStyle name="Note 7 2 2 6" xfId="10058"/>
    <cellStyle name="Note 7 2 3" xfId="10059"/>
    <cellStyle name="Note 7 2 3 2" xfId="10060"/>
    <cellStyle name="Note 7 2 3 2 2" xfId="10061"/>
    <cellStyle name="Note 7 2 3 2 3" xfId="10062"/>
    <cellStyle name="Note 7 2 3 3" xfId="10063"/>
    <cellStyle name="Note 7 2 3 4" xfId="10064"/>
    <cellStyle name="Note 7 2 4" xfId="10065"/>
    <cellStyle name="Note 7 2 4 2" xfId="10066"/>
    <cellStyle name="Note 7 2 4 3" xfId="10067"/>
    <cellStyle name="Note 7 2 5" xfId="10068"/>
    <cellStyle name="Note 7 2 5 2" xfId="10069"/>
    <cellStyle name="Note 7 2 5 3" xfId="10070"/>
    <cellStyle name="Note 7 2 6" xfId="10071"/>
    <cellStyle name="Note 7 2 7" xfId="10072"/>
    <cellStyle name="Note 7 3" xfId="10073"/>
    <cellStyle name="Note 7 3 2" xfId="10074"/>
    <cellStyle name="Note 7 3 2 2" xfId="10075"/>
    <cellStyle name="Note 7 3 2 2 2" xfId="10076"/>
    <cellStyle name="Note 7 3 2 2 3" xfId="10077"/>
    <cellStyle name="Note 7 3 2 3" xfId="10078"/>
    <cellStyle name="Note 7 3 2 4" xfId="10079"/>
    <cellStyle name="Note 7 3 3" xfId="10080"/>
    <cellStyle name="Note 7 3 3 2" xfId="10081"/>
    <cellStyle name="Note 7 3 3 3" xfId="10082"/>
    <cellStyle name="Note 7 3 4" xfId="10083"/>
    <cellStyle name="Note 7 3 4 2" xfId="10084"/>
    <cellStyle name="Note 7 3 4 3" xfId="10085"/>
    <cellStyle name="Note 7 3 5" xfId="10086"/>
    <cellStyle name="Note 7 3 6" xfId="10087"/>
    <cellStyle name="Note 7 4" xfId="10088"/>
    <cellStyle name="Note 7 4 2" xfId="10089"/>
    <cellStyle name="Note 7 4 2 2" xfId="10090"/>
    <cellStyle name="Note 7 4 2 3" xfId="10091"/>
    <cellStyle name="Note 7 4 3" xfId="10092"/>
    <cellStyle name="Note 7 4 4" xfId="10093"/>
    <cellStyle name="Note 7 5" xfId="10094"/>
    <cellStyle name="Note 7 5 2" xfId="10095"/>
    <cellStyle name="Note 7 5 3" xfId="10096"/>
    <cellStyle name="Note 7 6" xfId="10097"/>
    <cellStyle name="Note 7 6 2" xfId="10098"/>
    <cellStyle name="Note 7 6 3" xfId="10099"/>
    <cellStyle name="Note 7 7" xfId="10100"/>
    <cellStyle name="Note 7 8" xfId="10101"/>
    <cellStyle name="Note 8" xfId="10102"/>
    <cellStyle name="Note 8 2" xfId="10103"/>
    <cellStyle name="Note 8 2 2" xfId="10104"/>
    <cellStyle name="Note 8 2 2 2" xfId="10105"/>
    <cellStyle name="Note 8 2 2 2 2" xfId="10106"/>
    <cellStyle name="Note 8 2 2 2 2 2" xfId="10107"/>
    <cellStyle name="Note 8 2 2 2 2 3" xfId="10108"/>
    <cellStyle name="Note 8 2 2 2 3" xfId="10109"/>
    <cellStyle name="Note 8 2 2 2 4" xfId="10110"/>
    <cellStyle name="Note 8 2 2 3" xfId="10111"/>
    <cellStyle name="Note 8 2 2 3 2" xfId="10112"/>
    <cellStyle name="Note 8 2 2 3 3" xfId="10113"/>
    <cellStyle name="Note 8 2 2 4" xfId="10114"/>
    <cellStyle name="Note 8 2 2 4 2" xfId="10115"/>
    <cellStyle name="Note 8 2 2 4 3" xfId="10116"/>
    <cellStyle name="Note 8 2 2 5" xfId="10117"/>
    <cellStyle name="Note 8 2 2 6" xfId="10118"/>
    <cellStyle name="Note 8 2 3" xfId="10119"/>
    <cellStyle name="Note 8 2 3 2" xfId="10120"/>
    <cellStyle name="Note 8 2 3 2 2" xfId="10121"/>
    <cellStyle name="Note 8 2 3 2 3" xfId="10122"/>
    <cellStyle name="Note 8 2 3 3" xfId="10123"/>
    <cellStyle name="Note 8 2 3 4" xfId="10124"/>
    <cellStyle name="Note 8 2 4" xfId="10125"/>
    <cellStyle name="Note 8 2 4 2" xfId="10126"/>
    <cellStyle name="Note 8 2 4 3" xfId="10127"/>
    <cellStyle name="Note 8 2 5" xfId="10128"/>
    <cellStyle name="Note 8 2 5 2" xfId="10129"/>
    <cellStyle name="Note 8 2 5 3" xfId="10130"/>
    <cellStyle name="Note 8 2 6" xfId="10131"/>
    <cellStyle name="Note 8 2 7" xfId="10132"/>
    <cellStyle name="Note 8 3" xfId="10133"/>
    <cellStyle name="Note 8 3 2" xfId="10134"/>
    <cellStyle name="Note 8 3 2 2" xfId="10135"/>
    <cellStyle name="Note 8 3 2 2 2" xfId="10136"/>
    <cellStyle name="Note 8 3 2 2 3" xfId="10137"/>
    <cellStyle name="Note 8 3 2 3" xfId="10138"/>
    <cellStyle name="Note 8 3 2 4" xfId="10139"/>
    <cellStyle name="Note 8 3 3" xfId="10140"/>
    <cellStyle name="Note 8 3 3 2" xfId="10141"/>
    <cellStyle name="Note 8 3 3 3" xfId="10142"/>
    <cellStyle name="Note 8 3 4" xfId="10143"/>
    <cellStyle name="Note 8 3 4 2" xfId="10144"/>
    <cellStyle name="Note 8 3 4 3" xfId="10145"/>
    <cellStyle name="Note 8 3 5" xfId="10146"/>
    <cellStyle name="Note 8 3 6" xfId="10147"/>
    <cellStyle name="Note 8 4" xfId="10148"/>
    <cellStyle name="Note 8 4 2" xfId="10149"/>
    <cellStyle name="Note 8 4 2 2" xfId="10150"/>
    <cellStyle name="Note 8 4 2 3" xfId="10151"/>
    <cellStyle name="Note 8 4 3" xfId="10152"/>
    <cellStyle name="Note 8 4 4" xfId="10153"/>
    <cellStyle name="Note 8 5" xfId="10154"/>
    <cellStyle name="Note 8 5 2" xfId="10155"/>
    <cellStyle name="Note 8 5 3" xfId="10156"/>
    <cellStyle name="Note 8 6" xfId="10157"/>
    <cellStyle name="Note 8 6 2" xfId="10158"/>
    <cellStyle name="Note 8 6 3" xfId="10159"/>
    <cellStyle name="Note 8 7" xfId="10160"/>
    <cellStyle name="Note 8 8" xfId="10161"/>
    <cellStyle name="Note 9" xfId="10162"/>
    <cellStyle name="Note 9 2" xfId="10163"/>
    <cellStyle name="Note 9 2 2" xfId="10164"/>
    <cellStyle name="Note 9 2 2 2" xfId="10165"/>
    <cellStyle name="Note 9 2 2 2 2" xfId="10166"/>
    <cellStyle name="Note 9 2 2 2 2 2" xfId="10167"/>
    <cellStyle name="Note 9 2 2 2 2 3" xfId="10168"/>
    <cellStyle name="Note 9 2 2 2 3" xfId="10169"/>
    <cellStyle name="Note 9 2 2 2 4" xfId="10170"/>
    <cellStyle name="Note 9 2 2 3" xfId="10171"/>
    <cellStyle name="Note 9 2 2 3 2" xfId="10172"/>
    <cellStyle name="Note 9 2 2 3 3" xfId="10173"/>
    <cellStyle name="Note 9 2 2 4" xfId="10174"/>
    <cellStyle name="Note 9 2 2 4 2" xfId="10175"/>
    <cellStyle name="Note 9 2 2 4 3" xfId="10176"/>
    <cellStyle name="Note 9 2 2 5" xfId="10177"/>
    <cellStyle name="Note 9 2 2 6" xfId="10178"/>
    <cellStyle name="Note 9 2 3" xfId="10179"/>
    <cellStyle name="Note 9 2 3 2" xfId="10180"/>
    <cellStyle name="Note 9 2 3 2 2" xfId="10181"/>
    <cellStyle name="Note 9 2 3 2 3" xfId="10182"/>
    <cellStyle name="Note 9 2 3 3" xfId="10183"/>
    <cellStyle name="Note 9 2 3 4" xfId="10184"/>
    <cellStyle name="Note 9 2 4" xfId="10185"/>
    <cellStyle name="Note 9 2 4 2" xfId="10186"/>
    <cellStyle name="Note 9 2 4 3" xfId="10187"/>
    <cellStyle name="Note 9 2 5" xfId="10188"/>
    <cellStyle name="Note 9 2 5 2" xfId="10189"/>
    <cellStyle name="Note 9 2 5 3" xfId="10190"/>
    <cellStyle name="Note 9 2 6" xfId="10191"/>
    <cellStyle name="Note 9 2 7" xfId="10192"/>
    <cellStyle name="Note 9 3" xfId="10193"/>
    <cellStyle name="Note 9 3 2" xfId="10194"/>
    <cellStyle name="Note 9 3 2 2" xfId="10195"/>
    <cellStyle name="Note 9 3 2 2 2" xfId="10196"/>
    <cellStyle name="Note 9 3 2 2 3" xfId="10197"/>
    <cellStyle name="Note 9 3 2 3" xfId="10198"/>
    <cellStyle name="Note 9 3 2 4" xfId="10199"/>
    <cellStyle name="Note 9 3 3" xfId="10200"/>
    <cellStyle name="Note 9 3 3 2" xfId="10201"/>
    <cellStyle name="Note 9 3 3 3" xfId="10202"/>
    <cellStyle name="Note 9 3 4" xfId="10203"/>
    <cellStyle name="Note 9 3 4 2" xfId="10204"/>
    <cellStyle name="Note 9 3 4 3" xfId="10205"/>
    <cellStyle name="Note 9 3 5" xfId="10206"/>
    <cellStyle name="Note 9 3 6" xfId="10207"/>
    <cellStyle name="Note 9 4" xfId="10208"/>
    <cellStyle name="Note 9 4 2" xfId="10209"/>
    <cellStyle name="Note 9 4 2 2" xfId="10210"/>
    <cellStyle name="Note 9 4 2 3" xfId="10211"/>
    <cellStyle name="Note 9 4 3" xfId="10212"/>
    <cellStyle name="Note 9 4 4" xfId="10213"/>
    <cellStyle name="Note 9 5" xfId="10214"/>
    <cellStyle name="Note 9 5 2" xfId="10215"/>
    <cellStyle name="Note 9 5 3" xfId="10216"/>
    <cellStyle name="Note 9 6" xfId="10217"/>
    <cellStyle name="Note 9 6 2" xfId="10218"/>
    <cellStyle name="Note 9 6 3" xfId="10219"/>
    <cellStyle name="Note 9 7" xfId="10220"/>
    <cellStyle name="Note 9 8" xfId="10221"/>
    <cellStyle name="Output 2" xfId="10222"/>
    <cellStyle name="Output 2 2" xfId="10223"/>
    <cellStyle name="Output 3" xfId="10224"/>
    <cellStyle name="Output 3 2" xfId="10225"/>
    <cellStyle name="Output 4" xfId="10226"/>
    <cellStyle name="Output 4 2" xfId="10227"/>
    <cellStyle name="Output 5" xfId="10228"/>
    <cellStyle name="Output 5 2" xfId="10229"/>
    <cellStyle name="Output 6" xfId="10230"/>
    <cellStyle name="Percent" xfId="10351" builtinId="5"/>
    <cellStyle name="Percent 10" xfId="10231"/>
    <cellStyle name="Percent 11" xfId="10337"/>
    <cellStyle name="Percent 2" xfId="12"/>
    <cellStyle name="Percent 2 2" xfId="10"/>
    <cellStyle name="Percent 2 2 2" xfId="10233"/>
    <cellStyle name="Percent 2 2 3" xfId="14"/>
    <cellStyle name="Percent 2 2 3 2" xfId="10349"/>
    <cellStyle name="Percent 2 2 4" xfId="10344"/>
    <cellStyle name="Percent 2 3" xfId="10232"/>
    <cellStyle name="Percent 3" xfId="10234"/>
    <cellStyle name="Percent 3 2" xfId="10235"/>
    <cellStyle name="Percent 3 2 2" xfId="10236"/>
    <cellStyle name="Percent 3 2 2 2" xfId="10237"/>
    <cellStyle name="Percent 3 2 2 2 2" xfId="10238"/>
    <cellStyle name="Percent 3 2 2 2 2 2" xfId="10239"/>
    <cellStyle name="Percent 3 2 2 2 2 3" xfId="10240"/>
    <cellStyle name="Percent 3 2 2 2 3" xfId="10241"/>
    <cellStyle name="Percent 3 2 2 2 4" xfId="10242"/>
    <cellStyle name="Percent 3 2 2 3" xfId="10243"/>
    <cellStyle name="Percent 3 2 2 3 2" xfId="10244"/>
    <cellStyle name="Percent 3 2 2 3 3" xfId="10245"/>
    <cellStyle name="Percent 3 2 2 4" xfId="10246"/>
    <cellStyle name="Percent 3 2 2 4 2" xfId="10247"/>
    <cellStyle name="Percent 3 2 2 4 3" xfId="10248"/>
    <cellStyle name="Percent 3 2 2 5" xfId="10249"/>
    <cellStyle name="Percent 3 2 2 6" xfId="10250"/>
    <cellStyle name="Percent 3 2 3" xfId="10251"/>
    <cellStyle name="Percent 3 2 3 2" xfId="10252"/>
    <cellStyle name="Percent 3 2 3 2 2" xfId="10253"/>
    <cellStyle name="Percent 3 2 3 2 3" xfId="10254"/>
    <cellStyle name="Percent 3 2 3 3" xfId="10255"/>
    <cellStyle name="Percent 3 2 3 4" xfId="10256"/>
    <cellStyle name="Percent 3 2 4" xfId="10257"/>
    <cellStyle name="Percent 3 2 4 2" xfId="10258"/>
    <cellStyle name="Percent 3 2 4 3" xfId="10259"/>
    <cellStyle name="Percent 3 2 5" xfId="10260"/>
    <cellStyle name="Percent 3 2 5 2" xfId="10261"/>
    <cellStyle name="Percent 3 2 5 3" xfId="10262"/>
    <cellStyle name="Percent 3 2 6" xfId="10263"/>
    <cellStyle name="Percent 3 2 7" xfId="10264"/>
    <cellStyle name="Percent 3 3" xfId="10265"/>
    <cellStyle name="Percent 3 4" xfId="10266"/>
    <cellStyle name="Percent 3 4 2" xfId="10267"/>
    <cellStyle name="Percent 3 4 2 2" xfId="10268"/>
    <cellStyle name="Percent 3 4 2 2 2" xfId="10269"/>
    <cellStyle name="Percent 3 4 2 2 3" xfId="10270"/>
    <cellStyle name="Percent 3 4 2 3" xfId="10271"/>
    <cellStyle name="Percent 3 4 2 4" xfId="10272"/>
    <cellStyle name="Percent 3 4 3" xfId="10273"/>
    <cellStyle name="Percent 3 4 3 2" xfId="10274"/>
    <cellStyle name="Percent 3 4 3 3" xfId="10275"/>
    <cellStyle name="Percent 3 4 4" xfId="10276"/>
    <cellStyle name="Percent 3 4 4 2" xfId="10277"/>
    <cellStyle name="Percent 3 4 4 3" xfId="10278"/>
    <cellStyle name="Percent 3 4 5" xfId="10279"/>
    <cellStyle name="Percent 3 4 6" xfId="10280"/>
    <cellStyle name="Percent 3 5" xfId="10281"/>
    <cellStyle name="Percent 3 5 2" xfId="10282"/>
    <cellStyle name="Percent 3 5 2 2" xfId="10283"/>
    <cellStyle name="Percent 3 5 2 3" xfId="10284"/>
    <cellStyle name="Percent 3 5 3" xfId="10285"/>
    <cellStyle name="Percent 3 5 4" xfId="10286"/>
    <cellStyle name="Percent 3 6" xfId="10287"/>
    <cellStyle name="Percent 3 6 2" xfId="10288"/>
    <cellStyle name="Percent 3 6 3" xfId="10289"/>
    <cellStyle name="Percent 3 7" xfId="10290"/>
    <cellStyle name="Percent 3 7 2" xfId="10291"/>
    <cellStyle name="Percent 3 7 3" xfId="10292"/>
    <cellStyle name="Percent 3 8" xfId="10293"/>
    <cellStyle name="Percent 3 9" xfId="10294"/>
    <cellStyle name="Percent 4" xfId="10295"/>
    <cellStyle name="Percent 4 2" xfId="10296"/>
    <cellStyle name="Percent 4 2 2" xfId="10297"/>
    <cellStyle name="Percent 4 2 2 2" xfId="10298"/>
    <cellStyle name="Percent 4 2 2 3" xfId="10299"/>
    <cellStyle name="Percent 4 2 3" xfId="10300"/>
    <cellStyle name="Percent 4 2 4" xfId="10301"/>
    <cellStyle name="Percent 4 3" xfId="10302"/>
    <cellStyle name="Percent 4 3 2" xfId="10303"/>
    <cellStyle name="Percent 4 3 3" xfId="10304"/>
    <cellStyle name="Percent 4 4" xfId="10305"/>
    <cellStyle name="Percent 4 4 2" xfId="10306"/>
    <cellStyle name="Percent 4 4 3" xfId="10307"/>
    <cellStyle name="Percent 4 5" xfId="10308"/>
    <cellStyle name="Percent 4 6" xfId="10309"/>
    <cellStyle name="Percent 5" xfId="10310"/>
    <cellStyle name="Percent 5 2" xfId="10339"/>
    <cellStyle name="Percent 5 3" xfId="10340"/>
    <cellStyle name="Percent 6" xfId="10311"/>
    <cellStyle name="Percent 7" xfId="10312"/>
    <cellStyle name="Percent 8" xfId="10313"/>
    <cellStyle name="Percent 9" xfId="10314"/>
    <cellStyle name="ss16" xfId="3"/>
    <cellStyle name="Style 1" xfId="10315"/>
    <cellStyle name="Title" xfId="10341" builtinId="15" customBuiltin="1"/>
    <cellStyle name="Title 2" xfId="10316"/>
    <cellStyle name="Title 3" xfId="10317"/>
    <cellStyle name="Title 4" xfId="10318"/>
    <cellStyle name="Total 2" xfId="10319"/>
    <cellStyle name="Total 2 2" xfId="10320"/>
    <cellStyle name="Total 3" xfId="10321"/>
    <cellStyle name="Total 3 2" xfId="10322"/>
    <cellStyle name="Total 4" xfId="10323"/>
    <cellStyle name="Total 4 2" xfId="10324"/>
    <cellStyle name="Total 5" xfId="10325"/>
    <cellStyle name="Total 5 2" xfId="10326"/>
    <cellStyle name="Total 6" xfId="10327"/>
    <cellStyle name="Warning Text 2" xfId="10328"/>
    <cellStyle name="Warning Text 2 2" xfId="10329"/>
    <cellStyle name="Warning Text 3" xfId="10330"/>
    <cellStyle name="Warning Text 3 2" xfId="10331"/>
    <cellStyle name="Warning Text 4" xfId="10332"/>
    <cellStyle name="Warning Text 4 2" xfId="10333"/>
    <cellStyle name="Warning Text 5" xfId="10334"/>
    <cellStyle name="Warning Text 5 2" xfId="10335"/>
    <cellStyle name="Warning Text 6" xfId="10336"/>
  </cellStyles>
  <dxfs count="3">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9" defaultPivotStyle="PivotStyleLight16">
    <tableStyle name="Flattened Pivot Style" table="0" count="3">
      <tableStyleElement type="headerRow" dxfId="2"/>
      <tableStyleElement type="totalRow" dxfId="1"/>
      <tableStyleElement type="secondRowStripe" dxfId="0"/>
    </tableStyle>
  </tableStyles>
  <colors>
    <mruColors>
      <color rgb="FFCB7E80"/>
      <color rgb="FFADE0EE"/>
      <color rgb="FF0066FF"/>
      <color rgb="FFF37321"/>
      <color rgb="FFF9F8F6"/>
      <color rgb="FF1E4164"/>
      <color rgb="FFC41230"/>
      <color rgb="FFA9C39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by market segment</a:t>
            </a:r>
          </a:p>
        </c:rich>
      </c:tx>
      <c:layout>
        <c:manualLayout>
          <c:xMode val="edge"/>
          <c:yMode val="edge"/>
          <c:x val="0.1601477813974112"/>
          <c:y val="1.2195883169201074E-2"/>
        </c:manualLayout>
      </c:layout>
      <c:overlay val="0"/>
    </c:title>
    <c:autoTitleDeleted val="0"/>
    <c:plotArea>
      <c:layout>
        <c:manualLayout>
          <c:layoutTarget val="inner"/>
          <c:xMode val="edge"/>
          <c:yMode val="edge"/>
          <c:x val="0.16871912114666621"/>
          <c:y val="0.14757018634733296"/>
          <c:w val="0.77220712115414603"/>
          <c:h val="0.64383027555973815"/>
        </c:manualLayout>
      </c:layout>
      <c:areaChart>
        <c:grouping val="stacked"/>
        <c:varyColors val="0"/>
        <c:ser>
          <c:idx val="0"/>
          <c:order val="0"/>
          <c:tx>
            <c:strRef>
              <c:f>'Total AD (segment)'!$B$3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(segment)'!$N$5:$N$30</c:f>
              <c:numCache>
                <c:formatCode>#,##0_ ;\-#,##0\ </c:formatCode>
                <c:ptCount val="26"/>
                <c:pt idx="0">
                  <c:v>167.59155367122307</c:v>
                </c:pt>
                <c:pt idx="1">
                  <c:v>177.12498034806262</c:v>
                </c:pt>
                <c:pt idx="2">
                  <c:v>203.30807424902156</c:v>
                </c:pt>
                <c:pt idx="3">
                  <c:v>189.01426478624148</c:v>
                </c:pt>
                <c:pt idx="4">
                  <c:v>201.01957862083071</c:v>
                </c:pt>
                <c:pt idx="5">
                  <c:v>149.33991713372325</c:v>
                </c:pt>
                <c:pt idx="6">
                  <c:v>129.53453373559711</c:v>
                </c:pt>
                <c:pt idx="7">
                  <c:v>93.775778693148879</c:v>
                </c:pt>
                <c:pt idx="8">
                  <c:v>65.156559957112194</c:v>
                </c:pt>
                <c:pt idx="9">
                  <c:v>70.280185991029214</c:v>
                </c:pt>
                <c:pt idx="10">
                  <c:v>67.922128443349905</c:v>
                </c:pt>
                <c:pt idx="11">
                  <c:v>66.748502231037875</c:v>
                </c:pt>
                <c:pt idx="12">
                  <c:v>65.80240385746319</c:v>
                </c:pt>
                <c:pt idx="13">
                  <c:v>61.461454643572758</c:v>
                </c:pt>
                <c:pt idx="14">
                  <c:v>56.994206027899089</c:v>
                </c:pt>
                <c:pt idx="15">
                  <c:v>58.29976367496149</c:v>
                </c:pt>
                <c:pt idx="16">
                  <c:v>60.365151211897754</c:v>
                </c:pt>
                <c:pt idx="17">
                  <c:v>62.897279963830975</c:v>
                </c:pt>
                <c:pt idx="18">
                  <c:v>68.120744773091332</c:v>
                </c:pt>
                <c:pt idx="19">
                  <c:v>73.931406886896283</c:v>
                </c:pt>
                <c:pt idx="20">
                  <c:v>79.084438648998159</c:v>
                </c:pt>
                <c:pt idx="21">
                  <c:v>86.012143944686173</c:v>
                </c:pt>
                <c:pt idx="22">
                  <c:v>96.610377688098254</c:v>
                </c:pt>
                <c:pt idx="23">
                  <c:v>110.79569820540138</c:v>
                </c:pt>
                <c:pt idx="24">
                  <c:v>115.0896045660312</c:v>
                </c:pt>
                <c:pt idx="25">
                  <c:v>120.68335215845785</c:v>
                </c:pt>
              </c:numCache>
            </c:numRef>
          </c:val>
        </c:ser>
        <c:ser>
          <c:idx val="1"/>
          <c:order val="1"/>
          <c:tx>
            <c:strRef>
              <c:f>'Total AD (segment)'!$C$3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(segment)'!$O$5:$O$30</c:f>
              <c:numCache>
                <c:formatCode>#,##0_ ;\-#,##0\ </c:formatCode>
                <c:ptCount val="26"/>
                <c:pt idx="0">
                  <c:v>183.59403818239144</c:v>
                </c:pt>
                <c:pt idx="1">
                  <c:v>185.35439918142825</c:v>
                </c:pt>
                <c:pt idx="2">
                  <c:v>184.34858462270827</c:v>
                </c:pt>
                <c:pt idx="3">
                  <c:v>184.32830539052077</c:v>
                </c:pt>
                <c:pt idx="4">
                  <c:v>186.62039747297246</c:v>
                </c:pt>
                <c:pt idx="5">
                  <c:v>187.96320854991927</c:v>
                </c:pt>
                <c:pt idx="6">
                  <c:v>189.20583002030341</c:v>
                </c:pt>
                <c:pt idx="7">
                  <c:v>190.84984509214874</c:v>
                </c:pt>
                <c:pt idx="8">
                  <c:v>193.25435178793745</c:v>
                </c:pt>
                <c:pt idx="9">
                  <c:v>196.25245533883478</c:v>
                </c:pt>
                <c:pt idx="10">
                  <c:v>199.31943909570677</c:v>
                </c:pt>
                <c:pt idx="11">
                  <c:v>202.21000058130929</c:v>
                </c:pt>
                <c:pt idx="12">
                  <c:v>204.87460273866105</c:v>
                </c:pt>
                <c:pt idx="13">
                  <c:v>207.24127455765969</c:v>
                </c:pt>
                <c:pt idx="14">
                  <c:v>209.38632961013533</c:v>
                </c:pt>
                <c:pt idx="15">
                  <c:v>211.55589197562276</c:v>
                </c:pt>
                <c:pt idx="16">
                  <c:v>213.87986630862758</c:v>
                </c:pt>
                <c:pt idx="17">
                  <c:v>216.37549459303668</c:v>
                </c:pt>
                <c:pt idx="18">
                  <c:v>218.99546636991752</c:v>
                </c:pt>
                <c:pt idx="19">
                  <c:v>221.70391853665191</c:v>
                </c:pt>
                <c:pt idx="20">
                  <c:v>224.48366398619964</c:v>
                </c:pt>
                <c:pt idx="21">
                  <c:v>227.3569743942387</c:v>
                </c:pt>
                <c:pt idx="22">
                  <c:v>230.30657357546386</c:v>
                </c:pt>
                <c:pt idx="23">
                  <c:v>233.1227831380312</c:v>
                </c:pt>
                <c:pt idx="24">
                  <c:v>235.65113048290513</c:v>
                </c:pt>
                <c:pt idx="25">
                  <c:v>238.10918192570406</c:v>
                </c:pt>
              </c:numCache>
            </c:numRef>
          </c:val>
        </c:ser>
        <c:ser>
          <c:idx val="2"/>
          <c:order val="2"/>
          <c:tx>
            <c:strRef>
              <c:f>'Total AD (segment)'!$D$3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(segment)'!$P$5:$P$30</c:f>
              <c:numCache>
                <c:formatCode>#,##0_ ;\-#,##0\ </c:formatCode>
                <c:ptCount val="26"/>
                <c:pt idx="0">
                  <c:v>284.90294688538989</c:v>
                </c:pt>
                <c:pt idx="1">
                  <c:v>277.20297972636706</c:v>
                </c:pt>
                <c:pt idx="2">
                  <c:v>287.62807467733199</c:v>
                </c:pt>
                <c:pt idx="3">
                  <c:v>293.05663255944205</c:v>
                </c:pt>
                <c:pt idx="4">
                  <c:v>299.83793239625896</c:v>
                </c:pt>
                <c:pt idx="5">
                  <c:v>300.43523487529501</c:v>
                </c:pt>
                <c:pt idx="6">
                  <c:v>303.12637937154835</c:v>
                </c:pt>
                <c:pt idx="7">
                  <c:v>306.78040200393127</c:v>
                </c:pt>
                <c:pt idx="8">
                  <c:v>311.40261406228143</c:v>
                </c:pt>
                <c:pt idx="9">
                  <c:v>315.86249362859445</c:v>
                </c:pt>
                <c:pt idx="10">
                  <c:v>320.22254110915293</c:v>
                </c:pt>
                <c:pt idx="11">
                  <c:v>323.5958351787026</c:v>
                </c:pt>
                <c:pt idx="12">
                  <c:v>327.34247856319269</c:v>
                </c:pt>
                <c:pt idx="13">
                  <c:v>330.38899276791187</c:v>
                </c:pt>
                <c:pt idx="14">
                  <c:v>334.0219304610805</c:v>
                </c:pt>
                <c:pt idx="15">
                  <c:v>336.60469236004138</c:v>
                </c:pt>
                <c:pt idx="16">
                  <c:v>339.37457995659668</c:v>
                </c:pt>
                <c:pt idx="17">
                  <c:v>341.24373287135074</c:v>
                </c:pt>
                <c:pt idx="18">
                  <c:v>343.51662687449186</c:v>
                </c:pt>
                <c:pt idx="19">
                  <c:v>345.96130720328364</c:v>
                </c:pt>
                <c:pt idx="20">
                  <c:v>348.25451592393796</c:v>
                </c:pt>
                <c:pt idx="21">
                  <c:v>350.47281683398558</c:v>
                </c:pt>
                <c:pt idx="22">
                  <c:v>356.62773826503047</c:v>
                </c:pt>
                <c:pt idx="23">
                  <c:v>364.84913487023601</c:v>
                </c:pt>
                <c:pt idx="24">
                  <c:v>372.87237805054036</c:v>
                </c:pt>
                <c:pt idx="25">
                  <c:v>377.19609019108401</c:v>
                </c:pt>
              </c:numCache>
            </c:numRef>
          </c:val>
        </c:ser>
        <c:ser>
          <c:idx val="4"/>
          <c:order val="3"/>
          <c:tx>
            <c:strRef>
              <c:f>'Total AD (segment)'!$J$3</c:f>
              <c:strCache>
                <c:ptCount val="1"/>
                <c:pt idx="0">
                  <c:v>LNG</c:v>
                </c:pt>
              </c:strCache>
            </c:strRef>
          </c:tx>
          <c:spPr>
            <a:solidFill>
              <a:srgbClr val="A9C398"/>
            </a:solidFill>
          </c:spPr>
          <c:val>
            <c:numRef>
              <c:f>'Total AD (segment)'!$J$5:$J$30</c:f>
              <c:numCache>
                <c:formatCode>#,##0_ ;\-#,##0\ </c:formatCode>
                <c:ptCount val="26"/>
                <c:pt idx="5">
                  <c:v>0</c:v>
                </c:pt>
                <c:pt idx="6">
                  <c:v>122.90502793296089</c:v>
                </c:pt>
                <c:pt idx="7">
                  <c:v>623.74301675977654</c:v>
                </c:pt>
                <c:pt idx="8">
                  <c:v>1137.1787709497207</c:v>
                </c:pt>
                <c:pt idx="9">
                  <c:v>1319.6927374301677</c:v>
                </c:pt>
                <c:pt idx="10">
                  <c:v>1393.4357541899442</c:v>
                </c:pt>
                <c:pt idx="11">
                  <c:v>1445.9162011173187</c:v>
                </c:pt>
                <c:pt idx="12">
                  <c:v>1445.9162011173187</c:v>
                </c:pt>
                <c:pt idx="13">
                  <c:v>1445.9162011173187</c:v>
                </c:pt>
                <c:pt idx="14">
                  <c:v>1445.9162011173187</c:v>
                </c:pt>
                <c:pt idx="15">
                  <c:v>1445.9162011173187</c:v>
                </c:pt>
                <c:pt idx="16">
                  <c:v>1445.9162011173187</c:v>
                </c:pt>
                <c:pt idx="17">
                  <c:v>1445.9162011173187</c:v>
                </c:pt>
                <c:pt idx="18">
                  <c:v>1445.9162011173187</c:v>
                </c:pt>
                <c:pt idx="19">
                  <c:v>1445.9162011173187</c:v>
                </c:pt>
                <c:pt idx="20">
                  <c:v>1445.9162011173187</c:v>
                </c:pt>
                <c:pt idx="21">
                  <c:v>1445.9162011173187</c:v>
                </c:pt>
                <c:pt idx="22">
                  <c:v>1445.9162011173187</c:v>
                </c:pt>
                <c:pt idx="23">
                  <c:v>1445.9162011173187</c:v>
                </c:pt>
                <c:pt idx="24">
                  <c:v>1445.9162011173187</c:v>
                </c:pt>
                <c:pt idx="25">
                  <c:v>1445.9162011173187</c:v>
                </c:pt>
              </c:numCache>
            </c:numRef>
          </c:val>
        </c:ser>
        <c:dLbls>
          <c:showLegendKey val="0"/>
          <c:showVal val="0"/>
          <c:showCatName val="0"/>
          <c:showSerName val="0"/>
          <c:showPercent val="0"/>
          <c:showBubbleSize val="0"/>
        </c:dLbls>
        <c:axId val="116124288"/>
        <c:axId val="121635584"/>
      </c:areaChart>
      <c:lineChart>
        <c:grouping val="standard"/>
        <c:varyColors val="0"/>
        <c:ser>
          <c:idx val="3"/>
          <c:order val="4"/>
          <c:tx>
            <c:v>2012 Domestic &amp; LNG (adjusted)</c:v>
          </c:tx>
          <c:spPr>
            <a:ln w="19050">
              <a:solidFill>
                <a:sysClr val="windowText" lastClr="000000"/>
              </a:solidFill>
              <a:prstDash val="sysDash"/>
            </a:ln>
          </c:spPr>
          <c:marker>
            <c:symbol val="none"/>
          </c:marker>
          <c:val>
            <c:numRef>
              <c:f>'2012 GSOO'!$G$5:$G$30</c:f>
              <c:numCache>
                <c:formatCode>#,##0_ ;\-#,##0\ </c:formatCode>
                <c:ptCount val="26"/>
                <c:pt idx="0">
                  <c:v>569.95916289039292</c:v>
                </c:pt>
                <c:pt idx="1">
                  <c:v>612.31983158266155</c:v>
                </c:pt>
                <c:pt idx="2">
                  <c:v>675.5476729157142</c:v>
                </c:pt>
                <c:pt idx="3">
                  <c:v>663.45155586588271</c:v>
                </c:pt>
                <c:pt idx="4">
                  <c:v>616.60082947629519</c:v>
                </c:pt>
                <c:pt idx="5">
                  <c:v>572.49452641427752</c:v>
                </c:pt>
                <c:pt idx="6">
                  <c:v>978.83078441978</c:v>
                </c:pt>
                <c:pt idx="7">
                  <c:v>1612.9696595741721</c:v>
                </c:pt>
                <c:pt idx="8">
                  <c:v>2271.673503264677</c:v>
                </c:pt>
                <c:pt idx="9">
                  <c:v>2644.4053114260532</c:v>
                </c:pt>
                <c:pt idx="10">
                  <c:v>2658.357831610153</c:v>
                </c:pt>
                <c:pt idx="11">
                  <c:v>2658.8153418385573</c:v>
                </c:pt>
                <c:pt idx="12">
                  <c:v>2659.0024719186003</c:v>
                </c:pt>
                <c:pt idx="13">
                  <c:v>2658.0813188194156</c:v>
                </c:pt>
                <c:pt idx="14">
                  <c:v>2660.0807102942185</c:v>
                </c:pt>
                <c:pt idx="15">
                  <c:v>2666.2244751543944</c:v>
                </c:pt>
                <c:pt idx="16">
                  <c:v>2672.4854479257565</c:v>
                </c:pt>
                <c:pt idx="17">
                  <c:v>2681.2888953866377</c:v>
                </c:pt>
                <c:pt idx="18">
                  <c:v>2696.0870120248846</c:v>
                </c:pt>
                <c:pt idx="19">
                  <c:v>2711.4989688305395</c:v>
                </c:pt>
                <c:pt idx="20">
                  <c:v>2721.4741645736522</c:v>
                </c:pt>
                <c:pt idx="21">
                  <c:v>2731.1340126833302</c:v>
                </c:pt>
                <c:pt idx="22">
                  <c:v>2736.7542257189316</c:v>
                </c:pt>
                <c:pt idx="23">
                  <c:v>2748.6069463037043</c:v>
                </c:pt>
                <c:pt idx="24">
                  <c:v>2754.3827859244907</c:v>
                </c:pt>
                <c:pt idx="25">
                  <c:v>2764.6807800685456</c:v>
                </c:pt>
              </c:numCache>
            </c:numRef>
          </c:val>
          <c:smooth val="0"/>
        </c:ser>
        <c:dLbls>
          <c:showLegendKey val="0"/>
          <c:showVal val="0"/>
          <c:showCatName val="0"/>
          <c:showSerName val="0"/>
          <c:showPercent val="0"/>
          <c:showBubbleSize val="0"/>
        </c:dLbls>
        <c:marker val="1"/>
        <c:smooth val="0"/>
        <c:axId val="116124288"/>
        <c:axId val="121635584"/>
      </c:lineChart>
      <c:catAx>
        <c:axId val="116124288"/>
        <c:scaling>
          <c:orientation val="minMax"/>
        </c:scaling>
        <c:delete val="0"/>
        <c:axPos val="b"/>
        <c:title>
          <c:tx>
            <c:rich>
              <a:bodyPr/>
              <a:lstStyle/>
              <a:p>
                <a:pPr>
                  <a:defRPr/>
                </a:pPr>
                <a:r>
                  <a:rPr lang="en-AU"/>
                  <a:t>Year</a:t>
                </a:r>
              </a:p>
            </c:rich>
          </c:tx>
          <c:layout>
            <c:manualLayout>
              <c:xMode val="edge"/>
              <c:yMode val="edge"/>
              <c:x val="0.50690066478722062"/>
              <c:y val="0.8541177110792076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1635584"/>
        <c:crosses val="autoZero"/>
        <c:auto val="1"/>
        <c:lblAlgn val="ctr"/>
        <c:lblOffset val="100"/>
        <c:tickLblSkip val="5"/>
        <c:noMultiLvlLbl val="0"/>
      </c:catAx>
      <c:valAx>
        <c:axId val="12163558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16124288"/>
        <c:crosses val="autoZero"/>
        <c:crossBetween val="midCat"/>
      </c:valAx>
      <c:spPr>
        <a:solidFill>
          <a:srgbClr val="F7F5F5"/>
        </a:solidFill>
      </c:spPr>
    </c:plotArea>
    <c:legend>
      <c:legendPos val="b"/>
      <c:layout>
        <c:manualLayout>
          <c:xMode val="edge"/>
          <c:yMode val="edge"/>
          <c:x val="8.9266284435246415E-4"/>
          <c:y val="0.90760418117128494"/>
          <c:w val="0.9982144405687331"/>
          <c:h val="8.0199935659513985E-2"/>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 gas demand projections, by demand group (2012 data adjusted)</a:t>
            </a:r>
          </a:p>
        </c:rich>
      </c:tx>
      <c:layout>
        <c:manualLayout>
          <c:xMode val="edge"/>
          <c:yMode val="edge"/>
          <c:x val="0.18607333766380391"/>
          <c:y val="8.1305887794673824E-3"/>
        </c:manualLayout>
      </c:layout>
      <c:overlay val="0"/>
    </c:title>
    <c:autoTitleDeleted val="0"/>
    <c:plotArea>
      <c:layout>
        <c:manualLayout>
          <c:layoutTarget val="inner"/>
          <c:xMode val="edge"/>
          <c:yMode val="edge"/>
          <c:x val="0.16871912114666621"/>
          <c:y val="0.12724371439866453"/>
          <c:w val="0.77220712115414603"/>
          <c:h val="0.57472027093426536"/>
        </c:manualLayout>
      </c:layout>
      <c:lineChart>
        <c:grouping val="standard"/>
        <c:varyColors val="0"/>
        <c:ser>
          <c:idx val="0"/>
          <c:order val="0"/>
          <c:tx>
            <c:v>Actuals SA</c:v>
          </c:tx>
          <c:spPr>
            <a:ln w="19050">
              <a:solidFill>
                <a:srgbClr val="F37321"/>
              </a:solidFill>
            </a:ln>
          </c:spPr>
          <c:marker>
            <c:symbol val="triangle"/>
            <c:size val="4"/>
            <c:spPr>
              <a:solidFill>
                <a:srgbClr val="F37321"/>
              </a:solidFill>
              <a:ln w="19050">
                <a:solidFill>
                  <a:srgbClr val="F37321"/>
                </a:solidFill>
              </a:ln>
            </c:spPr>
          </c:marker>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(state)'!$B$5:$B$30</c:f>
              <c:numCache>
                <c:formatCode>#,##0_ ;\-#,##0\ </c:formatCode>
                <c:ptCount val="26"/>
                <c:pt idx="0">
                  <c:v>111.29672008324802</c:v>
                </c:pt>
                <c:pt idx="1">
                  <c:v>101.46664613642555</c:v>
                </c:pt>
                <c:pt idx="2">
                  <c:v>100.49808708394724</c:v>
                </c:pt>
                <c:pt idx="3">
                  <c:v>97.066073251619912</c:v>
                </c:pt>
                <c:pt idx="4">
                  <c:v>98.392768618255928</c:v>
                </c:pt>
              </c:numCache>
            </c:numRef>
          </c:val>
          <c:smooth val="0"/>
        </c:ser>
        <c:ser>
          <c:idx val="3"/>
          <c:order val="1"/>
          <c:tx>
            <c:v>Actuals VIC</c:v>
          </c:tx>
          <c:spPr>
            <a:ln w="19050">
              <a:solidFill>
                <a:srgbClr val="FFC000"/>
              </a:solidFill>
              <a:prstDash val="solid"/>
            </a:ln>
          </c:spPr>
          <c:marker>
            <c:symbol val="triangle"/>
            <c:size val="4"/>
            <c:spPr>
              <a:solidFill>
                <a:srgbClr val="FFC000"/>
              </a:solidFill>
              <a:ln w="19050">
                <a:solidFill>
                  <a:srgbClr val="FFC000"/>
                </a:solidFill>
              </a:ln>
            </c:spPr>
          </c:marker>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(state)'!$C$5:$C$30</c:f>
              <c:numCache>
                <c:formatCode>#,##0_ ;\-#,##0\ </c:formatCode>
                <c:ptCount val="26"/>
                <c:pt idx="0">
                  <c:v>233.11871500114103</c:v>
                </c:pt>
                <c:pt idx="1">
                  <c:v>223.09397921343555</c:v>
                </c:pt>
                <c:pt idx="2">
                  <c:v>212.90977864562163</c:v>
                </c:pt>
                <c:pt idx="3">
                  <c:v>213.52423667366503</c:v>
                </c:pt>
                <c:pt idx="4">
                  <c:v>219.06393961259727</c:v>
                </c:pt>
              </c:numCache>
            </c:numRef>
          </c:val>
          <c:smooth val="0"/>
        </c:ser>
        <c:ser>
          <c:idx val="1"/>
          <c:order val="2"/>
          <c:tx>
            <c:v>Actuals TAS</c:v>
          </c:tx>
          <c:spPr>
            <a:ln w="19050">
              <a:solidFill>
                <a:srgbClr val="ADE0EE"/>
              </a:solidFill>
            </a:ln>
          </c:spPr>
          <c:marker>
            <c:symbol val="triangle"/>
            <c:size val="4"/>
            <c:spPr>
              <a:solidFill>
                <a:srgbClr val="ADE0EE"/>
              </a:solidFill>
              <a:ln w="19050">
                <a:solidFill>
                  <a:srgbClr val="ADE0EE"/>
                </a:solidFill>
              </a:ln>
            </c:spPr>
          </c:marker>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(state)'!$D$5:$D$30</c:f>
              <c:numCache>
                <c:formatCode>#,##0_ ;\-#,##0\ </c:formatCode>
                <c:ptCount val="26"/>
                <c:pt idx="0">
                  <c:v>13.706294655395183</c:v>
                </c:pt>
                <c:pt idx="1">
                  <c:v>11.573373644955268</c:v>
                </c:pt>
                <c:pt idx="2">
                  <c:v>14.116606302136116</c:v>
                </c:pt>
                <c:pt idx="3">
                  <c:v>16.197770163811022</c:v>
                </c:pt>
                <c:pt idx="4">
                  <c:v>16.575799526211068</c:v>
                </c:pt>
              </c:numCache>
            </c:numRef>
          </c:val>
          <c:smooth val="0"/>
        </c:ser>
        <c:ser>
          <c:idx val="2"/>
          <c:order val="3"/>
          <c:tx>
            <c:v>Actuals NSW/ACT</c:v>
          </c:tx>
          <c:spPr>
            <a:ln w="19050">
              <a:solidFill>
                <a:srgbClr val="C41230"/>
              </a:solidFill>
              <a:prstDash val="solid"/>
            </a:ln>
          </c:spPr>
          <c:marker>
            <c:symbol val="triangle"/>
            <c:size val="4"/>
            <c:spPr>
              <a:solidFill>
                <a:srgbClr val="C41230"/>
              </a:solidFill>
              <a:ln w="19050">
                <a:solidFill>
                  <a:srgbClr val="C41230"/>
                </a:solidFill>
                <a:prstDash val="solid"/>
              </a:ln>
            </c:spPr>
          </c:marker>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(state)'!$E$5:$E$30</c:f>
              <c:numCache>
                <c:formatCode>#,##0_ ;\-#,##0\ </c:formatCode>
                <c:ptCount val="26"/>
                <c:pt idx="0">
                  <c:v>123.27275672178455</c:v>
                </c:pt>
                <c:pt idx="1">
                  <c:v>139.3179705148242</c:v>
                </c:pt>
                <c:pt idx="2">
                  <c:v>143.53812746102619</c:v>
                </c:pt>
                <c:pt idx="3">
                  <c:v>137.63413599017346</c:v>
                </c:pt>
                <c:pt idx="4">
                  <c:v>143.98649648730535</c:v>
                </c:pt>
              </c:numCache>
            </c:numRef>
          </c:val>
          <c:smooth val="0"/>
        </c:ser>
        <c:ser>
          <c:idx val="5"/>
          <c:order val="4"/>
          <c:tx>
            <c:v>Actuals QLD</c:v>
          </c:tx>
          <c:spPr>
            <a:ln w="19050">
              <a:solidFill>
                <a:srgbClr val="1E4164"/>
              </a:solidFill>
            </a:ln>
          </c:spPr>
          <c:marker>
            <c:symbol val="triangle"/>
            <c:size val="4"/>
            <c:spPr>
              <a:solidFill>
                <a:srgbClr val="1E4164"/>
              </a:solidFill>
              <a:ln w="19050">
                <a:solidFill>
                  <a:srgbClr val="1E4164"/>
                </a:solidFill>
              </a:ln>
            </c:spPr>
          </c:marker>
          <c:val>
            <c:numRef>
              <c:f>'Domestic AD (state)'!$F$5:$F$30</c:f>
              <c:numCache>
                <c:formatCode>#,##0_ ;\-#,##0\ </c:formatCode>
                <c:ptCount val="26"/>
                <c:pt idx="0">
                  <c:v>154.69405227743565</c:v>
                </c:pt>
                <c:pt idx="1">
                  <c:v>164.23038974621738</c:v>
                </c:pt>
                <c:pt idx="2">
                  <c:v>204.22213405633062</c:v>
                </c:pt>
                <c:pt idx="3">
                  <c:v>201.97698665693488</c:v>
                </c:pt>
                <c:pt idx="4">
                  <c:v>209.45890424569251</c:v>
                </c:pt>
              </c:numCache>
            </c:numRef>
          </c:val>
          <c:smooth val="0"/>
        </c:ser>
        <c:ser>
          <c:idx val="6"/>
          <c:order val="5"/>
          <c:tx>
            <c:v>2013 SA</c:v>
          </c:tx>
          <c:spPr>
            <a:ln w="19050">
              <a:solidFill>
                <a:srgbClr val="F37321"/>
              </a:solidFill>
            </a:ln>
          </c:spPr>
          <c:marker>
            <c:symbol val="none"/>
          </c:marker>
          <c:val>
            <c:numRef>
              <c:f>'Domestic AD (state)'!$H$5:$H$30</c:f>
              <c:numCache>
                <c:formatCode>#,##0_ ;\-#,##0\ </c:formatCode>
                <c:ptCount val="26"/>
                <c:pt idx="5">
                  <c:v>86.28301189240328</c:v>
                </c:pt>
                <c:pt idx="6">
                  <c:v>77.022018402678484</c:v>
                </c:pt>
                <c:pt idx="7">
                  <c:v>64.709478541343415</c:v>
                </c:pt>
                <c:pt idx="8">
                  <c:v>64.729115096683557</c:v>
                </c:pt>
                <c:pt idx="9">
                  <c:v>62.49317636057188</c:v>
                </c:pt>
                <c:pt idx="10">
                  <c:v>61.365641352259694</c:v>
                </c:pt>
                <c:pt idx="11">
                  <c:v>61.763682990650466</c:v>
                </c:pt>
                <c:pt idx="12">
                  <c:v>62.045616786958476</c:v>
                </c:pt>
                <c:pt idx="13">
                  <c:v>62.088492148813344</c:v>
                </c:pt>
                <c:pt idx="14">
                  <c:v>62.655660956097869</c:v>
                </c:pt>
                <c:pt idx="15">
                  <c:v>62.631085752667317</c:v>
                </c:pt>
                <c:pt idx="16">
                  <c:v>62.829161619566719</c:v>
                </c:pt>
                <c:pt idx="17">
                  <c:v>63.110274438991951</c:v>
                </c:pt>
                <c:pt idx="18">
                  <c:v>63.594516203709347</c:v>
                </c:pt>
                <c:pt idx="19">
                  <c:v>64.211128634013704</c:v>
                </c:pt>
                <c:pt idx="20">
                  <c:v>64.750582900195013</c:v>
                </c:pt>
                <c:pt idx="21">
                  <c:v>65.757410420286305</c:v>
                </c:pt>
                <c:pt idx="22">
                  <c:v>69.719742803471433</c:v>
                </c:pt>
                <c:pt idx="23">
                  <c:v>75.206285023808448</c:v>
                </c:pt>
                <c:pt idx="24">
                  <c:v>76.088714513304083</c:v>
                </c:pt>
                <c:pt idx="25">
                  <c:v>76.984816046847726</c:v>
                </c:pt>
              </c:numCache>
            </c:numRef>
          </c:val>
          <c:smooth val="0"/>
        </c:ser>
        <c:ser>
          <c:idx val="7"/>
          <c:order val="6"/>
          <c:tx>
            <c:v>2013 VIC</c:v>
          </c:tx>
          <c:spPr>
            <a:ln w="19050">
              <a:solidFill>
                <a:srgbClr val="FFC000"/>
              </a:solidFill>
            </a:ln>
          </c:spPr>
          <c:marker>
            <c:symbol val="none"/>
          </c:marker>
          <c:val>
            <c:numRef>
              <c:f>'Domestic AD (state)'!$I$5:$I$30</c:f>
              <c:numCache>
                <c:formatCode>#,##0_ ;\-#,##0\ </c:formatCode>
                <c:ptCount val="26"/>
                <c:pt idx="5">
                  <c:v>212.47833396999087</c:v>
                </c:pt>
                <c:pt idx="6">
                  <c:v>203.92944251816343</c:v>
                </c:pt>
                <c:pt idx="7">
                  <c:v>204.13662705024947</c:v>
                </c:pt>
                <c:pt idx="8">
                  <c:v>205.23917826206429</c:v>
                </c:pt>
                <c:pt idx="9">
                  <c:v>208.0687297544842</c:v>
                </c:pt>
                <c:pt idx="10">
                  <c:v>210.91307011090601</c:v>
                </c:pt>
                <c:pt idx="11">
                  <c:v>212.85930588735334</c:v>
                </c:pt>
                <c:pt idx="12">
                  <c:v>215.44178234662667</c:v>
                </c:pt>
                <c:pt idx="13">
                  <c:v>216.70099773168289</c:v>
                </c:pt>
                <c:pt idx="14">
                  <c:v>217.88358739685171</c:v>
                </c:pt>
                <c:pt idx="15">
                  <c:v>219.00725138114618</c:v>
                </c:pt>
                <c:pt idx="16">
                  <c:v>220.8643270832936</c:v>
                </c:pt>
                <c:pt idx="17">
                  <c:v>222.69433930749653</c:v>
                </c:pt>
                <c:pt idx="18">
                  <c:v>225.35775875403596</c:v>
                </c:pt>
                <c:pt idx="19">
                  <c:v>227.74799872300136</c:v>
                </c:pt>
                <c:pt idx="20">
                  <c:v>230.58968291267391</c:v>
                </c:pt>
                <c:pt idx="21">
                  <c:v>233.47107610588998</c:v>
                </c:pt>
                <c:pt idx="22">
                  <c:v>236.28774632277177</c:v>
                </c:pt>
                <c:pt idx="23">
                  <c:v>241.24223223986556</c:v>
                </c:pt>
                <c:pt idx="24">
                  <c:v>243.014505639671</c:v>
                </c:pt>
                <c:pt idx="25">
                  <c:v>245.02647332070626</c:v>
                </c:pt>
              </c:numCache>
            </c:numRef>
          </c:val>
          <c:smooth val="0"/>
        </c:ser>
        <c:ser>
          <c:idx val="8"/>
          <c:order val="7"/>
          <c:tx>
            <c:v>2013 TAS</c:v>
          </c:tx>
          <c:spPr>
            <a:ln w="19050">
              <a:solidFill>
                <a:srgbClr val="ADE0EE"/>
              </a:solidFill>
            </a:ln>
          </c:spPr>
          <c:marker>
            <c:symbol val="none"/>
          </c:marker>
          <c:val>
            <c:numRef>
              <c:f>'Domestic AD (state)'!$J$5:$J$30</c:f>
              <c:numCache>
                <c:formatCode>#,##0_ ;\-#,##0\ </c:formatCode>
                <c:ptCount val="26"/>
                <c:pt idx="5">
                  <c:v>11.70099945580575</c:v>
                </c:pt>
                <c:pt idx="6">
                  <c:v>6.7819450242842496</c:v>
                </c:pt>
                <c:pt idx="7">
                  <c:v>6.5577811089810263</c:v>
                </c:pt>
                <c:pt idx="8">
                  <c:v>6.2609001070826542</c:v>
                </c:pt>
                <c:pt idx="9">
                  <c:v>6.9542643003348541</c:v>
                </c:pt>
                <c:pt idx="10">
                  <c:v>6.7344563416595191</c:v>
                </c:pt>
                <c:pt idx="11">
                  <c:v>6.9647476306394696</c:v>
                </c:pt>
                <c:pt idx="12">
                  <c:v>7.177934946879299</c:v>
                </c:pt>
                <c:pt idx="13">
                  <c:v>7.3796141100207855</c:v>
                </c:pt>
                <c:pt idx="14">
                  <c:v>7.6980059738712301</c:v>
                </c:pt>
                <c:pt idx="15">
                  <c:v>7.690099288693494</c:v>
                </c:pt>
                <c:pt idx="16">
                  <c:v>7.6758771831591286</c:v>
                </c:pt>
                <c:pt idx="17">
                  <c:v>7.6969014103397715</c:v>
                </c:pt>
                <c:pt idx="18">
                  <c:v>7.8295633501419371</c:v>
                </c:pt>
                <c:pt idx="19">
                  <c:v>8.1323596579127635</c:v>
                </c:pt>
                <c:pt idx="20">
                  <c:v>8.335665470446596</c:v>
                </c:pt>
                <c:pt idx="21">
                  <c:v>8.547946649755934</c:v>
                </c:pt>
                <c:pt idx="22">
                  <c:v>8.9323897334754783</c:v>
                </c:pt>
                <c:pt idx="23">
                  <c:v>9.4188570898674051</c:v>
                </c:pt>
                <c:pt idx="24">
                  <c:v>9.5349581254881315</c:v>
                </c:pt>
                <c:pt idx="25">
                  <c:v>9.6408665042444106</c:v>
                </c:pt>
              </c:numCache>
            </c:numRef>
          </c:val>
          <c:smooth val="0"/>
        </c:ser>
        <c:ser>
          <c:idx val="9"/>
          <c:order val="8"/>
          <c:tx>
            <c:v>2013 NSW/ACT</c:v>
          </c:tx>
          <c:spPr>
            <a:ln w="19050">
              <a:solidFill>
                <a:srgbClr val="C41230"/>
              </a:solidFill>
            </a:ln>
          </c:spPr>
          <c:marker>
            <c:symbol val="none"/>
          </c:marker>
          <c:val>
            <c:numRef>
              <c:f>'Domestic AD (state)'!$K$5:$K$30</c:f>
              <c:numCache>
                <c:formatCode>#,##0_ ;\-#,##0\ </c:formatCode>
                <c:ptCount val="26"/>
                <c:pt idx="5">
                  <c:v>138.26971903095728</c:v>
                </c:pt>
                <c:pt idx="6">
                  <c:v>136.28438241231228</c:v>
                </c:pt>
                <c:pt idx="7">
                  <c:v>127.92440875479562</c:v>
                </c:pt>
                <c:pt idx="8">
                  <c:v>126.19477620538149</c:v>
                </c:pt>
                <c:pt idx="9">
                  <c:v>136.98299265765382</c:v>
                </c:pt>
                <c:pt idx="10">
                  <c:v>141.99842311403873</c:v>
                </c:pt>
                <c:pt idx="11">
                  <c:v>145.50272400513637</c:v>
                </c:pt>
                <c:pt idx="12">
                  <c:v>149.1512470221177</c:v>
                </c:pt>
                <c:pt idx="13">
                  <c:v>144.19023417142245</c:v>
                </c:pt>
                <c:pt idx="14">
                  <c:v>137.67696875731588</c:v>
                </c:pt>
                <c:pt idx="15">
                  <c:v>138.16956190447513</c:v>
                </c:pt>
                <c:pt idx="16">
                  <c:v>138.47464049945719</c:v>
                </c:pt>
                <c:pt idx="17">
                  <c:v>139.14118509851602</c:v>
                </c:pt>
                <c:pt idx="18">
                  <c:v>140.6132821023607</c:v>
                </c:pt>
                <c:pt idx="19">
                  <c:v>142.76094839205746</c:v>
                </c:pt>
                <c:pt idx="20">
                  <c:v>144.78671305785474</c:v>
                </c:pt>
                <c:pt idx="21">
                  <c:v>147.22456499146193</c:v>
                </c:pt>
                <c:pt idx="22">
                  <c:v>150.22359392925532</c:v>
                </c:pt>
                <c:pt idx="23">
                  <c:v>153.91050868851715</c:v>
                </c:pt>
                <c:pt idx="24">
                  <c:v>156.43412954147084</c:v>
                </c:pt>
                <c:pt idx="25">
                  <c:v>158.7286418497261</c:v>
                </c:pt>
              </c:numCache>
            </c:numRef>
          </c:val>
          <c:smooth val="0"/>
        </c:ser>
        <c:ser>
          <c:idx val="4"/>
          <c:order val="9"/>
          <c:tx>
            <c:v>2013 QLD</c:v>
          </c:tx>
          <c:spPr>
            <a:ln w="19050"/>
          </c:spPr>
          <c:marker>
            <c:symbol val="none"/>
          </c:marker>
          <c:val>
            <c:numRef>
              <c:f>'Domestic AD (state)'!$L$5:$L$30</c:f>
              <c:numCache>
                <c:formatCode>#,##0_ ;\-#,##0\ </c:formatCode>
                <c:ptCount val="26"/>
                <c:pt idx="5">
                  <c:v>189.0062962097804</c:v>
                </c:pt>
                <c:pt idx="6">
                  <c:v>197.84895477001044</c:v>
                </c:pt>
                <c:pt idx="7">
                  <c:v>188.07773033385934</c:v>
                </c:pt>
                <c:pt idx="8">
                  <c:v>167.38955613611913</c:v>
                </c:pt>
                <c:pt idx="9">
                  <c:v>167.89597188541367</c:v>
                </c:pt>
                <c:pt idx="10">
                  <c:v>166.45251772934563</c:v>
                </c:pt>
                <c:pt idx="11">
                  <c:v>165.46387747727019</c:v>
                </c:pt>
                <c:pt idx="12">
                  <c:v>164.20290405673472</c:v>
                </c:pt>
                <c:pt idx="13">
                  <c:v>168.7323838072048</c:v>
                </c:pt>
                <c:pt idx="14">
                  <c:v>174.48824301497822</c:v>
                </c:pt>
                <c:pt idx="15">
                  <c:v>178.96234968364345</c:v>
                </c:pt>
                <c:pt idx="16">
                  <c:v>183.77559109164537</c:v>
                </c:pt>
                <c:pt idx="17">
                  <c:v>187.87380717287408</c:v>
                </c:pt>
                <c:pt idx="18">
                  <c:v>193.23771760725276</c:v>
                </c:pt>
                <c:pt idx="19">
                  <c:v>198.74419721984651</c:v>
                </c:pt>
                <c:pt idx="20">
                  <c:v>203.35997421796543</c:v>
                </c:pt>
                <c:pt idx="21">
                  <c:v>208.84093700551634</c:v>
                </c:pt>
                <c:pt idx="22">
                  <c:v>218.38121673961862</c:v>
                </c:pt>
                <c:pt idx="23">
                  <c:v>228.98973317161006</c:v>
                </c:pt>
                <c:pt idx="24">
                  <c:v>238.54080527954267</c:v>
                </c:pt>
                <c:pt idx="25">
                  <c:v>245.60782655372145</c:v>
                </c:pt>
              </c:numCache>
            </c:numRef>
          </c:val>
          <c:smooth val="0"/>
        </c:ser>
        <c:ser>
          <c:idx val="10"/>
          <c:order val="10"/>
          <c:tx>
            <c:v>2012 SA</c:v>
          </c:tx>
          <c:spPr>
            <a:ln w="19050">
              <a:solidFill>
                <a:srgbClr val="F37321"/>
              </a:solidFill>
              <a:prstDash val="sysDash"/>
            </a:ln>
          </c:spPr>
          <c:marker>
            <c:symbol val="none"/>
          </c:marker>
          <c:val>
            <c:numRef>
              <c:f>'2012 GSOO'!$AY$5:$AY$30</c:f>
              <c:numCache>
                <c:formatCode>#,##0_ ;\-#,##0\ </c:formatCode>
                <c:ptCount val="26"/>
                <c:pt idx="4">
                  <c:v>73.319201575260337</c:v>
                </c:pt>
                <c:pt idx="5">
                  <c:v>54.305781367752488</c:v>
                </c:pt>
                <c:pt idx="6">
                  <c:v>52.753778788315131</c:v>
                </c:pt>
                <c:pt idx="7">
                  <c:v>51.387786036561408</c:v>
                </c:pt>
                <c:pt idx="8">
                  <c:v>51.44380569922393</c:v>
                </c:pt>
                <c:pt idx="9">
                  <c:v>51.167331467525983</c:v>
                </c:pt>
                <c:pt idx="10">
                  <c:v>48.962992878230665</c:v>
                </c:pt>
                <c:pt idx="11">
                  <c:v>49.014911206477358</c:v>
                </c:pt>
                <c:pt idx="12">
                  <c:v>49.884571541512905</c:v>
                </c:pt>
                <c:pt idx="13">
                  <c:v>50.990393305351411</c:v>
                </c:pt>
                <c:pt idx="14">
                  <c:v>51.602965399473547</c:v>
                </c:pt>
                <c:pt idx="15">
                  <c:v>51.594030692995283</c:v>
                </c:pt>
                <c:pt idx="16">
                  <c:v>52.051472673432748</c:v>
                </c:pt>
                <c:pt idx="17">
                  <c:v>52.463328590415642</c:v>
                </c:pt>
                <c:pt idx="18">
                  <c:v>53.586556154293248</c:v>
                </c:pt>
                <c:pt idx="19">
                  <c:v>54.461510112341401</c:v>
                </c:pt>
                <c:pt idx="20">
                  <c:v>55.065619625602658</c:v>
                </c:pt>
                <c:pt idx="21">
                  <c:v>55.914069359308129</c:v>
                </c:pt>
                <c:pt idx="22">
                  <c:v>57.041055004832351</c:v>
                </c:pt>
                <c:pt idx="23">
                  <c:v>60.77607551714236</c:v>
                </c:pt>
                <c:pt idx="24">
                  <c:v>61.195545967920786</c:v>
                </c:pt>
                <c:pt idx="25">
                  <c:v>61.931303927881558</c:v>
                </c:pt>
              </c:numCache>
            </c:numRef>
          </c:val>
          <c:smooth val="0"/>
        </c:ser>
        <c:ser>
          <c:idx val="11"/>
          <c:order val="11"/>
          <c:tx>
            <c:v>2012 VIC</c:v>
          </c:tx>
          <c:spPr>
            <a:ln w="19050">
              <a:solidFill>
                <a:srgbClr val="FFC000"/>
              </a:solidFill>
              <a:prstDash val="sysDash"/>
            </a:ln>
          </c:spPr>
          <c:marker>
            <c:symbol val="none"/>
          </c:marker>
          <c:val>
            <c:numRef>
              <c:f>'2012 GSOO'!$BE$5:$BE$30</c:f>
              <c:numCache>
                <c:formatCode>#,##0_ ;\-#,##0\ </c:formatCode>
                <c:ptCount val="26"/>
                <c:pt idx="4">
                  <c:v>205.62373685941276</c:v>
                </c:pt>
                <c:pt idx="5">
                  <c:v>201.28304223073562</c:v>
                </c:pt>
                <c:pt idx="6">
                  <c:v>199.82705828891287</c:v>
                </c:pt>
                <c:pt idx="7">
                  <c:v>199.56994318768949</c:v>
                </c:pt>
                <c:pt idx="8">
                  <c:v>200.08449537871638</c:v>
                </c:pt>
                <c:pt idx="9">
                  <c:v>201.85530178501372</c:v>
                </c:pt>
                <c:pt idx="10">
                  <c:v>205.61593863876166</c:v>
                </c:pt>
                <c:pt idx="11">
                  <c:v>207.00550317120602</c:v>
                </c:pt>
                <c:pt idx="12">
                  <c:v>209.79919323217445</c:v>
                </c:pt>
                <c:pt idx="13">
                  <c:v>212.59321907310232</c:v>
                </c:pt>
                <c:pt idx="14">
                  <c:v>214.96539559450412</c:v>
                </c:pt>
                <c:pt idx="15">
                  <c:v>216.42013212786435</c:v>
                </c:pt>
                <c:pt idx="16">
                  <c:v>218.05135546402028</c:v>
                </c:pt>
                <c:pt idx="17">
                  <c:v>219.95430701087409</c:v>
                </c:pt>
                <c:pt idx="18">
                  <c:v>224.11065417777959</c:v>
                </c:pt>
                <c:pt idx="19">
                  <c:v>228.34100263081524</c:v>
                </c:pt>
                <c:pt idx="20">
                  <c:v>231.171217062555</c:v>
                </c:pt>
                <c:pt idx="21">
                  <c:v>233.60283474312041</c:v>
                </c:pt>
                <c:pt idx="22">
                  <c:v>234.47081624337898</c:v>
                </c:pt>
                <c:pt idx="23">
                  <c:v>238.68606303475514</c:v>
                </c:pt>
                <c:pt idx="24">
                  <c:v>239.20927346024723</c:v>
                </c:pt>
                <c:pt idx="25">
                  <c:v>241.29904954483001</c:v>
                </c:pt>
              </c:numCache>
            </c:numRef>
          </c:val>
          <c:smooth val="0"/>
        </c:ser>
        <c:ser>
          <c:idx val="12"/>
          <c:order val="12"/>
          <c:tx>
            <c:v>2012 TAS</c:v>
          </c:tx>
          <c:spPr>
            <a:ln w="19050">
              <a:solidFill>
                <a:srgbClr val="ADE0EE"/>
              </a:solidFill>
              <a:prstDash val="sysDash"/>
            </a:ln>
          </c:spPr>
          <c:marker>
            <c:symbol val="none"/>
          </c:marker>
          <c:val>
            <c:numRef>
              <c:f>'2012 GSOO'!$AQ$41:$AQ$66</c:f>
              <c:numCache>
                <c:formatCode>#,##0_ ;\-#,##0\ </c:formatCode>
                <c:ptCount val="26"/>
                <c:pt idx="4">
                  <c:v>9.7884426256594796</c:v>
                </c:pt>
                <c:pt idx="5">
                  <c:v>5.0549233768406685</c:v>
                </c:pt>
                <c:pt idx="6">
                  <c:v>5.5115441040326854</c:v>
                </c:pt>
                <c:pt idx="7">
                  <c:v>5.5245337348294035</c:v>
                </c:pt>
                <c:pt idx="8">
                  <c:v>6.2718585800617284</c:v>
                </c:pt>
                <c:pt idx="9">
                  <c:v>6.6805463642888236</c:v>
                </c:pt>
                <c:pt idx="10">
                  <c:v>6.4998291287973906</c:v>
                </c:pt>
                <c:pt idx="11">
                  <c:v>6.02819750113379</c:v>
                </c:pt>
                <c:pt idx="12">
                  <c:v>5.9128049630724266</c:v>
                </c:pt>
                <c:pt idx="13">
                  <c:v>6.1073940801142594</c:v>
                </c:pt>
                <c:pt idx="14">
                  <c:v>6.431524918437189</c:v>
                </c:pt>
                <c:pt idx="15">
                  <c:v>6.5111727661056946</c:v>
                </c:pt>
                <c:pt idx="16">
                  <c:v>6.7111488386482741</c:v>
                </c:pt>
                <c:pt idx="17">
                  <c:v>6.7337314512660358</c:v>
                </c:pt>
                <c:pt idx="18">
                  <c:v>6.9297840456150954</c:v>
                </c:pt>
                <c:pt idx="19">
                  <c:v>7.1123367137610867</c:v>
                </c:pt>
                <c:pt idx="20">
                  <c:v>7.3791795450025814</c:v>
                </c:pt>
                <c:pt idx="21">
                  <c:v>7.656746001860788</c:v>
                </c:pt>
                <c:pt idx="22">
                  <c:v>7.8776092947228342</c:v>
                </c:pt>
                <c:pt idx="23">
                  <c:v>8.0894916530200671</c:v>
                </c:pt>
                <c:pt idx="24">
                  <c:v>8.2150183541613835</c:v>
                </c:pt>
                <c:pt idx="25">
                  <c:v>8.322589482570665</c:v>
                </c:pt>
              </c:numCache>
            </c:numRef>
          </c:val>
          <c:smooth val="0"/>
        </c:ser>
        <c:ser>
          <c:idx val="13"/>
          <c:order val="13"/>
          <c:tx>
            <c:v>2012 NSW/ACT</c:v>
          </c:tx>
          <c:spPr>
            <a:ln w="19050">
              <a:solidFill>
                <a:srgbClr val="C41230"/>
              </a:solidFill>
              <a:prstDash val="sysDash"/>
            </a:ln>
          </c:spPr>
          <c:marker>
            <c:symbol val="none"/>
          </c:marker>
          <c:val>
            <c:numRef>
              <c:f>'2012 GSOO'!$AY$41:$AY$66</c:f>
              <c:numCache>
                <c:formatCode>#,##0_ ;\-#,##0\ </c:formatCode>
                <c:ptCount val="26"/>
                <c:pt idx="4">
                  <c:v>135.41555488720815</c:v>
                </c:pt>
                <c:pt idx="5">
                  <c:v>135.30432742438808</c:v>
                </c:pt>
                <c:pt idx="6">
                  <c:v>135.7416832671623</c:v>
                </c:pt>
                <c:pt idx="7">
                  <c:v>137.03641840065649</c:v>
                </c:pt>
                <c:pt idx="8">
                  <c:v>139.44820296956283</c:v>
                </c:pt>
                <c:pt idx="9">
                  <c:v>141.9982419579292</c:v>
                </c:pt>
                <c:pt idx="10">
                  <c:v>144.76336827710588</c:v>
                </c:pt>
                <c:pt idx="11">
                  <c:v>146.42446040155102</c:v>
                </c:pt>
                <c:pt idx="12">
                  <c:v>148.49888966365205</c:v>
                </c:pt>
                <c:pt idx="13">
                  <c:v>138.61939536773713</c:v>
                </c:pt>
                <c:pt idx="14">
                  <c:v>132.01050529109062</c:v>
                </c:pt>
                <c:pt idx="15">
                  <c:v>132.49779252257503</c:v>
                </c:pt>
                <c:pt idx="16">
                  <c:v>132.20889737178146</c:v>
                </c:pt>
                <c:pt idx="17">
                  <c:v>132.73862488578351</c:v>
                </c:pt>
                <c:pt idx="18">
                  <c:v>134.08400477597166</c:v>
                </c:pt>
                <c:pt idx="19">
                  <c:v>136.32759616908112</c:v>
                </c:pt>
                <c:pt idx="20">
                  <c:v>138.52698863396483</c:v>
                </c:pt>
                <c:pt idx="21">
                  <c:v>139.94304893573502</c:v>
                </c:pt>
                <c:pt idx="22">
                  <c:v>141.00435910636833</c:v>
                </c:pt>
                <c:pt idx="23">
                  <c:v>143.00243930164226</c:v>
                </c:pt>
                <c:pt idx="24">
                  <c:v>145.95642039246184</c:v>
                </c:pt>
                <c:pt idx="25">
                  <c:v>149.18043939284723</c:v>
                </c:pt>
              </c:numCache>
            </c:numRef>
          </c:val>
          <c:smooth val="0"/>
        </c:ser>
        <c:ser>
          <c:idx val="14"/>
          <c:order val="14"/>
          <c:tx>
            <c:v>2012 QLD</c:v>
          </c:tx>
          <c:spPr>
            <a:ln w="19050">
              <a:solidFill>
                <a:srgbClr val="1E4164"/>
              </a:solidFill>
              <a:prstDash val="sysDash"/>
            </a:ln>
          </c:spPr>
          <c:marker>
            <c:symbol val="none"/>
          </c:marker>
          <c:val>
            <c:numRef>
              <c:f>'2012 GSOO'!$BE$41:$BE$66</c:f>
              <c:numCache>
                <c:formatCode>#,##0_ ;\-#,##0\ </c:formatCode>
                <c:ptCount val="26"/>
                <c:pt idx="4">
                  <c:v>192.05035998766198</c:v>
                </c:pt>
                <c:pt idx="5">
                  <c:v>176.54645201456071</c:v>
                </c:pt>
                <c:pt idx="6">
                  <c:v>193.23694343504431</c:v>
                </c:pt>
                <c:pt idx="7">
                  <c:v>199.33924637085963</c:v>
                </c:pt>
                <c:pt idx="8">
                  <c:v>196.77150935219612</c:v>
                </c:pt>
                <c:pt idx="9">
                  <c:v>196.33517476749699</c:v>
                </c:pt>
                <c:pt idx="10">
                  <c:v>206.1469876034586</c:v>
                </c:pt>
                <c:pt idx="11">
                  <c:v>203.97355447439014</c:v>
                </c:pt>
                <c:pt idx="12">
                  <c:v>198.53829743438968</c:v>
                </c:pt>
                <c:pt idx="13">
                  <c:v>203.40220190931169</c:v>
                </c:pt>
                <c:pt idx="14">
                  <c:v>208.70160400691421</c:v>
                </c:pt>
                <c:pt idx="15">
                  <c:v>212.83263196105534</c:v>
                </c:pt>
                <c:pt idx="16">
                  <c:v>217.09385849407539</c:v>
                </c:pt>
                <c:pt idx="17">
                  <c:v>223.03018836449996</c:v>
                </c:pt>
                <c:pt idx="18">
                  <c:v>231.00729778742652</c:v>
                </c:pt>
                <c:pt idx="19">
                  <c:v>238.88780812074208</c:v>
                </c:pt>
                <c:pt idx="20">
                  <c:v>242.96244462272858</c:v>
                </c:pt>
                <c:pt idx="21">
                  <c:v>247.64859855950709</c:v>
                </c:pt>
                <c:pt idx="22">
                  <c:v>249.9916709858301</c:v>
                </c:pt>
                <c:pt idx="23">
                  <c:v>251.68416171334593</c:v>
                </c:pt>
                <c:pt idx="24">
                  <c:v>253.43781266590076</c:v>
                </c:pt>
                <c:pt idx="25">
                  <c:v>257.5786826366176</c:v>
                </c:pt>
              </c:numCache>
            </c:numRef>
          </c:val>
          <c:smooth val="0"/>
        </c:ser>
        <c:dLbls>
          <c:showLegendKey val="0"/>
          <c:showVal val="0"/>
          <c:showCatName val="0"/>
          <c:showSerName val="0"/>
          <c:showPercent val="0"/>
          <c:showBubbleSize val="0"/>
        </c:dLbls>
        <c:marker val="1"/>
        <c:smooth val="0"/>
        <c:axId val="124000896"/>
        <c:axId val="124007168"/>
      </c:lineChart>
      <c:catAx>
        <c:axId val="124000896"/>
        <c:scaling>
          <c:orientation val="minMax"/>
        </c:scaling>
        <c:delete val="0"/>
        <c:axPos val="b"/>
        <c:title>
          <c:tx>
            <c:rich>
              <a:bodyPr/>
              <a:lstStyle/>
              <a:p>
                <a:pPr>
                  <a:defRPr/>
                </a:pPr>
                <a:r>
                  <a:rPr lang="en-AU"/>
                  <a:t>Year</a:t>
                </a:r>
              </a:p>
            </c:rich>
          </c:tx>
          <c:layout>
            <c:manualLayout>
              <c:xMode val="edge"/>
              <c:yMode val="edge"/>
              <c:x val="0.51580625640016353"/>
              <c:y val="0.728093584997463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4007168"/>
        <c:crosses val="autoZero"/>
        <c:auto val="1"/>
        <c:lblAlgn val="ctr"/>
        <c:lblOffset val="100"/>
        <c:tickLblSkip val="5"/>
        <c:noMultiLvlLbl val="0"/>
      </c:catAx>
      <c:valAx>
        <c:axId val="12400716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2.289531769237188E-2"/>
              <c:y val="0.23153868191632215"/>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4000896"/>
        <c:crosses val="autoZero"/>
        <c:crossBetween val="midCat"/>
      </c:valAx>
      <c:spPr>
        <a:solidFill>
          <a:srgbClr val="F7F5F5"/>
        </a:solidFill>
      </c:spPr>
    </c:plotArea>
    <c:legend>
      <c:legendPos val="b"/>
      <c:layout>
        <c:manualLayout>
          <c:xMode val="edge"/>
          <c:yMode val="edge"/>
          <c:x val="2.1182452197892998E-2"/>
          <c:y val="0.78782748427099192"/>
          <c:w val="0.95803783403857357"/>
          <c:h val="0.19591133817007336"/>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 in 2, eastern and south-eastern Australia</a:t>
            </a:r>
          </a:p>
        </c:rich>
      </c:tx>
      <c:layout>
        <c:manualLayout>
          <c:xMode val="edge"/>
          <c:yMode val="edge"/>
          <c:x val="0.14587058564407981"/>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PD'!$B$5:$B$30</c:f>
              <c:numCache>
                <c:formatCode>#,##0_ ;\-#,##0\ </c:formatCode>
                <c:ptCount val="26"/>
                <c:pt idx="0">
                  <c:v>2370.9230580883886</c:v>
                </c:pt>
                <c:pt idx="1">
                  <c:v>2798.6136609829782</c:v>
                </c:pt>
                <c:pt idx="2">
                  <c:v>2812.8725883303896</c:v>
                </c:pt>
                <c:pt idx="3">
                  <c:v>3023.1995018412736</c:v>
                </c:pt>
                <c:pt idx="4">
                  <c:v>2717.1843408809891</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'Domestic PD'!$E$5:$E$30</c:f>
              <c:numCache>
                <c:formatCode>#,##0_ ;\-#,##0\ </c:formatCode>
                <c:ptCount val="26"/>
                <c:pt idx="0">
                  <c:v>3003.2239362412815</c:v>
                </c:pt>
                <c:pt idx="1">
                  <c:v>3141.4527857458834</c:v>
                </c:pt>
                <c:pt idx="2">
                  <c:v>3342.8480004157705</c:v>
                </c:pt>
                <c:pt idx="3">
                  <c:v>3290.1217424127858</c:v>
                </c:pt>
                <c:pt idx="4">
                  <c:v>3461.9638250421144</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PD'!$C$5:$C$30</c:f>
              <c:numCache>
                <c:formatCode>#,##0_ ;\-#,##0\ </c:formatCode>
                <c:ptCount val="26"/>
                <c:pt idx="5">
                  <c:v>1825.3974905102373</c:v>
                </c:pt>
                <c:pt idx="6">
                  <c:v>1918.0573856854967</c:v>
                </c:pt>
                <c:pt idx="7">
                  <c:v>1904.1236363413987</c:v>
                </c:pt>
                <c:pt idx="8">
                  <c:v>1886.6391007388502</c:v>
                </c:pt>
                <c:pt idx="9">
                  <c:v>1944.6202488561128</c:v>
                </c:pt>
                <c:pt idx="10">
                  <c:v>1968.6125071022925</c:v>
                </c:pt>
                <c:pt idx="11">
                  <c:v>1982.9192941849842</c:v>
                </c:pt>
                <c:pt idx="12">
                  <c:v>1996.0874307505624</c:v>
                </c:pt>
                <c:pt idx="13">
                  <c:v>2013.060280883147</c:v>
                </c:pt>
                <c:pt idx="14">
                  <c:v>1997.003583868503</c:v>
                </c:pt>
                <c:pt idx="15">
                  <c:v>2015.3810847029463</c:v>
                </c:pt>
                <c:pt idx="16">
                  <c:v>2021.5619162044513</c:v>
                </c:pt>
                <c:pt idx="17">
                  <c:v>2057.3017534604642</c:v>
                </c:pt>
                <c:pt idx="18">
                  <c:v>2077.0568485861509</c:v>
                </c:pt>
                <c:pt idx="19">
                  <c:v>2077.3821493976784</c:v>
                </c:pt>
                <c:pt idx="20">
                  <c:v>2091.4498477715706</c:v>
                </c:pt>
                <c:pt idx="21">
                  <c:v>2126.145444238512</c:v>
                </c:pt>
                <c:pt idx="22">
                  <c:v>2251.9091357069092</c:v>
                </c:pt>
                <c:pt idx="23">
                  <c:v>2350.0061838150941</c:v>
                </c:pt>
                <c:pt idx="24">
                  <c:v>2410.7892505606133</c:v>
                </c:pt>
                <c:pt idx="25">
                  <c:v>2453.8991941919357</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PD'!$F$5:$F$30</c:f>
              <c:numCache>
                <c:formatCode>#,##0_ ;\-#,##0\ </c:formatCode>
                <c:ptCount val="26"/>
                <c:pt idx="5">
                  <c:v>2539.0439059627784</c:v>
                </c:pt>
                <c:pt idx="6">
                  <c:v>2618.6798713386816</c:v>
                </c:pt>
                <c:pt idx="7">
                  <c:v>2576.3272572201081</c:v>
                </c:pt>
                <c:pt idx="8">
                  <c:v>2537.0777090322663</c:v>
                </c:pt>
                <c:pt idx="9">
                  <c:v>2612.2811549147373</c:v>
                </c:pt>
                <c:pt idx="10">
                  <c:v>2642.7560701695247</c:v>
                </c:pt>
                <c:pt idx="11">
                  <c:v>2690.213497594782</c:v>
                </c:pt>
                <c:pt idx="12">
                  <c:v>2702.3920133066158</c:v>
                </c:pt>
                <c:pt idx="13">
                  <c:v>2739.2302208077463</c:v>
                </c:pt>
                <c:pt idx="14">
                  <c:v>2731.1351829113419</c:v>
                </c:pt>
                <c:pt idx="15">
                  <c:v>2758.0724941579901</c:v>
                </c:pt>
                <c:pt idx="16">
                  <c:v>2785.5517758387036</c:v>
                </c:pt>
                <c:pt idx="17">
                  <c:v>2811.8497903167536</c:v>
                </c:pt>
                <c:pt idx="18">
                  <c:v>2845.5255211214667</c:v>
                </c:pt>
                <c:pt idx="19">
                  <c:v>2879.8316182800354</c:v>
                </c:pt>
                <c:pt idx="20">
                  <c:v>2910.4165615786596</c:v>
                </c:pt>
                <c:pt idx="21">
                  <c:v>2963.6345449517557</c:v>
                </c:pt>
                <c:pt idx="22">
                  <c:v>3096.6992496239336</c:v>
                </c:pt>
                <c:pt idx="23">
                  <c:v>3164.873281090946</c:v>
                </c:pt>
                <c:pt idx="24">
                  <c:v>3198.9842222573966</c:v>
                </c:pt>
                <c:pt idx="25">
                  <c:v>3264.4609261827436</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GSOO'!$AN$77:$AN$102</c:f>
              <c:numCache>
                <c:formatCode>#,##0_ ;\-#,##0\ </c:formatCode>
                <c:ptCount val="26"/>
                <c:pt idx="4">
                  <c:v>1933.5187797569333</c:v>
                </c:pt>
                <c:pt idx="5">
                  <c:v>1965.9849045169196</c:v>
                </c:pt>
                <c:pt idx="6">
                  <c:v>2015.1694341646462</c:v>
                </c:pt>
                <c:pt idx="7">
                  <c:v>1975.9626149960784</c:v>
                </c:pt>
                <c:pt idx="8">
                  <c:v>2007.7822785195281</c:v>
                </c:pt>
                <c:pt idx="9">
                  <c:v>1973.7264298416917</c:v>
                </c:pt>
                <c:pt idx="10">
                  <c:v>2030.2527703060459</c:v>
                </c:pt>
                <c:pt idx="11">
                  <c:v>2089.5503965479566</c:v>
                </c:pt>
                <c:pt idx="12">
                  <c:v>2121.8645008958001</c:v>
                </c:pt>
                <c:pt idx="13">
                  <c:v>2124.569942375088</c:v>
                </c:pt>
                <c:pt idx="14">
                  <c:v>2178.5895162231641</c:v>
                </c:pt>
                <c:pt idx="15">
                  <c:v>2264.7019030063111</c:v>
                </c:pt>
                <c:pt idx="16">
                  <c:v>2313.4090207901718</c:v>
                </c:pt>
                <c:pt idx="17">
                  <c:v>2391.6221951521379</c:v>
                </c:pt>
                <c:pt idx="18">
                  <c:v>2433.1153464587146</c:v>
                </c:pt>
                <c:pt idx="19">
                  <c:v>2490.0562664274094</c:v>
                </c:pt>
                <c:pt idx="20">
                  <c:v>2604.320963801581</c:v>
                </c:pt>
                <c:pt idx="21">
                  <c:v>2622.8542228610536</c:v>
                </c:pt>
                <c:pt idx="22">
                  <c:v>2740.7846208339947</c:v>
                </c:pt>
                <c:pt idx="23">
                  <c:v>2778.7086125653823</c:v>
                </c:pt>
                <c:pt idx="24">
                  <c:v>2812.4458615398971</c:v>
                </c:pt>
                <c:pt idx="25">
                  <c:v>2825.1851499380032</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GSOO'!$AP$77:$AP$102</c:f>
              <c:numCache>
                <c:formatCode>#,##0_ ;\-#,##0\ </c:formatCode>
                <c:ptCount val="26"/>
                <c:pt idx="4">
                  <c:v>2443.7174063245147</c:v>
                </c:pt>
                <c:pt idx="5">
                  <c:v>2504.296070649671</c:v>
                </c:pt>
                <c:pt idx="6">
                  <c:v>2554.4186185256799</c:v>
                </c:pt>
                <c:pt idx="7">
                  <c:v>2612.9628081570536</c:v>
                </c:pt>
                <c:pt idx="8">
                  <c:v>2670.5811840542938</c:v>
                </c:pt>
                <c:pt idx="9">
                  <c:v>2784.7665070263147</c:v>
                </c:pt>
                <c:pt idx="10">
                  <c:v>2828.6102011931398</c:v>
                </c:pt>
                <c:pt idx="11">
                  <c:v>2867.1157488793315</c:v>
                </c:pt>
                <c:pt idx="12">
                  <c:v>2800.0509821047158</c:v>
                </c:pt>
                <c:pt idx="13">
                  <c:v>2858.4102032609103</c:v>
                </c:pt>
                <c:pt idx="14">
                  <c:v>2858.087516905236</c:v>
                </c:pt>
                <c:pt idx="15">
                  <c:v>2880.9783410427945</c:v>
                </c:pt>
                <c:pt idx="16">
                  <c:v>2900.6074596694989</c:v>
                </c:pt>
                <c:pt idx="17">
                  <c:v>2954.0506539763805</c:v>
                </c:pt>
                <c:pt idx="18">
                  <c:v>3028.8502087935717</c:v>
                </c:pt>
                <c:pt idx="19">
                  <c:v>3136.4039343020149</c:v>
                </c:pt>
                <c:pt idx="20">
                  <c:v>3185.3430403008706</c:v>
                </c:pt>
                <c:pt idx="21">
                  <c:v>3271.0593829994273</c:v>
                </c:pt>
                <c:pt idx="22">
                  <c:v>3280.070048066143</c:v>
                </c:pt>
                <c:pt idx="23">
                  <c:v>3401.6188110922963</c:v>
                </c:pt>
                <c:pt idx="24">
                  <c:v>3451.5401058165903</c:v>
                </c:pt>
                <c:pt idx="25">
                  <c:v>3476.9916340561531</c:v>
                </c:pt>
              </c:numCache>
            </c:numRef>
          </c:val>
          <c:smooth val="0"/>
        </c:ser>
        <c:dLbls>
          <c:showLegendKey val="0"/>
          <c:showVal val="0"/>
          <c:showCatName val="0"/>
          <c:showSerName val="0"/>
          <c:showPercent val="0"/>
          <c:showBubbleSize val="0"/>
        </c:dLbls>
        <c:marker val="1"/>
        <c:smooth val="0"/>
        <c:axId val="123742464"/>
        <c:axId val="123752832"/>
      </c:lineChart>
      <c:catAx>
        <c:axId val="123742464"/>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752832"/>
        <c:crosses val="autoZero"/>
        <c:auto val="1"/>
        <c:lblAlgn val="ctr"/>
        <c:lblOffset val="100"/>
        <c:tickLblSkip val="5"/>
        <c:noMultiLvlLbl val="0"/>
      </c:catAx>
      <c:valAx>
        <c:axId val="12375283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742464"/>
        <c:crosses val="autoZero"/>
        <c:crossBetween val="between"/>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baseline="0">
                <a:latin typeface="Arial" pitchFamily="34" charset="0"/>
                <a:cs typeface="Arial" pitchFamily="34" charset="0"/>
              </a:rPr>
              <a:t>Peak daily</a:t>
            </a:r>
            <a:r>
              <a:rPr lang="en-AU" sz="1100">
                <a:latin typeface="Arial" pitchFamily="34" charset="0"/>
                <a:cs typeface="Arial" pitchFamily="34" charset="0"/>
              </a:rPr>
              <a:t> gas demand projections 1 in 20, eastern and south-eastern Australia</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PD'!$B$5:$B$30</c:f>
              <c:numCache>
                <c:formatCode>#,##0_ ;\-#,##0\ </c:formatCode>
                <c:ptCount val="26"/>
                <c:pt idx="0">
                  <c:v>2370.9230580883886</c:v>
                </c:pt>
                <c:pt idx="1">
                  <c:v>2798.6136609829782</c:v>
                </c:pt>
                <c:pt idx="2">
                  <c:v>2812.8725883303896</c:v>
                </c:pt>
                <c:pt idx="3">
                  <c:v>3023.1995018412736</c:v>
                </c:pt>
                <c:pt idx="4">
                  <c:v>2717.1843408809891</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'Domestic PD'!$E$5:$E$30</c:f>
              <c:numCache>
                <c:formatCode>#,##0_ ;\-#,##0\ </c:formatCode>
                <c:ptCount val="26"/>
                <c:pt idx="0">
                  <c:v>3003.2239362412815</c:v>
                </c:pt>
                <c:pt idx="1">
                  <c:v>3141.4527857458834</c:v>
                </c:pt>
                <c:pt idx="2">
                  <c:v>3342.8480004157705</c:v>
                </c:pt>
                <c:pt idx="3">
                  <c:v>3290.1217424127858</c:v>
                </c:pt>
                <c:pt idx="4">
                  <c:v>3461.9638250421144</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PD'!$D$5:$D$30</c:f>
              <c:numCache>
                <c:formatCode>#,##0_ ;\-#,##0\ </c:formatCode>
                <c:ptCount val="26"/>
                <c:pt idx="5">
                  <c:v>2113.5287071796583</c:v>
                </c:pt>
                <c:pt idx="6">
                  <c:v>2212.0443067482456</c:v>
                </c:pt>
                <c:pt idx="7">
                  <c:v>2209.313392011843</c:v>
                </c:pt>
                <c:pt idx="8">
                  <c:v>2210.1836813290697</c:v>
                </c:pt>
                <c:pt idx="9">
                  <c:v>2254.8901828429462</c:v>
                </c:pt>
                <c:pt idx="10">
                  <c:v>2286.2569358685823</c:v>
                </c:pt>
                <c:pt idx="11">
                  <c:v>2307.2105133795421</c:v>
                </c:pt>
                <c:pt idx="12">
                  <c:v>2317.1514928647621</c:v>
                </c:pt>
                <c:pt idx="13">
                  <c:v>2342.0238976554192</c:v>
                </c:pt>
                <c:pt idx="14">
                  <c:v>2357.9032362104754</c:v>
                </c:pt>
                <c:pt idx="15">
                  <c:v>2380.2471655943664</c:v>
                </c:pt>
                <c:pt idx="16">
                  <c:v>2397.6332589421845</c:v>
                </c:pt>
                <c:pt idx="17">
                  <c:v>2420.2668935613519</c:v>
                </c:pt>
                <c:pt idx="18">
                  <c:v>2458.4069319168962</c:v>
                </c:pt>
                <c:pt idx="19">
                  <c:v>2478.8301016548744</c:v>
                </c:pt>
                <c:pt idx="20">
                  <c:v>2498.171262469054</c:v>
                </c:pt>
                <c:pt idx="21">
                  <c:v>2552.1014167748972</c:v>
                </c:pt>
                <c:pt idx="22">
                  <c:v>2643.6671003550564</c:v>
                </c:pt>
                <c:pt idx="23">
                  <c:v>2729.9512325286187</c:v>
                </c:pt>
                <c:pt idx="24">
                  <c:v>2801.6163095054862</c:v>
                </c:pt>
                <c:pt idx="25">
                  <c:v>2854.85157617803</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PD'!$G$5:$G$30</c:f>
              <c:numCache>
                <c:formatCode>#,##0_ ;\-#,##0\ </c:formatCode>
                <c:ptCount val="26"/>
                <c:pt idx="5">
                  <c:v>2753.7270840716392</c:v>
                </c:pt>
                <c:pt idx="6">
                  <c:v>2845.255446545505</c:v>
                </c:pt>
                <c:pt idx="7">
                  <c:v>2789.1199398734452</c:v>
                </c:pt>
                <c:pt idx="8">
                  <c:v>2762.2906848466055</c:v>
                </c:pt>
                <c:pt idx="9">
                  <c:v>2846.6424660805437</c:v>
                </c:pt>
                <c:pt idx="10">
                  <c:v>2872.0071625914002</c:v>
                </c:pt>
                <c:pt idx="11">
                  <c:v>2923.2185964546638</c:v>
                </c:pt>
                <c:pt idx="12">
                  <c:v>2941.3204269626972</c:v>
                </c:pt>
                <c:pt idx="13">
                  <c:v>2975.0791285345294</c:v>
                </c:pt>
                <c:pt idx="14">
                  <c:v>2968.3453728684431</c:v>
                </c:pt>
                <c:pt idx="15">
                  <c:v>2991.5426813829044</c:v>
                </c:pt>
                <c:pt idx="16">
                  <c:v>3019.361199011566</c:v>
                </c:pt>
                <c:pt idx="17">
                  <c:v>3051.4342333055283</c:v>
                </c:pt>
                <c:pt idx="18">
                  <c:v>3092.3885893124789</c:v>
                </c:pt>
                <c:pt idx="19">
                  <c:v>3133.2023697723844</c:v>
                </c:pt>
                <c:pt idx="20">
                  <c:v>3160.4243101504253</c:v>
                </c:pt>
                <c:pt idx="21">
                  <c:v>3213.1970737577394</c:v>
                </c:pt>
                <c:pt idx="22">
                  <c:v>3343.2706331514264</c:v>
                </c:pt>
                <c:pt idx="23">
                  <c:v>3425.9070977692982</c:v>
                </c:pt>
                <c:pt idx="24">
                  <c:v>3469.8795247865946</c:v>
                </c:pt>
                <c:pt idx="25">
                  <c:v>3523.3638491043857</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GSOO'!$AO$77:$AO$102</c:f>
              <c:numCache>
                <c:formatCode>#,##0_ ;\-#,##0\ </c:formatCode>
                <c:ptCount val="26"/>
                <c:pt idx="4">
                  <c:v>2013.1294167444428</c:v>
                </c:pt>
                <c:pt idx="5">
                  <c:v>2025.6428551905719</c:v>
                </c:pt>
                <c:pt idx="6">
                  <c:v>2053.064811925854</c:v>
                </c:pt>
                <c:pt idx="7">
                  <c:v>2080.4552345131046</c:v>
                </c:pt>
                <c:pt idx="8">
                  <c:v>2114.6489932806721</c:v>
                </c:pt>
                <c:pt idx="9">
                  <c:v>2160.1556103354337</c:v>
                </c:pt>
                <c:pt idx="10">
                  <c:v>2211.4007734071511</c:v>
                </c:pt>
                <c:pt idx="11">
                  <c:v>2251.3095456370602</c:v>
                </c:pt>
                <c:pt idx="12">
                  <c:v>2278.2785768340577</c:v>
                </c:pt>
                <c:pt idx="13">
                  <c:v>2299.1096125895692</c:v>
                </c:pt>
                <c:pt idx="14">
                  <c:v>2317.2268439075478</c:v>
                </c:pt>
                <c:pt idx="15">
                  <c:v>2332.137752250278</c:v>
                </c:pt>
                <c:pt idx="16">
                  <c:v>2345.8453817499599</c:v>
                </c:pt>
                <c:pt idx="17">
                  <c:v>2360.4515645178253</c:v>
                </c:pt>
                <c:pt idx="18">
                  <c:v>2378.6607839380426</c:v>
                </c:pt>
                <c:pt idx="19">
                  <c:v>2400.7496681074754</c:v>
                </c:pt>
                <c:pt idx="20">
                  <c:v>2420.309513186317</c:v>
                </c:pt>
                <c:pt idx="21">
                  <c:v>2433.9853527666078</c:v>
                </c:pt>
                <c:pt idx="22">
                  <c:v>2444.8600442863553</c:v>
                </c:pt>
                <c:pt idx="23">
                  <c:v>2457.5768718957311</c:v>
                </c:pt>
                <c:pt idx="24">
                  <c:v>2471.4771906568149</c:v>
                </c:pt>
                <c:pt idx="25">
                  <c:v>2483.9690167004164</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'Domestic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GSOO'!$AQ$77:$AQ$102</c:f>
              <c:numCache>
                <c:formatCode>#,##0_ ;\-#,##0\ </c:formatCode>
                <c:ptCount val="26"/>
                <c:pt idx="4">
                  <c:v>2645.2596798918194</c:v>
                </c:pt>
                <c:pt idx="5">
                  <c:v>2713.8478977372661</c:v>
                </c:pt>
                <c:pt idx="6">
                  <c:v>2770.8153135072357</c:v>
                </c:pt>
                <c:pt idx="7">
                  <c:v>2826.6720767362308</c:v>
                </c:pt>
                <c:pt idx="8">
                  <c:v>2919.2550405282577</c:v>
                </c:pt>
                <c:pt idx="9">
                  <c:v>3016.6311173047907</c:v>
                </c:pt>
                <c:pt idx="10">
                  <c:v>3053.2479505731785</c:v>
                </c:pt>
                <c:pt idx="11">
                  <c:v>3109.2985159004311</c:v>
                </c:pt>
                <c:pt idx="12">
                  <c:v>3021.7280368788679</c:v>
                </c:pt>
                <c:pt idx="13">
                  <c:v>3087.3629553084061</c:v>
                </c:pt>
                <c:pt idx="14">
                  <c:v>3088.2131208652104</c:v>
                </c:pt>
                <c:pt idx="15">
                  <c:v>3109.9381273962827</c:v>
                </c:pt>
                <c:pt idx="16">
                  <c:v>3132.5883372803887</c:v>
                </c:pt>
                <c:pt idx="17">
                  <c:v>3181.8252363500569</c:v>
                </c:pt>
                <c:pt idx="18">
                  <c:v>3276.819518887231</c:v>
                </c:pt>
                <c:pt idx="19">
                  <c:v>3371.5384541898079</c:v>
                </c:pt>
                <c:pt idx="20">
                  <c:v>3416.4700309176492</c:v>
                </c:pt>
                <c:pt idx="21">
                  <c:v>3507.2945725244317</c:v>
                </c:pt>
                <c:pt idx="22">
                  <c:v>3536.564835257112</c:v>
                </c:pt>
                <c:pt idx="23">
                  <c:v>3634.5758549797611</c:v>
                </c:pt>
                <c:pt idx="24">
                  <c:v>3671.4036050430004</c:v>
                </c:pt>
                <c:pt idx="25">
                  <c:v>3709.3951198756395</c:v>
                </c:pt>
              </c:numCache>
            </c:numRef>
          </c:val>
          <c:smooth val="0"/>
        </c:ser>
        <c:dLbls>
          <c:showLegendKey val="0"/>
          <c:showVal val="0"/>
          <c:showCatName val="0"/>
          <c:showSerName val="0"/>
          <c:showPercent val="0"/>
          <c:showBubbleSize val="0"/>
        </c:dLbls>
        <c:marker val="1"/>
        <c:smooth val="0"/>
        <c:axId val="123785984"/>
        <c:axId val="123788288"/>
      </c:lineChart>
      <c:catAx>
        <c:axId val="123785984"/>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788288"/>
        <c:crosses val="autoZero"/>
        <c:auto val="1"/>
        <c:lblAlgn val="ctr"/>
        <c:lblOffset val="100"/>
        <c:tickLblSkip val="5"/>
        <c:noMultiLvlLbl val="0"/>
      </c:catAx>
      <c:valAx>
        <c:axId val="12378828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9.9633689288417364E-3"/>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785984"/>
        <c:crosses val="autoZero"/>
        <c:crossBetween val="between"/>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MMLI gas demand projections, by demand group</a:t>
            </a:r>
          </a:p>
        </c:rich>
      </c:tx>
      <c:layout>
        <c:manualLayout>
          <c:xMode val="edge"/>
          <c:yMode val="edge"/>
          <c:x val="0.1601477813974112"/>
          <c:y val="1.2195883169201074E-2"/>
        </c:manualLayout>
      </c:layout>
      <c:overlay val="0"/>
    </c:title>
    <c:autoTitleDeleted val="0"/>
    <c:plotArea>
      <c:layout>
        <c:manualLayout>
          <c:layoutTarget val="inner"/>
          <c:xMode val="edge"/>
          <c:yMode val="edge"/>
          <c:x val="0.16871912114666621"/>
          <c:y val="0.1353743031781319"/>
          <c:w val="0.77220712115414603"/>
          <c:h val="0.6275690980008034"/>
        </c:manualLayout>
      </c:layout>
      <c:areaChart>
        <c:grouping val="stacked"/>
        <c:varyColors val="0"/>
        <c:ser>
          <c:idx val="0"/>
          <c:order val="0"/>
          <c:tx>
            <c:strRef>
              <c:f>MMLI!$B$3</c:f>
              <c:strCache>
                <c:ptCount val="1"/>
                <c:pt idx="0">
                  <c:v>SA</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MMLI!$R$5:$R$30</c:f>
              <c:numCache>
                <c:formatCode>#,##0_ ;\-#,##0\ </c:formatCode>
                <c:ptCount val="26"/>
                <c:pt idx="0">
                  <c:v>38.468316223055041</c:v>
                </c:pt>
                <c:pt idx="1">
                  <c:v>38.071290873664793</c:v>
                </c:pt>
                <c:pt idx="2">
                  <c:v>37.864564527405726</c:v>
                </c:pt>
                <c:pt idx="3">
                  <c:v>36.980832238062519</c:v>
                </c:pt>
                <c:pt idx="4">
                  <c:v>35.405947834210636</c:v>
                </c:pt>
                <c:pt idx="5">
                  <c:v>34.369037949536761</c:v>
                </c:pt>
                <c:pt idx="6">
                  <c:v>33.770204145980649</c:v>
                </c:pt>
                <c:pt idx="7">
                  <c:v>33.74261919201075</c:v>
                </c:pt>
                <c:pt idx="8">
                  <c:v>33.75311164587368</c:v>
                </c:pt>
                <c:pt idx="9">
                  <c:v>33.980608046905303</c:v>
                </c:pt>
                <c:pt idx="10">
                  <c:v>34.328037538825086</c:v>
                </c:pt>
                <c:pt idx="11">
                  <c:v>34.640222390721725</c:v>
                </c:pt>
                <c:pt idx="12">
                  <c:v>34.863210237404118</c:v>
                </c:pt>
                <c:pt idx="13">
                  <c:v>34.98660748146817</c:v>
                </c:pt>
                <c:pt idx="14">
                  <c:v>35.058233793715218</c:v>
                </c:pt>
                <c:pt idx="15">
                  <c:v>35.130768141975253</c:v>
                </c:pt>
                <c:pt idx="16">
                  <c:v>35.228075537161956</c:v>
                </c:pt>
                <c:pt idx="17">
                  <c:v>35.387881282715789</c:v>
                </c:pt>
                <c:pt idx="18">
                  <c:v>35.540963520646443</c:v>
                </c:pt>
                <c:pt idx="19">
                  <c:v>35.671683688989063</c:v>
                </c:pt>
                <c:pt idx="20">
                  <c:v>35.842916472788552</c:v>
                </c:pt>
                <c:pt idx="21">
                  <c:v>36.109526722359107</c:v>
                </c:pt>
                <c:pt idx="22">
                  <c:v>36.424259655176527</c:v>
                </c:pt>
                <c:pt idx="23">
                  <c:v>36.661282873973448</c:v>
                </c:pt>
                <c:pt idx="24">
                  <c:v>36.818907855035263</c:v>
                </c:pt>
                <c:pt idx="25">
                  <c:v>36.945556910769497</c:v>
                </c:pt>
              </c:numCache>
            </c:numRef>
          </c:val>
        </c:ser>
        <c:ser>
          <c:idx val="1"/>
          <c:order val="1"/>
          <c:tx>
            <c:strRef>
              <c:f>MMLI!$C$3</c:f>
              <c:strCache>
                <c:ptCount val="1"/>
                <c:pt idx="0">
                  <c:v>VIC</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MMLI!$S$5:$S$30</c:f>
              <c:numCache>
                <c:formatCode>#,##0_ ;\-#,##0\ </c:formatCode>
                <c:ptCount val="26"/>
                <c:pt idx="0">
                  <c:v>210.25873793851582</c:v>
                </c:pt>
                <c:pt idx="1">
                  <c:v>205.71315115813394</c:v>
                </c:pt>
                <c:pt idx="2">
                  <c:v>205.72809437049261</c:v>
                </c:pt>
                <c:pt idx="3">
                  <c:v>204.55410451458891</c:v>
                </c:pt>
                <c:pt idx="4">
                  <c:v>203.3504633273084</c:v>
                </c:pt>
                <c:pt idx="5">
                  <c:v>203.03690421767928</c:v>
                </c:pt>
                <c:pt idx="6">
                  <c:v>202.75922018863002</c:v>
                </c:pt>
                <c:pt idx="7">
                  <c:v>203.08790847409682</c:v>
                </c:pt>
                <c:pt idx="8">
                  <c:v>204.10748366073256</c:v>
                </c:pt>
                <c:pt idx="9">
                  <c:v>206.0405526764628</c:v>
                </c:pt>
                <c:pt idx="10">
                  <c:v>208.27003200932938</c:v>
                </c:pt>
                <c:pt idx="11">
                  <c:v>210.29699857326108</c:v>
                </c:pt>
                <c:pt idx="12">
                  <c:v>212.10788103474732</c:v>
                </c:pt>
                <c:pt idx="13">
                  <c:v>213.37566205338143</c:v>
                </c:pt>
                <c:pt idx="14">
                  <c:v>214.1237736954962</c:v>
                </c:pt>
                <c:pt idx="15">
                  <c:v>215.10495330522019</c:v>
                </c:pt>
                <c:pt idx="16">
                  <c:v>216.74183246444701</c:v>
                </c:pt>
                <c:pt idx="17">
                  <c:v>218.77530125329372</c:v>
                </c:pt>
                <c:pt idx="18">
                  <c:v>220.81579854898618</c:v>
                </c:pt>
                <c:pt idx="19">
                  <c:v>222.87459431020517</c:v>
                </c:pt>
                <c:pt idx="20">
                  <c:v>225.00963774655429</c:v>
                </c:pt>
                <c:pt idx="21">
                  <c:v>227.10993516246023</c:v>
                </c:pt>
                <c:pt idx="22">
                  <c:v>229.08059980990527</c:v>
                </c:pt>
                <c:pt idx="23">
                  <c:v>230.84987303085708</c:v>
                </c:pt>
                <c:pt idx="24">
                  <c:v>232.36539343860221</c:v>
                </c:pt>
                <c:pt idx="25">
                  <c:v>233.78666931635732</c:v>
                </c:pt>
              </c:numCache>
            </c:numRef>
          </c:val>
        </c:ser>
        <c:ser>
          <c:idx val="5"/>
          <c:order val="2"/>
          <c:tx>
            <c:strRef>
              <c:f>MMLI!$D$3</c:f>
              <c:strCache>
                <c:ptCount val="1"/>
                <c:pt idx="0">
                  <c:v>TAS</c:v>
                </c:pt>
              </c:strCache>
            </c:strRef>
          </c:tx>
          <c:spPr>
            <a:solidFill>
              <a:srgbClr val="ADE0EE"/>
            </a:solidFill>
          </c:spPr>
          <c:val>
            <c:numRef>
              <c:f>MMLI!$T$5:$T$30</c:f>
              <c:numCache>
                <c:formatCode>#,##0_ ;\-#,##0\ </c:formatCode>
                <c:ptCount val="26"/>
                <c:pt idx="0">
                  <c:v>4.2276381222954598</c:v>
                </c:pt>
                <c:pt idx="1">
                  <c:v>4.3863267386905269</c:v>
                </c:pt>
                <c:pt idx="2">
                  <c:v>4.0363004635932818</c:v>
                </c:pt>
                <c:pt idx="3">
                  <c:v>4.3967327510760006</c:v>
                </c:pt>
                <c:pt idx="4">
                  <c:v>4.976895427489664</c:v>
                </c:pt>
                <c:pt idx="5">
                  <c:v>5.4558467899022656</c:v>
                </c:pt>
                <c:pt idx="6">
                  <c:v>5.7309625037532843</c:v>
                </c:pt>
                <c:pt idx="7">
                  <c:v>5.8149297499814425</c:v>
                </c:pt>
                <c:pt idx="8">
                  <c:v>5.9121329363080006</c:v>
                </c:pt>
                <c:pt idx="9">
                  <c:v>6.0297050313896543</c:v>
                </c:pt>
                <c:pt idx="10">
                  <c:v>6.1535847928408396</c:v>
                </c:pt>
                <c:pt idx="11">
                  <c:v>6.2772709824756578</c:v>
                </c:pt>
                <c:pt idx="12">
                  <c:v>6.4024937931707049</c:v>
                </c:pt>
                <c:pt idx="13">
                  <c:v>6.5291093086040624</c:v>
                </c:pt>
                <c:pt idx="14">
                  <c:v>6.6456909388807999</c:v>
                </c:pt>
                <c:pt idx="15">
                  <c:v>6.73179990876804</c:v>
                </c:pt>
                <c:pt idx="16">
                  <c:v>6.7831938479725293</c:v>
                </c:pt>
                <c:pt idx="17">
                  <c:v>6.8261761182117198</c:v>
                </c:pt>
                <c:pt idx="18">
                  <c:v>6.9079899724829303</c:v>
                </c:pt>
                <c:pt idx="19">
                  <c:v>7.0383954731739209</c:v>
                </c:pt>
                <c:pt idx="20">
                  <c:v>7.1790759389655099</c:v>
                </c:pt>
                <c:pt idx="21">
                  <c:v>7.29042869450738</c:v>
                </c:pt>
                <c:pt idx="22">
                  <c:v>7.3726895280387499</c:v>
                </c:pt>
                <c:pt idx="23">
                  <c:v>7.455001864413509</c:v>
                </c:pt>
                <c:pt idx="24">
                  <c:v>7.5400607826863899</c:v>
                </c:pt>
                <c:pt idx="25">
                  <c:v>7.6183384288306399</c:v>
                </c:pt>
              </c:numCache>
            </c:numRef>
          </c:val>
        </c:ser>
        <c:ser>
          <c:idx val="6"/>
          <c:order val="3"/>
          <c:tx>
            <c:strRef>
              <c:f>MMLI!$E$3</c:f>
              <c:strCache>
                <c:ptCount val="1"/>
                <c:pt idx="0">
                  <c:v>NSW/ACT</c:v>
                </c:pt>
              </c:strCache>
            </c:strRef>
          </c:tx>
          <c:spPr>
            <a:solidFill>
              <a:srgbClr val="C41230"/>
            </a:solidFill>
          </c:spPr>
          <c:val>
            <c:numRef>
              <c:f>MMLI!$U$5:$U$30</c:f>
              <c:numCache>
                <c:formatCode>#,##0_ ;\-#,##0\ </c:formatCode>
                <c:ptCount val="26"/>
                <c:pt idx="0">
                  <c:v>110.97499999999999</c:v>
                </c:pt>
                <c:pt idx="1">
                  <c:v>111.70099999999999</c:v>
                </c:pt>
                <c:pt idx="2">
                  <c:v>111.69999999999999</c:v>
                </c:pt>
                <c:pt idx="3">
                  <c:v>108.65900000000001</c:v>
                </c:pt>
                <c:pt idx="4">
                  <c:v>111.482</c:v>
                </c:pt>
                <c:pt idx="5">
                  <c:v>108.65600000000001</c:v>
                </c:pt>
                <c:pt idx="6">
                  <c:v>107.47200000000001</c:v>
                </c:pt>
                <c:pt idx="7">
                  <c:v>108.14099999999999</c:v>
                </c:pt>
                <c:pt idx="8">
                  <c:v>110.79300000000001</c:v>
                </c:pt>
                <c:pt idx="9">
                  <c:v>114.178</c:v>
                </c:pt>
                <c:pt idx="10">
                  <c:v>117.62</c:v>
                </c:pt>
                <c:pt idx="11">
                  <c:v>120.265</c:v>
                </c:pt>
                <c:pt idx="12">
                  <c:v>122.39</c:v>
                </c:pt>
                <c:pt idx="13">
                  <c:v>123.98499999999999</c:v>
                </c:pt>
                <c:pt idx="14">
                  <c:v>124.78700000000001</c:v>
                </c:pt>
                <c:pt idx="15">
                  <c:v>125.08499999999999</c:v>
                </c:pt>
                <c:pt idx="16">
                  <c:v>125.41200000000001</c:v>
                </c:pt>
                <c:pt idx="17">
                  <c:v>126.21300000000001</c:v>
                </c:pt>
                <c:pt idx="18">
                  <c:v>127.438</c:v>
                </c:pt>
                <c:pt idx="19">
                  <c:v>128.916</c:v>
                </c:pt>
                <c:pt idx="20">
                  <c:v>130.327</c:v>
                </c:pt>
                <c:pt idx="21">
                  <c:v>131.81399999999999</c:v>
                </c:pt>
                <c:pt idx="22">
                  <c:v>133.696</c:v>
                </c:pt>
                <c:pt idx="23">
                  <c:v>135.81100000000001</c:v>
                </c:pt>
                <c:pt idx="24">
                  <c:v>137.88999999999999</c:v>
                </c:pt>
                <c:pt idx="25">
                  <c:v>140.03800000000001</c:v>
                </c:pt>
              </c:numCache>
            </c:numRef>
          </c:val>
        </c:ser>
        <c:ser>
          <c:idx val="2"/>
          <c:order val="4"/>
          <c:tx>
            <c:v>QLD</c:v>
          </c:tx>
          <c:spPr>
            <a:solidFill>
              <a:srgbClr val="1E4164"/>
            </a:solidFill>
          </c:spPr>
          <c:dPt>
            <c:idx val="0"/>
            <c:bubble3D val="0"/>
            <c:spPr>
              <a:solidFill>
                <a:srgbClr val="1E4164"/>
              </a:solidFill>
              <a:ln w="3175" cmpd="sng">
                <a:solidFill>
                  <a:srgbClr val="FFFFFF"/>
                </a:solidFill>
                <a:prstDash val="solid"/>
              </a:ln>
            </c:spPr>
          </c:dPt>
          <c:dPt>
            <c:idx val="1"/>
            <c:bubble3D val="0"/>
            <c:spPr>
              <a:solidFill>
                <a:srgbClr val="1E4164"/>
              </a:solidFill>
              <a:ln w="3175" cmpd="sng">
                <a:solidFill>
                  <a:srgbClr val="FFFFFF"/>
                </a:solidFill>
                <a:prstDash val="solid"/>
              </a:ln>
            </c:spPr>
          </c:dPt>
          <c:dPt>
            <c:idx val="2"/>
            <c:bubble3D val="0"/>
            <c:spPr>
              <a:solidFill>
                <a:srgbClr val="1E4164"/>
              </a:solidFill>
              <a:ln w="3175" cmpd="sng">
                <a:solidFill>
                  <a:srgbClr val="FFFFFF"/>
                </a:solidFill>
                <a:prstDash val="solid"/>
              </a:ln>
            </c:spPr>
          </c:dPt>
          <c:dPt>
            <c:idx val="3"/>
            <c:bubble3D val="0"/>
            <c:spPr>
              <a:solidFill>
                <a:srgbClr val="1E4164"/>
              </a:solidFill>
              <a:ln w="3175" cmpd="sng">
                <a:solidFill>
                  <a:srgbClr val="FFFFFF"/>
                </a:solidFill>
                <a:prstDash val="solid"/>
              </a:ln>
            </c:spPr>
          </c:dPt>
          <c:dPt>
            <c:idx val="4"/>
            <c:bubble3D val="0"/>
            <c:spPr>
              <a:solidFill>
                <a:srgbClr val="1E4164"/>
              </a:solidFill>
              <a:ln w="3175" cmpd="sng">
                <a:solidFill>
                  <a:srgbClr val="FFFFFF"/>
                </a:solidFill>
                <a:prstDash val="solid"/>
              </a:ln>
            </c:spPr>
          </c:dPt>
          <c:dPt>
            <c:idx val="5"/>
            <c:bubble3D val="0"/>
            <c:spPr>
              <a:solidFill>
                <a:srgbClr val="1E4164"/>
              </a:solidFill>
              <a:ln w="3175" cmpd="sng">
                <a:solidFill>
                  <a:srgbClr val="FFFFFF"/>
                </a:solidFill>
                <a:prstDash val="solid"/>
              </a:ln>
            </c:spPr>
          </c:dPt>
          <c:dPt>
            <c:idx val="6"/>
            <c:bubble3D val="0"/>
            <c:spPr>
              <a:solidFill>
                <a:srgbClr val="1E4164"/>
              </a:solidFill>
              <a:ln w="3175" cmpd="sng">
                <a:solidFill>
                  <a:srgbClr val="FFFFFF"/>
                </a:solidFill>
                <a:prstDash val="solid"/>
              </a:ln>
            </c:spPr>
          </c:dPt>
          <c:dPt>
            <c:idx val="7"/>
            <c:bubble3D val="0"/>
            <c:spPr>
              <a:solidFill>
                <a:srgbClr val="1E4164"/>
              </a:solidFill>
              <a:ln w="3175" cmpd="sng">
                <a:solidFill>
                  <a:srgbClr val="FFFFFF"/>
                </a:solidFill>
                <a:prstDash val="solid"/>
              </a:ln>
            </c:spPr>
          </c:dPt>
          <c:dPt>
            <c:idx val="8"/>
            <c:bubble3D val="0"/>
            <c:spPr>
              <a:solidFill>
                <a:srgbClr val="1E4164"/>
              </a:solidFill>
              <a:ln w="3175" cmpd="sng">
                <a:solidFill>
                  <a:srgbClr val="FFFFFF"/>
                </a:solidFill>
                <a:prstDash val="solid"/>
              </a:ln>
            </c:spPr>
          </c:dPt>
          <c:dPt>
            <c:idx val="9"/>
            <c:bubble3D val="0"/>
            <c:spPr>
              <a:solidFill>
                <a:srgbClr val="1E4164"/>
              </a:solidFill>
              <a:ln w="3175" cmpd="sng">
                <a:solidFill>
                  <a:srgbClr val="FFFFFF"/>
                </a:solidFill>
                <a:prstDash val="solid"/>
              </a:ln>
            </c:spPr>
          </c:dPt>
          <c:dPt>
            <c:idx val="10"/>
            <c:bubble3D val="0"/>
            <c:spPr>
              <a:solidFill>
                <a:srgbClr val="1E4164"/>
              </a:solidFill>
              <a:ln w="3175" cmpd="sng">
                <a:solidFill>
                  <a:srgbClr val="FFFFFF"/>
                </a:solidFill>
                <a:prstDash val="solid"/>
              </a:ln>
            </c:spPr>
          </c:dPt>
          <c:dPt>
            <c:idx val="11"/>
            <c:bubble3D val="0"/>
            <c:spPr>
              <a:solidFill>
                <a:srgbClr val="1E4164"/>
              </a:solidFill>
              <a:ln w="3175" cmpd="sng">
                <a:solidFill>
                  <a:srgbClr val="FFFFFF"/>
                </a:solidFill>
                <a:prstDash val="solid"/>
              </a:ln>
            </c:spPr>
          </c:dPt>
          <c:dPt>
            <c:idx val="12"/>
            <c:bubble3D val="0"/>
            <c:spPr>
              <a:solidFill>
                <a:srgbClr val="1E4164"/>
              </a:solidFill>
              <a:ln w="3175" cmpd="sng">
                <a:solidFill>
                  <a:srgbClr val="FFFFFF"/>
                </a:solidFill>
                <a:prstDash val="solid"/>
              </a:ln>
            </c:spPr>
          </c:dPt>
          <c:dPt>
            <c:idx val="13"/>
            <c:bubble3D val="0"/>
            <c:spPr>
              <a:solidFill>
                <a:srgbClr val="1E4164"/>
              </a:solidFill>
              <a:ln w="3175" cmpd="sng">
                <a:solidFill>
                  <a:srgbClr val="FFFFFF"/>
                </a:solidFill>
                <a:prstDash val="solid"/>
              </a:ln>
            </c:spPr>
          </c:dPt>
          <c:dPt>
            <c:idx val="14"/>
            <c:bubble3D val="0"/>
            <c:spPr>
              <a:solidFill>
                <a:srgbClr val="1E4164"/>
              </a:solidFill>
              <a:ln w="3175" cmpd="sng">
                <a:solidFill>
                  <a:srgbClr val="FFFFFF"/>
                </a:solidFill>
                <a:prstDash val="solid"/>
              </a:ln>
            </c:spPr>
          </c:dPt>
          <c:dPt>
            <c:idx val="15"/>
            <c:bubble3D val="0"/>
            <c:spPr>
              <a:solidFill>
                <a:srgbClr val="1E4164"/>
              </a:solidFill>
              <a:ln w="3175" cmpd="sng">
                <a:solidFill>
                  <a:srgbClr val="FFFFFF"/>
                </a:solidFill>
                <a:prstDash val="solid"/>
              </a:ln>
            </c:spPr>
          </c:dPt>
          <c:dPt>
            <c:idx val="16"/>
            <c:bubble3D val="0"/>
            <c:spPr>
              <a:solidFill>
                <a:srgbClr val="1E4164"/>
              </a:solidFill>
              <a:ln w="3175" cmpd="sng">
                <a:solidFill>
                  <a:srgbClr val="FFFFFF"/>
                </a:solidFill>
                <a:prstDash val="solid"/>
              </a:ln>
            </c:spPr>
          </c:dPt>
          <c:dPt>
            <c:idx val="17"/>
            <c:bubble3D val="0"/>
            <c:spPr>
              <a:solidFill>
                <a:srgbClr val="1E4164"/>
              </a:solidFill>
              <a:ln w="3175" cmpd="sng">
                <a:solidFill>
                  <a:srgbClr val="FFFFFF"/>
                </a:solidFill>
                <a:prstDash val="solid"/>
              </a:ln>
            </c:spPr>
          </c:dPt>
          <c:dPt>
            <c:idx val="18"/>
            <c:bubble3D val="0"/>
            <c:spPr>
              <a:solidFill>
                <a:srgbClr val="1E4164"/>
              </a:solidFill>
              <a:ln w="3175" cmpd="sng">
                <a:solidFill>
                  <a:srgbClr val="FFFFFF"/>
                </a:solidFill>
                <a:prstDash val="solid"/>
              </a:ln>
            </c:spPr>
          </c:dPt>
          <c:dPt>
            <c:idx val="19"/>
            <c:bubble3D val="0"/>
            <c:spPr>
              <a:solidFill>
                <a:srgbClr val="1E4164"/>
              </a:solidFill>
              <a:ln w="3175" cmpd="sng">
                <a:solidFill>
                  <a:srgbClr val="FFFFFF"/>
                </a:solidFill>
                <a:prstDash val="solid"/>
              </a:ln>
            </c:spPr>
          </c:dPt>
          <c:dPt>
            <c:idx val="20"/>
            <c:bubble3D val="0"/>
            <c:spPr>
              <a:solidFill>
                <a:srgbClr val="1E4164"/>
              </a:solidFill>
              <a:ln w="3175" cmpd="sng">
                <a:solidFill>
                  <a:srgbClr val="FFFFFF"/>
                </a:solidFill>
                <a:prstDash val="solid"/>
              </a:ln>
            </c:spPr>
          </c:dPt>
          <c:dPt>
            <c:idx val="21"/>
            <c:bubble3D val="0"/>
            <c:spPr>
              <a:solidFill>
                <a:srgbClr val="1E4164"/>
              </a:solidFill>
              <a:ln w="3175" cmpd="sng">
                <a:solidFill>
                  <a:srgbClr val="FFFFFF"/>
                </a:solidFill>
                <a:prstDash val="solid"/>
              </a:ln>
            </c:spPr>
          </c:dPt>
          <c:dPt>
            <c:idx val="22"/>
            <c:bubble3D val="0"/>
            <c:spPr>
              <a:solidFill>
                <a:srgbClr val="1E4164"/>
              </a:solidFill>
              <a:ln w="3175" cmpd="sng">
                <a:solidFill>
                  <a:srgbClr val="FFFFFF"/>
                </a:solidFill>
                <a:prstDash val="solid"/>
              </a:ln>
            </c:spPr>
          </c:dPt>
          <c:dPt>
            <c:idx val="23"/>
            <c:bubble3D val="0"/>
            <c:spPr>
              <a:solidFill>
                <a:srgbClr val="1E4164"/>
              </a:solidFill>
              <a:ln w="3175" cmpd="sng">
                <a:solidFill>
                  <a:srgbClr val="FFFFFF"/>
                </a:solidFill>
                <a:prstDash val="solid"/>
              </a:ln>
            </c:spPr>
          </c:dPt>
          <c:dPt>
            <c:idx val="24"/>
            <c:bubble3D val="0"/>
            <c:spPr>
              <a:solidFill>
                <a:srgbClr val="1E4164"/>
              </a:solidFill>
              <a:ln w="3175" cmpd="sng">
                <a:solidFill>
                  <a:srgbClr val="FFFFFF"/>
                </a:solidFill>
                <a:prstDash val="solid"/>
              </a:ln>
            </c:spPr>
          </c:dPt>
          <c:dPt>
            <c:idx val="25"/>
            <c:bubble3D val="0"/>
            <c:spPr>
              <a:solidFill>
                <a:srgbClr val="1E4164"/>
              </a:solidFill>
              <a:ln w="3175" cmpd="sng">
                <a:solidFill>
                  <a:srgbClr val="FFFFFF"/>
                </a:solidFill>
                <a:prstDash val="solid"/>
              </a:ln>
            </c:spPr>
          </c:dPt>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MMLI!$V$5:$V$30</c:f>
              <c:numCache>
                <c:formatCode>#,##0_ ;\-#,##0\ </c:formatCode>
                <c:ptCount val="26"/>
                <c:pt idx="0">
                  <c:v>104.56729278391504</c:v>
                </c:pt>
                <c:pt idx="1">
                  <c:v>102.68561013730606</c:v>
                </c:pt>
                <c:pt idx="2">
                  <c:v>112.64769993854867</c:v>
                </c:pt>
                <c:pt idx="3">
                  <c:v>122.79426844623536</c:v>
                </c:pt>
                <c:pt idx="4">
                  <c:v>131.24302328022273</c:v>
                </c:pt>
                <c:pt idx="5">
                  <c:v>136.880654468096</c:v>
                </c:pt>
                <c:pt idx="6">
                  <c:v>142.5998225534878</c:v>
                </c:pt>
                <c:pt idx="7">
                  <c:v>146.84378967999098</c:v>
                </c:pt>
                <c:pt idx="8">
                  <c:v>150.09123760730469</c:v>
                </c:pt>
                <c:pt idx="9">
                  <c:v>151.88608321267148</c:v>
                </c:pt>
                <c:pt idx="10">
                  <c:v>153.17032586386438</c:v>
                </c:pt>
                <c:pt idx="11">
                  <c:v>154.32634381355348</c:v>
                </c:pt>
                <c:pt idx="12">
                  <c:v>156.45349623653155</c:v>
                </c:pt>
                <c:pt idx="13">
                  <c:v>158.75388848211787</c:v>
                </c:pt>
                <c:pt idx="14">
                  <c:v>162.79356164312358</c:v>
                </c:pt>
                <c:pt idx="15">
                  <c:v>166.10806297970061</c:v>
                </c:pt>
                <c:pt idx="16">
                  <c:v>169.08934441564276</c:v>
                </c:pt>
                <c:pt idx="17">
                  <c:v>170.41686881016614</c:v>
                </c:pt>
                <c:pt idx="18">
                  <c:v>171.80934120229381</c:v>
                </c:pt>
                <c:pt idx="19">
                  <c:v>173.16455226756736</c:v>
                </c:pt>
                <c:pt idx="20">
                  <c:v>174.37954975182916</c:v>
                </c:pt>
                <c:pt idx="21">
                  <c:v>175.50590064889761</c:v>
                </c:pt>
                <c:pt idx="22">
                  <c:v>180.36076284737385</c:v>
                </c:pt>
                <c:pt idx="23">
                  <c:v>187.19476023902317</c:v>
                </c:pt>
                <c:pt idx="24">
                  <c:v>193.90914645712166</c:v>
                </c:pt>
                <c:pt idx="25">
                  <c:v>196.91670746083065</c:v>
                </c:pt>
              </c:numCache>
            </c:numRef>
          </c:val>
        </c:ser>
        <c:dLbls>
          <c:showLegendKey val="0"/>
          <c:showVal val="0"/>
          <c:showCatName val="0"/>
          <c:showSerName val="0"/>
          <c:showPercent val="0"/>
          <c:showBubbleSize val="0"/>
        </c:dLbls>
        <c:axId val="123847040"/>
        <c:axId val="123848960"/>
      </c:areaChart>
      <c:lineChart>
        <c:grouping val="standard"/>
        <c:varyColors val="0"/>
        <c:ser>
          <c:idx val="3"/>
          <c:order val="5"/>
          <c:tx>
            <c:v>2012 MMLI</c:v>
          </c:tx>
          <c:spPr>
            <a:ln w="19050">
              <a:solidFill>
                <a:sysClr val="windowText" lastClr="000000"/>
              </a:solidFill>
              <a:prstDash val="sysDash"/>
            </a:ln>
          </c:spPr>
          <c:marker>
            <c:symbol val="none"/>
          </c:marker>
          <c:val>
            <c:numRef>
              <c:f>'2012 GSOO'!$BG$149:$BG$174</c:f>
              <c:numCache>
                <c:formatCode>#,##0_ ;\-#,##0\ </c:formatCode>
                <c:ptCount val="26"/>
                <c:pt idx="0">
                  <c:v>402.36760921916988</c:v>
                </c:pt>
                <c:pt idx="1">
                  <c:v>435.1948512345989</c:v>
                </c:pt>
                <c:pt idx="2">
                  <c:v>472.23959866669259</c:v>
                </c:pt>
                <c:pt idx="3">
                  <c:v>474.43729107964117</c:v>
                </c:pt>
                <c:pt idx="4">
                  <c:v>485.50389720387898</c:v>
                </c:pt>
                <c:pt idx="5">
                  <c:v>491.99255612978425</c:v>
                </c:pt>
                <c:pt idx="6">
                  <c:v>498.00479871803873</c:v>
                </c:pt>
                <c:pt idx="7">
                  <c:v>500.12839507964719</c:v>
                </c:pt>
                <c:pt idx="8">
                  <c:v>510.30504766134095</c:v>
                </c:pt>
                <c:pt idx="9">
                  <c:v>524.26698191387459</c:v>
                </c:pt>
                <c:pt idx="10">
                  <c:v>538.69428922239877</c:v>
                </c:pt>
                <c:pt idx="11">
                  <c:v>546.79193814386633</c:v>
                </c:pt>
                <c:pt idx="12">
                  <c:v>552.63602532679556</c:v>
                </c:pt>
                <c:pt idx="13">
                  <c:v>557.72543222616059</c:v>
                </c:pt>
                <c:pt idx="14">
                  <c:v>563.25594636718074</c:v>
                </c:pt>
                <c:pt idx="15">
                  <c:v>567.18103260011958</c:v>
                </c:pt>
                <c:pt idx="16">
                  <c:v>570.89579799322632</c:v>
                </c:pt>
                <c:pt idx="17">
                  <c:v>573.83289013488627</c:v>
                </c:pt>
                <c:pt idx="18">
                  <c:v>578.36477448217374</c:v>
                </c:pt>
                <c:pt idx="19">
                  <c:v>583.79965791284621</c:v>
                </c:pt>
                <c:pt idx="20">
                  <c:v>588.61682759770042</c:v>
                </c:pt>
                <c:pt idx="21">
                  <c:v>592.03633488092919</c:v>
                </c:pt>
                <c:pt idx="22">
                  <c:v>594.83329966609404</c:v>
                </c:pt>
                <c:pt idx="23">
                  <c:v>598.0898362589794</c:v>
                </c:pt>
                <c:pt idx="24">
                  <c:v>601.63704420421527</c:v>
                </c:pt>
                <c:pt idx="25">
                  <c:v>604.83635597736225</c:v>
                </c:pt>
              </c:numCache>
            </c:numRef>
          </c:val>
          <c:smooth val="0"/>
        </c:ser>
        <c:dLbls>
          <c:showLegendKey val="0"/>
          <c:showVal val="0"/>
          <c:showCatName val="0"/>
          <c:showSerName val="0"/>
          <c:showPercent val="0"/>
          <c:showBubbleSize val="0"/>
        </c:dLbls>
        <c:marker val="1"/>
        <c:smooth val="0"/>
        <c:axId val="123847040"/>
        <c:axId val="123848960"/>
      </c:lineChart>
      <c:catAx>
        <c:axId val="123847040"/>
        <c:scaling>
          <c:orientation val="minMax"/>
        </c:scaling>
        <c:delete val="0"/>
        <c:axPos val="b"/>
        <c:title>
          <c:tx>
            <c:rich>
              <a:bodyPr/>
              <a:lstStyle/>
              <a:p>
                <a:pPr>
                  <a:defRPr/>
                </a:pPr>
                <a:r>
                  <a:rPr lang="en-AU"/>
                  <a:t>Year</a:t>
                </a:r>
              </a:p>
            </c:rich>
          </c:tx>
          <c:layout>
            <c:manualLayout>
              <c:xMode val="edge"/>
              <c:yMode val="edge"/>
              <c:x val="0.51580625640016353"/>
              <c:y val="0.80939947279213698"/>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848960"/>
        <c:crosses val="autoZero"/>
        <c:auto val="1"/>
        <c:lblAlgn val="ctr"/>
        <c:lblOffset val="100"/>
        <c:tickLblSkip val="5"/>
        <c:noMultiLvlLbl val="0"/>
      </c:catAx>
      <c:valAx>
        <c:axId val="123848960"/>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847040"/>
        <c:crosses val="autoZero"/>
        <c:crossBetween val="midCat"/>
      </c:valAx>
      <c:spPr>
        <a:solidFill>
          <a:srgbClr val="F7F5F5"/>
        </a:solidFill>
      </c:spPr>
    </c:plotArea>
    <c:legend>
      <c:legendPos val="b"/>
      <c:layout>
        <c:manualLayout>
          <c:xMode val="edge"/>
          <c:yMode val="edge"/>
          <c:x val="1.4842652688238145E-2"/>
          <c:y val="0.86632351740794267"/>
          <c:w val="0.97031469462352382"/>
          <c:h val="0.1214805994228562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7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MMLI gas demand projections, by demand group</a:t>
            </a:r>
          </a:p>
        </c:rich>
      </c:tx>
      <c:layout>
        <c:manualLayout>
          <c:xMode val="edge"/>
          <c:yMode val="edge"/>
          <c:x val="0.1711119437540598"/>
          <c:y val="1.2195883169201074E-2"/>
        </c:manualLayout>
      </c:layout>
      <c:overlay val="0"/>
    </c:title>
    <c:autoTitleDeleted val="0"/>
    <c:plotArea>
      <c:layout>
        <c:manualLayout>
          <c:layoutTarget val="inner"/>
          <c:xMode val="edge"/>
          <c:yMode val="edge"/>
          <c:x val="0.16871912114666621"/>
          <c:y val="0.14757018634733296"/>
          <c:w val="0.77220712115414603"/>
          <c:h val="0.5625243877650643"/>
        </c:manualLayout>
      </c:layout>
      <c:lineChart>
        <c:grouping val="standard"/>
        <c:varyColors val="0"/>
        <c:ser>
          <c:idx val="0"/>
          <c:order val="0"/>
          <c:tx>
            <c:v>Actuals SA</c:v>
          </c:tx>
          <c:spPr>
            <a:ln w="19050">
              <a:solidFill>
                <a:srgbClr val="F37321"/>
              </a:solidFill>
            </a:ln>
          </c:spPr>
          <c:marker>
            <c:symbol val="triangle"/>
            <c:size val="4"/>
            <c:spPr>
              <a:solidFill>
                <a:srgbClr val="F37321"/>
              </a:solidFill>
              <a:ln w="19050">
                <a:solidFill>
                  <a:srgbClr val="F37321"/>
                </a:solidFill>
              </a:ln>
            </c:spPr>
          </c:marker>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MMLI!$B$5:$B$30</c:f>
              <c:numCache>
                <c:formatCode>#,##0_ ;\-#,##0\ </c:formatCode>
                <c:ptCount val="26"/>
                <c:pt idx="0">
                  <c:v>38.468316223055041</c:v>
                </c:pt>
                <c:pt idx="1">
                  <c:v>38.071290873664793</c:v>
                </c:pt>
                <c:pt idx="2">
                  <c:v>37.864564527405726</c:v>
                </c:pt>
                <c:pt idx="3">
                  <c:v>36.980832238062519</c:v>
                </c:pt>
                <c:pt idx="4">
                  <c:v>35.405947834210636</c:v>
                </c:pt>
              </c:numCache>
            </c:numRef>
          </c:val>
          <c:smooth val="0"/>
        </c:ser>
        <c:ser>
          <c:idx val="3"/>
          <c:order val="1"/>
          <c:tx>
            <c:v>Actuals VIC</c:v>
          </c:tx>
          <c:spPr>
            <a:ln w="19050">
              <a:solidFill>
                <a:srgbClr val="FFC000"/>
              </a:solidFill>
              <a:prstDash val="solid"/>
            </a:ln>
          </c:spPr>
          <c:marker>
            <c:symbol val="triangle"/>
            <c:size val="4"/>
            <c:spPr>
              <a:solidFill>
                <a:srgbClr val="FFC000"/>
              </a:solidFill>
              <a:ln w="19050">
                <a:solidFill>
                  <a:srgbClr val="FFC000"/>
                </a:solidFill>
              </a:ln>
            </c:spPr>
          </c:marker>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MMLI!$C$5:$C$30</c:f>
              <c:numCache>
                <c:formatCode>#,##0_ ;\-#,##0\ </c:formatCode>
                <c:ptCount val="26"/>
                <c:pt idx="0">
                  <c:v>210.25873793851582</c:v>
                </c:pt>
                <c:pt idx="1">
                  <c:v>205.71315115813394</c:v>
                </c:pt>
                <c:pt idx="2">
                  <c:v>205.72809437049261</c:v>
                </c:pt>
                <c:pt idx="3">
                  <c:v>204.55410451458891</c:v>
                </c:pt>
                <c:pt idx="4">
                  <c:v>203.3504633273084</c:v>
                </c:pt>
              </c:numCache>
            </c:numRef>
          </c:val>
          <c:smooth val="0"/>
        </c:ser>
        <c:ser>
          <c:idx val="1"/>
          <c:order val="2"/>
          <c:tx>
            <c:v>Actuals TAS</c:v>
          </c:tx>
          <c:spPr>
            <a:ln w="19050">
              <a:solidFill>
                <a:srgbClr val="ADE0EE"/>
              </a:solidFill>
            </a:ln>
          </c:spPr>
          <c:marker>
            <c:symbol val="triangle"/>
            <c:size val="4"/>
            <c:spPr>
              <a:solidFill>
                <a:srgbClr val="ADE0EE"/>
              </a:solidFill>
              <a:ln w="19050">
                <a:solidFill>
                  <a:srgbClr val="ADE0EE"/>
                </a:solidFill>
              </a:ln>
            </c:spPr>
          </c:marker>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MMLI!$D$5:$D$30</c:f>
              <c:numCache>
                <c:formatCode>#,##0_ ;\-#,##0\ </c:formatCode>
                <c:ptCount val="26"/>
                <c:pt idx="0">
                  <c:v>4.2276381222954598</c:v>
                </c:pt>
                <c:pt idx="1">
                  <c:v>4.3863267386905269</c:v>
                </c:pt>
                <c:pt idx="2">
                  <c:v>4.0363004635932818</c:v>
                </c:pt>
                <c:pt idx="3">
                  <c:v>4.3967327510760006</c:v>
                </c:pt>
                <c:pt idx="4">
                  <c:v>4.976895427489664</c:v>
                </c:pt>
              </c:numCache>
            </c:numRef>
          </c:val>
          <c:smooth val="0"/>
        </c:ser>
        <c:ser>
          <c:idx val="2"/>
          <c:order val="3"/>
          <c:tx>
            <c:v>Actuals NSW/ACT</c:v>
          </c:tx>
          <c:spPr>
            <a:ln w="19050">
              <a:solidFill>
                <a:srgbClr val="C41230"/>
              </a:solidFill>
              <a:prstDash val="solid"/>
            </a:ln>
          </c:spPr>
          <c:marker>
            <c:symbol val="triangle"/>
            <c:size val="4"/>
            <c:spPr>
              <a:solidFill>
                <a:srgbClr val="C41230"/>
              </a:solidFill>
              <a:ln w="19050">
                <a:solidFill>
                  <a:srgbClr val="C41230"/>
                </a:solidFill>
                <a:prstDash val="solid"/>
              </a:ln>
            </c:spPr>
          </c:marker>
          <c:cat>
            <c:numRef>
              <c:f>MMLI!$A$5:$A$30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MMLI!$E$5:$E$30</c:f>
              <c:numCache>
                <c:formatCode>#,##0_ ;\-#,##0\ </c:formatCode>
                <c:ptCount val="26"/>
                <c:pt idx="0">
                  <c:v>110.97499999999999</c:v>
                </c:pt>
                <c:pt idx="1">
                  <c:v>111.70099999999999</c:v>
                </c:pt>
                <c:pt idx="2">
                  <c:v>111.69999999999999</c:v>
                </c:pt>
                <c:pt idx="3">
                  <c:v>108.65900000000001</c:v>
                </c:pt>
                <c:pt idx="4">
                  <c:v>111.482</c:v>
                </c:pt>
              </c:numCache>
            </c:numRef>
          </c:val>
          <c:smooth val="0"/>
        </c:ser>
        <c:ser>
          <c:idx val="5"/>
          <c:order val="4"/>
          <c:tx>
            <c:v>Actuals QLD</c:v>
          </c:tx>
          <c:spPr>
            <a:ln w="19050">
              <a:solidFill>
                <a:srgbClr val="1E4164"/>
              </a:solidFill>
            </a:ln>
          </c:spPr>
          <c:marker>
            <c:symbol val="triangle"/>
            <c:size val="4"/>
            <c:spPr>
              <a:solidFill>
                <a:srgbClr val="1E4164"/>
              </a:solidFill>
              <a:ln w="19050">
                <a:solidFill>
                  <a:srgbClr val="1E4164"/>
                </a:solidFill>
              </a:ln>
            </c:spPr>
          </c:marker>
          <c:val>
            <c:numRef>
              <c:f>MMLI!$F$5:$F$30</c:f>
              <c:numCache>
                <c:formatCode>#,##0_ ;\-#,##0\ </c:formatCode>
                <c:ptCount val="26"/>
                <c:pt idx="0">
                  <c:v>104.56729278391504</c:v>
                </c:pt>
                <c:pt idx="1">
                  <c:v>102.68561013730606</c:v>
                </c:pt>
                <c:pt idx="2">
                  <c:v>112.64769993854867</c:v>
                </c:pt>
                <c:pt idx="3">
                  <c:v>122.79426844623536</c:v>
                </c:pt>
                <c:pt idx="4">
                  <c:v>131.24302328022273</c:v>
                </c:pt>
              </c:numCache>
            </c:numRef>
          </c:val>
          <c:smooth val="0"/>
        </c:ser>
        <c:ser>
          <c:idx val="6"/>
          <c:order val="5"/>
          <c:tx>
            <c:v>2013 SA</c:v>
          </c:tx>
          <c:spPr>
            <a:ln w="19050">
              <a:solidFill>
                <a:srgbClr val="F37321"/>
              </a:solidFill>
            </a:ln>
          </c:spPr>
          <c:marker>
            <c:symbol val="none"/>
          </c:marker>
          <c:val>
            <c:numRef>
              <c:f>MMLI!$H$5:$H$30</c:f>
              <c:numCache>
                <c:formatCode>#,##0_ ;\-#,##0\ </c:formatCode>
                <c:ptCount val="26"/>
                <c:pt idx="5">
                  <c:v>34.369037949536761</c:v>
                </c:pt>
                <c:pt idx="6">
                  <c:v>33.770204145980649</c:v>
                </c:pt>
                <c:pt idx="7">
                  <c:v>33.74261919201075</c:v>
                </c:pt>
                <c:pt idx="8">
                  <c:v>33.75311164587368</c:v>
                </c:pt>
                <c:pt idx="9">
                  <c:v>33.980608046905303</c:v>
                </c:pt>
                <c:pt idx="10">
                  <c:v>34.328037538825086</c:v>
                </c:pt>
                <c:pt idx="11">
                  <c:v>34.640222390721725</c:v>
                </c:pt>
                <c:pt idx="12">
                  <c:v>34.863210237404118</c:v>
                </c:pt>
                <c:pt idx="13">
                  <c:v>34.98660748146817</c:v>
                </c:pt>
                <c:pt idx="14">
                  <c:v>35.058233793715218</c:v>
                </c:pt>
                <c:pt idx="15">
                  <c:v>35.130768141975253</c:v>
                </c:pt>
                <c:pt idx="16">
                  <c:v>35.228075537161956</c:v>
                </c:pt>
                <c:pt idx="17">
                  <c:v>35.387881282715789</c:v>
                </c:pt>
                <c:pt idx="18">
                  <c:v>35.540963520646443</c:v>
                </c:pt>
                <c:pt idx="19">
                  <c:v>35.671683688989063</c:v>
                </c:pt>
                <c:pt idx="20">
                  <c:v>35.842916472788552</c:v>
                </c:pt>
                <c:pt idx="21">
                  <c:v>36.109526722359107</c:v>
                </c:pt>
                <c:pt idx="22">
                  <c:v>36.424259655176527</c:v>
                </c:pt>
                <c:pt idx="23">
                  <c:v>36.661282873973448</c:v>
                </c:pt>
                <c:pt idx="24">
                  <c:v>36.818907855035263</c:v>
                </c:pt>
                <c:pt idx="25">
                  <c:v>36.945556910769497</c:v>
                </c:pt>
              </c:numCache>
            </c:numRef>
          </c:val>
          <c:smooth val="0"/>
        </c:ser>
        <c:ser>
          <c:idx val="7"/>
          <c:order val="6"/>
          <c:tx>
            <c:v>2013 VIC</c:v>
          </c:tx>
          <c:spPr>
            <a:ln w="19050">
              <a:solidFill>
                <a:srgbClr val="FFC000"/>
              </a:solidFill>
            </a:ln>
          </c:spPr>
          <c:marker>
            <c:symbol val="none"/>
          </c:marker>
          <c:val>
            <c:numRef>
              <c:f>MMLI!$I$5:$I$30</c:f>
              <c:numCache>
                <c:formatCode>#,##0_ ;\-#,##0\ </c:formatCode>
                <c:ptCount val="26"/>
                <c:pt idx="5">
                  <c:v>203.03690421767928</c:v>
                </c:pt>
                <c:pt idx="6">
                  <c:v>202.75922018863002</c:v>
                </c:pt>
                <c:pt idx="7">
                  <c:v>203.08790847409682</c:v>
                </c:pt>
                <c:pt idx="8">
                  <c:v>204.10748366073256</c:v>
                </c:pt>
                <c:pt idx="9">
                  <c:v>206.0405526764628</c:v>
                </c:pt>
                <c:pt idx="10">
                  <c:v>208.27003200932938</c:v>
                </c:pt>
                <c:pt idx="11">
                  <c:v>210.29699857326108</c:v>
                </c:pt>
                <c:pt idx="12">
                  <c:v>212.10788103474732</c:v>
                </c:pt>
                <c:pt idx="13">
                  <c:v>213.37566205338143</c:v>
                </c:pt>
                <c:pt idx="14">
                  <c:v>214.1237736954962</c:v>
                </c:pt>
                <c:pt idx="15">
                  <c:v>215.10495330522019</c:v>
                </c:pt>
                <c:pt idx="16">
                  <c:v>216.74183246444701</c:v>
                </c:pt>
                <c:pt idx="17">
                  <c:v>218.77530125329372</c:v>
                </c:pt>
                <c:pt idx="18">
                  <c:v>220.81579854898618</c:v>
                </c:pt>
                <c:pt idx="19">
                  <c:v>222.87459431020517</c:v>
                </c:pt>
                <c:pt idx="20">
                  <c:v>225.00963774655429</c:v>
                </c:pt>
                <c:pt idx="21">
                  <c:v>227.10993516246023</c:v>
                </c:pt>
                <c:pt idx="22">
                  <c:v>229.08059980990527</c:v>
                </c:pt>
                <c:pt idx="23">
                  <c:v>230.84987303085708</c:v>
                </c:pt>
                <c:pt idx="24">
                  <c:v>232.36539343860221</c:v>
                </c:pt>
                <c:pt idx="25">
                  <c:v>233.78666931635732</c:v>
                </c:pt>
              </c:numCache>
            </c:numRef>
          </c:val>
          <c:smooth val="0"/>
        </c:ser>
        <c:ser>
          <c:idx val="8"/>
          <c:order val="7"/>
          <c:tx>
            <c:v>2013 TAS</c:v>
          </c:tx>
          <c:spPr>
            <a:ln w="19050">
              <a:solidFill>
                <a:srgbClr val="ADE0EE"/>
              </a:solidFill>
            </a:ln>
          </c:spPr>
          <c:marker>
            <c:symbol val="none"/>
          </c:marker>
          <c:val>
            <c:numRef>
              <c:f>MMLI!$J$5:$J$30</c:f>
              <c:numCache>
                <c:formatCode>#,##0_ ;\-#,##0\ </c:formatCode>
                <c:ptCount val="26"/>
                <c:pt idx="5">
                  <c:v>5.4558467899022656</c:v>
                </c:pt>
                <c:pt idx="6">
                  <c:v>5.7309625037532843</c:v>
                </c:pt>
                <c:pt idx="7">
                  <c:v>5.8149297499814425</c:v>
                </c:pt>
                <c:pt idx="8">
                  <c:v>5.9121329363080006</c:v>
                </c:pt>
                <c:pt idx="9">
                  <c:v>6.0297050313896543</c:v>
                </c:pt>
                <c:pt idx="10">
                  <c:v>6.1535847928408396</c:v>
                </c:pt>
                <c:pt idx="11">
                  <c:v>6.2772709824756578</c:v>
                </c:pt>
                <c:pt idx="12">
                  <c:v>6.4024937931707049</c:v>
                </c:pt>
                <c:pt idx="13">
                  <c:v>6.5291093086040624</c:v>
                </c:pt>
                <c:pt idx="14">
                  <c:v>6.6456909388807999</c:v>
                </c:pt>
                <c:pt idx="15">
                  <c:v>6.73179990876804</c:v>
                </c:pt>
                <c:pt idx="16">
                  <c:v>6.7831938479725293</c:v>
                </c:pt>
                <c:pt idx="17">
                  <c:v>6.8261761182117198</c:v>
                </c:pt>
                <c:pt idx="18">
                  <c:v>6.9079899724829303</c:v>
                </c:pt>
                <c:pt idx="19">
                  <c:v>7.0383954731739209</c:v>
                </c:pt>
                <c:pt idx="20">
                  <c:v>7.1790759389655099</c:v>
                </c:pt>
                <c:pt idx="21">
                  <c:v>7.29042869450738</c:v>
                </c:pt>
                <c:pt idx="22">
                  <c:v>7.3726895280387499</c:v>
                </c:pt>
                <c:pt idx="23">
                  <c:v>7.455001864413509</c:v>
                </c:pt>
                <c:pt idx="24">
                  <c:v>7.5400607826863899</c:v>
                </c:pt>
                <c:pt idx="25">
                  <c:v>7.6183384288306399</c:v>
                </c:pt>
              </c:numCache>
            </c:numRef>
          </c:val>
          <c:smooth val="0"/>
        </c:ser>
        <c:ser>
          <c:idx val="9"/>
          <c:order val="8"/>
          <c:tx>
            <c:v>2013 NSW/ACT</c:v>
          </c:tx>
          <c:spPr>
            <a:ln w="19050">
              <a:solidFill>
                <a:srgbClr val="C41230"/>
              </a:solidFill>
            </a:ln>
          </c:spPr>
          <c:marker>
            <c:symbol val="none"/>
          </c:marker>
          <c:val>
            <c:numRef>
              <c:f>MMLI!$K$5:$K$30</c:f>
              <c:numCache>
                <c:formatCode>#,##0_ ;\-#,##0\ </c:formatCode>
                <c:ptCount val="26"/>
                <c:pt idx="5">
                  <c:v>108.65600000000001</c:v>
                </c:pt>
                <c:pt idx="6">
                  <c:v>107.47200000000001</c:v>
                </c:pt>
                <c:pt idx="7">
                  <c:v>108.14099999999999</c:v>
                </c:pt>
                <c:pt idx="8">
                  <c:v>110.79300000000001</c:v>
                </c:pt>
                <c:pt idx="9">
                  <c:v>114.178</c:v>
                </c:pt>
                <c:pt idx="10">
                  <c:v>117.62</c:v>
                </c:pt>
                <c:pt idx="11">
                  <c:v>120.265</c:v>
                </c:pt>
                <c:pt idx="12">
                  <c:v>122.39</c:v>
                </c:pt>
                <c:pt idx="13">
                  <c:v>123.98499999999999</c:v>
                </c:pt>
                <c:pt idx="14">
                  <c:v>124.78700000000001</c:v>
                </c:pt>
                <c:pt idx="15">
                  <c:v>125.08499999999999</c:v>
                </c:pt>
                <c:pt idx="16">
                  <c:v>125.41200000000001</c:v>
                </c:pt>
                <c:pt idx="17">
                  <c:v>126.21300000000001</c:v>
                </c:pt>
                <c:pt idx="18">
                  <c:v>127.438</c:v>
                </c:pt>
                <c:pt idx="19">
                  <c:v>128.916</c:v>
                </c:pt>
                <c:pt idx="20">
                  <c:v>130.327</c:v>
                </c:pt>
                <c:pt idx="21">
                  <c:v>131.81399999999999</c:v>
                </c:pt>
                <c:pt idx="22">
                  <c:v>133.696</c:v>
                </c:pt>
                <c:pt idx="23">
                  <c:v>135.81100000000001</c:v>
                </c:pt>
                <c:pt idx="24">
                  <c:v>137.88999999999999</c:v>
                </c:pt>
                <c:pt idx="25">
                  <c:v>140.03800000000001</c:v>
                </c:pt>
              </c:numCache>
            </c:numRef>
          </c:val>
          <c:smooth val="0"/>
        </c:ser>
        <c:ser>
          <c:idx val="4"/>
          <c:order val="9"/>
          <c:tx>
            <c:v>2013 QLD</c:v>
          </c:tx>
          <c:spPr>
            <a:ln w="19050"/>
          </c:spPr>
          <c:marker>
            <c:symbol val="none"/>
          </c:marker>
          <c:val>
            <c:numRef>
              <c:f>MMLI!$L$5:$L$30</c:f>
              <c:numCache>
                <c:formatCode>#,##0_ ;\-#,##0\ </c:formatCode>
                <c:ptCount val="26"/>
                <c:pt idx="5">
                  <c:v>136.880654468096</c:v>
                </c:pt>
                <c:pt idx="6">
                  <c:v>142.5998225534878</c:v>
                </c:pt>
                <c:pt idx="7">
                  <c:v>146.84378967999098</c:v>
                </c:pt>
                <c:pt idx="8">
                  <c:v>150.09123760730469</c:v>
                </c:pt>
                <c:pt idx="9">
                  <c:v>151.88608321267148</c:v>
                </c:pt>
                <c:pt idx="10">
                  <c:v>153.17032586386438</c:v>
                </c:pt>
                <c:pt idx="11">
                  <c:v>154.32634381355348</c:v>
                </c:pt>
                <c:pt idx="12">
                  <c:v>156.45349623653155</c:v>
                </c:pt>
                <c:pt idx="13">
                  <c:v>158.75388848211787</c:v>
                </c:pt>
                <c:pt idx="14">
                  <c:v>162.79356164312358</c:v>
                </c:pt>
                <c:pt idx="15">
                  <c:v>166.10806297970061</c:v>
                </c:pt>
                <c:pt idx="16">
                  <c:v>169.08934441564276</c:v>
                </c:pt>
                <c:pt idx="17">
                  <c:v>170.41686881016614</c:v>
                </c:pt>
                <c:pt idx="18">
                  <c:v>171.80934120229381</c:v>
                </c:pt>
                <c:pt idx="19">
                  <c:v>173.16455226756736</c:v>
                </c:pt>
                <c:pt idx="20">
                  <c:v>174.37954975182916</c:v>
                </c:pt>
                <c:pt idx="21">
                  <c:v>175.50590064889761</c:v>
                </c:pt>
                <c:pt idx="22">
                  <c:v>180.36076284737385</c:v>
                </c:pt>
                <c:pt idx="23">
                  <c:v>187.19476023902317</c:v>
                </c:pt>
                <c:pt idx="24">
                  <c:v>193.90914645712166</c:v>
                </c:pt>
                <c:pt idx="25">
                  <c:v>196.91670746083065</c:v>
                </c:pt>
              </c:numCache>
            </c:numRef>
          </c:val>
          <c:smooth val="0"/>
        </c:ser>
        <c:ser>
          <c:idx val="10"/>
          <c:order val="10"/>
          <c:tx>
            <c:v>2012 SA</c:v>
          </c:tx>
          <c:spPr>
            <a:ln w="19050">
              <a:solidFill>
                <a:srgbClr val="F37321"/>
              </a:solidFill>
              <a:prstDash val="sysDash"/>
            </a:ln>
          </c:spPr>
          <c:marker>
            <c:symbol val="none"/>
          </c:marker>
          <c:val>
            <c:numRef>
              <c:f>'2012 GSOO'!$BB$149:$BB$174</c:f>
              <c:numCache>
                <c:formatCode>#,##0_ ;\-#,##0\ </c:formatCode>
                <c:ptCount val="26"/>
                <c:pt idx="4">
                  <c:v>35.952380625770459</c:v>
                </c:pt>
                <c:pt idx="5">
                  <c:v>35.561521755742959</c:v>
                </c:pt>
                <c:pt idx="6">
                  <c:v>35.371753369983935</c:v>
                </c:pt>
                <c:pt idx="7">
                  <c:v>35.621997067650405</c:v>
                </c:pt>
                <c:pt idx="8">
                  <c:v>35.794890784396635</c:v>
                </c:pt>
                <c:pt idx="9">
                  <c:v>36.187929241345387</c:v>
                </c:pt>
                <c:pt idx="10">
                  <c:v>36.734126100248211</c:v>
                </c:pt>
                <c:pt idx="11">
                  <c:v>37.364477945184447</c:v>
                </c:pt>
                <c:pt idx="12">
                  <c:v>37.977128209652413</c:v>
                </c:pt>
                <c:pt idx="13">
                  <c:v>38.512464366973084</c:v>
                </c:pt>
                <c:pt idx="14">
                  <c:v>38.936271612337023</c:v>
                </c:pt>
                <c:pt idx="15">
                  <c:v>39.201206746851128</c:v>
                </c:pt>
                <c:pt idx="16">
                  <c:v>39.357972735909307</c:v>
                </c:pt>
                <c:pt idx="17">
                  <c:v>39.541583992122384</c:v>
                </c:pt>
                <c:pt idx="18">
                  <c:v>39.933079602383842</c:v>
                </c:pt>
                <c:pt idx="19">
                  <c:v>40.494152963807643</c:v>
                </c:pt>
                <c:pt idx="20">
                  <c:v>41.024779584285284</c:v>
                </c:pt>
                <c:pt idx="21">
                  <c:v>41.377011390011383</c:v>
                </c:pt>
                <c:pt idx="22">
                  <c:v>41.601748645544532</c:v>
                </c:pt>
                <c:pt idx="23">
                  <c:v>41.837495453739379</c:v>
                </c:pt>
                <c:pt idx="24">
                  <c:v>42.077519638592015</c:v>
                </c:pt>
                <c:pt idx="25">
                  <c:v>42.28510996564151</c:v>
                </c:pt>
              </c:numCache>
            </c:numRef>
          </c:val>
          <c:smooth val="0"/>
        </c:ser>
        <c:ser>
          <c:idx val="11"/>
          <c:order val="11"/>
          <c:tx>
            <c:v>2012 VIC</c:v>
          </c:tx>
          <c:spPr>
            <a:ln w="19050">
              <a:solidFill>
                <a:srgbClr val="FFC000"/>
              </a:solidFill>
              <a:prstDash val="sysDash"/>
            </a:ln>
          </c:spPr>
          <c:marker>
            <c:symbol val="none"/>
          </c:marker>
          <c:val>
            <c:numRef>
              <c:f>'2012 GSOO'!$BC$149:$BC$174</c:f>
              <c:numCache>
                <c:formatCode>#,##0_ ;\-#,##0\ </c:formatCode>
                <c:ptCount val="26"/>
                <c:pt idx="4">
                  <c:v>202.00928440527804</c:v>
                </c:pt>
                <c:pt idx="5">
                  <c:v>200.27921559703645</c:v>
                </c:pt>
                <c:pt idx="6">
                  <c:v>198.67068035869332</c:v>
                </c:pt>
                <c:pt idx="7">
                  <c:v>197.94320335630266</c:v>
                </c:pt>
                <c:pt idx="8">
                  <c:v>197.97424936314775</c:v>
                </c:pt>
                <c:pt idx="9">
                  <c:v>199.13437381115688</c:v>
                </c:pt>
                <c:pt idx="10">
                  <c:v>200.94084080479593</c:v>
                </c:pt>
                <c:pt idx="11">
                  <c:v>202.95045492545569</c:v>
                </c:pt>
                <c:pt idx="12">
                  <c:v>205.08426713148344</c:v>
                </c:pt>
                <c:pt idx="13">
                  <c:v>206.93980776145679</c:v>
                </c:pt>
                <c:pt idx="14">
                  <c:v>208.15566190951421</c:v>
                </c:pt>
                <c:pt idx="15">
                  <c:v>208.96347094924357</c:v>
                </c:pt>
                <c:pt idx="16">
                  <c:v>209.88682520942763</c:v>
                </c:pt>
                <c:pt idx="17">
                  <c:v>211.27341162181463</c:v>
                </c:pt>
                <c:pt idx="18">
                  <c:v>213.14461284258766</c:v>
                </c:pt>
                <c:pt idx="19">
                  <c:v>215.23397979527385</c:v>
                </c:pt>
                <c:pt idx="20">
                  <c:v>217.07360761220241</c:v>
                </c:pt>
                <c:pt idx="21">
                  <c:v>218.2446910794414</c:v>
                </c:pt>
                <c:pt idx="22">
                  <c:v>218.9086697768056</c:v>
                </c:pt>
                <c:pt idx="23">
                  <c:v>219.62425751714676</c:v>
                </c:pt>
                <c:pt idx="24">
                  <c:v>220.46470825799702</c:v>
                </c:pt>
                <c:pt idx="25">
                  <c:v>221.12678766563289</c:v>
                </c:pt>
              </c:numCache>
            </c:numRef>
          </c:val>
          <c:smooth val="0"/>
        </c:ser>
        <c:ser>
          <c:idx val="12"/>
          <c:order val="12"/>
          <c:tx>
            <c:v>2012 TAS</c:v>
          </c:tx>
          <c:spPr>
            <a:ln w="19050">
              <a:solidFill>
                <a:srgbClr val="ADE0EE"/>
              </a:solidFill>
              <a:prstDash val="sysDash"/>
            </a:ln>
          </c:spPr>
          <c:marker>
            <c:symbol val="none"/>
          </c:marker>
          <c:val>
            <c:numRef>
              <c:f>'2012 GSOO'!$BD$149:$BD$174</c:f>
              <c:numCache>
                <c:formatCode>#,##0_ ;\-#,##0\ </c:formatCode>
                <c:ptCount val="26"/>
                <c:pt idx="4">
                  <c:v>4.6238710439723167</c:v>
                </c:pt>
                <c:pt idx="5">
                  <c:v>4.9357909036994627</c:v>
                </c:pt>
                <c:pt idx="6">
                  <c:v>5.0770133753147464</c:v>
                </c:pt>
                <c:pt idx="7">
                  <c:v>5.2003203934204674</c:v>
                </c:pt>
                <c:pt idx="8">
                  <c:v>5.3220752823004096</c:v>
                </c:pt>
                <c:pt idx="9">
                  <c:v>5.4509775392039712</c:v>
                </c:pt>
                <c:pt idx="10">
                  <c:v>5.5833151933748946</c:v>
                </c:pt>
                <c:pt idx="11">
                  <c:v>5.7249538607863268</c:v>
                </c:pt>
                <c:pt idx="12">
                  <c:v>5.8784663634865657</c:v>
                </c:pt>
                <c:pt idx="13">
                  <c:v>6.0413361081894674</c:v>
                </c:pt>
                <c:pt idx="14">
                  <c:v>6.1972021825454799</c:v>
                </c:pt>
                <c:pt idx="15">
                  <c:v>6.3197109005890848</c:v>
                </c:pt>
                <c:pt idx="16">
                  <c:v>6.4012923800062431</c:v>
                </c:pt>
                <c:pt idx="17">
                  <c:v>6.4708451373543108</c:v>
                </c:pt>
                <c:pt idx="18">
                  <c:v>6.5838262677483277</c:v>
                </c:pt>
                <c:pt idx="19">
                  <c:v>6.7530223281926718</c:v>
                </c:pt>
                <c:pt idx="20">
                  <c:v>6.9348099534427829</c:v>
                </c:pt>
                <c:pt idx="21">
                  <c:v>7.0811875968477986</c:v>
                </c:pt>
                <c:pt idx="22">
                  <c:v>7.1918046487213392</c:v>
                </c:pt>
                <c:pt idx="23">
                  <c:v>7.3018738840681712</c:v>
                </c:pt>
                <c:pt idx="24">
                  <c:v>7.4158986114204941</c:v>
                </c:pt>
                <c:pt idx="25">
                  <c:v>7.5222718701892877</c:v>
                </c:pt>
              </c:numCache>
            </c:numRef>
          </c:val>
          <c:smooth val="0"/>
        </c:ser>
        <c:ser>
          <c:idx val="13"/>
          <c:order val="13"/>
          <c:tx>
            <c:v>2012 NSW/ACT</c:v>
          </c:tx>
          <c:spPr>
            <a:ln w="19050">
              <a:solidFill>
                <a:srgbClr val="C41230"/>
              </a:solidFill>
              <a:prstDash val="sysDash"/>
            </a:ln>
          </c:spPr>
          <c:marker>
            <c:symbol val="none"/>
          </c:marker>
          <c:val>
            <c:numRef>
              <c:f>'2012 GSOO'!$BE$149:$BE$174</c:f>
              <c:numCache>
                <c:formatCode>#,##0_ ;\-#,##0\ </c:formatCode>
                <c:ptCount val="26"/>
                <c:pt idx="4">
                  <c:v>107.56851764939546</c:v>
                </c:pt>
                <c:pt idx="5">
                  <c:v>105.49766426104577</c:v>
                </c:pt>
                <c:pt idx="6">
                  <c:v>104.01316248440281</c:v>
                </c:pt>
                <c:pt idx="7">
                  <c:v>104.07536328972148</c:v>
                </c:pt>
                <c:pt idx="8">
                  <c:v>105.79500542017027</c:v>
                </c:pt>
                <c:pt idx="9">
                  <c:v>108.15832556411004</c:v>
                </c:pt>
                <c:pt idx="10">
                  <c:v>110.62133584784441</c:v>
                </c:pt>
                <c:pt idx="11">
                  <c:v>112.37655855040663</c:v>
                </c:pt>
                <c:pt idx="12">
                  <c:v>113.81973322198587</c:v>
                </c:pt>
                <c:pt idx="13">
                  <c:v>115.21523196229236</c:v>
                </c:pt>
                <c:pt idx="14">
                  <c:v>116.15424823742407</c:v>
                </c:pt>
                <c:pt idx="15">
                  <c:v>116.37348168604834</c:v>
                </c:pt>
                <c:pt idx="16">
                  <c:v>116.11162381355776</c:v>
                </c:pt>
                <c:pt idx="17">
                  <c:v>116.04333293024729</c:v>
                </c:pt>
                <c:pt idx="18">
                  <c:v>116.80148422970274</c:v>
                </c:pt>
                <c:pt idx="19">
                  <c:v>118.35111968086352</c:v>
                </c:pt>
                <c:pt idx="20">
                  <c:v>119.92552916999929</c:v>
                </c:pt>
                <c:pt idx="21">
                  <c:v>121.05264012872237</c:v>
                </c:pt>
                <c:pt idx="22">
                  <c:v>122.03195935623035</c:v>
                </c:pt>
                <c:pt idx="23">
                  <c:v>123.37500883148701</c:v>
                </c:pt>
                <c:pt idx="24">
                  <c:v>124.99566005021359</c:v>
                </c:pt>
                <c:pt idx="25">
                  <c:v>126.53393400863757</c:v>
                </c:pt>
              </c:numCache>
            </c:numRef>
          </c:val>
          <c:smooth val="0"/>
        </c:ser>
        <c:ser>
          <c:idx val="14"/>
          <c:order val="14"/>
          <c:tx>
            <c:v>2012 QLD</c:v>
          </c:tx>
          <c:spPr>
            <a:ln w="19050">
              <a:solidFill>
                <a:srgbClr val="1E4164"/>
              </a:solidFill>
              <a:prstDash val="sysDash"/>
            </a:ln>
          </c:spPr>
          <c:marker>
            <c:symbol val="none"/>
          </c:marker>
          <c:val>
            <c:numRef>
              <c:f>'2012 GSOO'!$BF$149:$BF$174</c:f>
              <c:numCache>
                <c:formatCode>#,##0_ ;\-#,##0\ </c:formatCode>
                <c:ptCount val="26"/>
                <c:pt idx="4">
                  <c:v>135.34984347946272</c:v>
                </c:pt>
                <c:pt idx="5">
                  <c:v>145.71836361225965</c:v>
                </c:pt>
                <c:pt idx="6">
                  <c:v>154.87218912964391</c:v>
                </c:pt>
                <c:pt idx="7">
                  <c:v>157.28751097255218</c:v>
                </c:pt>
                <c:pt idx="8">
                  <c:v>165.41882681132589</c:v>
                </c:pt>
                <c:pt idx="9">
                  <c:v>175.33537575805826</c:v>
                </c:pt>
                <c:pt idx="10">
                  <c:v>184.81467127613536</c:v>
                </c:pt>
                <c:pt idx="11">
                  <c:v>188.37549286203333</c:v>
                </c:pt>
                <c:pt idx="12">
                  <c:v>189.87643040018719</c:v>
                </c:pt>
                <c:pt idx="13">
                  <c:v>191.01659202724889</c:v>
                </c:pt>
                <c:pt idx="14">
                  <c:v>193.81256242536</c:v>
                </c:pt>
                <c:pt idx="15">
                  <c:v>196.32316231738747</c:v>
                </c:pt>
                <c:pt idx="16">
                  <c:v>199.13808385432532</c:v>
                </c:pt>
                <c:pt idx="17">
                  <c:v>200.50371645334764</c:v>
                </c:pt>
                <c:pt idx="18">
                  <c:v>201.90177153975122</c:v>
                </c:pt>
                <c:pt idx="19">
                  <c:v>202.96738314470858</c:v>
                </c:pt>
                <c:pt idx="20">
                  <c:v>203.65810127777073</c:v>
                </c:pt>
                <c:pt idx="21">
                  <c:v>204.28080468590628</c:v>
                </c:pt>
                <c:pt idx="22">
                  <c:v>205.09911723879222</c:v>
                </c:pt>
                <c:pt idx="23">
                  <c:v>205.95120057253797</c:v>
                </c:pt>
                <c:pt idx="24">
                  <c:v>206.68325764599214</c:v>
                </c:pt>
                <c:pt idx="25">
                  <c:v>207.36825246726099</c:v>
                </c:pt>
              </c:numCache>
            </c:numRef>
          </c:val>
          <c:smooth val="0"/>
        </c:ser>
        <c:dLbls>
          <c:showLegendKey val="0"/>
          <c:showVal val="0"/>
          <c:showCatName val="0"/>
          <c:showSerName val="0"/>
          <c:showPercent val="0"/>
          <c:showBubbleSize val="0"/>
        </c:dLbls>
        <c:marker val="1"/>
        <c:smooth val="0"/>
        <c:axId val="124796928"/>
        <c:axId val="124798848"/>
      </c:lineChart>
      <c:catAx>
        <c:axId val="124796928"/>
        <c:scaling>
          <c:orientation val="minMax"/>
        </c:scaling>
        <c:delete val="0"/>
        <c:axPos val="b"/>
        <c:title>
          <c:tx>
            <c:rich>
              <a:bodyPr/>
              <a:lstStyle/>
              <a:p>
                <a:pPr>
                  <a:defRPr/>
                </a:pPr>
                <a:r>
                  <a:rPr lang="en-AU"/>
                  <a:t>Year</a:t>
                </a:r>
              </a:p>
            </c:rich>
          </c:tx>
          <c:layout>
            <c:manualLayout>
              <c:xMode val="edge"/>
              <c:yMode val="edge"/>
              <c:x val="0.51580625640016353"/>
              <c:y val="0.728093584997463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4798848"/>
        <c:crosses val="autoZero"/>
        <c:auto val="1"/>
        <c:lblAlgn val="ctr"/>
        <c:lblOffset val="100"/>
        <c:tickLblSkip val="5"/>
        <c:noMultiLvlLbl val="0"/>
      </c:catAx>
      <c:valAx>
        <c:axId val="12479884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2.289531769237188E-2"/>
              <c:y val="0.23153868191632215"/>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4796928"/>
        <c:crosses val="autoZero"/>
        <c:crossBetween val="midCat"/>
      </c:valAx>
      <c:spPr>
        <a:solidFill>
          <a:srgbClr val="F7F5F5"/>
        </a:solidFill>
      </c:spPr>
    </c:plotArea>
    <c:legend>
      <c:legendPos val="b"/>
      <c:layout>
        <c:manualLayout>
          <c:xMode val="edge"/>
          <c:yMode val="edge"/>
          <c:x val="2.1182452197892998E-2"/>
          <c:y val="0.78782748427099192"/>
          <c:w val="0.95803783403857357"/>
          <c:h val="0.21217251572900811"/>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GPG gas demand projections, by demand group</a:t>
            </a:r>
          </a:p>
        </c:rich>
      </c:tx>
      <c:layout>
        <c:manualLayout>
          <c:xMode val="edge"/>
          <c:yMode val="edge"/>
          <c:x val="0.1601477813974112"/>
          <c:y val="1.2195883169201074E-2"/>
        </c:manualLayout>
      </c:layout>
      <c:overlay val="0"/>
    </c:title>
    <c:autoTitleDeleted val="0"/>
    <c:plotArea>
      <c:layout>
        <c:manualLayout>
          <c:layoutTarget val="inner"/>
          <c:xMode val="edge"/>
          <c:yMode val="edge"/>
          <c:x val="0.16871912114666621"/>
          <c:y val="0.14757018634733296"/>
          <c:w val="0.77220712115414603"/>
          <c:h val="0.61537321483160234"/>
        </c:manualLayout>
      </c:layout>
      <c:areaChart>
        <c:grouping val="stacked"/>
        <c:varyColors val="0"/>
        <c:ser>
          <c:idx val="0"/>
          <c:order val="0"/>
          <c:tx>
            <c:strRef>
              <c:f>GPG!$B$3</c:f>
              <c:strCache>
                <c:ptCount val="1"/>
                <c:pt idx="0">
                  <c:v>SA</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GPG!$R$5:$R$30</c:f>
              <c:numCache>
                <c:formatCode>#,##0_ ;\-#,##0\ </c:formatCode>
                <c:ptCount val="26"/>
                <c:pt idx="0">
                  <c:v>72.828403860192978</c:v>
                </c:pt>
                <c:pt idx="1">
                  <c:v>63.395355262760759</c:v>
                </c:pt>
                <c:pt idx="2">
                  <c:v>62.633522556541507</c:v>
                </c:pt>
                <c:pt idx="3">
                  <c:v>60.085241013557386</c:v>
                </c:pt>
                <c:pt idx="4">
                  <c:v>62.986820784045292</c:v>
                </c:pt>
                <c:pt idx="5">
                  <c:v>51.913973942866519</c:v>
                </c:pt>
                <c:pt idx="6">
                  <c:v>43.251814256697834</c:v>
                </c:pt>
                <c:pt idx="7">
                  <c:v>30.966859349332662</c:v>
                </c:pt>
                <c:pt idx="8">
                  <c:v>30.976003450809877</c:v>
                </c:pt>
                <c:pt idx="9">
                  <c:v>28.512568313666577</c:v>
                </c:pt>
                <c:pt idx="10">
                  <c:v>27.037603813434608</c:v>
                </c:pt>
                <c:pt idx="11">
                  <c:v>27.123460599928737</c:v>
                </c:pt>
                <c:pt idx="12">
                  <c:v>27.182406549554361</c:v>
                </c:pt>
                <c:pt idx="13">
                  <c:v>27.101884667345178</c:v>
                </c:pt>
                <c:pt idx="14">
                  <c:v>27.597427162382651</c:v>
                </c:pt>
                <c:pt idx="15">
                  <c:v>27.500317610692065</c:v>
                </c:pt>
                <c:pt idx="16">
                  <c:v>27.601086082404763</c:v>
                </c:pt>
                <c:pt idx="17">
                  <c:v>27.722393156276166</c:v>
                </c:pt>
                <c:pt idx="18">
                  <c:v>28.0535526830629</c:v>
                </c:pt>
                <c:pt idx="19">
                  <c:v>28.539444945024648</c:v>
                </c:pt>
                <c:pt idx="20">
                  <c:v>28.907666427406458</c:v>
                </c:pt>
                <c:pt idx="21">
                  <c:v>29.647883697927206</c:v>
                </c:pt>
                <c:pt idx="22">
                  <c:v>33.295483148294906</c:v>
                </c:pt>
                <c:pt idx="23">
                  <c:v>38.545002149834993</c:v>
                </c:pt>
                <c:pt idx="24">
                  <c:v>39.26980665826882</c:v>
                </c:pt>
                <c:pt idx="25">
                  <c:v>40.039259136078236</c:v>
                </c:pt>
              </c:numCache>
            </c:numRef>
          </c:val>
        </c:ser>
        <c:ser>
          <c:idx val="1"/>
          <c:order val="1"/>
          <c:tx>
            <c:strRef>
              <c:f>GPG!$C$3</c:f>
              <c:strCache>
                <c:ptCount val="1"/>
                <c:pt idx="0">
                  <c:v>VIC</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GPG!$S$5:$S$30</c:f>
              <c:numCache>
                <c:formatCode>#,##0_ ;\-#,##0\ </c:formatCode>
                <c:ptCount val="26"/>
                <c:pt idx="0">
                  <c:v>22.859977062625198</c:v>
                </c:pt>
                <c:pt idx="1">
                  <c:v>17.38082805530161</c:v>
                </c:pt>
                <c:pt idx="2">
                  <c:v>7.1816842751290286</c:v>
                </c:pt>
                <c:pt idx="3">
                  <c:v>8.9701321590761136</c:v>
                </c:pt>
                <c:pt idx="4">
                  <c:v>15.713476285288872</c:v>
                </c:pt>
                <c:pt idx="5">
                  <c:v>9.4414297523115813</c:v>
                </c:pt>
                <c:pt idx="6">
                  <c:v>1.170222329533394</c:v>
                </c:pt>
                <c:pt idx="7">
                  <c:v>1.0487185761526585</c:v>
                </c:pt>
                <c:pt idx="8">
                  <c:v>1.1316946013317413</c:v>
                </c:pt>
                <c:pt idx="9">
                  <c:v>2.0281770780214061</c:v>
                </c:pt>
                <c:pt idx="10">
                  <c:v>2.643038101576618</c:v>
                </c:pt>
                <c:pt idx="11">
                  <c:v>2.5623073140922625</c:v>
                </c:pt>
                <c:pt idx="12">
                  <c:v>3.3339013118793512</c:v>
                </c:pt>
                <c:pt idx="13">
                  <c:v>3.3253356783014634</c:v>
                </c:pt>
                <c:pt idx="14">
                  <c:v>3.759813701355518</c:v>
                </c:pt>
                <c:pt idx="15">
                  <c:v>3.9022980759259762</c:v>
                </c:pt>
                <c:pt idx="16">
                  <c:v>4.122494618846579</c:v>
                </c:pt>
                <c:pt idx="17">
                  <c:v>3.9190380542028187</c:v>
                </c:pt>
                <c:pt idx="18">
                  <c:v>4.5419602050497829</c:v>
                </c:pt>
                <c:pt idx="19">
                  <c:v>4.8734044127961988</c:v>
                </c:pt>
                <c:pt idx="20">
                  <c:v>5.5800451661196115</c:v>
                </c:pt>
                <c:pt idx="21">
                  <c:v>6.3611409434297332</c:v>
                </c:pt>
                <c:pt idx="22">
                  <c:v>7.2071465128665073</c:v>
                </c:pt>
                <c:pt idx="23">
                  <c:v>10.392359209008468</c:v>
                </c:pt>
                <c:pt idx="24">
                  <c:v>10.649112201068792</c:v>
                </c:pt>
                <c:pt idx="25">
                  <c:v>11.239804004348947</c:v>
                </c:pt>
              </c:numCache>
            </c:numRef>
          </c:val>
        </c:ser>
        <c:ser>
          <c:idx val="5"/>
          <c:order val="2"/>
          <c:tx>
            <c:strRef>
              <c:f>GPG!$D$3</c:f>
              <c:strCache>
                <c:ptCount val="1"/>
                <c:pt idx="0">
                  <c:v>TAS</c:v>
                </c:pt>
              </c:strCache>
            </c:strRef>
          </c:tx>
          <c:spPr>
            <a:solidFill>
              <a:srgbClr val="ADE0EE"/>
            </a:solidFill>
          </c:spPr>
          <c:val>
            <c:numRef>
              <c:f>GPG!$T$5:$T$30</c:f>
              <c:numCache>
                <c:formatCode>#,##0_ ;\-#,##0\ </c:formatCode>
                <c:ptCount val="26"/>
                <c:pt idx="0">
                  <c:v>9.4786565330997234</c:v>
                </c:pt>
                <c:pt idx="1">
                  <c:v>7.187046906264742</c:v>
                </c:pt>
                <c:pt idx="2">
                  <c:v>10.080305838542834</c:v>
                </c:pt>
                <c:pt idx="3">
                  <c:v>11.801037412735022</c:v>
                </c:pt>
                <c:pt idx="4">
                  <c:v>11.598904098721404</c:v>
                </c:pt>
                <c:pt idx="5">
                  <c:v>6.2451526659034835</c:v>
                </c:pt>
                <c:pt idx="6">
                  <c:v>1.0509825205309649</c:v>
                </c:pt>
                <c:pt idx="7">
                  <c:v>0.74285135899958343</c:v>
                </c:pt>
                <c:pt idx="8">
                  <c:v>0.34876717077465397</c:v>
                </c:pt>
                <c:pt idx="9">
                  <c:v>0.92455926894520002</c:v>
                </c:pt>
                <c:pt idx="10">
                  <c:v>0.58087154881867953</c:v>
                </c:pt>
                <c:pt idx="11">
                  <c:v>0.68747664816381193</c:v>
                </c:pt>
                <c:pt idx="12">
                  <c:v>0.7754411537085939</c:v>
                </c:pt>
                <c:pt idx="13">
                  <c:v>0.8505048014167228</c:v>
                </c:pt>
                <c:pt idx="14">
                  <c:v>1.0523150349904304</c:v>
                </c:pt>
                <c:pt idx="15">
                  <c:v>0.95829937992545389</c:v>
                </c:pt>
                <c:pt idx="16">
                  <c:v>0.8926833351865997</c:v>
                </c:pt>
                <c:pt idx="17">
                  <c:v>0.87072529212805216</c:v>
                </c:pt>
                <c:pt idx="18">
                  <c:v>0.92157337765900682</c:v>
                </c:pt>
                <c:pt idx="19">
                  <c:v>1.0939641847388428</c:v>
                </c:pt>
                <c:pt idx="20">
                  <c:v>1.1565895314810861</c:v>
                </c:pt>
                <c:pt idx="21">
                  <c:v>1.2575179552485536</c:v>
                </c:pt>
                <c:pt idx="22">
                  <c:v>1.5597002054367277</c:v>
                </c:pt>
                <c:pt idx="23">
                  <c:v>1.9638552254538961</c:v>
                </c:pt>
                <c:pt idx="24">
                  <c:v>1.9948973428017414</c:v>
                </c:pt>
                <c:pt idx="25">
                  <c:v>2.0225280754137698</c:v>
                </c:pt>
              </c:numCache>
            </c:numRef>
          </c:val>
        </c:ser>
        <c:ser>
          <c:idx val="6"/>
          <c:order val="3"/>
          <c:tx>
            <c:strRef>
              <c:f>GPG!$E$3</c:f>
              <c:strCache>
                <c:ptCount val="1"/>
                <c:pt idx="0">
                  <c:v>NSW/ACT</c:v>
                </c:pt>
              </c:strCache>
            </c:strRef>
          </c:tx>
          <c:spPr>
            <a:solidFill>
              <a:srgbClr val="C41230"/>
            </a:solidFill>
          </c:spPr>
          <c:val>
            <c:numRef>
              <c:f>GPG!$U$5:$U$30</c:f>
              <c:numCache>
                <c:formatCode>#,##0_ ;\-#,##0\ </c:formatCode>
                <c:ptCount val="26"/>
                <c:pt idx="0">
                  <c:v>12.297756721784555</c:v>
                </c:pt>
                <c:pt idx="1">
                  <c:v>27.616970514824207</c:v>
                </c:pt>
                <c:pt idx="2">
                  <c:v>31.838127461026197</c:v>
                </c:pt>
                <c:pt idx="3">
                  <c:v>28.97513599017346</c:v>
                </c:pt>
                <c:pt idx="4">
                  <c:v>32.504496487305353</c:v>
                </c:pt>
                <c:pt idx="5">
                  <c:v>29.613719030957263</c:v>
                </c:pt>
                <c:pt idx="6">
                  <c:v>28.812382412312267</c:v>
                </c:pt>
                <c:pt idx="7">
                  <c:v>19.783408754795637</c:v>
                </c:pt>
                <c:pt idx="8">
                  <c:v>15.401776205381481</c:v>
                </c:pt>
                <c:pt idx="9">
                  <c:v>22.804992657653834</c:v>
                </c:pt>
                <c:pt idx="10">
                  <c:v>24.378423114038736</c:v>
                </c:pt>
                <c:pt idx="11">
                  <c:v>25.237724005136371</c:v>
                </c:pt>
                <c:pt idx="12">
                  <c:v>26.761247022117708</c:v>
                </c:pt>
                <c:pt idx="13">
                  <c:v>20.205234171422465</c:v>
                </c:pt>
                <c:pt idx="14">
                  <c:v>12.889968757315859</c:v>
                </c:pt>
                <c:pt idx="15">
                  <c:v>13.084561904475148</c:v>
                </c:pt>
                <c:pt idx="16">
                  <c:v>13.062640499457196</c:v>
                </c:pt>
                <c:pt idx="17">
                  <c:v>12.928185098516002</c:v>
                </c:pt>
                <c:pt idx="18">
                  <c:v>13.175282102360686</c:v>
                </c:pt>
                <c:pt idx="19">
                  <c:v>13.844948392057447</c:v>
                </c:pt>
                <c:pt idx="20">
                  <c:v>14.459713057854744</c:v>
                </c:pt>
                <c:pt idx="21">
                  <c:v>15.41056499146195</c:v>
                </c:pt>
                <c:pt idx="22">
                  <c:v>16.527593929255321</c:v>
                </c:pt>
                <c:pt idx="23">
                  <c:v>18.09950868851714</c:v>
                </c:pt>
                <c:pt idx="24">
                  <c:v>18.544129541470859</c:v>
                </c:pt>
                <c:pt idx="25">
                  <c:v>18.690641849726099</c:v>
                </c:pt>
              </c:numCache>
            </c:numRef>
          </c:val>
        </c:ser>
        <c:ser>
          <c:idx val="2"/>
          <c:order val="4"/>
          <c:tx>
            <c:v>QLD</c:v>
          </c:tx>
          <c:spPr>
            <a:solidFill>
              <a:srgbClr val="1E4164"/>
            </a:solidFill>
          </c:spPr>
          <c:dPt>
            <c:idx val="0"/>
            <c:bubble3D val="0"/>
            <c:spPr>
              <a:solidFill>
                <a:srgbClr val="1E4164"/>
              </a:solidFill>
              <a:ln w="3175" cmpd="sng">
                <a:solidFill>
                  <a:srgbClr val="FFFFFF"/>
                </a:solidFill>
                <a:prstDash val="solid"/>
              </a:ln>
            </c:spPr>
          </c:dPt>
          <c:dPt>
            <c:idx val="1"/>
            <c:bubble3D val="0"/>
            <c:spPr>
              <a:solidFill>
                <a:srgbClr val="1E4164"/>
              </a:solidFill>
              <a:ln w="3175" cmpd="sng">
                <a:solidFill>
                  <a:srgbClr val="FFFFFF"/>
                </a:solidFill>
                <a:prstDash val="solid"/>
              </a:ln>
            </c:spPr>
          </c:dPt>
          <c:dPt>
            <c:idx val="2"/>
            <c:bubble3D val="0"/>
            <c:spPr>
              <a:solidFill>
                <a:srgbClr val="1E4164"/>
              </a:solidFill>
              <a:ln w="3175" cmpd="sng">
                <a:solidFill>
                  <a:srgbClr val="FFFFFF"/>
                </a:solidFill>
                <a:prstDash val="solid"/>
              </a:ln>
            </c:spPr>
          </c:dPt>
          <c:dPt>
            <c:idx val="3"/>
            <c:bubble3D val="0"/>
            <c:spPr>
              <a:solidFill>
                <a:srgbClr val="1E4164"/>
              </a:solidFill>
              <a:ln w="3175" cmpd="sng">
                <a:solidFill>
                  <a:srgbClr val="FFFFFF"/>
                </a:solidFill>
                <a:prstDash val="solid"/>
              </a:ln>
            </c:spPr>
          </c:dPt>
          <c:dPt>
            <c:idx val="4"/>
            <c:bubble3D val="0"/>
            <c:spPr>
              <a:solidFill>
                <a:srgbClr val="1E4164"/>
              </a:solidFill>
              <a:ln w="3175" cmpd="sng">
                <a:solidFill>
                  <a:srgbClr val="FFFFFF"/>
                </a:solidFill>
                <a:prstDash val="solid"/>
              </a:ln>
            </c:spPr>
          </c:dPt>
          <c:dPt>
            <c:idx val="5"/>
            <c:bubble3D val="0"/>
            <c:spPr>
              <a:solidFill>
                <a:srgbClr val="1E4164"/>
              </a:solidFill>
              <a:ln w="3175" cmpd="sng">
                <a:solidFill>
                  <a:srgbClr val="FFFFFF"/>
                </a:solidFill>
                <a:prstDash val="solid"/>
              </a:ln>
            </c:spPr>
          </c:dPt>
          <c:dPt>
            <c:idx val="6"/>
            <c:bubble3D val="0"/>
            <c:spPr>
              <a:solidFill>
                <a:srgbClr val="1E4164"/>
              </a:solidFill>
              <a:ln w="3175" cmpd="sng">
                <a:solidFill>
                  <a:srgbClr val="FFFFFF"/>
                </a:solidFill>
                <a:prstDash val="solid"/>
              </a:ln>
            </c:spPr>
          </c:dPt>
          <c:dPt>
            <c:idx val="7"/>
            <c:bubble3D val="0"/>
            <c:spPr>
              <a:solidFill>
                <a:srgbClr val="1E4164"/>
              </a:solidFill>
              <a:ln w="3175" cmpd="sng">
                <a:solidFill>
                  <a:srgbClr val="FFFFFF"/>
                </a:solidFill>
                <a:prstDash val="solid"/>
              </a:ln>
            </c:spPr>
          </c:dPt>
          <c:dPt>
            <c:idx val="8"/>
            <c:bubble3D val="0"/>
            <c:spPr>
              <a:solidFill>
                <a:srgbClr val="1E4164"/>
              </a:solidFill>
              <a:ln w="3175" cmpd="sng">
                <a:solidFill>
                  <a:srgbClr val="FFFFFF"/>
                </a:solidFill>
                <a:prstDash val="solid"/>
              </a:ln>
            </c:spPr>
          </c:dPt>
          <c:dPt>
            <c:idx val="9"/>
            <c:bubble3D val="0"/>
            <c:spPr>
              <a:solidFill>
                <a:srgbClr val="1E4164"/>
              </a:solidFill>
              <a:ln w="3175" cmpd="sng">
                <a:solidFill>
                  <a:srgbClr val="FFFFFF"/>
                </a:solidFill>
                <a:prstDash val="solid"/>
              </a:ln>
            </c:spPr>
          </c:dPt>
          <c:dPt>
            <c:idx val="10"/>
            <c:bubble3D val="0"/>
            <c:spPr>
              <a:solidFill>
                <a:srgbClr val="1E4164"/>
              </a:solidFill>
              <a:ln w="3175" cmpd="sng">
                <a:solidFill>
                  <a:srgbClr val="FFFFFF"/>
                </a:solidFill>
                <a:prstDash val="solid"/>
              </a:ln>
            </c:spPr>
          </c:dPt>
          <c:dPt>
            <c:idx val="11"/>
            <c:bubble3D val="0"/>
            <c:spPr>
              <a:solidFill>
                <a:srgbClr val="1E4164"/>
              </a:solidFill>
              <a:ln w="3175" cmpd="sng">
                <a:solidFill>
                  <a:srgbClr val="FFFFFF"/>
                </a:solidFill>
                <a:prstDash val="solid"/>
              </a:ln>
            </c:spPr>
          </c:dPt>
          <c:dPt>
            <c:idx val="12"/>
            <c:bubble3D val="0"/>
            <c:spPr>
              <a:solidFill>
                <a:srgbClr val="1E4164"/>
              </a:solidFill>
              <a:ln w="3175" cmpd="sng">
                <a:solidFill>
                  <a:srgbClr val="FFFFFF"/>
                </a:solidFill>
                <a:prstDash val="solid"/>
              </a:ln>
            </c:spPr>
          </c:dPt>
          <c:dPt>
            <c:idx val="13"/>
            <c:bubble3D val="0"/>
            <c:spPr>
              <a:solidFill>
                <a:srgbClr val="1E4164"/>
              </a:solidFill>
              <a:ln w="3175" cmpd="sng">
                <a:solidFill>
                  <a:srgbClr val="FFFFFF"/>
                </a:solidFill>
                <a:prstDash val="solid"/>
              </a:ln>
            </c:spPr>
          </c:dPt>
          <c:dPt>
            <c:idx val="14"/>
            <c:bubble3D val="0"/>
            <c:spPr>
              <a:solidFill>
                <a:srgbClr val="1E4164"/>
              </a:solidFill>
              <a:ln w="3175" cmpd="sng">
                <a:solidFill>
                  <a:srgbClr val="FFFFFF"/>
                </a:solidFill>
                <a:prstDash val="solid"/>
              </a:ln>
            </c:spPr>
          </c:dPt>
          <c:dPt>
            <c:idx val="15"/>
            <c:bubble3D val="0"/>
            <c:spPr>
              <a:solidFill>
                <a:srgbClr val="1E4164"/>
              </a:solidFill>
              <a:ln w="3175" cmpd="sng">
                <a:solidFill>
                  <a:srgbClr val="FFFFFF"/>
                </a:solidFill>
                <a:prstDash val="solid"/>
              </a:ln>
            </c:spPr>
          </c:dPt>
          <c:dPt>
            <c:idx val="16"/>
            <c:bubble3D val="0"/>
            <c:spPr>
              <a:solidFill>
                <a:srgbClr val="1E4164"/>
              </a:solidFill>
              <a:ln w="3175" cmpd="sng">
                <a:solidFill>
                  <a:srgbClr val="FFFFFF"/>
                </a:solidFill>
                <a:prstDash val="solid"/>
              </a:ln>
            </c:spPr>
          </c:dPt>
          <c:dPt>
            <c:idx val="17"/>
            <c:bubble3D val="0"/>
            <c:spPr>
              <a:solidFill>
                <a:srgbClr val="1E4164"/>
              </a:solidFill>
              <a:ln w="3175" cmpd="sng">
                <a:solidFill>
                  <a:srgbClr val="FFFFFF"/>
                </a:solidFill>
                <a:prstDash val="solid"/>
              </a:ln>
            </c:spPr>
          </c:dPt>
          <c:dPt>
            <c:idx val="18"/>
            <c:bubble3D val="0"/>
            <c:spPr>
              <a:solidFill>
                <a:srgbClr val="1E4164"/>
              </a:solidFill>
              <a:ln w="3175" cmpd="sng">
                <a:solidFill>
                  <a:srgbClr val="FFFFFF"/>
                </a:solidFill>
                <a:prstDash val="solid"/>
              </a:ln>
            </c:spPr>
          </c:dPt>
          <c:dPt>
            <c:idx val="19"/>
            <c:bubble3D val="0"/>
            <c:spPr>
              <a:solidFill>
                <a:srgbClr val="1E4164"/>
              </a:solidFill>
              <a:ln w="3175" cmpd="sng">
                <a:solidFill>
                  <a:srgbClr val="FFFFFF"/>
                </a:solidFill>
                <a:prstDash val="solid"/>
              </a:ln>
            </c:spPr>
          </c:dPt>
          <c:dPt>
            <c:idx val="20"/>
            <c:bubble3D val="0"/>
            <c:spPr>
              <a:solidFill>
                <a:srgbClr val="1E4164"/>
              </a:solidFill>
              <a:ln w="3175" cmpd="sng">
                <a:solidFill>
                  <a:srgbClr val="FFFFFF"/>
                </a:solidFill>
                <a:prstDash val="solid"/>
              </a:ln>
            </c:spPr>
          </c:dPt>
          <c:dPt>
            <c:idx val="21"/>
            <c:bubble3D val="0"/>
            <c:spPr>
              <a:solidFill>
                <a:srgbClr val="1E4164"/>
              </a:solidFill>
              <a:ln w="3175" cmpd="sng">
                <a:solidFill>
                  <a:srgbClr val="FFFFFF"/>
                </a:solidFill>
                <a:prstDash val="solid"/>
              </a:ln>
            </c:spPr>
          </c:dPt>
          <c:dPt>
            <c:idx val="22"/>
            <c:bubble3D val="0"/>
            <c:spPr>
              <a:solidFill>
                <a:srgbClr val="1E4164"/>
              </a:solidFill>
              <a:ln w="3175" cmpd="sng">
                <a:solidFill>
                  <a:srgbClr val="FFFFFF"/>
                </a:solidFill>
                <a:prstDash val="solid"/>
              </a:ln>
            </c:spPr>
          </c:dPt>
          <c:dPt>
            <c:idx val="23"/>
            <c:bubble3D val="0"/>
            <c:spPr>
              <a:solidFill>
                <a:srgbClr val="1E4164"/>
              </a:solidFill>
              <a:ln w="3175" cmpd="sng">
                <a:solidFill>
                  <a:srgbClr val="FFFFFF"/>
                </a:solidFill>
                <a:prstDash val="solid"/>
              </a:ln>
            </c:spPr>
          </c:dPt>
          <c:dPt>
            <c:idx val="24"/>
            <c:bubble3D val="0"/>
            <c:spPr>
              <a:solidFill>
                <a:srgbClr val="1E4164"/>
              </a:solidFill>
              <a:ln w="3175" cmpd="sng">
                <a:solidFill>
                  <a:srgbClr val="FFFFFF"/>
                </a:solidFill>
                <a:prstDash val="solid"/>
              </a:ln>
            </c:spPr>
          </c:dPt>
          <c:dPt>
            <c:idx val="25"/>
            <c:bubble3D val="0"/>
            <c:spPr>
              <a:solidFill>
                <a:srgbClr val="1E4164"/>
              </a:solidFill>
              <a:ln w="3175" cmpd="sng">
                <a:solidFill>
                  <a:srgbClr val="FFFFFF"/>
                </a:solidFill>
                <a:prstDash val="solid"/>
              </a:ln>
            </c:spPr>
          </c:dPt>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GPG!$V$5:$V$30</c:f>
              <c:numCache>
                <c:formatCode>#,##0_ ;\-#,##0\ </c:formatCode>
                <c:ptCount val="26"/>
                <c:pt idx="0">
                  <c:v>50.126759493520616</c:v>
                </c:pt>
                <c:pt idx="1">
                  <c:v>61.544779608911313</c:v>
                </c:pt>
                <c:pt idx="2">
                  <c:v>91.574434117781962</c:v>
                </c:pt>
                <c:pt idx="3">
                  <c:v>79.18271821069952</c:v>
                </c:pt>
                <c:pt idx="4">
                  <c:v>78.215880965469765</c:v>
                </c:pt>
                <c:pt idx="5">
                  <c:v>52.125641741684412</c:v>
                </c:pt>
                <c:pt idx="6">
                  <c:v>55.249132216522646</c:v>
                </c:pt>
                <c:pt idx="7">
                  <c:v>41.233940653868352</c:v>
                </c:pt>
                <c:pt idx="8">
                  <c:v>17.298318528814438</c:v>
                </c:pt>
                <c:pt idx="9">
                  <c:v>16.009888672742189</c:v>
                </c:pt>
                <c:pt idx="10">
                  <c:v>13.282191865481265</c:v>
                </c:pt>
                <c:pt idx="11">
                  <c:v>11.137533663716699</c:v>
                </c:pt>
                <c:pt idx="12">
                  <c:v>7.749407820203178</c:v>
                </c:pt>
                <c:pt idx="13">
                  <c:v>9.9784953250869322</c:v>
                </c:pt>
                <c:pt idx="14">
                  <c:v>11.694681371854637</c:v>
                </c:pt>
                <c:pt idx="15">
                  <c:v>12.854286703942838</c:v>
                </c:pt>
                <c:pt idx="16">
                  <c:v>14.686246676002622</c:v>
                </c:pt>
                <c:pt idx="17">
                  <c:v>17.456938362707938</c:v>
                </c:pt>
                <c:pt idx="18">
                  <c:v>21.428376404958946</c:v>
                </c:pt>
                <c:pt idx="19">
                  <c:v>25.57964495227915</c:v>
                </c:pt>
                <c:pt idx="20">
                  <c:v>28.980424466136256</c:v>
                </c:pt>
                <c:pt idx="21">
                  <c:v>33.33503635661873</c:v>
                </c:pt>
                <c:pt idx="22">
                  <c:v>38.020453892244781</c:v>
                </c:pt>
                <c:pt idx="23">
                  <c:v>41.794972932586887</c:v>
                </c:pt>
                <c:pt idx="24">
                  <c:v>44.631658822420995</c:v>
                </c:pt>
                <c:pt idx="25">
                  <c:v>48.691119092890801</c:v>
                </c:pt>
              </c:numCache>
            </c:numRef>
          </c:val>
        </c:ser>
        <c:dLbls>
          <c:showLegendKey val="0"/>
          <c:showVal val="0"/>
          <c:showCatName val="0"/>
          <c:showSerName val="0"/>
          <c:showPercent val="0"/>
          <c:showBubbleSize val="0"/>
        </c:dLbls>
        <c:axId val="128343424"/>
        <c:axId val="128349696"/>
      </c:areaChart>
      <c:lineChart>
        <c:grouping val="standard"/>
        <c:varyColors val="0"/>
        <c:ser>
          <c:idx val="3"/>
          <c:order val="5"/>
          <c:tx>
            <c:v>2012 GPG (adjusted)</c:v>
          </c:tx>
          <c:spPr>
            <a:ln w="19050">
              <a:solidFill>
                <a:sysClr val="windowText" lastClr="000000"/>
              </a:solidFill>
              <a:prstDash val="sysDash"/>
            </a:ln>
          </c:spPr>
          <c:marker>
            <c:symbol val="none"/>
          </c:marker>
          <c:val>
            <c:numRef>
              <c:f>'2012 GSOO'!$B$5:$B$30</c:f>
              <c:numCache>
                <c:formatCode>#,##0_ ;\-#,##0\ </c:formatCode>
                <c:ptCount val="26"/>
                <c:pt idx="0">
                  <c:v>167.59155367122307</c:v>
                </c:pt>
                <c:pt idx="1">
                  <c:v>177.12498034806262</c:v>
                </c:pt>
                <c:pt idx="2">
                  <c:v>203.30807424902156</c:v>
                </c:pt>
                <c:pt idx="3">
                  <c:v>189.01426478624148</c:v>
                </c:pt>
                <c:pt idx="4">
                  <c:v>131.09693227241624</c:v>
                </c:pt>
                <c:pt idx="5">
                  <c:v>80.501970284493297</c:v>
                </c:pt>
                <c:pt idx="6">
                  <c:v>89.066209165428546</c:v>
                </c:pt>
                <c:pt idx="7">
                  <c:v>92.729532650949224</c:v>
                </c:pt>
                <c:pt idx="8">
                  <c:v>83.714824318420057</c:v>
                </c:pt>
                <c:pt idx="9">
                  <c:v>73.76961442838018</c:v>
                </c:pt>
                <c:pt idx="10">
                  <c:v>73.294827303955429</c:v>
                </c:pt>
                <c:pt idx="11">
                  <c:v>65.654688610891924</c:v>
                </c:pt>
                <c:pt idx="12">
                  <c:v>59.997731508006027</c:v>
                </c:pt>
                <c:pt idx="13">
                  <c:v>53.987171509456196</c:v>
                </c:pt>
                <c:pt idx="14">
                  <c:v>50.456048843238904</c:v>
                </c:pt>
                <c:pt idx="15">
                  <c:v>52.674727470476149</c:v>
                </c:pt>
                <c:pt idx="16">
                  <c:v>55.220934848731915</c:v>
                </c:pt>
                <c:pt idx="17">
                  <c:v>61.087290167953014</c:v>
                </c:pt>
                <c:pt idx="18">
                  <c:v>71.353522458912366</c:v>
                </c:pt>
                <c:pt idx="19">
                  <c:v>81.330595833894606</c:v>
                </c:pt>
                <c:pt idx="20">
                  <c:v>86.488621892153162</c:v>
                </c:pt>
                <c:pt idx="21">
                  <c:v>92.728962718602247</c:v>
                </c:pt>
                <c:pt idx="22">
                  <c:v>95.552210969038583</c:v>
                </c:pt>
                <c:pt idx="23">
                  <c:v>104.14839496092642</c:v>
                </c:pt>
                <c:pt idx="24">
                  <c:v>106.37702663647673</c:v>
                </c:pt>
                <c:pt idx="25">
                  <c:v>113.47570900738476</c:v>
                </c:pt>
              </c:numCache>
            </c:numRef>
          </c:val>
          <c:smooth val="0"/>
        </c:ser>
        <c:dLbls>
          <c:showLegendKey val="0"/>
          <c:showVal val="0"/>
          <c:showCatName val="0"/>
          <c:showSerName val="0"/>
          <c:showPercent val="0"/>
          <c:showBubbleSize val="0"/>
        </c:dLbls>
        <c:marker val="1"/>
        <c:smooth val="0"/>
        <c:axId val="128343424"/>
        <c:axId val="128349696"/>
      </c:lineChart>
      <c:catAx>
        <c:axId val="128343424"/>
        <c:scaling>
          <c:orientation val="minMax"/>
        </c:scaling>
        <c:delete val="0"/>
        <c:axPos val="b"/>
        <c:title>
          <c:tx>
            <c:rich>
              <a:bodyPr/>
              <a:lstStyle/>
              <a:p>
                <a:pPr>
                  <a:defRPr/>
                </a:pPr>
                <a:r>
                  <a:rPr lang="en-AU"/>
                  <a:t>Year</a:t>
                </a:r>
              </a:p>
            </c:rich>
          </c:tx>
          <c:layout>
            <c:manualLayout>
              <c:xMode val="edge"/>
              <c:yMode val="edge"/>
              <c:x val="0.51580625640016353"/>
              <c:y val="0.80939947279213698"/>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349696"/>
        <c:crosses val="autoZero"/>
        <c:auto val="1"/>
        <c:lblAlgn val="ctr"/>
        <c:lblOffset val="100"/>
        <c:tickLblSkip val="5"/>
        <c:noMultiLvlLbl val="0"/>
      </c:catAx>
      <c:valAx>
        <c:axId val="12834969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343424"/>
        <c:crosses val="autoZero"/>
        <c:crossBetween val="midCat"/>
      </c:valAx>
      <c:spPr>
        <a:solidFill>
          <a:srgbClr val="F7F5F5"/>
        </a:solidFill>
      </c:spPr>
    </c:plotArea>
    <c:legend>
      <c:legendPos val="b"/>
      <c:layout>
        <c:manualLayout>
          <c:xMode val="edge"/>
          <c:yMode val="edge"/>
          <c:x val="1.4842652688238145E-2"/>
          <c:y val="0.86632351740794267"/>
          <c:w val="0.97031469462352382"/>
          <c:h val="0.1214805994228562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7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GPG gas demand projections, by demand group (2012 data adjusted)</a:t>
            </a:r>
          </a:p>
        </c:rich>
      </c:tx>
      <c:layout>
        <c:manualLayout>
          <c:xMode val="edge"/>
          <c:yMode val="edge"/>
          <c:x val="0.18013627658850864"/>
          <c:y val="1.2195883169201074E-2"/>
        </c:manualLayout>
      </c:layout>
      <c:overlay val="0"/>
    </c:title>
    <c:autoTitleDeleted val="0"/>
    <c:plotArea>
      <c:layout>
        <c:manualLayout>
          <c:layoutTarget val="inner"/>
          <c:xMode val="edge"/>
          <c:yMode val="edge"/>
          <c:x val="0.16871912114666621"/>
          <c:y val="0.12724371439866453"/>
          <c:w val="0.77220712115414603"/>
          <c:h val="0.57472027093426536"/>
        </c:manualLayout>
      </c:layout>
      <c:lineChart>
        <c:grouping val="standard"/>
        <c:varyColors val="0"/>
        <c:ser>
          <c:idx val="0"/>
          <c:order val="0"/>
          <c:tx>
            <c:v>Actuals SA</c:v>
          </c:tx>
          <c:spPr>
            <a:ln w="19050">
              <a:solidFill>
                <a:srgbClr val="F37321"/>
              </a:solidFill>
            </a:ln>
          </c:spPr>
          <c:marker>
            <c:symbol val="triangle"/>
            <c:size val="4"/>
            <c:spPr>
              <a:solidFill>
                <a:srgbClr val="F37321"/>
              </a:solidFill>
              <a:ln w="19050">
                <a:solidFill>
                  <a:srgbClr val="F37321"/>
                </a:solidFill>
              </a:ln>
            </c:spPr>
          </c:marker>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GPG!$B$5:$B$30</c:f>
              <c:numCache>
                <c:formatCode>#,##0_ ;\-#,##0\ </c:formatCode>
                <c:ptCount val="26"/>
                <c:pt idx="0">
                  <c:v>72.828403860192978</c:v>
                </c:pt>
                <c:pt idx="1">
                  <c:v>63.395355262760759</c:v>
                </c:pt>
                <c:pt idx="2">
                  <c:v>62.633522556541507</c:v>
                </c:pt>
                <c:pt idx="3">
                  <c:v>60.085241013557386</c:v>
                </c:pt>
                <c:pt idx="4">
                  <c:v>62.986820784045292</c:v>
                </c:pt>
              </c:numCache>
            </c:numRef>
          </c:val>
          <c:smooth val="0"/>
        </c:ser>
        <c:ser>
          <c:idx val="3"/>
          <c:order val="1"/>
          <c:tx>
            <c:v>Actuals VIC</c:v>
          </c:tx>
          <c:spPr>
            <a:ln w="19050">
              <a:solidFill>
                <a:srgbClr val="FFC000"/>
              </a:solidFill>
              <a:prstDash val="solid"/>
            </a:ln>
          </c:spPr>
          <c:marker>
            <c:symbol val="triangle"/>
            <c:size val="4"/>
            <c:spPr>
              <a:solidFill>
                <a:srgbClr val="FFC000"/>
              </a:solidFill>
              <a:ln w="19050">
                <a:solidFill>
                  <a:srgbClr val="FFC000"/>
                </a:solidFill>
              </a:ln>
            </c:spPr>
          </c:marker>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GPG!$C$5:$C$30</c:f>
              <c:numCache>
                <c:formatCode>#,##0_ ;\-#,##0\ </c:formatCode>
                <c:ptCount val="26"/>
                <c:pt idx="0">
                  <c:v>22.859977062625198</c:v>
                </c:pt>
                <c:pt idx="1">
                  <c:v>17.38082805530161</c:v>
                </c:pt>
                <c:pt idx="2">
                  <c:v>7.1816842751290286</c:v>
                </c:pt>
                <c:pt idx="3">
                  <c:v>8.9701321590761136</c:v>
                </c:pt>
                <c:pt idx="4">
                  <c:v>15.713476285288872</c:v>
                </c:pt>
              </c:numCache>
            </c:numRef>
          </c:val>
          <c:smooth val="0"/>
        </c:ser>
        <c:ser>
          <c:idx val="1"/>
          <c:order val="2"/>
          <c:tx>
            <c:v>Actuals TAS</c:v>
          </c:tx>
          <c:spPr>
            <a:ln w="19050">
              <a:solidFill>
                <a:srgbClr val="ADE0EE"/>
              </a:solidFill>
            </a:ln>
          </c:spPr>
          <c:marker>
            <c:symbol val="triangle"/>
            <c:size val="4"/>
            <c:spPr>
              <a:solidFill>
                <a:srgbClr val="ADE0EE"/>
              </a:solidFill>
              <a:ln w="19050">
                <a:solidFill>
                  <a:srgbClr val="ADE0EE"/>
                </a:solidFill>
              </a:ln>
            </c:spPr>
          </c:marker>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GPG!$D$5:$D$30</c:f>
              <c:numCache>
                <c:formatCode>#,##0_ ;\-#,##0\ </c:formatCode>
                <c:ptCount val="26"/>
                <c:pt idx="0">
                  <c:v>9.4786565330997234</c:v>
                </c:pt>
                <c:pt idx="1">
                  <c:v>7.187046906264742</c:v>
                </c:pt>
                <c:pt idx="2">
                  <c:v>10.080305838542834</c:v>
                </c:pt>
                <c:pt idx="3">
                  <c:v>11.801037412735022</c:v>
                </c:pt>
                <c:pt idx="4">
                  <c:v>11.598904098721404</c:v>
                </c:pt>
              </c:numCache>
            </c:numRef>
          </c:val>
          <c:smooth val="0"/>
        </c:ser>
        <c:ser>
          <c:idx val="2"/>
          <c:order val="3"/>
          <c:tx>
            <c:v>Actuals NSW/ACT</c:v>
          </c:tx>
          <c:spPr>
            <a:ln w="19050">
              <a:solidFill>
                <a:srgbClr val="C41230"/>
              </a:solidFill>
              <a:prstDash val="solid"/>
            </a:ln>
          </c:spPr>
          <c:marker>
            <c:symbol val="triangle"/>
            <c:size val="4"/>
            <c:spPr>
              <a:solidFill>
                <a:srgbClr val="C41230"/>
              </a:solidFill>
              <a:ln w="19050">
                <a:solidFill>
                  <a:srgbClr val="C41230"/>
                </a:solidFill>
                <a:prstDash val="solid"/>
              </a:ln>
            </c:spPr>
          </c:marker>
          <c:cat>
            <c:numRef>
              <c:f>GPG!$A$5:$A$30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GPG!$E$5:$E$30</c:f>
              <c:numCache>
                <c:formatCode>#,##0_ ;\-#,##0\ </c:formatCode>
                <c:ptCount val="26"/>
                <c:pt idx="0">
                  <c:v>12.297756721784555</c:v>
                </c:pt>
                <c:pt idx="1">
                  <c:v>27.616970514824207</c:v>
                </c:pt>
                <c:pt idx="2">
                  <c:v>31.838127461026197</c:v>
                </c:pt>
                <c:pt idx="3">
                  <c:v>28.97513599017346</c:v>
                </c:pt>
                <c:pt idx="4">
                  <c:v>32.504496487305353</c:v>
                </c:pt>
              </c:numCache>
            </c:numRef>
          </c:val>
          <c:smooth val="0"/>
        </c:ser>
        <c:ser>
          <c:idx val="5"/>
          <c:order val="4"/>
          <c:tx>
            <c:v>Actuals QLD</c:v>
          </c:tx>
          <c:spPr>
            <a:ln w="19050">
              <a:solidFill>
                <a:srgbClr val="1E4164"/>
              </a:solidFill>
            </a:ln>
          </c:spPr>
          <c:marker>
            <c:symbol val="triangle"/>
            <c:size val="4"/>
            <c:spPr>
              <a:solidFill>
                <a:srgbClr val="1E4164"/>
              </a:solidFill>
              <a:ln w="19050">
                <a:solidFill>
                  <a:srgbClr val="1E4164"/>
                </a:solidFill>
              </a:ln>
            </c:spPr>
          </c:marker>
          <c:val>
            <c:numRef>
              <c:f>GPG!$F$5:$F$30</c:f>
              <c:numCache>
                <c:formatCode>#,##0_ ;\-#,##0\ </c:formatCode>
                <c:ptCount val="26"/>
                <c:pt idx="0">
                  <c:v>50.126759493520616</c:v>
                </c:pt>
                <c:pt idx="1">
                  <c:v>61.544779608911313</c:v>
                </c:pt>
                <c:pt idx="2">
                  <c:v>91.574434117781962</c:v>
                </c:pt>
                <c:pt idx="3">
                  <c:v>79.18271821069952</c:v>
                </c:pt>
                <c:pt idx="4">
                  <c:v>78.215880965469765</c:v>
                </c:pt>
              </c:numCache>
            </c:numRef>
          </c:val>
          <c:smooth val="0"/>
        </c:ser>
        <c:ser>
          <c:idx val="6"/>
          <c:order val="5"/>
          <c:tx>
            <c:v>2013 SA</c:v>
          </c:tx>
          <c:spPr>
            <a:ln w="19050">
              <a:solidFill>
                <a:srgbClr val="F37321"/>
              </a:solidFill>
            </a:ln>
          </c:spPr>
          <c:marker>
            <c:symbol val="none"/>
          </c:marker>
          <c:val>
            <c:numRef>
              <c:f>GPG!$H$5:$H$30</c:f>
              <c:numCache>
                <c:formatCode>#,##0_ ;\-#,##0\ </c:formatCode>
                <c:ptCount val="26"/>
                <c:pt idx="5">
                  <c:v>51.913973942866519</c:v>
                </c:pt>
                <c:pt idx="6">
                  <c:v>43.251814256697834</c:v>
                </c:pt>
                <c:pt idx="7">
                  <c:v>30.966859349332662</c:v>
                </c:pt>
                <c:pt idx="8">
                  <c:v>30.976003450809877</c:v>
                </c:pt>
                <c:pt idx="9">
                  <c:v>28.512568313666577</c:v>
                </c:pt>
                <c:pt idx="10">
                  <c:v>27.037603813434608</c:v>
                </c:pt>
                <c:pt idx="11">
                  <c:v>27.123460599928737</c:v>
                </c:pt>
                <c:pt idx="12">
                  <c:v>27.182406549554361</c:v>
                </c:pt>
                <c:pt idx="13">
                  <c:v>27.101884667345178</c:v>
                </c:pt>
                <c:pt idx="14">
                  <c:v>27.597427162382651</c:v>
                </c:pt>
                <c:pt idx="15">
                  <c:v>27.500317610692065</c:v>
                </c:pt>
                <c:pt idx="16">
                  <c:v>27.601086082404763</c:v>
                </c:pt>
                <c:pt idx="17">
                  <c:v>27.722393156276166</c:v>
                </c:pt>
                <c:pt idx="18">
                  <c:v>28.0535526830629</c:v>
                </c:pt>
                <c:pt idx="19">
                  <c:v>28.539444945024648</c:v>
                </c:pt>
                <c:pt idx="20">
                  <c:v>28.907666427406458</c:v>
                </c:pt>
                <c:pt idx="21">
                  <c:v>29.647883697927206</c:v>
                </c:pt>
                <c:pt idx="22">
                  <c:v>33.295483148294906</c:v>
                </c:pt>
                <c:pt idx="23">
                  <c:v>38.545002149834993</c:v>
                </c:pt>
                <c:pt idx="24">
                  <c:v>39.26980665826882</c:v>
                </c:pt>
                <c:pt idx="25">
                  <c:v>40.039259136078236</c:v>
                </c:pt>
              </c:numCache>
            </c:numRef>
          </c:val>
          <c:smooth val="0"/>
        </c:ser>
        <c:ser>
          <c:idx val="7"/>
          <c:order val="6"/>
          <c:tx>
            <c:v>2013 VIC</c:v>
          </c:tx>
          <c:spPr>
            <a:ln w="19050">
              <a:solidFill>
                <a:srgbClr val="FFC000"/>
              </a:solidFill>
            </a:ln>
          </c:spPr>
          <c:marker>
            <c:symbol val="none"/>
          </c:marker>
          <c:val>
            <c:numRef>
              <c:f>GPG!$I$5:$I$30</c:f>
              <c:numCache>
                <c:formatCode>#,##0_ ;\-#,##0\ </c:formatCode>
                <c:ptCount val="26"/>
                <c:pt idx="5">
                  <c:v>9.4414297523115813</c:v>
                </c:pt>
                <c:pt idx="6">
                  <c:v>1.170222329533394</c:v>
                </c:pt>
                <c:pt idx="7">
                  <c:v>1.0487185761526585</c:v>
                </c:pt>
                <c:pt idx="8">
                  <c:v>1.1316946013317413</c:v>
                </c:pt>
                <c:pt idx="9">
                  <c:v>2.0281770780214061</c:v>
                </c:pt>
                <c:pt idx="10">
                  <c:v>2.643038101576618</c:v>
                </c:pt>
                <c:pt idx="11">
                  <c:v>2.5623073140922625</c:v>
                </c:pt>
                <c:pt idx="12">
                  <c:v>3.3339013118793512</c:v>
                </c:pt>
                <c:pt idx="13">
                  <c:v>3.3253356783014634</c:v>
                </c:pt>
                <c:pt idx="14">
                  <c:v>3.759813701355518</c:v>
                </c:pt>
                <c:pt idx="15">
                  <c:v>3.9022980759259762</c:v>
                </c:pt>
                <c:pt idx="16">
                  <c:v>4.122494618846579</c:v>
                </c:pt>
                <c:pt idx="17">
                  <c:v>3.9190380542028187</c:v>
                </c:pt>
                <c:pt idx="18">
                  <c:v>4.5419602050497829</c:v>
                </c:pt>
                <c:pt idx="19">
                  <c:v>4.8734044127961988</c:v>
                </c:pt>
                <c:pt idx="20">
                  <c:v>5.5800451661196115</c:v>
                </c:pt>
                <c:pt idx="21">
                  <c:v>6.3611409434297332</c:v>
                </c:pt>
                <c:pt idx="22">
                  <c:v>7.2071465128665073</c:v>
                </c:pt>
                <c:pt idx="23">
                  <c:v>10.392359209008468</c:v>
                </c:pt>
                <c:pt idx="24">
                  <c:v>10.649112201068792</c:v>
                </c:pt>
                <c:pt idx="25">
                  <c:v>11.239804004348947</c:v>
                </c:pt>
              </c:numCache>
            </c:numRef>
          </c:val>
          <c:smooth val="0"/>
        </c:ser>
        <c:ser>
          <c:idx val="8"/>
          <c:order val="7"/>
          <c:tx>
            <c:v>2013 TAS</c:v>
          </c:tx>
          <c:spPr>
            <a:ln w="19050">
              <a:solidFill>
                <a:srgbClr val="ADE0EE"/>
              </a:solidFill>
            </a:ln>
          </c:spPr>
          <c:marker>
            <c:symbol val="none"/>
          </c:marker>
          <c:val>
            <c:numRef>
              <c:f>GPG!$J$5:$J$30</c:f>
              <c:numCache>
                <c:formatCode>#,##0_ ;\-#,##0\ </c:formatCode>
                <c:ptCount val="26"/>
                <c:pt idx="5">
                  <c:v>6.2451526659034835</c:v>
                </c:pt>
                <c:pt idx="6">
                  <c:v>1.0509825205309649</c:v>
                </c:pt>
                <c:pt idx="7">
                  <c:v>0.74285135899958343</c:v>
                </c:pt>
                <c:pt idx="8">
                  <c:v>0.34876717077465397</c:v>
                </c:pt>
                <c:pt idx="9">
                  <c:v>0.92455926894520002</c:v>
                </c:pt>
                <c:pt idx="10">
                  <c:v>0.58087154881867953</c:v>
                </c:pt>
                <c:pt idx="11">
                  <c:v>0.68747664816381193</c:v>
                </c:pt>
                <c:pt idx="12">
                  <c:v>0.7754411537085939</c:v>
                </c:pt>
                <c:pt idx="13">
                  <c:v>0.8505048014167228</c:v>
                </c:pt>
                <c:pt idx="14">
                  <c:v>1.0523150349904304</c:v>
                </c:pt>
                <c:pt idx="15">
                  <c:v>0.95829937992545389</c:v>
                </c:pt>
                <c:pt idx="16">
                  <c:v>0.8926833351865997</c:v>
                </c:pt>
                <c:pt idx="17">
                  <c:v>0.87072529212805216</c:v>
                </c:pt>
                <c:pt idx="18">
                  <c:v>0.92157337765900682</c:v>
                </c:pt>
                <c:pt idx="19">
                  <c:v>1.0939641847388428</c:v>
                </c:pt>
                <c:pt idx="20">
                  <c:v>1.1565895314810861</c:v>
                </c:pt>
                <c:pt idx="21">
                  <c:v>1.2575179552485536</c:v>
                </c:pt>
                <c:pt idx="22">
                  <c:v>1.5597002054367277</c:v>
                </c:pt>
                <c:pt idx="23">
                  <c:v>1.9638552254538961</c:v>
                </c:pt>
                <c:pt idx="24">
                  <c:v>1.9948973428017414</c:v>
                </c:pt>
                <c:pt idx="25">
                  <c:v>2.0225280754137698</c:v>
                </c:pt>
              </c:numCache>
            </c:numRef>
          </c:val>
          <c:smooth val="0"/>
        </c:ser>
        <c:ser>
          <c:idx val="9"/>
          <c:order val="8"/>
          <c:tx>
            <c:v>2013 NSW/ACT</c:v>
          </c:tx>
          <c:spPr>
            <a:ln w="19050">
              <a:solidFill>
                <a:srgbClr val="C41230"/>
              </a:solidFill>
            </a:ln>
          </c:spPr>
          <c:marker>
            <c:symbol val="none"/>
          </c:marker>
          <c:val>
            <c:numRef>
              <c:f>GPG!$K$5:$K$30</c:f>
              <c:numCache>
                <c:formatCode>#,##0_ ;\-#,##0\ </c:formatCode>
                <c:ptCount val="26"/>
                <c:pt idx="5">
                  <c:v>29.613719030957263</c:v>
                </c:pt>
                <c:pt idx="6">
                  <c:v>28.812382412312267</c:v>
                </c:pt>
                <c:pt idx="7">
                  <c:v>19.783408754795637</c:v>
                </c:pt>
                <c:pt idx="8">
                  <c:v>15.401776205381481</c:v>
                </c:pt>
                <c:pt idx="9">
                  <c:v>22.804992657653834</c:v>
                </c:pt>
                <c:pt idx="10">
                  <c:v>24.378423114038736</c:v>
                </c:pt>
                <c:pt idx="11">
                  <c:v>25.237724005136371</c:v>
                </c:pt>
                <c:pt idx="12">
                  <c:v>26.761247022117708</c:v>
                </c:pt>
                <c:pt idx="13">
                  <c:v>20.205234171422465</c:v>
                </c:pt>
                <c:pt idx="14">
                  <c:v>12.889968757315859</c:v>
                </c:pt>
                <c:pt idx="15">
                  <c:v>13.084561904475148</c:v>
                </c:pt>
                <c:pt idx="16">
                  <c:v>13.062640499457196</c:v>
                </c:pt>
                <c:pt idx="17">
                  <c:v>12.928185098516002</c:v>
                </c:pt>
                <c:pt idx="18">
                  <c:v>13.175282102360686</c:v>
                </c:pt>
                <c:pt idx="19">
                  <c:v>13.844948392057447</c:v>
                </c:pt>
                <c:pt idx="20">
                  <c:v>14.459713057854744</c:v>
                </c:pt>
                <c:pt idx="21">
                  <c:v>15.41056499146195</c:v>
                </c:pt>
                <c:pt idx="22">
                  <c:v>16.527593929255321</c:v>
                </c:pt>
                <c:pt idx="23">
                  <c:v>18.09950868851714</c:v>
                </c:pt>
                <c:pt idx="24">
                  <c:v>18.544129541470859</c:v>
                </c:pt>
                <c:pt idx="25">
                  <c:v>18.690641849726099</c:v>
                </c:pt>
              </c:numCache>
            </c:numRef>
          </c:val>
          <c:smooth val="0"/>
        </c:ser>
        <c:ser>
          <c:idx val="4"/>
          <c:order val="9"/>
          <c:tx>
            <c:v>2013 QLD</c:v>
          </c:tx>
          <c:spPr>
            <a:ln w="19050"/>
          </c:spPr>
          <c:marker>
            <c:symbol val="none"/>
          </c:marker>
          <c:val>
            <c:numRef>
              <c:f>GPG!$L$5:$L$30</c:f>
              <c:numCache>
                <c:formatCode>#,##0_ ;\-#,##0\ </c:formatCode>
                <c:ptCount val="26"/>
                <c:pt idx="5">
                  <c:v>52.125641741684412</c:v>
                </c:pt>
                <c:pt idx="6">
                  <c:v>55.249132216522646</c:v>
                </c:pt>
                <c:pt idx="7">
                  <c:v>41.233940653868352</c:v>
                </c:pt>
                <c:pt idx="8">
                  <c:v>17.298318528814438</c:v>
                </c:pt>
                <c:pt idx="9">
                  <c:v>16.009888672742189</c:v>
                </c:pt>
                <c:pt idx="10">
                  <c:v>13.282191865481265</c:v>
                </c:pt>
                <c:pt idx="11">
                  <c:v>11.137533663716699</c:v>
                </c:pt>
                <c:pt idx="12">
                  <c:v>7.749407820203178</c:v>
                </c:pt>
                <c:pt idx="13">
                  <c:v>9.9784953250869322</c:v>
                </c:pt>
                <c:pt idx="14">
                  <c:v>11.694681371854637</c:v>
                </c:pt>
                <c:pt idx="15">
                  <c:v>12.854286703942838</c:v>
                </c:pt>
                <c:pt idx="16">
                  <c:v>14.686246676002622</c:v>
                </c:pt>
                <c:pt idx="17">
                  <c:v>17.456938362707938</c:v>
                </c:pt>
                <c:pt idx="18">
                  <c:v>21.428376404958946</c:v>
                </c:pt>
                <c:pt idx="19">
                  <c:v>25.57964495227915</c:v>
                </c:pt>
                <c:pt idx="20">
                  <c:v>28.980424466136256</c:v>
                </c:pt>
                <c:pt idx="21">
                  <c:v>33.33503635661873</c:v>
                </c:pt>
                <c:pt idx="22">
                  <c:v>38.020453892244781</c:v>
                </c:pt>
                <c:pt idx="23">
                  <c:v>41.794972932586887</c:v>
                </c:pt>
                <c:pt idx="24">
                  <c:v>44.631658822420995</c:v>
                </c:pt>
                <c:pt idx="25">
                  <c:v>48.691119092890801</c:v>
                </c:pt>
              </c:numCache>
            </c:numRef>
          </c:val>
          <c:smooth val="0"/>
        </c:ser>
        <c:ser>
          <c:idx val="10"/>
          <c:order val="10"/>
          <c:tx>
            <c:v>2012 SA</c:v>
          </c:tx>
          <c:spPr>
            <a:ln w="19050">
              <a:solidFill>
                <a:srgbClr val="F37321"/>
              </a:solidFill>
              <a:prstDash val="sysDash"/>
            </a:ln>
          </c:spPr>
          <c:marker>
            <c:symbol val="none"/>
          </c:marker>
          <c:val>
            <c:numRef>
              <c:f>'2012 GSOO'!$AV$5:$AV$30</c:f>
              <c:numCache>
                <c:formatCode>#,##0_ ;\-#,##0\ </c:formatCode>
                <c:ptCount val="26"/>
                <c:pt idx="4">
                  <c:v>37.36682094948987</c:v>
                </c:pt>
                <c:pt idx="5">
                  <c:v>18.744259612009532</c:v>
                </c:pt>
                <c:pt idx="6">
                  <c:v>17.382025418331196</c:v>
                </c:pt>
                <c:pt idx="7">
                  <c:v>15.765788968911005</c:v>
                </c:pt>
                <c:pt idx="8">
                  <c:v>15.6489149148273</c:v>
                </c:pt>
                <c:pt idx="9">
                  <c:v>14.979402226180598</c:v>
                </c:pt>
                <c:pt idx="10">
                  <c:v>12.228866777982448</c:v>
                </c:pt>
                <c:pt idx="11">
                  <c:v>11.65043326129291</c:v>
                </c:pt>
                <c:pt idx="12">
                  <c:v>11.90744333186049</c:v>
                </c:pt>
                <c:pt idx="13">
                  <c:v>12.47792893837833</c:v>
                </c:pt>
                <c:pt idx="14">
                  <c:v>12.666693787136518</c:v>
                </c:pt>
                <c:pt idx="15">
                  <c:v>12.392823946144158</c:v>
                </c:pt>
                <c:pt idx="16">
                  <c:v>12.693499937523445</c:v>
                </c:pt>
                <c:pt idx="17">
                  <c:v>12.921744598293262</c:v>
                </c:pt>
                <c:pt idx="18">
                  <c:v>13.653476551909407</c:v>
                </c:pt>
                <c:pt idx="19">
                  <c:v>13.967357148533752</c:v>
                </c:pt>
                <c:pt idx="20">
                  <c:v>14.040840041317372</c:v>
                </c:pt>
                <c:pt idx="21">
                  <c:v>14.537057969296754</c:v>
                </c:pt>
                <c:pt idx="22">
                  <c:v>15.439306359287817</c:v>
                </c:pt>
                <c:pt idx="23">
                  <c:v>18.938580063402981</c:v>
                </c:pt>
                <c:pt idx="24">
                  <c:v>19.118026329328771</c:v>
                </c:pt>
                <c:pt idx="25">
                  <c:v>19.646193962240048</c:v>
                </c:pt>
              </c:numCache>
            </c:numRef>
          </c:val>
          <c:smooth val="0"/>
        </c:ser>
        <c:ser>
          <c:idx val="11"/>
          <c:order val="11"/>
          <c:tx>
            <c:v>2012 VIC</c:v>
          </c:tx>
          <c:spPr>
            <a:ln w="19050">
              <a:solidFill>
                <a:srgbClr val="FFC000"/>
              </a:solidFill>
              <a:prstDash val="sysDash"/>
            </a:ln>
          </c:spPr>
          <c:marker>
            <c:symbol val="none"/>
          </c:marker>
          <c:val>
            <c:numRef>
              <c:f>'2012 GSOO'!$BB$5:$BB$30</c:f>
              <c:numCache>
                <c:formatCode>#,##0_ ;\-#,##0\ </c:formatCode>
                <c:ptCount val="26"/>
                <c:pt idx="4">
                  <c:v>3.6144524541347116</c:v>
                </c:pt>
                <c:pt idx="5">
                  <c:v>1.0038266336991721</c:v>
                </c:pt>
                <c:pt idx="6">
                  <c:v>1.1563779302195485</c:v>
                </c:pt>
                <c:pt idx="7">
                  <c:v>1.6267398313868349</c:v>
                </c:pt>
                <c:pt idx="8">
                  <c:v>2.1102460155686469</c:v>
                </c:pt>
                <c:pt idx="9">
                  <c:v>2.7209279738568393</c:v>
                </c:pt>
                <c:pt idx="10">
                  <c:v>4.6750978339657472</c:v>
                </c:pt>
                <c:pt idx="11">
                  <c:v>4.0550482457503243</c:v>
                </c:pt>
                <c:pt idx="12">
                  <c:v>4.714926100691013</c:v>
                </c:pt>
                <c:pt idx="13">
                  <c:v>5.6534113116455389</c:v>
                </c:pt>
                <c:pt idx="14">
                  <c:v>6.8097336849898946</c:v>
                </c:pt>
                <c:pt idx="15">
                  <c:v>7.4566611786207835</c:v>
                </c:pt>
                <c:pt idx="16">
                  <c:v>8.1645302545926661</c:v>
                </c:pt>
                <c:pt idx="17">
                  <c:v>8.6808953890594722</c:v>
                </c:pt>
                <c:pt idx="18">
                  <c:v>10.966041335191937</c:v>
                </c:pt>
                <c:pt idx="19">
                  <c:v>13.107022835541351</c:v>
                </c:pt>
                <c:pt idx="20">
                  <c:v>14.097609450352586</c:v>
                </c:pt>
                <c:pt idx="21">
                  <c:v>15.35814366367905</c:v>
                </c:pt>
                <c:pt idx="22">
                  <c:v>15.562146466573392</c:v>
                </c:pt>
                <c:pt idx="23">
                  <c:v>19.061805517608352</c:v>
                </c:pt>
                <c:pt idx="24">
                  <c:v>18.744565202250186</c:v>
                </c:pt>
                <c:pt idx="25">
                  <c:v>20.172261879197109</c:v>
                </c:pt>
              </c:numCache>
            </c:numRef>
          </c:val>
          <c:smooth val="0"/>
        </c:ser>
        <c:ser>
          <c:idx val="12"/>
          <c:order val="12"/>
          <c:tx>
            <c:v>2012 TAS</c:v>
          </c:tx>
          <c:spPr>
            <a:ln w="19050">
              <a:solidFill>
                <a:srgbClr val="ADE0EE"/>
              </a:solidFill>
              <a:prstDash val="sysDash"/>
            </a:ln>
          </c:spPr>
          <c:marker>
            <c:symbol val="none"/>
          </c:marker>
          <c:val>
            <c:numRef>
              <c:f>'2012 GSOO'!$AN$41:$AN$66</c:f>
              <c:numCache>
                <c:formatCode>#,##0_ ;\-#,##0\ </c:formatCode>
                <c:ptCount val="26"/>
                <c:pt idx="4">
                  <c:v>5.164571581687162</c:v>
                </c:pt>
                <c:pt idx="5">
                  <c:v>0.11913247314120597</c:v>
                </c:pt>
                <c:pt idx="6">
                  <c:v>0.43453072871793891</c:v>
                </c:pt>
                <c:pt idx="7">
                  <c:v>0.32421334140893576</c:v>
                </c:pt>
                <c:pt idx="8">
                  <c:v>0.94978329776131942</c:v>
                </c:pt>
                <c:pt idx="9">
                  <c:v>1.2295688250848522</c:v>
                </c:pt>
                <c:pt idx="10">
                  <c:v>0.91651393542249637</c:v>
                </c:pt>
                <c:pt idx="11">
                  <c:v>0.30324364034746315</c:v>
                </c:pt>
                <c:pt idx="12">
                  <c:v>3.4338599585861454E-2</c:v>
                </c:pt>
                <c:pt idx="13">
                  <c:v>6.6057971924792014E-2</c:v>
                </c:pt>
                <c:pt idx="14">
                  <c:v>0.23432273589170916</c:v>
                </c:pt>
                <c:pt idx="15">
                  <c:v>0.19146186551661007</c:v>
                </c:pt>
                <c:pt idx="16">
                  <c:v>0.30985645864203104</c:v>
                </c:pt>
                <c:pt idx="17">
                  <c:v>0.26288631391172496</c:v>
                </c:pt>
                <c:pt idx="18">
                  <c:v>0.34595777786676785</c:v>
                </c:pt>
                <c:pt idx="19">
                  <c:v>0.35931438556841477</c:v>
                </c:pt>
                <c:pt idx="20">
                  <c:v>0.44436959155979833</c:v>
                </c:pt>
                <c:pt idx="21">
                  <c:v>0.57555840501298949</c:v>
                </c:pt>
                <c:pt idx="22">
                  <c:v>0.68580464600149538</c:v>
                </c:pt>
                <c:pt idx="23">
                  <c:v>0.78761776895189539</c:v>
                </c:pt>
                <c:pt idx="24">
                  <c:v>0.79911974274088993</c:v>
                </c:pt>
                <c:pt idx="25">
                  <c:v>0.80031761238137744</c:v>
                </c:pt>
              </c:numCache>
            </c:numRef>
          </c:val>
          <c:smooth val="0"/>
        </c:ser>
        <c:ser>
          <c:idx val="13"/>
          <c:order val="13"/>
          <c:tx>
            <c:v>2012 NSW/ACT</c:v>
          </c:tx>
          <c:spPr>
            <a:ln w="19050">
              <a:solidFill>
                <a:srgbClr val="C41230"/>
              </a:solidFill>
              <a:prstDash val="sysDash"/>
            </a:ln>
          </c:spPr>
          <c:marker>
            <c:symbol val="none"/>
          </c:marker>
          <c:val>
            <c:numRef>
              <c:f>'2012 GSOO'!$AV$41:$AV$66</c:f>
              <c:numCache>
                <c:formatCode>#,##0_ ;\-#,##0\ </c:formatCode>
                <c:ptCount val="26"/>
                <c:pt idx="4">
                  <c:v>27.847037237812685</c:v>
                </c:pt>
                <c:pt idx="5">
                  <c:v>29.806663163342318</c:v>
                </c:pt>
                <c:pt idx="6">
                  <c:v>31.728520782759482</c:v>
                </c:pt>
                <c:pt idx="7">
                  <c:v>32.961055110935007</c:v>
                </c:pt>
                <c:pt idx="8">
                  <c:v>33.653197549392566</c:v>
                </c:pt>
                <c:pt idx="9">
                  <c:v>33.839916393819159</c:v>
                </c:pt>
                <c:pt idx="10">
                  <c:v>34.142032429261491</c:v>
                </c:pt>
                <c:pt idx="11">
                  <c:v>34.047901851144395</c:v>
                </c:pt>
                <c:pt idx="12">
                  <c:v>34.67915644166618</c:v>
                </c:pt>
                <c:pt idx="13">
                  <c:v>23.404163405444752</c:v>
                </c:pt>
                <c:pt idx="14">
                  <c:v>15.856257053666562</c:v>
                </c:pt>
                <c:pt idx="15">
                  <c:v>16.124310836526714</c:v>
                </c:pt>
                <c:pt idx="16">
                  <c:v>16.097273558223719</c:v>
                </c:pt>
                <c:pt idx="17">
                  <c:v>16.695291955536213</c:v>
                </c:pt>
                <c:pt idx="18">
                  <c:v>17.282520546268941</c:v>
                </c:pt>
                <c:pt idx="19">
                  <c:v>17.976476488217589</c:v>
                </c:pt>
                <c:pt idx="20">
                  <c:v>18.60145946396554</c:v>
                </c:pt>
                <c:pt idx="21">
                  <c:v>18.89040880701263</c:v>
                </c:pt>
                <c:pt idx="22">
                  <c:v>18.972399750138003</c:v>
                </c:pt>
                <c:pt idx="23">
                  <c:v>19.627430470155264</c:v>
                </c:pt>
                <c:pt idx="24">
                  <c:v>20.960760342248239</c:v>
                </c:pt>
                <c:pt idx="25">
                  <c:v>22.646505384209661</c:v>
                </c:pt>
              </c:numCache>
            </c:numRef>
          </c:val>
          <c:smooth val="0"/>
        </c:ser>
        <c:ser>
          <c:idx val="14"/>
          <c:order val="14"/>
          <c:tx>
            <c:v>2012 QLD</c:v>
          </c:tx>
          <c:spPr>
            <a:ln w="19050">
              <a:solidFill>
                <a:srgbClr val="1E4164"/>
              </a:solidFill>
              <a:prstDash val="sysDash"/>
            </a:ln>
          </c:spPr>
          <c:marker>
            <c:symbol val="none"/>
          </c:marker>
          <c:val>
            <c:numRef>
              <c:f>'2012 GSOO'!$BB$41:$BB$66</c:f>
              <c:numCache>
                <c:formatCode>#,##0_ ;\-#,##0\ </c:formatCode>
                <c:ptCount val="26"/>
                <c:pt idx="4">
                  <c:v>56.700516508199243</c:v>
                </c:pt>
                <c:pt idx="5">
                  <c:v>30.828088402301059</c:v>
                </c:pt>
                <c:pt idx="6">
                  <c:v>38.364754305400389</c:v>
                </c:pt>
                <c:pt idx="7">
                  <c:v>42.051735398307443</c:v>
                </c:pt>
                <c:pt idx="8">
                  <c:v>31.352682540870223</c:v>
                </c:pt>
                <c:pt idx="9">
                  <c:v>20.999799009438725</c:v>
                </c:pt>
                <c:pt idx="10">
                  <c:v>21.332316327323248</c:v>
                </c:pt>
                <c:pt idx="11">
                  <c:v>15.598061612356828</c:v>
                </c:pt>
                <c:pt idx="12">
                  <c:v>8.6618670342024888</c:v>
                </c:pt>
                <c:pt idx="13">
                  <c:v>12.385609882062788</c:v>
                </c:pt>
                <c:pt idx="14">
                  <c:v>14.889041581554213</c:v>
                </c:pt>
                <c:pt idx="15">
                  <c:v>16.509469643667877</c:v>
                </c:pt>
                <c:pt idx="16">
                  <c:v>17.955774639750054</c:v>
                </c:pt>
                <c:pt idx="17">
                  <c:v>22.526471911152338</c:v>
                </c:pt>
                <c:pt idx="18">
                  <c:v>29.105526247675311</c:v>
                </c:pt>
                <c:pt idx="19">
                  <c:v>35.920424976033502</c:v>
                </c:pt>
                <c:pt idx="20">
                  <c:v>39.304343344957857</c:v>
                </c:pt>
                <c:pt idx="21">
                  <c:v>43.367793873600817</c:v>
                </c:pt>
                <c:pt idx="22">
                  <c:v>44.89255374703788</c:v>
                </c:pt>
                <c:pt idx="23">
                  <c:v>45.732961140807937</c:v>
                </c:pt>
                <c:pt idx="24">
                  <c:v>46.754555019908629</c:v>
                </c:pt>
                <c:pt idx="25">
                  <c:v>50.21043016935657</c:v>
                </c:pt>
              </c:numCache>
            </c:numRef>
          </c:val>
          <c:smooth val="0"/>
        </c:ser>
        <c:dLbls>
          <c:showLegendKey val="0"/>
          <c:showVal val="0"/>
          <c:showCatName val="0"/>
          <c:showSerName val="0"/>
          <c:showPercent val="0"/>
          <c:showBubbleSize val="0"/>
        </c:dLbls>
        <c:marker val="1"/>
        <c:smooth val="0"/>
        <c:axId val="128433152"/>
        <c:axId val="128582784"/>
      </c:lineChart>
      <c:catAx>
        <c:axId val="128433152"/>
        <c:scaling>
          <c:orientation val="minMax"/>
        </c:scaling>
        <c:delete val="0"/>
        <c:axPos val="b"/>
        <c:title>
          <c:tx>
            <c:rich>
              <a:bodyPr/>
              <a:lstStyle/>
              <a:p>
                <a:pPr>
                  <a:defRPr/>
                </a:pPr>
                <a:r>
                  <a:rPr lang="en-AU"/>
                  <a:t>Year</a:t>
                </a:r>
              </a:p>
            </c:rich>
          </c:tx>
          <c:layout>
            <c:manualLayout>
              <c:xMode val="edge"/>
              <c:yMode val="edge"/>
              <c:x val="0.51580625640016353"/>
              <c:y val="0.728093584997463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582784"/>
        <c:crosses val="autoZero"/>
        <c:auto val="1"/>
        <c:lblAlgn val="ctr"/>
        <c:lblOffset val="100"/>
        <c:tickLblSkip val="5"/>
        <c:noMultiLvlLbl val="0"/>
      </c:catAx>
      <c:valAx>
        <c:axId val="12858278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2.289531769237188E-2"/>
              <c:y val="0.23153868191632215"/>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433152"/>
        <c:crosses val="autoZero"/>
        <c:crossBetween val="midCat"/>
      </c:valAx>
      <c:spPr>
        <a:solidFill>
          <a:srgbClr val="F7F5F5"/>
        </a:solidFill>
      </c:spPr>
    </c:plotArea>
    <c:legend>
      <c:legendPos val="b"/>
      <c:layout>
        <c:manualLayout>
          <c:xMode val="edge"/>
          <c:yMode val="edge"/>
          <c:x val="2.1182452197892998E-2"/>
          <c:y val="0.78782748427099192"/>
          <c:w val="0.95803783403857357"/>
          <c:h val="0.21217251572900811"/>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1-in-2, eastern and south-eastern Australia, by</a:t>
            </a:r>
            <a:r>
              <a:rPr lang="en-AU" sz="1100" baseline="0">
                <a:latin typeface="Arial" pitchFamily="34" charset="0"/>
                <a:cs typeface="Arial" pitchFamily="34" charset="0"/>
              </a:rPr>
              <a:t> segment</a:t>
            </a:r>
            <a:endParaRPr lang="en-AU" sz="1100">
              <a:latin typeface="Arial" pitchFamily="34" charset="0"/>
              <a:cs typeface="Arial" pitchFamily="34" charset="0"/>
            </a:endParaRPr>
          </a:p>
        </c:rich>
      </c:tx>
      <c:layout>
        <c:manualLayout>
          <c:xMode val="edge"/>
          <c:yMode val="edge"/>
          <c:x val="0.14587058564407981"/>
          <c:y val="1.3490123264673562E-2"/>
        </c:manualLayout>
      </c:layout>
      <c:overlay val="0"/>
    </c:title>
    <c:autoTitleDeleted val="0"/>
    <c:plotArea>
      <c:layout>
        <c:manualLayout>
          <c:layoutTarget val="inner"/>
          <c:xMode val="edge"/>
          <c:yMode val="edge"/>
          <c:x val="0.14846134259259258"/>
          <c:y val="0.136524208566108"/>
          <c:w val="0.8019708333333333"/>
          <c:h val="0.56660924891371822"/>
        </c:manualLayout>
      </c:layout>
      <c:lineChart>
        <c:grouping val="standard"/>
        <c:varyColors val="0"/>
        <c:ser>
          <c:idx val="4"/>
          <c:order val="0"/>
          <c:tx>
            <c:v>2013 Summer GPG</c:v>
          </c:tx>
          <c:spPr>
            <a:ln w="19050">
              <a:solidFill>
                <a:schemeClr val="accent1"/>
              </a:solidFill>
            </a:ln>
          </c:spPr>
          <c:marker>
            <c:symbol val="triangle"/>
            <c:size val="4"/>
            <c:spPr>
              <a:solidFill>
                <a:schemeClr val="accent1"/>
              </a:solidFill>
              <a:ln w="19050">
                <a:solidFill>
                  <a:schemeClr val="accent1"/>
                </a:solid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(Segment)'!$B$5:$B$25</c:f>
              <c:numCache>
                <c:formatCode>#,##0_ ;\-#,##0\ </c:formatCode>
                <c:ptCount val="21"/>
                <c:pt idx="0">
                  <c:v>325.15386878799995</c:v>
                </c:pt>
                <c:pt idx="1">
                  <c:v>386.56259456289996</c:v>
                </c:pt>
                <c:pt idx="2">
                  <c:v>356.56871362874995</c:v>
                </c:pt>
                <c:pt idx="3">
                  <c:v>317.80203877380001</c:v>
                </c:pt>
                <c:pt idx="4">
                  <c:v>351.4527377032</c:v>
                </c:pt>
                <c:pt idx="5">
                  <c:v>350.59632498764995</c:v>
                </c:pt>
                <c:pt idx="6">
                  <c:v>344.47664022660001</c:v>
                </c:pt>
                <c:pt idx="7">
                  <c:v>337.82354607819991</c:v>
                </c:pt>
                <c:pt idx="8">
                  <c:v>338.40041066054999</c:v>
                </c:pt>
                <c:pt idx="9">
                  <c:v>307.55845848385002</c:v>
                </c:pt>
                <c:pt idx="10">
                  <c:v>311.04572360154998</c:v>
                </c:pt>
                <c:pt idx="11">
                  <c:v>301.10817443909991</c:v>
                </c:pt>
                <c:pt idx="12">
                  <c:v>320.40870047794999</c:v>
                </c:pt>
                <c:pt idx="13">
                  <c:v>324.52936819519994</c:v>
                </c:pt>
                <c:pt idx="14">
                  <c:v>308.3732216894</c:v>
                </c:pt>
                <c:pt idx="15">
                  <c:v>306.18384891674998</c:v>
                </c:pt>
                <c:pt idx="16">
                  <c:v>324.54428945644997</c:v>
                </c:pt>
                <c:pt idx="17">
                  <c:v>427.92016219365001</c:v>
                </c:pt>
                <c:pt idx="18">
                  <c:v>496.21892112870006</c:v>
                </c:pt>
                <c:pt idx="19">
                  <c:v>526.0799754174999</c:v>
                </c:pt>
                <c:pt idx="20">
                  <c:v>543.54901394850003</c:v>
                </c:pt>
              </c:numCache>
            </c:numRef>
          </c:val>
          <c:smooth val="0"/>
        </c:ser>
        <c:ser>
          <c:idx val="5"/>
          <c:order val="1"/>
          <c:tx>
            <c:v>2013 Winter GPG</c:v>
          </c:tx>
          <c:spPr>
            <a:ln w="19050">
              <a:solidFill>
                <a:schemeClr val="accent1"/>
              </a:solidFill>
            </a:ln>
          </c:spPr>
          <c:marker>
            <c:symbol val="square"/>
            <c:size val="4"/>
            <c:spPr>
              <a:solidFill>
                <a:schemeClr val="accent1"/>
              </a:solidFill>
              <a:ln w="19050">
                <a:no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(Segment)'!$F$5:$F$25</c:f>
              <c:numCache>
                <c:formatCode>#,##0_ ;\-#,##0\ </c:formatCode>
                <c:ptCount val="21"/>
                <c:pt idx="0">
                  <c:v>235.00491186304995</c:v>
                </c:pt>
                <c:pt idx="1">
                  <c:v>301.96308952011998</c:v>
                </c:pt>
                <c:pt idx="2">
                  <c:v>239.20440729387997</c:v>
                </c:pt>
                <c:pt idx="3">
                  <c:v>169.02531346847996</c:v>
                </c:pt>
                <c:pt idx="4">
                  <c:v>208.30570236454997</c:v>
                </c:pt>
                <c:pt idx="5">
                  <c:v>202.01321801499998</c:v>
                </c:pt>
                <c:pt idx="6">
                  <c:v>217.60262526379998</c:v>
                </c:pt>
                <c:pt idx="7">
                  <c:v>199.05800934039996</c:v>
                </c:pt>
                <c:pt idx="8">
                  <c:v>210.30448550159997</c:v>
                </c:pt>
                <c:pt idx="9">
                  <c:v>177.93050703224998</c:v>
                </c:pt>
                <c:pt idx="10">
                  <c:v>183.83611937144997</c:v>
                </c:pt>
                <c:pt idx="11">
                  <c:v>188.1503546125</c:v>
                </c:pt>
                <c:pt idx="12">
                  <c:v>191.63012709154998</c:v>
                </c:pt>
                <c:pt idx="13">
                  <c:v>200.01172317349997</c:v>
                </c:pt>
                <c:pt idx="14">
                  <c:v>207.70617460845</c:v>
                </c:pt>
                <c:pt idx="15">
                  <c:v>211.73057275264998</c:v>
                </c:pt>
                <c:pt idx="16">
                  <c:v>237.92322691164998</c:v>
                </c:pt>
                <c:pt idx="17">
                  <c:v>332.12081978494996</c:v>
                </c:pt>
                <c:pt idx="18">
                  <c:v>356.33365455939997</c:v>
                </c:pt>
                <c:pt idx="19">
                  <c:v>349.02571420079994</c:v>
                </c:pt>
                <c:pt idx="20">
                  <c:v>383.75597202249998</c:v>
                </c:pt>
              </c:numCache>
            </c:numRef>
          </c:val>
          <c:smooth val="0"/>
        </c:ser>
        <c:ser>
          <c:idx val="3"/>
          <c:order val="2"/>
          <c:tx>
            <c:v>2013 Summer MMLI</c:v>
          </c:tx>
          <c:spPr>
            <a:ln w="19050">
              <a:solidFill>
                <a:srgbClr val="FFC000"/>
              </a:solidFill>
            </a:ln>
          </c:spPr>
          <c:marker>
            <c:symbol val="triangle"/>
            <c:size val="4"/>
            <c:spPr>
              <a:solidFill>
                <a:srgbClr val="FFC000"/>
              </a:solidFill>
              <a:ln w="19050">
                <a:solidFill>
                  <a:srgbClr val="FFC000"/>
                </a:solid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(Segment)'!$D$5:$D$25</c:f>
              <c:numCache>
                <c:formatCode>#,##0_ ;\-#,##0\ </c:formatCode>
                <c:ptCount val="21"/>
                <c:pt idx="0">
                  <c:v>1500.2436217222375</c:v>
                </c:pt>
                <c:pt idx="1">
                  <c:v>1531.4947911225966</c:v>
                </c:pt>
                <c:pt idx="2">
                  <c:v>1547.5549227126487</c:v>
                </c:pt>
                <c:pt idx="3">
                  <c:v>1568.83706196505</c:v>
                </c:pt>
                <c:pt idx="4">
                  <c:v>1593.1675111529128</c:v>
                </c:pt>
                <c:pt idx="5">
                  <c:v>1618.0161821146426</c:v>
                </c:pt>
                <c:pt idx="6">
                  <c:v>1638.4426539583844</c:v>
                </c:pt>
                <c:pt idx="7">
                  <c:v>1658.2638846723623</c:v>
                </c:pt>
                <c:pt idx="8">
                  <c:v>1674.659870222597</c:v>
                </c:pt>
                <c:pt idx="9">
                  <c:v>1689.445125384653</c:v>
                </c:pt>
                <c:pt idx="10">
                  <c:v>1704.3353611013963</c:v>
                </c:pt>
                <c:pt idx="11">
                  <c:v>1720.4537417653517</c:v>
                </c:pt>
                <c:pt idx="12">
                  <c:v>1736.8930529825145</c:v>
                </c:pt>
                <c:pt idx="13">
                  <c:v>1752.5274803909508</c:v>
                </c:pt>
                <c:pt idx="14">
                  <c:v>1769.0089277082784</c:v>
                </c:pt>
                <c:pt idx="15">
                  <c:v>1785.2659988548207</c:v>
                </c:pt>
                <c:pt idx="16">
                  <c:v>1801.6011547820619</c:v>
                </c:pt>
                <c:pt idx="17">
                  <c:v>1823.9889735132588</c:v>
                </c:pt>
                <c:pt idx="18">
                  <c:v>1853.7872626863939</c:v>
                </c:pt>
                <c:pt idx="19">
                  <c:v>1884.7092751431132</c:v>
                </c:pt>
                <c:pt idx="20">
                  <c:v>1910.3501802434362</c:v>
                </c:pt>
              </c:numCache>
            </c:numRef>
          </c:val>
          <c:smooth val="0"/>
        </c:ser>
        <c:ser>
          <c:idx val="8"/>
          <c:order val="3"/>
          <c:tx>
            <c:v>2013 Winter MMLI</c:v>
          </c:tx>
          <c:spPr>
            <a:ln w="19050">
              <a:solidFill>
                <a:srgbClr val="FFC000"/>
              </a:solidFill>
            </a:ln>
          </c:spPr>
          <c:marker>
            <c:symbol val="square"/>
            <c:size val="4"/>
            <c:spPr>
              <a:solidFill>
                <a:srgbClr val="FFC000"/>
              </a:solidFill>
              <a:ln w="19050">
                <a:no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(Segment)'!$H$5:$H$25</c:f>
              <c:numCache>
                <c:formatCode>#,##0_ ;\-#,##0\ </c:formatCode>
                <c:ptCount val="21"/>
                <c:pt idx="0">
                  <c:v>2304.0389940997284</c:v>
                </c:pt>
                <c:pt idx="1">
                  <c:v>2316.7167818185612</c:v>
                </c:pt>
                <c:pt idx="2">
                  <c:v>2337.1228499262284</c:v>
                </c:pt>
                <c:pt idx="3">
                  <c:v>2368.0523955637864</c:v>
                </c:pt>
                <c:pt idx="4">
                  <c:v>2403.9754525501876</c:v>
                </c:pt>
                <c:pt idx="5">
                  <c:v>2440.7428521545248</c:v>
                </c:pt>
                <c:pt idx="6">
                  <c:v>2472.6108723309821</c:v>
                </c:pt>
                <c:pt idx="7">
                  <c:v>2503.3340039662157</c:v>
                </c:pt>
                <c:pt idx="8">
                  <c:v>2528.9257353061457</c:v>
                </c:pt>
                <c:pt idx="9">
                  <c:v>2553.2046758790916</c:v>
                </c:pt>
                <c:pt idx="10">
                  <c:v>2574.2363747865402</c:v>
                </c:pt>
                <c:pt idx="11">
                  <c:v>2597.4014212262036</c:v>
                </c:pt>
                <c:pt idx="12">
                  <c:v>2620.2196632252039</c:v>
                </c:pt>
                <c:pt idx="13">
                  <c:v>2645.5137979479669</c:v>
                </c:pt>
                <c:pt idx="14">
                  <c:v>2672.1254436715853</c:v>
                </c:pt>
                <c:pt idx="15">
                  <c:v>2698.6859888260096</c:v>
                </c:pt>
                <c:pt idx="16">
                  <c:v>2725.7113180401061</c:v>
                </c:pt>
                <c:pt idx="17">
                  <c:v>2764.5784298389835</c:v>
                </c:pt>
                <c:pt idx="18">
                  <c:v>2808.5396265315462</c:v>
                </c:pt>
                <c:pt idx="19">
                  <c:v>2849.9585080565967</c:v>
                </c:pt>
                <c:pt idx="20">
                  <c:v>2880.7049541602437</c:v>
                </c:pt>
              </c:numCache>
            </c:numRef>
          </c:val>
          <c:smooth val="0"/>
        </c:ser>
        <c:ser>
          <c:idx val="0"/>
          <c:order val="4"/>
          <c:tx>
            <c:v>2012 Summer GPG</c:v>
          </c:tx>
          <c:spPr>
            <a:ln w="19050">
              <a:solidFill>
                <a:schemeClr val="accent1"/>
              </a:solidFill>
              <a:prstDash val="sysDash"/>
            </a:ln>
          </c:spPr>
          <c:marker>
            <c:symbol val="triangle"/>
            <c:size val="4"/>
            <c:spPr>
              <a:solidFill>
                <a:srgbClr val="F37321"/>
              </a:solidFill>
              <a:ln w="19050">
                <a:solidFill>
                  <a:schemeClr val="accent1"/>
                </a:solidFill>
                <a:prstDash val="sysDash"/>
              </a:ln>
            </c:spPr>
          </c:marker>
          <c:val>
            <c:numRef>
              <c:f>'2012 GSOO'!$P$154:$P$174</c:f>
              <c:numCache>
                <c:formatCode>General</c:formatCode>
                <c:ptCount val="21"/>
              </c:numCache>
            </c:numRef>
          </c:val>
          <c:smooth val="0"/>
        </c:ser>
        <c:ser>
          <c:idx val="1"/>
          <c:order val="5"/>
          <c:tx>
            <c:v>2012 Winter GPG</c:v>
          </c:tx>
          <c:spPr>
            <a:ln w="19050">
              <a:solidFill>
                <a:schemeClr val="accent1"/>
              </a:solidFill>
              <a:prstDash val="sysDash"/>
            </a:ln>
          </c:spPr>
          <c:marker>
            <c:symbol val="square"/>
            <c:size val="4"/>
            <c:spPr>
              <a:solidFill>
                <a:srgbClr val="F37321"/>
              </a:solidFill>
              <a:ln w="19050">
                <a:noFill/>
                <a:prstDash val="sysDash"/>
              </a:ln>
            </c:spPr>
          </c:marker>
          <c:val>
            <c:numRef>
              <c:f>'2012 GSOO'!$R$154:$R$174</c:f>
              <c:numCache>
                <c:formatCode>General</c:formatCode>
                <c:ptCount val="21"/>
              </c:numCache>
            </c:numRef>
          </c:val>
          <c:smooth val="0"/>
        </c:ser>
        <c:ser>
          <c:idx val="2"/>
          <c:order val="6"/>
          <c:tx>
            <c:v>2012 Summer MMLI</c:v>
          </c:tx>
          <c:spPr>
            <a:ln w="19050">
              <a:solidFill>
                <a:srgbClr val="FFC000"/>
              </a:solidFill>
              <a:prstDash val="sysDash"/>
            </a:ln>
          </c:spPr>
          <c:marker>
            <c:symbol val="triangle"/>
            <c:size val="4"/>
            <c:spPr>
              <a:solidFill>
                <a:srgbClr val="FFC000"/>
              </a:solidFill>
              <a:ln w="19050">
                <a:solidFill>
                  <a:srgbClr val="FFC000"/>
                </a:solidFill>
                <a:prstDash val="sysDash"/>
              </a:ln>
            </c:spPr>
          </c:marker>
          <c:val>
            <c:numRef>
              <c:f>'2012 GSOO'!$Q$154:$Q$174</c:f>
              <c:numCache>
                <c:formatCode>General</c:formatCode>
                <c:ptCount val="21"/>
              </c:numCache>
            </c:numRef>
          </c:val>
          <c:smooth val="0"/>
        </c:ser>
        <c:ser>
          <c:idx val="6"/>
          <c:order val="7"/>
          <c:tx>
            <c:v>2012 Winter MMLI</c:v>
          </c:tx>
          <c:spPr>
            <a:ln w="19050">
              <a:solidFill>
                <a:srgbClr val="FFC000"/>
              </a:solidFill>
              <a:prstDash val="sysDash"/>
            </a:ln>
          </c:spPr>
          <c:marker>
            <c:symbol val="square"/>
            <c:size val="4"/>
            <c:spPr>
              <a:solidFill>
                <a:srgbClr val="FFC000"/>
              </a:solidFill>
              <a:ln w="19050">
                <a:noFill/>
              </a:ln>
            </c:spPr>
          </c:marker>
          <c:val>
            <c:numRef>
              <c:f>'2012 GSOO'!$S$154:$S$174</c:f>
              <c:numCache>
                <c:formatCode>General</c:formatCode>
                <c:ptCount val="21"/>
              </c:numCache>
            </c:numRef>
          </c:val>
          <c:smooth val="0"/>
        </c:ser>
        <c:dLbls>
          <c:showLegendKey val="0"/>
          <c:showVal val="0"/>
          <c:showCatName val="0"/>
          <c:showSerName val="0"/>
          <c:showPercent val="0"/>
          <c:showBubbleSize val="0"/>
        </c:dLbls>
        <c:marker val="1"/>
        <c:smooth val="0"/>
        <c:axId val="128770432"/>
        <c:axId val="128772736"/>
      </c:lineChart>
      <c:catAx>
        <c:axId val="128770432"/>
        <c:scaling>
          <c:orientation val="minMax"/>
        </c:scaling>
        <c:delete val="0"/>
        <c:axPos val="b"/>
        <c:title>
          <c:tx>
            <c:rich>
              <a:bodyPr/>
              <a:lstStyle/>
              <a:p>
                <a:pPr>
                  <a:defRPr/>
                </a:pPr>
                <a:r>
                  <a:rPr lang="en-AU"/>
                  <a:t>Year</a:t>
                </a:r>
              </a:p>
            </c:rich>
          </c:tx>
          <c:layout>
            <c:manualLayout>
              <c:xMode val="edge"/>
              <c:yMode val="edge"/>
              <c:x val="0.52344338512241051"/>
              <c:y val="0.75123141066496713"/>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772736"/>
        <c:crosses val="autoZero"/>
        <c:auto val="1"/>
        <c:lblAlgn val="ctr"/>
        <c:lblOffset val="100"/>
        <c:tickLblSkip val="5"/>
        <c:noMultiLvlLbl val="0"/>
      </c:catAx>
      <c:valAx>
        <c:axId val="12877273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1556250000000002E-2"/>
              <c:y val="0.1977036002482929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770432"/>
        <c:crosses val="autoZero"/>
        <c:crossBetween val="between"/>
      </c:valAx>
      <c:spPr>
        <a:solidFill>
          <a:srgbClr val="F7F5F5"/>
        </a:solidFill>
      </c:spPr>
    </c:plotArea>
    <c:legend>
      <c:legendPos val="b"/>
      <c:layout>
        <c:manualLayout>
          <c:xMode val="edge"/>
          <c:yMode val="edge"/>
          <c:x val="7.4526388888888892E-2"/>
          <c:y val="0.81459745499689629"/>
          <c:w val="0.88916481481481469"/>
          <c:h val="0.161752638112973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1-in-20, eastern and south-eastern Australia, by</a:t>
            </a:r>
            <a:r>
              <a:rPr lang="en-AU" sz="1100" baseline="0">
                <a:latin typeface="Arial" pitchFamily="34" charset="0"/>
                <a:cs typeface="Arial" pitchFamily="34" charset="0"/>
              </a:rPr>
              <a:t> segment</a:t>
            </a:r>
            <a:endParaRPr lang="en-AU" sz="1100">
              <a:latin typeface="Arial" pitchFamily="34" charset="0"/>
              <a:cs typeface="Arial" pitchFamily="34" charset="0"/>
            </a:endParaRPr>
          </a:p>
        </c:rich>
      </c:tx>
      <c:layout>
        <c:manualLayout>
          <c:xMode val="edge"/>
          <c:yMode val="edge"/>
          <c:x val="0.14587058564407981"/>
          <c:y val="1.3490123264673562E-2"/>
        </c:manualLayout>
      </c:layout>
      <c:overlay val="0"/>
    </c:title>
    <c:autoTitleDeleted val="0"/>
    <c:plotArea>
      <c:layout>
        <c:manualLayout>
          <c:layoutTarget val="inner"/>
          <c:xMode val="edge"/>
          <c:yMode val="edge"/>
          <c:x val="0.14846134259259258"/>
          <c:y val="0.136524208566108"/>
          <c:w val="0.8019708333333333"/>
          <c:h val="0.56660924891371822"/>
        </c:manualLayout>
      </c:layout>
      <c:lineChart>
        <c:grouping val="standard"/>
        <c:varyColors val="0"/>
        <c:ser>
          <c:idx val="4"/>
          <c:order val="0"/>
          <c:tx>
            <c:v>2013 Summer GPG</c:v>
          </c:tx>
          <c:spPr>
            <a:ln w="19050">
              <a:solidFill>
                <a:schemeClr val="accent1"/>
              </a:solidFill>
            </a:ln>
          </c:spPr>
          <c:marker>
            <c:symbol val="triangle"/>
            <c:size val="4"/>
            <c:spPr>
              <a:solidFill>
                <a:schemeClr val="accent1"/>
              </a:solidFill>
              <a:ln w="19050">
                <a:solidFill>
                  <a:schemeClr val="accent1"/>
                </a:solid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(Segment)'!$C$5:$C$25</c:f>
              <c:numCache>
                <c:formatCode>#,##0_ ;\-#,##0\ </c:formatCode>
                <c:ptCount val="21"/>
                <c:pt idx="0">
                  <c:v>352.80245873949997</c:v>
                </c:pt>
                <c:pt idx="1">
                  <c:v>404.90168035519991</c:v>
                </c:pt>
                <c:pt idx="2">
                  <c:v>384.33005647924995</c:v>
                </c:pt>
                <c:pt idx="3">
                  <c:v>360.82511185559997</c:v>
                </c:pt>
                <c:pt idx="4">
                  <c:v>377.20117501114993</c:v>
                </c:pt>
                <c:pt idx="5">
                  <c:v>379.62321977614994</c:v>
                </c:pt>
                <c:pt idx="6">
                  <c:v>376.43178147330002</c:v>
                </c:pt>
                <c:pt idx="7">
                  <c:v>363.18017846564993</c:v>
                </c:pt>
                <c:pt idx="8">
                  <c:v>368.78884048649996</c:v>
                </c:pt>
                <c:pt idx="9">
                  <c:v>367.41352870179998</c:v>
                </c:pt>
                <c:pt idx="10">
                  <c:v>372.34866366074993</c:v>
                </c:pt>
                <c:pt idx="11">
                  <c:v>370.75747421579996</c:v>
                </c:pt>
                <c:pt idx="12">
                  <c:v>373.77185471079997</c:v>
                </c:pt>
                <c:pt idx="13">
                  <c:v>392.92645369214995</c:v>
                </c:pt>
                <c:pt idx="14">
                  <c:v>393.37094463379998</c:v>
                </c:pt>
                <c:pt idx="15">
                  <c:v>392.86260370629998</c:v>
                </c:pt>
                <c:pt idx="16">
                  <c:v>426.7406273035499</c:v>
                </c:pt>
                <c:pt idx="17">
                  <c:v>491.95657234254998</c:v>
                </c:pt>
                <c:pt idx="18">
                  <c:v>544.4450958786</c:v>
                </c:pt>
                <c:pt idx="19">
                  <c:v>581.49268475199995</c:v>
                </c:pt>
                <c:pt idx="20">
                  <c:v>605.59569253749987</c:v>
                </c:pt>
              </c:numCache>
            </c:numRef>
          </c:val>
          <c:smooth val="0"/>
        </c:ser>
        <c:ser>
          <c:idx val="5"/>
          <c:order val="1"/>
          <c:tx>
            <c:v>2013 Winter GPG</c:v>
          </c:tx>
          <c:spPr>
            <a:ln w="19050">
              <a:solidFill>
                <a:schemeClr val="accent1"/>
              </a:solidFill>
            </a:ln>
          </c:spPr>
          <c:marker>
            <c:symbol val="square"/>
            <c:size val="4"/>
            <c:spPr>
              <a:solidFill>
                <a:schemeClr val="accent1"/>
              </a:solidFill>
              <a:ln w="19050">
                <a:no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(Segment)'!$G$5:$G$25</c:f>
              <c:numCache>
                <c:formatCode>#,##0_ ;\-#,##0\ </c:formatCode>
                <c:ptCount val="21"/>
                <c:pt idx="0">
                  <c:v>245.34421710648496</c:v>
                </c:pt>
                <c:pt idx="1">
                  <c:v>323.81994783547498</c:v>
                </c:pt>
                <c:pt idx="2">
                  <c:v>246.09208687304499</c:v>
                </c:pt>
                <c:pt idx="3">
                  <c:v>185.94498528759999</c:v>
                </c:pt>
                <c:pt idx="4">
                  <c:v>231.23668271759999</c:v>
                </c:pt>
                <c:pt idx="5">
                  <c:v>216.59101805354999</c:v>
                </c:pt>
                <c:pt idx="6">
                  <c:v>233.08172411930002</c:v>
                </c:pt>
                <c:pt idx="7">
                  <c:v>217.92155604659996</c:v>
                </c:pt>
                <c:pt idx="8">
                  <c:v>224.01132518484999</c:v>
                </c:pt>
                <c:pt idx="9">
                  <c:v>191.33235606449998</c:v>
                </c:pt>
                <c:pt idx="10">
                  <c:v>191.9038560775</c:v>
                </c:pt>
                <c:pt idx="11">
                  <c:v>194.67189614354999</c:v>
                </c:pt>
                <c:pt idx="12">
                  <c:v>201.73520856089996</c:v>
                </c:pt>
                <c:pt idx="13">
                  <c:v>214.99440850859997</c:v>
                </c:pt>
                <c:pt idx="14">
                  <c:v>226.66651645469997</c:v>
                </c:pt>
                <c:pt idx="15">
                  <c:v>224.75099451874999</c:v>
                </c:pt>
                <c:pt idx="16">
                  <c:v>247.83862847974996</c:v>
                </c:pt>
                <c:pt idx="17">
                  <c:v>336.11302343849997</c:v>
                </c:pt>
                <c:pt idx="18">
                  <c:v>371.84257625654993</c:v>
                </c:pt>
                <c:pt idx="19">
                  <c:v>371.69897003714993</c:v>
                </c:pt>
                <c:pt idx="20">
                  <c:v>391.92871619299996</c:v>
                </c:pt>
              </c:numCache>
            </c:numRef>
          </c:val>
          <c:smooth val="0"/>
        </c:ser>
        <c:ser>
          <c:idx val="3"/>
          <c:order val="2"/>
          <c:tx>
            <c:v>2013 Summer MMLI</c:v>
          </c:tx>
          <c:spPr>
            <a:ln w="19050">
              <a:solidFill>
                <a:srgbClr val="FFC000"/>
              </a:solidFill>
            </a:ln>
          </c:spPr>
          <c:marker>
            <c:symbol val="triangle"/>
            <c:size val="4"/>
            <c:spPr>
              <a:solidFill>
                <a:srgbClr val="FFC000"/>
              </a:solidFill>
              <a:ln w="19050">
                <a:solidFill>
                  <a:srgbClr val="FFC000"/>
                </a:solid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(Segment)'!$E$5:$E$25</c:f>
              <c:numCache>
                <c:formatCode>#,##0_ ;\-#,##0\ </c:formatCode>
                <c:ptCount val="21"/>
                <c:pt idx="0">
                  <c:v>1760.7262484401583</c:v>
                </c:pt>
                <c:pt idx="1">
                  <c:v>1807.1426263930459</c:v>
                </c:pt>
                <c:pt idx="2">
                  <c:v>1824.9833355325927</c:v>
                </c:pt>
                <c:pt idx="3">
                  <c:v>1849.3585694734697</c:v>
                </c:pt>
                <c:pt idx="4">
                  <c:v>1877.6890078317965</c:v>
                </c:pt>
                <c:pt idx="5">
                  <c:v>1906.6337160924325</c:v>
                </c:pt>
                <c:pt idx="6">
                  <c:v>1930.7787319062422</c:v>
                </c:pt>
                <c:pt idx="7">
                  <c:v>1953.9713143991121</c:v>
                </c:pt>
                <c:pt idx="8">
                  <c:v>1973.2350571689194</c:v>
                </c:pt>
                <c:pt idx="9">
                  <c:v>1990.4897075086753</c:v>
                </c:pt>
                <c:pt idx="10">
                  <c:v>2007.898501933616</c:v>
                </c:pt>
                <c:pt idx="11">
                  <c:v>2026.8757847263844</c:v>
                </c:pt>
                <c:pt idx="12">
                  <c:v>2046.495038850552</c:v>
                </c:pt>
                <c:pt idx="13">
                  <c:v>2065.4804782247465</c:v>
                </c:pt>
                <c:pt idx="14">
                  <c:v>2085.4591570210741</c:v>
                </c:pt>
                <c:pt idx="15">
                  <c:v>2105.308658762754</c:v>
                </c:pt>
                <c:pt idx="16">
                  <c:v>2125.3607894713477</c:v>
                </c:pt>
                <c:pt idx="17">
                  <c:v>2151.7105280125065</c:v>
                </c:pt>
                <c:pt idx="18">
                  <c:v>2185.5061366500186</c:v>
                </c:pt>
                <c:pt idx="19">
                  <c:v>2220.1236247534857</c:v>
                </c:pt>
                <c:pt idx="20">
                  <c:v>2249.2558836405296</c:v>
                </c:pt>
              </c:numCache>
            </c:numRef>
          </c:val>
          <c:smooth val="0"/>
        </c:ser>
        <c:ser>
          <c:idx val="8"/>
          <c:order val="3"/>
          <c:tx>
            <c:v>2013 Winter MMLI</c:v>
          </c:tx>
          <c:spPr>
            <a:ln w="19050">
              <a:solidFill>
                <a:srgbClr val="FFC000"/>
              </a:solidFill>
            </a:ln>
          </c:spPr>
          <c:marker>
            <c:symbol val="square"/>
            <c:size val="4"/>
            <c:spPr>
              <a:solidFill>
                <a:srgbClr val="FFC000"/>
              </a:solidFill>
              <a:ln w="19050">
                <a:noFill/>
              </a:ln>
            </c:spPr>
          </c:marker>
          <c:cat>
            <c:numRef>
              <c:f>'Domestic PD (Segment)'!$A$5:$A$25</c:f>
              <c:numCache>
                <c:formatCode>General</c:formatCode>
                <c:ptCount val="21"/>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pt idx="18">
                  <c:v>2031</c:v>
                </c:pt>
                <c:pt idx="19">
                  <c:v>2032</c:v>
                </c:pt>
                <c:pt idx="20">
                  <c:v>2033</c:v>
                </c:pt>
              </c:numCache>
            </c:numRef>
          </c:cat>
          <c:val>
            <c:numRef>
              <c:f>'Domestic PD (Segment)'!$I$5:$I$25</c:f>
              <c:numCache>
                <c:formatCode>#,##0_ ;\-#,##0\ </c:formatCode>
                <c:ptCount val="21"/>
                <c:pt idx="0">
                  <c:v>2508.3828669651543</c:v>
                </c:pt>
                <c:pt idx="1">
                  <c:v>2521.4354987100301</c:v>
                </c:pt>
                <c:pt idx="2">
                  <c:v>2543.0278530003998</c:v>
                </c:pt>
                <c:pt idx="3">
                  <c:v>2576.3456995590054</c:v>
                </c:pt>
                <c:pt idx="4">
                  <c:v>2615.405783362944</c:v>
                </c:pt>
                <c:pt idx="5">
                  <c:v>2655.41614453785</c:v>
                </c:pt>
                <c:pt idx="6">
                  <c:v>2690.1368723353635</c:v>
                </c:pt>
                <c:pt idx="7">
                  <c:v>2723.3988709160967</c:v>
                </c:pt>
                <c:pt idx="8">
                  <c:v>2751.0678033496802</c:v>
                </c:pt>
                <c:pt idx="9">
                  <c:v>2777.0130168039432</c:v>
                </c:pt>
                <c:pt idx="10">
                  <c:v>2799.6388253054047</c:v>
                </c:pt>
                <c:pt idx="11">
                  <c:v>2824.6893028680161</c:v>
                </c:pt>
                <c:pt idx="12">
                  <c:v>2849.6990247446283</c:v>
                </c:pt>
                <c:pt idx="13">
                  <c:v>2877.394180803879</c:v>
                </c:pt>
                <c:pt idx="14">
                  <c:v>2906.5358533176841</c:v>
                </c:pt>
                <c:pt idx="15">
                  <c:v>2935.673315631675</c:v>
                </c:pt>
                <c:pt idx="16">
                  <c:v>2965.3584452779892</c:v>
                </c:pt>
                <c:pt idx="17">
                  <c:v>3007.1576097129264</c:v>
                </c:pt>
                <c:pt idx="18">
                  <c:v>3054.0645215127479</c:v>
                </c:pt>
                <c:pt idx="19">
                  <c:v>3098.1805547494446</c:v>
                </c:pt>
                <c:pt idx="20">
                  <c:v>3131.4351329113861</c:v>
                </c:pt>
              </c:numCache>
            </c:numRef>
          </c:val>
          <c:smooth val="0"/>
        </c:ser>
        <c:ser>
          <c:idx val="0"/>
          <c:order val="4"/>
          <c:tx>
            <c:v>2012 Summer GPG</c:v>
          </c:tx>
          <c:spPr>
            <a:ln w="19050">
              <a:solidFill>
                <a:schemeClr val="accent1"/>
              </a:solidFill>
              <a:prstDash val="sysDash"/>
            </a:ln>
          </c:spPr>
          <c:marker>
            <c:symbol val="triangle"/>
            <c:size val="4"/>
            <c:spPr>
              <a:solidFill>
                <a:srgbClr val="F37321"/>
              </a:solidFill>
              <a:ln w="19050">
                <a:solidFill>
                  <a:schemeClr val="accent1"/>
                </a:solidFill>
                <a:prstDash val="sysDash"/>
              </a:ln>
            </c:spPr>
          </c:marker>
          <c:val>
            <c:numRef>
              <c:f>'2012 GSOO'!$B$82:$B$102</c:f>
              <c:numCache>
                <c:formatCode>#,##0_ ;\-#,##0\ </c:formatCode>
                <c:ptCount val="21"/>
                <c:pt idx="0">
                  <c:v>319.96330239121494</c:v>
                </c:pt>
                <c:pt idx="1">
                  <c:v>350.95492488086097</c:v>
                </c:pt>
                <c:pt idx="2">
                  <c:v>372.33429283197</c:v>
                </c:pt>
                <c:pt idx="3">
                  <c:v>396.13273629245401</c:v>
                </c:pt>
                <c:pt idx="4">
                  <c:v>406.20725593559996</c:v>
                </c:pt>
                <c:pt idx="5">
                  <c:v>382.75472034731399</c:v>
                </c:pt>
                <c:pt idx="6">
                  <c:v>348.43140119497502</c:v>
                </c:pt>
                <c:pt idx="7">
                  <c:v>303.13435901370303</c:v>
                </c:pt>
                <c:pt idx="8">
                  <c:v>315.011486479116</c:v>
                </c:pt>
                <c:pt idx="9">
                  <c:v>350.72163459253204</c:v>
                </c:pt>
                <c:pt idx="10">
                  <c:v>360.01329016125896</c:v>
                </c:pt>
                <c:pt idx="11">
                  <c:v>363.53375699673899</c:v>
                </c:pt>
                <c:pt idx="12">
                  <c:v>362.197801248948</c:v>
                </c:pt>
                <c:pt idx="13">
                  <c:v>465.49925303838592</c:v>
                </c:pt>
                <c:pt idx="14">
                  <c:v>521.46694771531497</c:v>
                </c:pt>
                <c:pt idx="15">
                  <c:v>584.02883859505505</c:v>
                </c:pt>
                <c:pt idx="16">
                  <c:v>611.74913373819004</c:v>
                </c:pt>
                <c:pt idx="17">
                  <c:v>615.71548810193087</c:v>
                </c:pt>
                <c:pt idx="18">
                  <c:v>669.82134279322486</c:v>
                </c:pt>
                <c:pt idx="19">
                  <c:v>689.10433583270992</c:v>
                </c:pt>
                <c:pt idx="20">
                  <c:v>776.47141276832394</c:v>
                </c:pt>
              </c:numCache>
            </c:numRef>
          </c:val>
          <c:smooth val="0"/>
        </c:ser>
        <c:ser>
          <c:idx val="1"/>
          <c:order val="5"/>
          <c:tx>
            <c:v>2012 Winter GPG</c:v>
          </c:tx>
          <c:spPr>
            <a:ln w="19050">
              <a:solidFill>
                <a:schemeClr val="accent1"/>
              </a:solidFill>
              <a:prstDash val="sysDash"/>
            </a:ln>
          </c:spPr>
          <c:marker>
            <c:symbol val="square"/>
            <c:size val="4"/>
            <c:spPr>
              <a:solidFill>
                <a:srgbClr val="F37321"/>
              </a:solidFill>
              <a:ln w="19050">
                <a:noFill/>
                <a:prstDash val="sysDash"/>
              </a:ln>
            </c:spPr>
          </c:marker>
          <c:val>
            <c:numRef>
              <c:f>'2012 GSOO'!$D$82:$D$102</c:f>
              <c:numCache>
                <c:formatCode>#,##0_ ;\-#,##0\ </c:formatCode>
                <c:ptCount val="21"/>
                <c:pt idx="0">
                  <c:v>201.30293804499479</c:v>
                </c:pt>
                <c:pt idx="1">
                  <c:v>233.47254714394379</c:v>
                </c:pt>
                <c:pt idx="2">
                  <c:v>262.61651253738592</c:v>
                </c:pt>
                <c:pt idx="3">
                  <c:v>314.04256061812197</c:v>
                </c:pt>
                <c:pt idx="4">
                  <c:v>354.31842679814702</c:v>
                </c:pt>
                <c:pt idx="5">
                  <c:v>330.80750691578095</c:v>
                </c:pt>
                <c:pt idx="6">
                  <c:v>347.78284681732191</c:v>
                </c:pt>
                <c:pt idx="7">
                  <c:v>228.64707772609501</c:v>
                </c:pt>
                <c:pt idx="8">
                  <c:v>266.09710268135399</c:v>
                </c:pt>
                <c:pt idx="9">
                  <c:v>239.64343169867098</c:v>
                </c:pt>
                <c:pt idx="10">
                  <c:v>241.89748228264497</c:v>
                </c:pt>
                <c:pt idx="11">
                  <c:v>246.56695028838595</c:v>
                </c:pt>
                <c:pt idx="12">
                  <c:v>278.44641989600098</c:v>
                </c:pt>
                <c:pt idx="13">
                  <c:v>347.79267772588497</c:v>
                </c:pt>
                <c:pt idx="14">
                  <c:v>412.63986891256502</c:v>
                </c:pt>
                <c:pt idx="15">
                  <c:v>431.38127420098198</c:v>
                </c:pt>
                <c:pt idx="16">
                  <c:v>503.25273858654896</c:v>
                </c:pt>
                <c:pt idx="17">
                  <c:v>516.72749333639695</c:v>
                </c:pt>
                <c:pt idx="18">
                  <c:v>596.799224463771</c:v>
                </c:pt>
                <c:pt idx="19">
                  <c:v>614.53352526768299</c:v>
                </c:pt>
                <c:pt idx="20">
                  <c:v>635.18193742989297</c:v>
                </c:pt>
              </c:numCache>
            </c:numRef>
          </c:val>
          <c:smooth val="0"/>
        </c:ser>
        <c:ser>
          <c:idx val="2"/>
          <c:order val="6"/>
          <c:tx>
            <c:v>2012 Summer MMLI</c:v>
          </c:tx>
          <c:spPr>
            <a:ln w="19050">
              <a:solidFill>
                <a:srgbClr val="FFC000"/>
              </a:solidFill>
              <a:prstDash val="sysDash"/>
            </a:ln>
          </c:spPr>
          <c:marker>
            <c:symbol val="triangle"/>
            <c:size val="4"/>
            <c:spPr>
              <a:solidFill>
                <a:srgbClr val="FFC000"/>
              </a:solidFill>
              <a:ln w="19050">
                <a:solidFill>
                  <a:srgbClr val="FFC000"/>
                </a:solidFill>
                <a:prstDash val="sysDash"/>
              </a:ln>
            </c:spPr>
          </c:marker>
          <c:val>
            <c:numRef>
              <c:f>'2012 GSOO'!$C$82:$C$102</c:f>
              <c:numCache>
                <c:formatCode>#,##0_ ;\-#,##0\ </c:formatCode>
                <c:ptCount val="21"/>
                <c:pt idx="0">
                  <c:v>1870.783917964093</c:v>
                </c:pt>
                <c:pt idx="1">
                  <c:v>1898.2058746993753</c:v>
                </c:pt>
                <c:pt idx="2">
                  <c:v>1925.5962972866259</c:v>
                </c:pt>
                <c:pt idx="3">
                  <c:v>1959.7900560541934</c:v>
                </c:pt>
                <c:pt idx="4">
                  <c:v>2005.296673108955</c:v>
                </c:pt>
                <c:pt idx="5">
                  <c:v>2056.5418361806724</c:v>
                </c:pt>
                <c:pt idx="6">
                  <c:v>2096.4506084105815</c:v>
                </c:pt>
                <c:pt idx="7">
                  <c:v>2123.419639607579</c:v>
                </c:pt>
                <c:pt idx="8">
                  <c:v>2144.2506753630905</c:v>
                </c:pt>
                <c:pt idx="9">
                  <c:v>2162.3679066810691</c:v>
                </c:pt>
                <c:pt idx="10">
                  <c:v>2177.2788150237998</c:v>
                </c:pt>
                <c:pt idx="11">
                  <c:v>2190.9864445234812</c:v>
                </c:pt>
                <c:pt idx="12">
                  <c:v>2205.5926272913466</c:v>
                </c:pt>
                <c:pt idx="13">
                  <c:v>2223.8018467115644</c:v>
                </c:pt>
                <c:pt idx="14">
                  <c:v>2245.8907308809967</c:v>
                </c:pt>
                <c:pt idx="15">
                  <c:v>2265.4505759598383</c:v>
                </c:pt>
                <c:pt idx="16">
                  <c:v>2279.1264155401291</c:v>
                </c:pt>
                <c:pt idx="17">
                  <c:v>2290.0011070598771</c:v>
                </c:pt>
                <c:pt idx="18">
                  <c:v>2302.7179346692524</c:v>
                </c:pt>
                <c:pt idx="19">
                  <c:v>2316.6182534303357</c:v>
                </c:pt>
                <c:pt idx="20">
                  <c:v>2329.1100794739377</c:v>
                </c:pt>
              </c:numCache>
            </c:numRef>
          </c:val>
          <c:smooth val="0"/>
        </c:ser>
        <c:ser>
          <c:idx val="6"/>
          <c:order val="7"/>
          <c:tx>
            <c:v>2012 Winter MMLI</c:v>
          </c:tx>
          <c:spPr>
            <a:ln w="19050">
              <a:solidFill>
                <a:srgbClr val="FFC000"/>
              </a:solidFill>
              <a:prstDash val="sysDash"/>
            </a:ln>
          </c:spPr>
          <c:marker>
            <c:symbol val="square"/>
            <c:size val="4"/>
            <c:spPr>
              <a:solidFill>
                <a:srgbClr val="FFC000"/>
              </a:solidFill>
              <a:ln w="19050">
                <a:noFill/>
              </a:ln>
            </c:spPr>
          </c:marker>
          <c:val>
            <c:numRef>
              <c:f>'2012 GSOO'!$E$82:$E$102</c:f>
              <c:numCache>
                <c:formatCode>#,##0_ ;\-#,##0\ </c:formatCode>
                <c:ptCount val="21"/>
                <c:pt idx="0">
                  <c:v>2512.5449596922713</c:v>
                </c:pt>
                <c:pt idx="1">
                  <c:v>2537.342766363292</c:v>
                </c:pt>
                <c:pt idx="2">
                  <c:v>2564.0555641988449</c:v>
                </c:pt>
                <c:pt idx="3">
                  <c:v>2605.2124799101362</c:v>
                </c:pt>
                <c:pt idx="4">
                  <c:v>2662.3126905066433</c:v>
                </c:pt>
                <c:pt idx="5">
                  <c:v>2722.4404436573973</c:v>
                </c:pt>
                <c:pt idx="6">
                  <c:v>2761.5156690831091</c:v>
                </c:pt>
                <c:pt idx="7">
                  <c:v>2793.0809591527727</c:v>
                </c:pt>
                <c:pt idx="8">
                  <c:v>2821.265852627052</c:v>
                </c:pt>
                <c:pt idx="9">
                  <c:v>2848.5696891665393</c:v>
                </c:pt>
                <c:pt idx="10">
                  <c:v>2868.0406451136378</c:v>
                </c:pt>
                <c:pt idx="11">
                  <c:v>2886.0213869920026</c:v>
                </c:pt>
                <c:pt idx="12">
                  <c:v>2903.3788164540561</c:v>
                </c:pt>
                <c:pt idx="13">
                  <c:v>2929.0268411613465</c:v>
                </c:pt>
                <c:pt idx="14">
                  <c:v>2958.898585277243</c:v>
                </c:pt>
                <c:pt idx="15">
                  <c:v>2985.0887567166678</c:v>
                </c:pt>
                <c:pt idx="16">
                  <c:v>3004.0418339378825</c:v>
                </c:pt>
                <c:pt idx="17">
                  <c:v>3019.8373419207155</c:v>
                </c:pt>
                <c:pt idx="18">
                  <c:v>3037.7766305159898</c:v>
                </c:pt>
                <c:pt idx="19">
                  <c:v>3056.8700797753172</c:v>
                </c:pt>
                <c:pt idx="20">
                  <c:v>3074.2131824457465</c:v>
                </c:pt>
              </c:numCache>
            </c:numRef>
          </c:val>
          <c:smooth val="0"/>
        </c:ser>
        <c:dLbls>
          <c:showLegendKey val="0"/>
          <c:showVal val="0"/>
          <c:showCatName val="0"/>
          <c:showSerName val="0"/>
          <c:showPercent val="0"/>
          <c:showBubbleSize val="0"/>
        </c:dLbls>
        <c:marker val="1"/>
        <c:smooth val="0"/>
        <c:axId val="129098112"/>
        <c:axId val="129100416"/>
      </c:lineChart>
      <c:catAx>
        <c:axId val="129098112"/>
        <c:scaling>
          <c:orientation val="minMax"/>
        </c:scaling>
        <c:delete val="0"/>
        <c:axPos val="b"/>
        <c:title>
          <c:tx>
            <c:rich>
              <a:bodyPr/>
              <a:lstStyle/>
              <a:p>
                <a:pPr>
                  <a:defRPr/>
                </a:pPr>
                <a:r>
                  <a:rPr lang="en-AU"/>
                  <a:t>Year</a:t>
                </a:r>
              </a:p>
            </c:rich>
          </c:tx>
          <c:layout>
            <c:manualLayout>
              <c:xMode val="edge"/>
              <c:yMode val="edge"/>
              <c:x val="0.52344338512241051"/>
              <c:y val="0.75123141066496713"/>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100416"/>
        <c:crosses val="autoZero"/>
        <c:auto val="1"/>
        <c:lblAlgn val="ctr"/>
        <c:lblOffset val="100"/>
        <c:tickLblSkip val="5"/>
        <c:noMultiLvlLbl val="0"/>
      </c:catAx>
      <c:valAx>
        <c:axId val="12910041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1556250000000002E-2"/>
              <c:y val="0.1977036002482929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098112"/>
        <c:crosses val="autoZero"/>
        <c:crossBetween val="between"/>
      </c:valAx>
      <c:spPr>
        <a:solidFill>
          <a:srgbClr val="F7F5F5"/>
        </a:solidFill>
      </c:spPr>
    </c:plotArea>
    <c:legend>
      <c:legendPos val="b"/>
      <c:layout>
        <c:manualLayout>
          <c:xMode val="edge"/>
          <c:yMode val="edge"/>
          <c:x val="7.4526388888888892E-2"/>
          <c:y val="0.81459745499689629"/>
          <c:w val="0.88916481481481469"/>
          <c:h val="0.161752638112973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South Australia </a:t>
            </a:r>
          </a:p>
        </c:rich>
      </c:tx>
      <c:overlay val="0"/>
    </c:title>
    <c:autoTitleDeleted val="0"/>
    <c:plotArea>
      <c:layout/>
      <c:areaChart>
        <c:grouping val="stacked"/>
        <c:varyColors val="0"/>
        <c:ser>
          <c:idx val="0"/>
          <c:order val="0"/>
          <c:tx>
            <c:strRef>
              <c:f>'SA AD'!$B$3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'SA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AD'!$L$5:$L$30</c:f>
              <c:numCache>
                <c:formatCode>#,##0_ ;\-#,##0\ </c:formatCode>
                <c:ptCount val="26"/>
                <c:pt idx="0">
                  <c:v>72.828403860192978</c:v>
                </c:pt>
                <c:pt idx="1">
                  <c:v>63.395355262760759</c:v>
                </c:pt>
                <c:pt idx="2">
                  <c:v>62.633522556541507</c:v>
                </c:pt>
                <c:pt idx="3">
                  <c:v>60.085241013557386</c:v>
                </c:pt>
                <c:pt idx="4">
                  <c:v>62.986820784045292</c:v>
                </c:pt>
                <c:pt idx="5">
                  <c:v>51.913973942866519</c:v>
                </c:pt>
                <c:pt idx="6">
                  <c:v>43.251814256697834</c:v>
                </c:pt>
                <c:pt idx="7">
                  <c:v>30.966859349332662</c:v>
                </c:pt>
                <c:pt idx="8">
                  <c:v>30.976003450809877</c:v>
                </c:pt>
                <c:pt idx="9">
                  <c:v>28.512568313666577</c:v>
                </c:pt>
                <c:pt idx="10">
                  <c:v>27.037603813434608</c:v>
                </c:pt>
                <c:pt idx="11">
                  <c:v>27.123460599928737</c:v>
                </c:pt>
                <c:pt idx="12">
                  <c:v>27.182406549554361</c:v>
                </c:pt>
                <c:pt idx="13">
                  <c:v>27.101884667345178</c:v>
                </c:pt>
                <c:pt idx="14">
                  <c:v>27.597427162382651</c:v>
                </c:pt>
                <c:pt idx="15">
                  <c:v>27.500317610692065</c:v>
                </c:pt>
                <c:pt idx="16">
                  <c:v>27.601086082404763</c:v>
                </c:pt>
                <c:pt idx="17">
                  <c:v>27.722393156276166</c:v>
                </c:pt>
                <c:pt idx="18">
                  <c:v>28.0535526830629</c:v>
                </c:pt>
                <c:pt idx="19">
                  <c:v>28.539444945024648</c:v>
                </c:pt>
                <c:pt idx="20">
                  <c:v>28.907666427406458</c:v>
                </c:pt>
                <c:pt idx="21">
                  <c:v>29.647883697927206</c:v>
                </c:pt>
                <c:pt idx="22">
                  <c:v>33.295483148294906</c:v>
                </c:pt>
                <c:pt idx="23">
                  <c:v>38.545002149834993</c:v>
                </c:pt>
                <c:pt idx="24">
                  <c:v>39.26980665826882</c:v>
                </c:pt>
                <c:pt idx="25">
                  <c:v>40.039259136078236</c:v>
                </c:pt>
              </c:numCache>
            </c:numRef>
          </c:val>
        </c:ser>
        <c:ser>
          <c:idx val="1"/>
          <c:order val="1"/>
          <c:tx>
            <c:strRef>
              <c:f>'SA AD'!$C$3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'SA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AD'!$M$5:$M$30</c:f>
              <c:numCache>
                <c:formatCode>#,##0_ ;\-#,##0\ </c:formatCode>
                <c:ptCount val="26"/>
                <c:pt idx="0">
                  <c:v>13.153191872034004</c:v>
                </c:pt>
                <c:pt idx="1">
                  <c:v>13.502061784662775</c:v>
                </c:pt>
                <c:pt idx="2">
                  <c:v>13.510819625405686</c:v>
                </c:pt>
                <c:pt idx="3">
                  <c:v>13.203461819737374</c:v>
                </c:pt>
                <c:pt idx="4">
                  <c:v>12.976692139194084</c:v>
                </c:pt>
                <c:pt idx="5">
                  <c:v>13.016039195631841</c:v>
                </c:pt>
                <c:pt idx="6">
                  <c:v>13.01134426259153</c:v>
                </c:pt>
                <c:pt idx="7">
                  <c:v>13.035070157609912</c:v>
                </c:pt>
                <c:pt idx="8">
                  <c:v>13.12114153252757</c:v>
                </c:pt>
                <c:pt idx="9">
                  <c:v>13.26113620084308</c:v>
                </c:pt>
                <c:pt idx="10">
                  <c:v>13.414310515045425</c:v>
                </c:pt>
                <c:pt idx="11">
                  <c:v>13.560135250953119</c:v>
                </c:pt>
                <c:pt idx="12">
                  <c:v>13.695263154425032</c:v>
                </c:pt>
                <c:pt idx="13">
                  <c:v>13.814939504171935</c:v>
                </c:pt>
                <c:pt idx="14">
                  <c:v>13.904986374448177</c:v>
                </c:pt>
                <c:pt idx="15">
                  <c:v>13.975274213703722</c:v>
                </c:pt>
                <c:pt idx="16">
                  <c:v>14.033109037778027</c:v>
                </c:pt>
                <c:pt idx="17">
                  <c:v>14.092060205344541</c:v>
                </c:pt>
                <c:pt idx="18">
                  <c:v>14.15358663542672</c:v>
                </c:pt>
                <c:pt idx="19">
                  <c:v>14.22161884245615</c:v>
                </c:pt>
                <c:pt idx="20">
                  <c:v>14.30892930665666</c:v>
                </c:pt>
                <c:pt idx="21">
                  <c:v>14.416741790559161</c:v>
                </c:pt>
                <c:pt idx="22">
                  <c:v>14.526160942309925</c:v>
                </c:pt>
                <c:pt idx="23">
                  <c:v>14.614454284894089</c:v>
                </c:pt>
                <c:pt idx="24">
                  <c:v>14.681161728604055</c:v>
                </c:pt>
                <c:pt idx="25">
                  <c:v>14.751409554980787</c:v>
                </c:pt>
              </c:numCache>
            </c:numRef>
          </c:val>
        </c:ser>
        <c:ser>
          <c:idx val="2"/>
          <c:order val="2"/>
          <c:tx>
            <c:strRef>
              <c:f>'SA AD'!$D$3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'SA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AD'!$N$5:$N$30</c:f>
              <c:numCache>
                <c:formatCode>#,##0_ ;\-#,##0\ </c:formatCode>
                <c:ptCount val="26"/>
                <c:pt idx="0">
                  <c:v>25.315124351021041</c:v>
                </c:pt>
                <c:pt idx="1">
                  <c:v>24.569229089002018</c:v>
                </c:pt>
                <c:pt idx="2">
                  <c:v>24.353744902000042</c:v>
                </c:pt>
                <c:pt idx="3">
                  <c:v>23.777370418325141</c:v>
                </c:pt>
                <c:pt idx="4">
                  <c:v>22.42925569501655</c:v>
                </c:pt>
                <c:pt idx="5">
                  <c:v>21.35299875390492</c:v>
                </c:pt>
                <c:pt idx="6">
                  <c:v>20.758859883389118</c:v>
                </c:pt>
                <c:pt idx="7">
                  <c:v>20.707549034400838</c:v>
                </c:pt>
                <c:pt idx="8">
                  <c:v>20.63197011334611</c:v>
                </c:pt>
                <c:pt idx="9">
                  <c:v>20.71947184606222</c:v>
                </c:pt>
                <c:pt idx="10">
                  <c:v>20.913727023779661</c:v>
                </c:pt>
                <c:pt idx="11">
                  <c:v>21.080087139768608</c:v>
                </c:pt>
                <c:pt idx="12">
                  <c:v>21.167947082979087</c:v>
                </c:pt>
                <c:pt idx="13">
                  <c:v>21.171667977296238</c:v>
                </c:pt>
                <c:pt idx="14">
                  <c:v>21.153247419267043</c:v>
                </c:pt>
                <c:pt idx="15">
                  <c:v>21.155493928271532</c:v>
                </c:pt>
                <c:pt idx="16">
                  <c:v>21.194966499383927</c:v>
                </c:pt>
                <c:pt idx="17">
                  <c:v>21.295821077371247</c:v>
                </c:pt>
                <c:pt idx="18">
                  <c:v>21.387376885219727</c:v>
                </c:pt>
                <c:pt idx="19">
                  <c:v>21.450064846532911</c:v>
                </c:pt>
                <c:pt idx="20">
                  <c:v>21.53398716613189</c:v>
                </c:pt>
                <c:pt idx="21">
                  <c:v>21.692784931799949</c:v>
                </c:pt>
                <c:pt idx="22">
                  <c:v>21.898098712866599</c:v>
                </c:pt>
                <c:pt idx="23">
                  <c:v>22.046828589079361</c:v>
                </c:pt>
                <c:pt idx="24">
                  <c:v>22.137746126431207</c:v>
                </c:pt>
                <c:pt idx="25">
                  <c:v>22.194147355788711</c:v>
                </c:pt>
              </c:numCache>
            </c:numRef>
          </c:val>
        </c:ser>
        <c:dLbls>
          <c:showLegendKey val="0"/>
          <c:showVal val="0"/>
          <c:showCatName val="0"/>
          <c:showSerName val="0"/>
          <c:showPercent val="0"/>
          <c:showBubbleSize val="0"/>
        </c:dLbls>
        <c:axId val="128935424"/>
        <c:axId val="128937344"/>
      </c:areaChart>
      <c:lineChart>
        <c:grouping val="standard"/>
        <c:varyColors val="0"/>
        <c:ser>
          <c:idx val="3"/>
          <c:order val="3"/>
          <c:tx>
            <c:v>2012 Planning Scenario (adjusted)</c:v>
          </c:tx>
          <c:spPr>
            <a:ln w="19050">
              <a:solidFill>
                <a:sysClr val="windowText" lastClr="000000"/>
              </a:solidFill>
              <a:prstDash val="sysDash"/>
            </a:ln>
          </c:spPr>
          <c:marker>
            <c:symbol val="none"/>
          </c:marker>
          <c:val>
            <c:numRef>
              <c:f>'2012 GSOO'!$M$5:$M$30</c:f>
              <c:numCache>
                <c:formatCode>#,##0_ ;\-#,##0\ </c:formatCode>
                <c:ptCount val="26"/>
                <c:pt idx="0">
                  <c:v>108.97913250725009</c:v>
                </c:pt>
                <c:pt idx="1">
                  <c:v>98.745505277170892</c:v>
                </c:pt>
                <c:pt idx="2">
                  <c:v>100.25861125195168</c:v>
                </c:pt>
                <c:pt idx="3">
                  <c:v>96.849257898771214</c:v>
                </c:pt>
                <c:pt idx="4">
                  <c:v>73.319201575260337</c:v>
                </c:pt>
                <c:pt idx="5">
                  <c:v>54.305781367752488</c:v>
                </c:pt>
                <c:pt idx="6">
                  <c:v>52.753778788315131</c:v>
                </c:pt>
                <c:pt idx="7">
                  <c:v>51.387786036561408</c:v>
                </c:pt>
                <c:pt idx="8">
                  <c:v>51.44380569922393</c:v>
                </c:pt>
                <c:pt idx="9">
                  <c:v>51.167331467525983</c:v>
                </c:pt>
                <c:pt idx="10">
                  <c:v>48.962992878230665</c:v>
                </c:pt>
                <c:pt idx="11">
                  <c:v>49.014911206477358</c:v>
                </c:pt>
                <c:pt idx="12">
                  <c:v>49.884571541512905</c:v>
                </c:pt>
                <c:pt idx="13">
                  <c:v>50.990393305351411</c:v>
                </c:pt>
                <c:pt idx="14">
                  <c:v>51.602965399473547</c:v>
                </c:pt>
                <c:pt idx="15">
                  <c:v>51.594030692995283</c:v>
                </c:pt>
                <c:pt idx="16">
                  <c:v>52.051472673432748</c:v>
                </c:pt>
                <c:pt idx="17">
                  <c:v>52.463328590415642</c:v>
                </c:pt>
                <c:pt idx="18">
                  <c:v>53.586556154293248</c:v>
                </c:pt>
                <c:pt idx="19">
                  <c:v>54.461510112341401</c:v>
                </c:pt>
                <c:pt idx="20">
                  <c:v>55.065619625602658</c:v>
                </c:pt>
                <c:pt idx="21">
                  <c:v>55.914069359308129</c:v>
                </c:pt>
                <c:pt idx="22">
                  <c:v>57.041055004832351</c:v>
                </c:pt>
                <c:pt idx="23">
                  <c:v>60.77607551714236</c:v>
                </c:pt>
                <c:pt idx="24">
                  <c:v>61.195545967920786</c:v>
                </c:pt>
                <c:pt idx="25">
                  <c:v>61.931303927881558</c:v>
                </c:pt>
              </c:numCache>
            </c:numRef>
          </c:val>
          <c:smooth val="0"/>
        </c:ser>
        <c:dLbls>
          <c:showLegendKey val="0"/>
          <c:showVal val="0"/>
          <c:showCatName val="0"/>
          <c:showSerName val="0"/>
          <c:showPercent val="0"/>
          <c:showBubbleSize val="0"/>
        </c:dLbls>
        <c:marker val="1"/>
        <c:smooth val="0"/>
        <c:axId val="128935424"/>
        <c:axId val="128937344"/>
      </c:lineChart>
      <c:catAx>
        <c:axId val="128935424"/>
        <c:scaling>
          <c:orientation val="minMax"/>
        </c:scaling>
        <c:delete val="0"/>
        <c:axPos val="b"/>
        <c:title>
          <c:tx>
            <c:rich>
              <a:bodyPr/>
              <a:lstStyle/>
              <a:p>
                <a:pPr>
                  <a:defRPr/>
                </a:pPr>
                <a:r>
                  <a:rPr lang="en-AU"/>
                  <a:t>Year</a:t>
                </a:r>
              </a:p>
            </c:rich>
          </c:tx>
          <c:layout>
            <c:manualLayout>
              <c:xMode val="edge"/>
              <c:yMode val="edge"/>
              <c:x val="0.50690071169442585"/>
              <c:y val="0.85818295475125861"/>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937344"/>
        <c:crosses val="autoZero"/>
        <c:auto val="1"/>
        <c:lblAlgn val="ctr"/>
        <c:lblOffset val="100"/>
        <c:tickLblSkip val="5"/>
        <c:noMultiLvlLbl val="0"/>
      </c:catAx>
      <c:valAx>
        <c:axId val="12893734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8935424"/>
        <c:crosses val="autoZero"/>
        <c:crossBetween val="midCat"/>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by market (export versus domestic)</a:t>
            </a:r>
          </a:p>
        </c:rich>
      </c:tx>
      <c:layout>
        <c:manualLayout>
          <c:xMode val="edge"/>
          <c:yMode val="edge"/>
          <c:x val="0.22545545322565905"/>
          <c:y val="1.2195883169201074E-2"/>
        </c:manualLayout>
      </c:layout>
      <c:overlay val="0"/>
    </c:title>
    <c:autoTitleDeleted val="0"/>
    <c:plotArea>
      <c:layout>
        <c:manualLayout>
          <c:layoutTarget val="inner"/>
          <c:xMode val="edge"/>
          <c:yMode val="edge"/>
          <c:x val="0.16871912114666621"/>
          <c:y val="0.14757018634733296"/>
          <c:w val="0.77220712115414603"/>
          <c:h val="0.64383027555973815"/>
        </c:manualLayout>
      </c:layout>
      <c:areaChart>
        <c:grouping val="stacked"/>
        <c:varyColors val="0"/>
        <c:ser>
          <c:idx val="0"/>
          <c:order val="0"/>
          <c:tx>
            <c:strRef>
              <c:f>'Total AD (segment)'!$I$3</c:f>
              <c:strCache>
                <c:ptCount val="1"/>
                <c:pt idx="0">
                  <c:v>Total Domestic</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(segment)'!$Q$5:$Q$30</c:f>
              <c:numCache>
                <c:formatCode>#,##0_ ;\-#,##0\ </c:formatCode>
                <c:ptCount val="26"/>
                <c:pt idx="0">
                  <c:v>636.08853873900443</c:v>
                </c:pt>
                <c:pt idx="1">
                  <c:v>639.68235925585793</c:v>
                </c:pt>
                <c:pt idx="2">
                  <c:v>675.28473354906191</c:v>
                </c:pt>
                <c:pt idx="3">
                  <c:v>666.3992027362043</c:v>
                </c:pt>
                <c:pt idx="4">
                  <c:v>687.47790849006219</c:v>
                </c:pt>
                <c:pt idx="5">
                  <c:v>637.73836055893753</c:v>
                </c:pt>
                <c:pt idx="6">
                  <c:v>621.8667431274489</c:v>
                </c:pt>
                <c:pt idx="7">
                  <c:v>591.40602578922892</c:v>
                </c:pt>
                <c:pt idx="8">
                  <c:v>569.81352580733108</c:v>
                </c:pt>
                <c:pt idx="9">
                  <c:v>582.39513495845836</c:v>
                </c:pt>
                <c:pt idx="10">
                  <c:v>587.46410864820962</c:v>
                </c:pt>
                <c:pt idx="11">
                  <c:v>592.55433799104981</c:v>
                </c:pt>
                <c:pt idx="12">
                  <c:v>598.0194851593169</c:v>
                </c:pt>
                <c:pt idx="13">
                  <c:v>599.09172196914437</c:v>
                </c:pt>
                <c:pt idx="14">
                  <c:v>600.40246609911492</c:v>
                </c:pt>
                <c:pt idx="15">
                  <c:v>606.46034801062569</c:v>
                </c:pt>
                <c:pt idx="16">
                  <c:v>613.61959747712194</c:v>
                </c:pt>
                <c:pt idx="17">
                  <c:v>620.51650742821835</c:v>
                </c:pt>
                <c:pt idx="18">
                  <c:v>630.63283801750072</c:v>
                </c:pt>
                <c:pt idx="19">
                  <c:v>641.59663262683182</c:v>
                </c:pt>
                <c:pt idx="20">
                  <c:v>651.82261855913578</c:v>
                </c:pt>
                <c:pt idx="21">
                  <c:v>663.84193517291044</c:v>
                </c:pt>
                <c:pt idx="22">
                  <c:v>683.54468952859258</c:v>
                </c:pt>
                <c:pt idx="23">
                  <c:v>708.76761621366859</c:v>
                </c:pt>
                <c:pt idx="24">
                  <c:v>723.61311309947678</c:v>
                </c:pt>
                <c:pt idx="25">
                  <c:v>735.98862427524591</c:v>
                </c:pt>
              </c:numCache>
            </c:numRef>
          </c:val>
        </c:ser>
        <c:ser>
          <c:idx val="4"/>
          <c:order val="1"/>
          <c:tx>
            <c:strRef>
              <c:f>'Total AD (segment)'!$J$3</c:f>
              <c:strCache>
                <c:ptCount val="1"/>
                <c:pt idx="0">
                  <c:v>LNG</c:v>
                </c:pt>
              </c:strCache>
            </c:strRef>
          </c:tx>
          <c:spPr>
            <a:solidFill>
              <a:srgbClr val="A9C398"/>
            </a:solidFill>
          </c:spPr>
          <c:val>
            <c:numRef>
              <c:f>'Total AD (segment)'!$J$5:$J$30</c:f>
              <c:numCache>
                <c:formatCode>#,##0_ ;\-#,##0\ </c:formatCode>
                <c:ptCount val="26"/>
                <c:pt idx="5">
                  <c:v>0</c:v>
                </c:pt>
                <c:pt idx="6">
                  <c:v>122.90502793296089</c:v>
                </c:pt>
                <c:pt idx="7">
                  <c:v>623.74301675977654</c:v>
                </c:pt>
                <c:pt idx="8">
                  <c:v>1137.1787709497207</c:v>
                </c:pt>
                <c:pt idx="9">
                  <c:v>1319.6927374301677</c:v>
                </c:pt>
                <c:pt idx="10">
                  <c:v>1393.4357541899442</c:v>
                </c:pt>
                <c:pt idx="11">
                  <c:v>1445.9162011173187</c:v>
                </c:pt>
                <c:pt idx="12">
                  <c:v>1445.9162011173187</c:v>
                </c:pt>
                <c:pt idx="13">
                  <c:v>1445.9162011173187</c:v>
                </c:pt>
                <c:pt idx="14">
                  <c:v>1445.9162011173187</c:v>
                </c:pt>
                <c:pt idx="15">
                  <c:v>1445.9162011173187</c:v>
                </c:pt>
                <c:pt idx="16">
                  <c:v>1445.9162011173187</c:v>
                </c:pt>
                <c:pt idx="17">
                  <c:v>1445.9162011173187</c:v>
                </c:pt>
                <c:pt idx="18">
                  <c:v>1445.9162011173187</c:v>
                </c:pt>
                <c:pt idx="19">
                  <c:v>1445.9162011173187</c:v>
                </c:pt>
                <c:pt idx="20">
                  <c:v>1445.9162011173187</c:v>
                </c:pt>
                <c:pt idx="21">
                  <c:v>1445.9162011173187</c:v>
                </c:pt>
                <c:pt idx="22">
                  <c:v>1445.9162011173187</c:v>
                </c:pt>
                <c:pt idx="23">
                  <c:v>1445.9162011173187</c:v>
                </c:pt>
                <c:pt idx="24">
                  <c:v>1445.9162011173187</c:v>
                </c:pt>
                <c:pt idx="25">
                  <c:v>1445.9162011173187</c:v>
                </c:pt>
              </c:numCache>
            </c:numRef>
          </c:val>
        </c:ser>
        <c:dLbls>
          <c:showLegendKey val="0"/>
          <c:showVal val="0"/>
          <c:showCatName val="0"/>
          <c:showSerName val="0"/>
          <c:showPercent val="0"/>
          <c:showBubbleSize val="0"/>
        </c:dLbls>
        <c:axId val="123084160"/>
        <c:axId val="123090432"/>
      </c:areaChart>
      <c:lineChart>
        <c:grouping val="standard"/>
        <c:varyColors val="0"/>
        <c:ser>
          <c:idx val="3"/>
          <c:order val="2"/>
          <c:tx>
            <c:v>2012 Planning Scenario (adjusted)</c:v>
          </c:tx>
          <c:spPr>
            <a:ln w="19050">
              <a:solidFill>
                <a:sysClr val="windowText" lastClr="000000"/>
              </a:solidFill>
              <a:prstDash val="sysDash"/>
            </a:ln>
          </c:spPr>
          <c:marker>
            <c:symbol val="none"/>
          </c:marker>
          <c:val>
            <c:numRef>
              <c:f>'2012 GSOO'!$G$5:$G$30</c:f>
              <c:numCache>
                <c:formatCode>#,##0_ ;\-#,##0\ </c:formatCode>
                <c:ptCount val="26"/>
                <c:pt idx="0">
                  <c:v>569.95916289039292</c:v>
                </c:pt>
                <c:pt idx="1">
                  <c:v>612.31983158266155</c:v>
                </c:pt>
                <c:pt idx="2">
                  <c:v>675.5476729157142</c:v>
                </c:pt>
                <c:pt idx="3">
                  <c:v>663.45155586588271</c:v>
                </c:pt>
                <c:pt idx="4">
                  <c:v>616.60082947629519</c:v>
                </c:pt>
                <c:pt idx="5">
                  <c:v>572.49452641427752</c:v>
                </c:pt>
                <c:pt idx="6">
                  <c:v>978.83078441978</c:v>
                </c:pt>
                <c:pt idx="7">
                  <c:v>1612.9696595741721</c:v>
                </c:pt>
                <c:pt idx="8">
                  <c:v>2271.673503264677</c:v>
                </c:pt>
                <c:pt idx="9">
                  <c:v>2644.4053114260532</c:v>
                </c:pt>
                <c:pt idx="10">
                  <c:v>2658.357831610153</c:v>
                </c:pt>
                <c:pt idx="11">
                  <c:v>2658.8153418385573</c:v>
                </c:pt>
                <c:pt idx="12">
                  <c:v>2659.0024719186003</c:v>
                </c:pt>
                <c:pt idx="13">
                  <c:v>2658.0813188194156</c:v>
                </c:pt>
                <c:pt idx="14">
                  <c:v>2660.0807102942185</c:v>
                </c:pt>
                <c:pt idx="15">
                  <c:v>2666.2244751543944</c:v>
                </c:pt>
                <c:pt idx="16">
                  <c:v>2672.4854479257565</c:v>
                </c:pt>
                <c:pt idx="17">
                  <c:v>2681.2888953866377</c:v>
                </c:pt>
                <c:pt idx="18">
                  <c:v>2696.0870120248846</c:v>
                </c:pt>
                <c:pt idx="19">
                  <c:v>2711.4989688305395</c:v>
                </c:pt>
                <c:pt idx="20">
                  <c:v>2721.4741645736522</c:v>
                </c:pt>
                <c:pt idx="21">
                  <c:v>2731.1340126833302</c:v>
                </c:pt>
                <c:pt idx="22">
                  <c:v>2736.7542257189316</c:v>
                </c:pt>
                <c:pt idx="23">
                  <c:v>2748.6069463037043</c:v>
                </c:pt>
                <c:pt idx="24">
                  <c:v>2754.3827859244907</c:v>
                </c:pt>
                <c:pt idx="25">
                  <c:v>2764.6807800685456</c:v>
                </c:pt>
              </c:numCache>
            </c:numRef>
          </c:val>
          <c:smooth val="0"/>
        </c:ser>
        <c:dLbls>
          <c:showLegendKey val="0"/>
          <c:showVal val="0"/>
          <c:showCatName val="0"/>
          <c:showSerName val="0"/>
          <c:showPercent val="0"/>
          <c:showBubbleSize val="0"/>
        </c:dLbls>
        <c:marker val="1"/>
        <c:smooth val="0"/>
        <c:axId val="123084160"/>
        <c:axId val="123090432"/>
      </c:lineChart>
      <c:catAx>
        <c:axId val="123084160"/>
        <c:scaling>
          <c:orientation val="minMax"/>
        </c:scaling>
        <c:delete val="0"/>
        <c:axPos val="b"/>
        <c:title>
          <c:tx>
            <c:rich>
              <a:bodyPr/>
              <a:lstStyle/>
              <a:p>
                <a:pPr>
                  <a:defRPr/>
                </a:pPr>
                <a:r>
                  <a:rPr lang="en-AU"/>
                  <a:t>Year</a:t>
                </a:r>
              </a:p>
            </c:rich>
          </c:tx>
          <c:layout>
            <c:manualLayout>
              <c:xMode val="edge"/>
              <c:yMode val="edge"/>
              <c:x val="0.50690066478722062"/>
              <c:y val="0.8541177110792076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090432"/>
        <c:crosses val="autoZero"/>
        <c:auto val="1"/>
        <c:lblAlgn val="ctr"/>
        <c:lblOffset val="100"/>
        <c:tickLblSkip val="5"/>
        <c:noMultiLvlLbl val="0"/>
      </c:catAx>
      <c:valAx>
        <c:axId val="12309043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084160"/>
        <c:crosses val="autoZero"/>
        <c:crossBetween val="midCat"/>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by segment, South Australia </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Actuals GPG</c:v>
          </c:tx>
          <c:spPr>
            <a:ln w="19050">
              <a:solidFill>
                <a:srgbClr val="C41230"/>
              </a:solidFill>
            </a:ln>
          </c:spPr>
          <c:marker>
            <c:symbol val="square"/>
            <c:size val="4"/>
            <c:spPr>
              <a:solidFill>
                <a:schemeClr val="accent4"/>
              </a:solidFill>
              <a:ln w="19050">
                <a:solidFill>
                  <a:srgbClr val="C41230"/>
                </a:solidFill>
              </a:ln>
            </c:spPr>
          </c:marker>
          <c:dPt>
            <c:idx val="0"/>
            <c:bubble3D val="0"/>
            <c:spPr>
              <a:ln w="19050">
                <a:solidFill>
                  <a:srgbClr val="C41230"/>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'SA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AD'!$B$5:$B$30</c:f>
              <c:numCache>
                <c:formatCode>#,##0_ ;\-#,##0\ </c:formatCode>
                <c:ptCount val="26"/>
                <c:pt idx="0">
                  <c:v>72.828403860192978</c:v>
                </c:pt>
                <c:pt idx="1">
                  <c:v>63.395355262760759</c:v>
                </c:pt>
                <c:pt idx="2">
                  <c:v>62.633522556541507</c:v>
                </c:pt>
                <c:pt idx="3">
                  <c:v>60.085241013557386</c:v>
                </c:pt>
                <c:pt idx="4">
                  <c:v>62.986820784045292</c:v>
                </c:pt>
              </c:numCache>
            </c:numRef>
          </c:val>
          <c:smooth val="0"/>
        </c:ser>
        <c:ser>
          <c:idx val="1"/>
          <c:order val="1"/>
          <c:tx>
            <c:v>Actuals MM</c:v>
          </c:tx>
          <c:spPr>
            <a:ln w="19050">
              <a:solidFill>
                <a:srgbClr val="C41230"/>
              </a:solidFill>
            </a:ln>
          </c:spPr>
          <c:marker>
            <c:symbol val="diamond"/>
            <c:size val="5"/>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'SA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AD'!$C$5:$C$30</c:f>
              <c:numCache>
                <c:formatCode>#,##0_ ;\-#,##0\ </c:formatCode>
                <c:ptCount val="26"/>
                <c:pt idx="0">
                  <c:v>13.153191872034004</c:v>
                </c:pt>
                <c:pt idx="1">
                  <c:v>13.502061784662775</c:v>
                </c:pt>
                <c:pt idx="2">
                  <c:v>13.510819625405686</c:v>
                </c:pt>
                <c:pt idx="3">
                  <c:v>13.203461819737374</c:v>
                </c:pt>
                <c:pt idx="4">
                  <c:v>12.976692139194084</c:v>
                </c:pt>
              </c:numCache>
            </c:numRef>
          </c:val>
          <c:smooth val="0"/>
        </c:ser>
        <c:ser>
          <c:idx val="2"/>
          <c:order val="2"/>
          <c:tx>
            <c:v>Actuals LI</c:v>
          </c:tx>
          <c:spPr>
            <a:ln w="19050">
              <a:solidFill>
                <a:srgbClr val="C41230"/>
              </a:solidFill>
            </a:ln>
          </c:spPr>
          <c:marker>
            <c:symbol val="circle"/>
            <c:size val="4"/>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'SA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AD'!$D$5:$D$30</c:f>
              <c:numCache>
                <c:formatCode>#,##0_ ;\-#,##0\ </c:formatCode>
                <c:ptCount val="26"/>
                <c:pt idx="0">
                  <c:v>25.315124351021041</c:v>
                </c:pt>
                <c:pt idx="1">
                  <c:v>24.569229089002018</c:v>
                </c:pt>
                <c:pt idx="2">
                  <c:v>24.353744902000042</c:v>
                </c:pt>
                <c:pt idx="3">
                  <c:v>23.777370418325141</c:v>
                </c:pt>
                <c:pt idx="4">
                  <c:v>22.42925569501655</c:v>
                </c:pt>
              </c:numCache>
            </c:numRef>
          </c:val>
          <c:smooth val="0"/>
        </c:ser>
        <c:ser>
          <c:idx val="4"/>
          <c:order val="3"/>
          <c:tx>
            <c:v>2013 GPG</c:v>
          </c:tx>
          <c:spPr>
            <a:ln w="19050">
              <a:solidFill>
                <a:schemeClr val="accent1"/>
              </a:solidFill>
            </a:ln>
          </c:spPr>
          <c:marker>
            <c:symbol val="none"/>
          </c:marker>
          <c:val>
            <c:numRef>
              <c:f>'SA AD'!$F$5:$F$30</c:f>
              <c:numCache>
                <c:formatCode>#,##0_ ;\-#,##0\ </c:formatCode>
                <c:ptCount val="26"/>
                <c:pt idx="5">
                  <c:v>51.913973942866519</c:v>
                </c:pt>
                <c:pt idx="6">
                  <c:v>43.251814256697834</c:v>
                </c:pt>
                <c:pt idx="7">
                  <c:v>30.966859349332662</c:v>
                </c:pt>
                <c:pt idx="8">
                  <c:v>30.976003450809877</c:v>
                </c:pt>
                <c:pt idx="9">
                  <c:v>28.512568313666577</c:v>
                </c:pt>
                <c:pt idx="10">
                  <c:v>27.037603813434608</c:v>
                </c:pt>
                <c:pt idx="11">
                  <c:v>27.123460599928737</c:v>
                </c:pt>
                <c:pt idx="12">
                  <c:v>27.182406549554361</c:v>
                </c:pt>
                <c:pt idx="13">
                  <c:v>27.101884667345178</c:v>
                </c:pt>
                <c:pt idx="14">
                  <c:v>27.597427162382651</c:v>
                </c:pt>
                <c:pt idx="15">
                  <c:v>27.500317610692065</c:v>
                </c:pt>
                <c:pt idx="16">
                  <c:v>27.601086082404763</c:v>
                </c:pt>
                <c:pt idx="17">
                  <c:v>27.722393156276166</c:v>
                </c:pt>
                <c:pt idx="18">
                  <c:v>28.0535526830629</c:v>
                </c:pt>
                <c:pt idx="19">
                  <c:v>28.539444945024648</c:v>
                </c:pt>
                <c:pt idx="20">
                  <c:v>28.907666427406458</c:v>
                </c:pt>
                <c:pt idx="21">
                  <c:v>29.647883697927206</c:v>
                </c:pt>
                <c:pt idx="22">
                  <c:v>33.295483148294906</c:v>
                </c:pt>
                <c:pt idx="23">
                  <c:v>38.545002149834993</c:v>
                </c:pt>
                <c:pt idx="24">
                  <c:v>39.26980665826882</c:v>
                </c:pt>
                <c:pt idx="25">
                  <c:v>40.039259136078236</c:v>
                </c:pt>
              </c:numCache>
            </c:numRef>
          </c:val>
          <c:smooth val="0"/>
        </c:ser>
        <c:ser>
          <c:idx val="5"/>
          <c:order val="4"/>
          <c:tx>
            <c:v>2013 MM</c:v>
          </c:tx>
          <c:spPr>
            <a:ln w="19050">
              <a:solidFill>
                <a:srgbClr val="FFC000"/>
              </a:solidFill>
            </a:ln>
          </c:spPr>
          <c:marker>
            <c:symbol val="none"/>
          </c:marker>
          <c:val>
            <c:numRef>
              <c:f>'SA AD'!$G$5:$G$30</c:f>
              <c:numCache>
                <c:formatCode>#,##0_ ;\-#,##0\ </c:formatCode>
                <c:ptCount val="26"/>
                <c:pt idx="5">
                  <c:v>13.016039195631841</c:v>
                </c:pt>
                <c:pt idx="6">
                  <c:v>13.01134426259153</c:v>
                </c:pt>
                <c:pt idx="7">
                  <c:v>13.035070157609912</c:v>
                </c:pt>
                <c:pt idx="8">
                  <c:v>13.12114153252757</c:v>
                </c:pt>
                <c:pt idx="9">
                  <c:v>13.26113620084308</c:v>
                </c:pt>
                <c:pt idx="10">
                  <c:v>13.414310515045425</c:v>
                </c:pt>
                <c:pt idx="11">
                  <c:v>13.560135250953119</c:v>
                </c:pt>
                <c:pt idx="12">
                  <c:v>13.695263154425032</c:v>
                </c:pt>
                <c:pt idx="13">
                  <c:v>13.814939504171935</c:v>
                </c:pt>
                <c:pt idx="14">
                  <c:v>13.904986374448177</c:v>
                </c:pt>
                <c:pt idx="15">
                  <c:v>13.975274213703722</c:v>
                </c:pt>
                <c:pt idx="16">
                  <c:v>14.033109037778027</c:v>
                </c:pt>
                <c:pt idx="17">
                  <c:v>14.092060205344541</c:v>
                </c:pt>
                <c:pt idx="18">
                  <c:v>14.15358663542672</c:v>
                </c:pt>
                <c:pt idx="19">
                  <c:v>14.22161884245615</c:v>
                </c:pt>
                <c:pt idx="20">
                  <c:v>14.30892930665666</c:v>
                </c:pt>
                <c:pt idx="21">
                  <c:v>14.416741790559161</c:v>
                </c:pt>
                <c:pt idx="22">
                  <c:v>14.526160942309925</c:v>
                </c:pt>
                <c:pt idx="23">
                  <c:v>14.614454284894089</c:v>
                </c:pt>
                <c:pt idx="24">
                  <c:v>14.681161728604055</c:v>
                </c:pt>
                <c:pt idx="25">
                  <c:v>14.751409554980787</c:v>
                </c:pt>
              </c:numCache>
            </c:numRef>
          </c:val>
          <c:smooth val="0"/>
        </c:ser>
        <c:ser>
          <c:idx val="6"/>
          <c:order val="5"/>
          <c:tx>
            <c:v>2013 LI</c:v>
          </c:tx>
          <c:spPr>
            <a:ln w="19050">
              <a:solidFill>
                <a:srgbClr val="ADE0EE"/>
              </a:solidFill>
            </a:ln>
          </c:spPr>
          <c:marker>
            <c:symbol val="none"/>
          </c:marker>
          <c:val>
            <c:numRef>
              <c:f>'SA AD'!$H$5:$H$30</c:f>
              <c:numCache>
                <c:formatCode>#,##0_ ;\-#,##0\ </c:formatCode>
                <c:ptCount val="26"/>
                <c:pt idx="5">
                  <c:v>21.35299875390492</c:v>
                </c:pt>
                <c:pt idx="6">
                  <c:v>20.758859883389118</c:v>
                </c:pt>
                <c:pt idx="7">
                  <c:v>20.707549034400838</c:v>
                </c:pt>
                <c:pt idx="8">
                  <c:v>20.63197011334611</c:v>
                </c:pt>
                <c:pt idx="9">
                  <c:v>20.71947184606222</c:v>
                </c:pt>
                <c:pt idx="10">
                  <c:v>20.913727023779661</c:v>
                </c:pt>
                <c:pt idx="11">
                  <c:v>21.080087139768608</c:v>
                </c:pt>
                <c:pt idx="12">
                  <c:v>21.167947082979087</c:v>
                </c:pt>
                <c:pt idx="13">
                  <c:v>21.171667977296238</c:v>
                </c:pt>
                <c:pt idx="14">
                  <c:v>21.153247419267043</c:v>
                </c:pt>
                <c:pt idx="15">
                  <c:v>21.155493928271532</c:v>
                </c:pt>
                <c:pt idx="16">
                  <c:v>21.194966499383927</c:v>
                </c:pt>
                <c:pt idx="17">
                  <c:v>21.295821077371247</c:v>
                </c:pt>
                <c:pt idx="18">
                  <c:v>21.387376885219727</c:v>
                </c:pt>
                <c:pt idx="19">
                  <c:v>21.450064846532911</c:v>
                </c:pt>
                <c:pt idx="20">
                  <c:v>21.53398716613189</c:v>
                </c:pt>
                <c:pt idx="21">
                  <c:v>21.692784931799949</c:v>
                </c:pt>
                <c:pt idx="22">
                  <c:v>21.898098712866599</c:v>
                </c:pt>
                <c:pt idx="23">
                  <c:v>22.046828589079361</c:v>
                </c:pt>
                <c:pt idx="24">
                  <c:v>22.137746126431207</c:v>
                </c:pt>
                <c:pt idx="25">
                  <c:v>22.194147355788711</c:v>
                </c:pt>
              </c:numCache>
            </c:numRef>
          </c:val>
          <c:smooth val="0"/>
        </c:ser>
        <c:ser>
          <c:idx val="7"/>
          <c:order val="6"/>
          <c:tx>
            <c:v>2012 GPG (adjusted)</c:v>
          </c:tx>
          <c:spPr>
            <a:ln w="19050">
              <a:solidFill>
                <a:srgbClr val="F37321"/>
              </a:solidFill>
              <a:prstDash val="sysDash"/>
            </a:ln>
          </c:spPr>
          <c:marker>
            <c:symbol val="none"/>
          </c:marker>
          <c:val>
            <c:numRef>
              <c:f>'2012 GSOO'!$AV$5:$AV$30</c:f>
              <c:numCache>
                <c:formatCode>#,##0_ ;\-#,##0\ </c:formatCode>
                <c:ptCount val="26"/>
                <c:pt idx="4">
                  <c:v>37.36682094948987</c:v>
                </c:pt>
                <c:pt idx="5">
                  <c:v>18.744259612009532</c:v>
                </c:pt>
                <c:pt idx="6">
                  <c:v>17.382025418331196</c:v>
                </c:pt>
                <c:pt idx="7">
                  <c:v>15.765788968911005</c:v>
                </c:pt>
                <c:pt idx="8">
                  <c:v>15.6489149148273</c:v>
                </c:pt>
                <c:pt idx="9">
                  <c:v>14.979402226180598</c:v>
                </c:pt>
                <c:pt idx="10">
                  <c:v>12.228866777982448</c:v>
                </c:pt>
                <c:pt idx="11">
                  <c:v>11.65043326129291</c:v>
                </c:pt>
                <c:pt idx="12">
                  <c:v>11.90744333186049</c:v>
                </c:pt>
                <c:pt idx="13">
                  <c:v>12.47792893837833</c:v>
                </c:pt>
                <c:pt idx="14">
                  <c:v>12.666693787136518</c:v>
                </c:pt>
                <c:pt idx="15">
                  <c:v>12.392823946144158</c:v>
                </c:pt>
                <c:pt idx="16">
                  <c:v>12.693499937523445</c:v>
                </c:pt>
                <c:pt idx="17">
                  <c:v>12.921744598293262</c:v>
                </c:pt>
                <c:pt idx="18">
                  <c:v>13.653476551909407</c:v>
                </c:pt>
                <c:pt idx="19">
                  <c:v>13.967357148533752</c:v>
                </c:pt>
                <c:pt idx="20">
                  <c:v>14.040840041317372</c:v>
                </c:pt>
                <c:pt idx="21">
                  <c:v>14.537057969296754</c:v>
                </c:pt>
                <c:pt idx="22">
                  <c:v>15.439306359287817</c:v>
                </c:pt>
                <c:pt idx="23">
                  <c:v>18.938580063402981</c:v>
                </c:pt>
                <c:pt idx="24">
                  <c:v>19.118026329328771</c:v>
                </c:pt>
                <c:pt idx="25">
                  <c:v>19.646193962240048</c:v>
                </c:pt>
              </c:numCache>
            </c:numRef>
          </c:val>
          <c:smooth val="0"/>
        </c:ser>
        <c:ser>
          <c:idx val="3"/>
          <c:order val="7"/>
          <c:tx>
            <c:v>2012 MM</c:v>
          </c:tx>
          <c:spPr>
            <a:ln w="19050">
              <a:solidFill>
                <a:srgbClr val="FFC000"/>
              </a:solidFill>
              <a:prstDash val="sysDash"/>
            </a:ln>
          </c:spPr>
          <c:marker>
            <c:symbol val="none"/>
          </c:marker>
          <c:val>
            <c:numRef>
              <c:f>'2012 GSOO'!$AW$5:$AW$30</c:f>
              <c:numCache>
                <c:formatCode>#,##0_ ;\-#,##0\ </c:formatCode>
                <c:ptCount val="26"/>
                <c:pt idx="4">
                  <c:v>11.416039226113643</c:v>
                </c:pt>
                <c:pt idx="5">
                  <c:v>11.357929752003894</c:v>
                </c:pt>
                <c:pt idx="6">
                  <c:v>11.356921653534449</c:v>
                </c:pt>
                <c:pt idx="7">
                  <c:v>11.371776458605265</c:v>
                </c:pt>
                <c:pt idx="8">
                  <c:v>11.441223521129684</c:v>
                </c:pt>
                <c:pt idx="9">
                  <c:v>11.554559413066906</c:v>
                </c:pt>
                <c:pt idx="10">
                  <c:v>11.679102159812741</c:v>
                </c:pt>
                <c:pt idx="11">
                  <c:v>11.806194023152415</c:v>
                </c:pt>
                <c:pt idx="12">
                  <c:v>11.930146152058356</c:v>
                </c:pt>
                <c:pt idx="13">
                  <c:v>12.040838135163623</c:v>
                </c:pt>
                <c:pt idx="14">
                  <c:v>12.121776416249347</c:v>
                </c:pt>
                <c:pt idx="15">
                  <c:v>12.168905409144681</c:v>
                </c:pt>
                <c:pt idx="16">
                  <c:v>12.200241329921175</c:v>
                </c:pt>
                <c:pt idx="17">
                  <c:v>12.24416521422742</c:v>
                </c:pt>
                <c:pt idx="18">
                  <c:v>12.321392146615342</c:v>
                </c:pt>
                <c:pt idx="19">
                  <c:v>12.416435778255545</c:v>
                </c:pt>
                <c:pt idx="20">
                  <c:v>12.496352044401116</c:v>
                </c:pt>
                <c:pt idx="21">
                  <c:v>12.544606573832889</c:v>
                </c:pt>
                <c:pt idx="22">
                  <c:v>12.57425210044773</c:v>
                </c:pt>
                <c:pt idx="23">
                  <c:v>12.606443178414837</c:v>
                </c:pt>
                <c:pt idx="24">
                  <c:v>12.638771269677386</c:v>
                </c:pt>
                <c:pt idx="25">
                  <c:v>12.667561652949095</c:v>
                </c:pt>
              </c:numCache>
            </c:numRef>
          </c:val>
          <c:smooth val="0"/>
        </c:ser>
        <c:ser>
          <c:idx val="8"/>
          <c:order val="8"/>
          <c:tx>
            <c:v>2012 LI</c:v>
          </c:tx>
          <c:spPr>
            <a:ln w="19050">
              <a:solidFill>
                <a:srgbClr val="ADE0EE"/>
              </a:solidFill>
              <a:prstDash val="sysDash"/>
            </a:ln>
          </c:spPr>
          <c:marker>
            <c:symbol val="none"/>
          </c:marker>
          <c:val>
            <c:numRef>
              <c:f>'2012 GSOO'!$AX$5:$AX$30</c:f>
              <c:numCache>
                <c:formatCode>#,##0_ ;\-#,##0\ </c:formatCode>
                <c:ptCount val="26"/>
                <c:pt idx="4">
                  <c:v>24.53634139965682</c:v>
                </c:pt>
                <c:pt idx="5">
                  <c:v>24.203592003739061</c:v>
                </c:pt>
                <c:pt idx="6">
                  <c:v>24.014831716449489</c:v>
                </c:pt>
                <c:pt idx="7">
                  <c:v>24.25022060904514</c:v>
                </c:pt>
                <c:pt idx="8">
                  <c:v>24.353667263266949</c:v>
                </c:pt>
                <c:pt idx="9">
                  <c:v>24.633369828278479</c:v>
                </c:pt>
                <c:pt idx="10">
                  <c:v>25.055023940435472</c:v>
                </c:pt>
                <c:pt idx="11">
                  <c:v>25.558283922032032</c:v>
                </c:pt>
                <c:pt idx="12">
                  <c:v>26.046982057594057</c:v>
                </c:pt>
                <c:pt idx="13">
                  <c:v>26.471626231809459</c:v>
                </c:pt>
                <c:pt idx="14">
                  <c:v>26.81449519608768</c:v>
                </c:pt>
                <c:pt idx="15">
                  <c:v>27.032301337706443</c:v>
                </c:pt>
                <c:pt idx="16">
                  <c:v>27.15773140598813</c:v>
                </c:pt>
                <c:pt idx="17">
                  <c:v>27.297418777894965</c:v>
                </c:pt>
                <c:pt idx="18">
                  <c:v>27.6116874557685</c:v>
                </c:pt>
                <c:pt idx="19">
                  <c:v>28.0777171855521</c:v>
                </c:pt>
                <c:pt idx="20">
                  <c:v>28.52842753988417</c:v>
                </c:pt>
                <c:pt idx="21">
                  <c:v>28.832404816178492</c:v>
                </c:pt>
                <c:pt idx="22">
                  <c:v>29.027496545096803</c:v>
                </c:pt>
                <c:pt idx="23">
                  <c:v>29.231052275324544</c:v>
                </c:pt>
                <c:pt idx="24">
                  <c:v>29.438748368914631</c:v>
                </c:pt>
                <c:pt idx="25">
                  <c:v>29.617548312692417</c:v>
                </c:pt>
              </c:numCache>
            </c:numRef>
          </c:val>
          <c:smooth val="0"/>
        </c:ser>
        <c:dLbls>
          <c:showLegendKey val="0"/>
          <c:showVal val="0"/>
          <c:showCatName val="0"/>
          <c:showSerName val="0"/>
          <c:showPercent val="0"/>
          <c:showBubbleSize val="0"/>
        </c:dLbls>
        <c:marker val="1"/>
        <c:smooth val="0"/>
        <c:axId val="129496192"/>
        <c:axId val="129498112"/>
      </c:lineChart>
      <c:catAx>
        <c:axId val="129496192"/>
        <c:scaling>
          <c:orientation val="minMax"/>
        </c:scaling>
        <c:delete val="0"/>
        <c:axPos val="b"/>
        <c:title>
          <c:tx>
            <c:rich>
              <a:bodyPr/>
              <a:lstStyle/>
              <a:p>
                <a:pPr>
                  <a:defRPr/>
                </a:pPr>
                <a:r>
                  <a:rPr lang="en-AU"/>
                  <a:t>Year</a:t>
                </a:r>
              </a:p>
            </c:rich>
          </c:tx>
          <c:layout>
            <c:manualLayout>
              <c:xMode val="edge"/>
              <c:yMode val="edge"/>
              <c:x val="0.50690071169442585"/>
              <c:y val="0.82108511577340626"/>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498112"/>
        <c:crosses val="autoZero"/>
        <c:auto val="1"/>
        <c:lblAlgn val="ctr"/>
        <c:lblOffset val="100"/>
        <c:tickLblSkip val="5"/>
        <c:noMultiLvlLbl val="0"/>
      </c:catAx>
      <c:valAx>
        <c:axId val="12949811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496192"/>
        <c:crosses val="autoZero"/>
        <c:crossBetween val="between"/>
      </c:valAx>
      <c:spPr>
        <a:solidFill>
          <a:srgbClr val="F7F5F5"/>
        </a:solidFill>
      </c:spPr>
    </c:plotArea>
    <c:legend>
      <c:legendPos val="b"/>
      <c:layout>
        <c:manualLayout>
          <c:xMode val="edge"/>
          <c:yMode val="edge"/>
          <c:x val="8.2503755385955994E-3"/>
          <c:y val="0.87846487708320176"/>
          <c:w val="0.97851756445838789"/>
          <c:h val="0.1012999380197879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 in 2, South Australia </a:t>
            </a:r>
          </a:p>
        </c:rich>
      </c:tx>
      <c:layout>
        <c:manualLayout>
          <c:xMode val="edge"/>
          <c:yMode val="edge"/>
          <c:x val="0.14587058564407981"/>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PD'!$B$5:$B$30</c:f>
              <c:numCache>
                <c:formatCode>#,##0_ ;\-#,##0\ </c:formatCode>
                <c:ptCount val="26"/>
                <c:pt idx="0">
                  <c:v>475.65115102909914</c:v>
                </c:pt>
                <c:pt idx="1">
                  <c:v>564.52943109973091</c:v>
                </c:pt>
                <c:pt idx="2">
                  <c:v>456.13701776780749</c:v>
                </c:pt>
                <c:pt idx="3">
                  <c:v>531.87730089323395</c:v>
                </c:pt>
                <c:pt idx="4">
                  <c:v>415.10259347916235</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'SA PD'!$E$5:$E$30</c:f>
              <c:numCache>
                <c:formatCode>#,##0_ ;\-#,##0\ </c:formatCode>
                <c:ptCount val="26"/>
                <c:pt idx="0">
                  <c:v>467.10885255788645</c:v>
                </c:pt>
                <c:pt idx="1">
                  <c:v>443.39131352296903</c:v>
                </c:pt>
                <c:pt idx="2">
                  <c:v>454.84769093297268</c:v>
                </c:pt>
                <c:pt idx="3">
                  <c:v>457.95648601147349</c:v>
                </c:pt>
                <c:pt idx="4">
                  <c:v>463.40808592706861</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PD'!$C$5:$C$30</c:f>
              <c:numCache>
                <c:formatCode>#,##0_ ;\-#,##0\ </c:formatCode>
                <c:ptCount val="26"/>
                <c:pt idx="5">
                  <c:v>261.42741646900913</c:v>
                </c:pt>
                <c:pt idx="6">
                  <c:v>278.81803844759207</c:v>
                </c:pt>
                <c:pt idx="7">
                  <c:v>254.7603636969838</c:v>
                </c:pt>
                <c:pt idx="8">
                  <c:v>256.06826832931534</c:v>
                </c:pt>
                <c:pt idx="9">
                  <c:v>247.75338546492316</c:v>
                </c:pt>
                <c:pt idx="10">
                  <c:v>232.49902137770269</c:v>
                </c:pt>
                <c:pt idx="11">
                  <c:v>232.04273742598835</c:v>
                </c:pt>
                <c:pt idx="12">
                  <c:v>232.37755693289148</c:v>
                </c:pt>
                <c:pt idx="13">
                  <c:v>225.63161952619481</c:v>
                </c:pt>
                <c:pt idx="14">
                  <c:v>211.31742916503845</c:v>
                </c:pt>
                <c:pt idx="15">
                  <c:v>208.99466981293091</c:v>
                </c:pt>
                <c:pt idx="16">
                  <c:v>205.76920606634044</c:v>
                </c:pt>
                <c:pt idx="17">
                  <c:v>210.92993347085442</c:v>
                </c:pt>
                <c:pt idx="18">
                  <c:v>205.2963038701478</c:v>
                </c:pt>
                <c:pt idx="19">
                  <c:v>187.42709942332544</c:v>
                </c:pt>
                <c:pt idx="20">
                  <c:v>187.19202473803927</c:v>
                </c:pt>
                <c:pt idx="21">
                  <c:v>191.85890378340866</c:v>
                </c:pt>
                <c:pt idx="22">
                  <c:v>206.66159155139161</c:v>
                </c:pt>
                <c:pt idx="23">
                  <c:v>254.11022359614088</c:v>
                </c:pt>
                <c:pt idx="24">
                  <c:v>253.3601659443728</c:v>
                </c:pt>
                <c:pt idx="25">
                  <c:v>251.60414527177707</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PD'!$F$5:$F$30</c:f>
              <c:numCache>
                <c:formatCode>#,##0_ ;\-#,##0\ </c:formatCode>
                <c:ptCount val="26"/>
                <c:pt idx="5">
                  <c:v>250.58000974718124</c:v>
                </c:pt>
                <c:pt idx="6">
                  <c:v>274.17179483948428</c:v>
                </c:pt>
                <c:pt idx="7">
                  <c:v>204.26761781055052</c:v>
                </c:pt>
                <c:pt idx="8">
                  <c:v>210.06833777282552</c:v>
                </c:pt>
                <c:pt idx="9">
                  <c:v>229.70015338662523</c:v>
                </c:pt>
                <c:pt idx="10">
                  <c:v>199.19169469020147</c:v>
                </c:pt>
                <c:pt idx="11">
                  <c:v>200.94526457008885</c:v>
                </c:pt>
                <c:pt idx="12">
                  <c:v>203.62259622944993</c:v>
                </c:pt>
                <c:pt idx="13">
                  <c:v>204.42151927737149</c:v>
                </c:pt>
                <c:pt idx="14">
                  <c:v>206.42804196555289</c:v>
                </c:pt>
                <c:pt idx="15">
                  <c:v>207.40140875297109</c:v>
                </c:pt>
                <c:pt idx="16">
                  <c:v>210.26492982419677</c:v>
                </c:pt>
                <c:pt idx="17">
                  <c:v>211.44268075228635</c:v>
                </c:pt>
                <c:pt idx="18">
                  <c:v>211.7558973396003</c:v>
                </c:pt>
                <c:pt idx="19">
                  <c:v>215.16971295177964</c:v>
                </c:pt>
                <c:pt idx="20">
                  <c:v>214.88369890890721</c:v>
                </c:pt>
                <c:pt idx="21">
                  <c:v>219.30066782211023</c:v>
                </c:pt>
                <c:pt idx="22">
                  <c:v>234.17447341843294</c:v>
                </c:pt>
                <c:pt idx="23">
                  <c:v>235.7164174803749</c:v>
                </c:pt>
                <c:pt idx="24">
                  <c:v>239.29681464609774</c:v>
                </c:pt>
                <c:pt idx="25">
                  <c:v>246.86089567637856</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GSOO'!$AV$77:$AV$102</c:f>
              <c:numCache>
                <c:formatCode>#,##0_ ;\-#,##0\ </c:formatCode>
                <c:ptCount val="26"/>
                <c:pt idx="4">
                  <c:v>234.91030414397642</c:v>
                </c:pt>
                <c:pt idx="5">
                  <c:v>242.74421860946617</c:v>
                </c:pt>
                <c:pt idx="6">
                  <c:v>237.02417886684083</c:v>
                </c:pt>
                <c:pt idx="7">
                  <c:v>175.1691505097435</c:v>
                </c:pt>
                <c:pt idx="8">
                  <c:v>180.13261034925858</c:v>
                </c:pt>
                <c:pt idx="9">
                  <c:v>182.07651336943798</c:v>
                </c:pt>
                <c:pt idx="10">
                  <c:v>184.05970400431039</c:v>
                </c:pt>
                <c:pt idx="11">
                  <c:v>186.57451121958789</c:v>
                </c:pt>
                <c:pt idx="12">
                  <c:v>201.4353310350732</c:v>
                </c:pt>
                <c:pt idx="13">
                  <c:v>189.40461969286054</c:v>
                </c:pt>
                <c:pt idx="14">
                  <c:v>195.44499319126965</c:v>
                </c:pt>
                <c:pt idx="15">
                  <c:v>211.1353308626249</c:v>
                </c:pt>
                <c:pt idx="16">
                  <c:v>198.12626995398793</c:v>
                </c:pt>
                <c:pt idx="17">
                  <c:v>194.77909638884813</c:v>
                </c:pt>
                <c:pt idx="18">
                  <c:v>194.6357160773664</c:v>
                </c:pt>
                <c:pt idx="19">
                  <c:v>219.1722358082007</c:v>
                </c:pt>
                <c:pt idx="20">
                  <c:v>244.36962886585553</c:v>
                </c:pt>
                <c:pt idx="21">
                  <c:v>246.12811311478976</c:v>
                </c:pt>
                <c:pt idx="22">
                  <c:v>250.80407058610103</c:v>
                </c:pt>
                <c:pt idx="23">
                  <c:v>254.22275285276356</c:v>
                </c:pt>
                <c:pt idx="24">
                  <c:v>250.50795036442582</c:v>
                </c:pt>
                <c:pt idx="25">
                  <c:v>251.1471714843014</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GSOO'!$AX$77:$AX$102</c:f>
              <c:numCache>
                <c:formatCode>#,##0_ ;\-#,##0\ </c:formatCode>
                <c:ptCount val="26"/>
                <c:pt idx="4">
                  <c:v>211.98071057872508</c:v>
                </c:pt>
                <c:pt idx="5">
                  <c:v>222.23093624561903</c:v>
                </c:pt>
                <c:pt idx="6">
                  <c:v>216.65868179137362</c:v>
                </c:pt>
                <c:pt idx="7">
                  <c:v>218.86553274403423</c:v>
                </c:pt>
                <c:pt idx="8">
                  <c:v>225.15210582142169</c:v>
                </c:pt>
                <c:pt idx="9">
                  <c:v>278.51452003321396</c:v>
                </c:pt>
                <c:pt idx="10">
                  <c:v>226.14268220771544</c:v>
                </c:pt>
                <c:pt idx="11">
                  <c:v>221.50938068776395</c:v>
                </c:pt>
                <c:pt idx="12">
                  <c:v>229.59645065146316</c:v>
                </c:pt>
                <c:pt idx="13">
                  <c:v>233.66549966730034</c:v>
                </c:pt>
                <c:pt idx="14">
                  <c:v>234.82334945214274</c:v>
                </c:pt>
                <c:pt idx="15">
                  <c:v>234.40537433559018</c:v>
                </c:pt>
                <c:pt idx="16">
                  <c:v>231.34150866307036</c:v>
                </c:pt>
                <c:pt idx="17">
                  <c:v>236.21386446396883</c:v>
                </c:pt>
                <c:pt idx="18">
                  <c:v>238.50378223118878</c:v>
                </c:pt>
                <c:pt idx="19">
                  <c:v>242.55103271439924</c:v>
                </c:pt>
                <c:pt idx="20">
                  <c:v>241.84388783905439</c:v>
                </c:pt>
                <c:pt idx="21">
                  <c:v>245.86420687769325</c:v>
                </c:pt>
                <c:pt idx="22">
                  <c:v>247.11019017427537</c:v>
                </c:pt>
                <c:pt idx="23">
                  <c:v>262.08015852088766</c:v>
                </c:pt>
                <c:pt idx="24">
                  <c:v>257.6155269630251</c:v>
                </c:pt>
                <c:pt idx="25">
                  <c:v>265.38202984659478</c:v>
                </c:pt>
              </c:numCache>
            </c:numRef>
          </c:val>
          <c:smooth val="0"/>
        </c:ser>
        <c:dLbls>
          <c:showLegendKey val="0"/>
          <c:showVal val="0"/>
          <c:showCatName val="0"/>
          <c:showSerName val="0"/>
          <c:showPercent val="0"/>
          <c:showBubbleSize val="0"/>
        </c:dLbls>
        <c:marker val="1"/>
        <c:smooth val="0"/>
        <c:axId val="129282432"/>
        <c:axId val="129284736"/>
      </c:lineChart>
      <c:catAx>
        <c:axId val="129282432"/>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284736"/>
        <c:crosses val="autoZero"/>
        <c:auto val="1"/>
        <c:lblAlgn val="ctr"/>
        <c:lblOffset val="100"/>
        <c:tickLblSkip val="5"/>
        <c:noMultiLvlLbl val="0"/>
      </c:catAx>
      <c:valAx>
        <c:axId val="12928473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282432"/>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baseline="0">
                <a:latin typeface="Arial" pitchFamily="34" charset="0"/>
                <a:cs typeface="Arial" pitchFamily="34" charset="0"/>
              </a:rPr>
              <a:t>Peak daily</a:t>
            </a:r>
            <a:r>
              <a:rPr lang="en-AU" sz="1100">
                <a:latin typeface="Arial" pitchFamily="34" charset="0"/>
                <a:cs typeface="Arial" pitchFamily="34" charset="0"/>
              </a:rPr>
              <a:t> gas demand projections 1 in 20, South Australia </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PD'!$B$5:$B$30</c:f>
              <c:numCache>
                <c:formatCode>#,##0_ ;\-#,##0\ </c:formatCode>
                <c:ptCount val="26"/>
                <c:pt idx="0">
                  <c:v>475.65115102909914</c:v>
                </c:pt>
                <c:pt idx="1">
                  <c:v>564.52943109973091</c:v>
                </c:pt>
                <c:pt idx="2">
                  <c:v>456.13701776780749</c:v>
                </c:pt>
                <c:pt idx="3">
                  <c:v>531.87730089323395</c:v>
                </c:pt>
                <c:pt idx="4">
                  <c:v>415.10259347916235</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'SA PD'!$E$5:$E$30</c:f>
              <c:numCache>
                <c:formatCode>#,##0_ ;\-#,##0\ </c:formatCode>
                <c:ptCount val="26"/>
                <c:pt idx="0">
                  <c:v>467.10885255788645</c:v>
                </c:pt>
                <c:pt idx="1">
                  <c:v>443.39131352296903</c:v>
                </c:pt>
                <c:pt idx="2">
                  <c:v>454.84769093297268</c:v>
                </c:pt>
                <c:pt idx="3">
                  <c:v>457.95648601147349</c:v>
                </c:pt>
                <c:pt idx="4">
                  <c:v>463.40808592706861</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PD'!$D$5:$D$30</c:f>
              <c:numCache>
                <c:formatCode>#,##0_ ;\-#,##0\ </c:formatCode>
                <c:ptCount val="26"/>
                <c:pt idx="5">
                  <c:v>280.62769938301028</c:v>
                </c:pt>
                <c:pt idx="6">
                  <c:v>294.92719164798518</c:v>
                </c:pt>
                <c:pt idx="7">
                  <c:v>278.08350840176911</c:v>
                </c:pt>
                <c:pt idx="8">
                  <c:v>282.46399585808695</c:v>
                </c:pt>
                <c:pt idx="9">
                  <c:v>270.54824777205846</c:v>
                </c:pt>
                <c:pt idx="10">
                  <c:v>265.09141581707286</c:v>
                </c:pt>
                <c:pt idx="11">
                  <c:v>255.99450923764465</c:v>
                </c:pt>
                <c:pt idx="12">
                  <c:v>261.39298378737635</c:v>
                </c:pt>
                <c:pt idx="13">
                  <c:v>259.83450247888152</c:v>
                </c:pt>
                <c:pt idx="14">
                  <c:v>253.77931519507732</c:v>
                </c:pt>
                <c:pt idx="15">
                  <c:v>253.25384897323329</c:v>
                </c:pt>
                <c:pt idx="16">
                  <c:v>254.17087174737469</c:v>
                </c:pt>
                <c:pt idx="17">
                  <c:v>250.94812964904378</c:v>
                </c:pt>
                <c:pt idx="18">
                  <c:v>258.89721159493456</c:v>
                </c:pt>
                <c:pt idx="19">
                  <c:v>254.91694532109469</c:v>
                </c:pt>
                <c:pt idx="20">
                  <c:v>253.88315706056321</c:v>
                </c:pt>
                <c:pt idx="21">
                  <c:v>257.58899816620595</c:v>
                </c:pt>
                <c:pt idx="22">
                  <c:v>256.76086094986908</c:v>
                </c:pt>
                <c:pt idx="23">
                  <c:v>288.66388845156428</c:v>
                </c:pt>
                <c:pt idx="24">
                  <c:v>291.12418133186861</c:v>
                </c:pt>
                <c:pt idx="25">
                  <c:v>291.04218682579324</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'SA PD'!$G$5:$G$30</c:f>
              <c:numCache>
                <c:formatCode>#,##0_ ;\-#,##0\ </c:formatCode>
                <c:ptCount val="26"/>
                <c:pt idx="5">
                  <c:v>265.40136794629336</c:v>
                </c:pt>
                <c:pt idx="6">
                  <c:v>302.66718284863202</c:v>
                </c:pt>
                <c:pt idx="7">
                  <c:v>220.1309304445758</c:v>
                </c:pt>
                <c:pt idx="8">
                  <c:v>222.29809144172174</c:v>
                </c:pt>
                <c:pt idx="9">
                  <c:v>251.02139927358729</c:v>
                </c:pt>
                <c:pt idx="10">
                  <c:v>211.18317673717135</c:v>
                </c:pt>
                <c:pt idx="11">
                  <c:v>208.76111554260481</c:v>
                </c:pt>
                <c:pt idx="12">
                  <c:v>216.04162950142532</c:v>
                </c:pt>
                <c:pt idx="13">
                  <c:v>217.20851495610447</c:v>
                </c:pt>
                <c:pt idx="14">
                  <c:v>218.60329180568721</c:v>
                </c:pt>
                <c:pt idx="15">
                  <c:v>216.74945542724788</c:v>
                </c:pt>
                <c:pt idx="16">
                  <c:v>220.28127183681119</c:v>
                </c:pt>
                <c:pt idx="17">
                  <c:v>223.20460318817999</c:v>
                </c:pt>
                <c:pt idx="18">
                  <c:v>222.77231752747957</c:v>
                </c:pt>
                <c:pt idx="19">
                  <c:v>227.33808967615141</c:v>
                </c:pt>
                <c:pt idx="20">
                  <c:v>225.66849909575507</c:v>
                </c:pt>
                <c:pt idx="21">
                  <c:v>226.69228849315076</c:v>
                </c:pt>
                <c:pt idx="22">
                  <c:v>242.79425662090816</c:v>
                </c:pt>
                <c:pt idx="23">
                  <c:v>252.57263192200492</c:v>
                </c:pt>
                <c:pt idx="24">
                  <c:v>252.03169928402113</c:v>
                </c:pt>
                <c:pt idx="25">
                  <c:v>254.4776126388029</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GSOO'!$AW$77:$AW$102</c:f>
              <c:numCache>
                <c:formatCode>#,##0_ ;\-#,##0\ </c:formatCode>
                <c:ptCount val="26"/>
                <c:pt idx="4">
                  <c:v>216.10857600976129</c:v>
                </c:pt>
                <c:pt idx="5">
                  <c:v>247.23687403333261</c:v>
                </c:pt>
                <c:pt idx="6">
                  <c:v>260.32286517140324</c:v>
                </c:pt>
                <c:pt idx="7">
                  <c:v>263.82693175350244</c:v>
                </c:pt>
                <c:pt idx="8">
                  <c:v>270.79310882824268</c:v>
                </c:pt>
                <c:pt idx="9">
                  <c:v>266.21473220935309</c:v>
                </c:pt>
                <c:pt idx="10">
                  <c:v>241.0004087625137</c:v>
                </c:pt>
                <c:pt idx="11">
                  <c:v>220.26417026185632</c:v>
                </c:pt>
                <c:pt idx="12">
                  <c:v>242.99159751261641</c:v>
                </c:pt>
                <c:pt idx="13">
                  <c:v>251.2186517489011</c:v>
                </c:pt>
                <c:pt idx="14">
                  <c:v>249.99057678652065</c:v>
                </c:pt>
                <c:pt idx="15">
                  <c:v>254.95969132267527</c:v>
                </c:pt>
                <c:pt idx="16">
                  <c:v>258.29323224608237</c:v>
                </c:pt>
                <c:pt idx="17">
                  <c:v>241.7564794152816</c:v>
                </c:pt>
                <c:pt idx="18">
                  <c:v>265.53968703130772</c:v>
                </c:pt>
                <c:pt idx="19">
                  <c:v>265.35024780389762</c:v>
                </c:pt>
                <c:pt idx="20">
                  <c:v>264.48997472000053</c:v>
                </c:pt>
                <c:pt idx="21">
                  <c:v>268.5656222554739</c:v>
                </c:pt>
                <c:pt idx="22">
                  <c:v>251.54240763201557</c:v>
                </c:pt>
                <c:pt idx="23">
                  <c:v>274.8861700747849</c:v>
                </c:pt>
                <c:pt idx="24">
                  <c:v>270.86958089932591</c:v>
                </c:pt>
                <c:pt idx="25">
                  <c:v>271.79954260903253</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'SA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GSOO'!$AY$77:$AY$102</c:f>
              <c:numCache>
                <c:formatCode>#,##0_ ;\-#,##0\ </c:formatCode>
                <c:ptCount val="26"/>
                <c:pt idx="4">
                  <c:v>221.64925800619028</c:v>
                </c:pt>
                <c:pt idx="5">
                  <c:v>236.59406372908805</c:v>
                </c:pt>
                <c:pt idx="6">
                  <c:v>240.11833975903954</c:v>
                </c:pt>
                <c:pt idx="7">
                  <c:v>234.43339535037239</c:v>
                </c:pt>
                <c:pt idx="8">
                  <c:v>272.07261362427926</c:v>
                </c:pt>
                <c:pt idx="9">
                  <c:v>304.69284060452532</c:v>
                </c:pt>
                <c:pt idx="10">
                  <c:v>241.38110285338794</c:v>
                </c:pt>
                <c:pt idx="11">
                  <c:v>253.67260475168371</c:v>
                </c:pt>
                <c:pt idx="12">
                  <c:v>236.03223249029335</c:v>
                </c:pt>
                <c:pt idx="13">
                  <c:v>247.45185890011442</c:v>
                </c:pt>
                <c:pt idx="14">
                  <c:v>244.69186374016016</c:v>
                </c:pt>
                <c:pt idx="15">
                  <c:v>244.49740886265204</c:v>
                </c:pt>
                <c:pt idx="16">
                  <c:v>240.83575207812683</c:v>
                </c:pt>
                <c:pt idx="17">
                  <c:v>242.6085354973103</c:v>
                </c:pt>
                <c:pt idx="18">
                  <c:v>248.58281942687614</c:v>
                </c:pt>
                <c:pt idx="19">
                  <c:v>252.4552594039825</c:v>
                </c:pt>
                <c:pt idx="20">
                  <c:v>251.34906875558221</c:v>
                </c:pt>
                <c:pt idx="21">
                  <c:v>254.12194072877878</c:v>
                </c:pt>
                <c:pt idx="22">
                  <c:v>255.59075895731812</c:v>
                </c:pt>
                <c:pt idx="23">
                  <c:v>275.32923258273269</c:v>
                </c:pt>
                <c:pt idx="24">
                  <c:v>272.70197195692475</c:v>
                </c:pt>
                <c:pt idx="25">
                  <c:v>282.290494320839</c:v>
                </c:pt>
              </c:numCache>
            </c:numRef>
          </c:val>
          <c:smooth val="0"/>
        </c:ser>
        <c:dLbls>
          <c:showLegendKey val="0"/>
          <c:showVal val="0"/>
          <c:showCatName val="0"/>
          <c:showSerName val="0"/>
          <c:showPercent val="0"/>
          <c:showBubbleSize val="0"/>
        </c:dLbls>
        <c:marker val="1"/>
        <c:smooth val="0"/>
        <c:axId val="123698176"/>
        <c:axId val="123708928"/>
      </c:lineChart>
      <c:catAx>
        <c:axId val="123698176"/>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708928"/>
        <c:crosses val="autoZero"/>
        <c:auto val="1"/>
        <c:lblAlgn val="ctr"/>
        <c:lblOffset val="100"/>
        <c:tickLblSkip val="5"/>
        <c:noMultiLvlLbl val="0"/>
      </c:catAx>
      <c:valAx>
        <c:axId val="12370892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698176"/>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Victoria</a:t>
            </a:r>
          </a:p>
        </c:rich>
      </c:tx>
      <c:layout/>
      <c:overlay val="0"/>
    </c:title>
    <c:autoTitleDeleted val="0"/>
    <c:plotArea>
      <c:layout/>
      <c:areaChart>
        <c:grouping val="stacked"/>
        <c:varyColors val="0"/>
        <c:ser>
          <c:idx val="0"/>
          <c:order val="0"/>
          <c:tx>
            <c:strRef>
              <c:f>'VIC AD'!$B$3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'VIC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AD'!$L$5:$L$30</c:f>
              <c:numCache>
                <c:formatCode>#,##0_ ;\-#,##0\ </c:formatCode>
                <c:ptCount val="26"/>
                <c:pt idx="0">
                  <c:v>22.859977062625198</c:v>
                </c:pt>
                <c:pt idx="1">
                  <c:v>17.38082805530161</c:v>
                </c:pt>
                <c:pt idx="2">
                  <c:v>7.1816842751290286</c:v>
                </c:pt>
                <c:pt idx="3">
                  <c:v>8.9701321590761136</c:v>
                </c:pt>
                <c:pt idx="4">
                  <c:v>15.713476285288872</c:v>
                </c:pt>
                <c:pt idx="5">
                  <c:v>9.4414297523115813</c:v>
                </c:pt>
                <c:pt idx="6">
                  <c:v>1.170222329533394</c:v>
                </c:pt>
                <c:pt idx="7">
                  <c:v>1.0487185761526585</c:v>
                </c:pt>
                <c:pt idx="8">
                  <c:v>1.1316946013317413</c:v>
                </c:pt>
                <c:pt idx="9">
                  <c:v>2.0281770780214061</c:v>
                </c:pt>
                <c:pt idx="10">
                  <c:v>2.643038101576618</c:v>
                </c:pt>
                <c:pt idx="11">
                  <c:v>2.5623073140922625</c:v>
                </c:pt>
                <c:pt idx="12">
                  <c:v>3.3339013118793512</c:v>
                </c:pt>
                <c:pt idx="13">
                  <c:v>3.3253356783014634</c:v>
                </c:pt>
                <c:pt idx="14">
                  <c:v>3.759813701355518</c:v>
                </c:pt>
                <c:pt idx="15">
                  <c:v>3.9022980759259762</c:v>
                </c:pt>
                <c:pt idx="16">
                  <c:v>4.122494618846579</c:v>
                </c:pt>
                <c:pt idx="17">
                  <c:v>3.9190380542028187</c:v>
                </c:pt>
                <c:pt idx="18">
                  <c:v>4.5419602050497829</c:v>
                </c:pt>
                <c:pt idx="19">
                  <c:v>4.8734044127961988</c:v>
                </c:pt>
                <c:pt idx="20">
                  <c:v>5.5800451661196115</c:v>
                </c:pt>
                <c:pt idx="21">
                  <c:v>6.3611409434297332</c:v>
                </c:pt>
                <c:pt idx="22">
                  <c:v>7.2071465128665073</c:v>
                </c:pt>
                <c:pt idx="23">
                  <c:v>10.392359209008468</c:v>
                </c:pt>
                <c:pt idx="24">
                  <c:v>10.649112201068792</c:v>
                </c:pt>
                <c:pt idx="25">
                  <c:v>11.239804004348947</c:v>
                </c:pt>
              </c:numCache>
            </c:numRef>
          </c:val>
        </c:ser>
        <c:ser>
          <c:idx val="1"/>
          <c:order val="1"/>
          <c:tx>
            <c:strRef>
              <c:f>'VIC AD'!$C$3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'VIC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AD'!$M$5:$M$30</c:f>
              <c:numCache>
                <c:formatCode>#,##0_ ;\-#,##0\ </c:formatCode>
                <c:ptCount val="26"/>
                <c:pt idx="0">
                  <c:v>120.25788965895211</c:v>
                </c:pt>
                <c:pt idx="1">
                  <c:v>121.80442397489503</c:v>
                </c:pt>
                <c:pt idx="2">
                  <c:v>121.51629606279324</c:v>
                </c:pt>
                <c:pt idx="3">
                  <c:v>122.43499989158613</c:v>
                </c:pt>
                <c:pt idx="4">
                  <c:v>124.49011856768851</c:v>
                </c:pt>
                <c:pt idx="5">
                  <c:v>125.32206490620248</c:v>
                </c:pt>
                <c:pt idx="6">
                  <c:v>125.98645114631174</c:v>
                </c:pt>
                <c:pt idx="7">
                  <c:v>126.78478004180002</c:v>
                </c:pt>
                <c:pt idx="8">
                  <c:v>128.11969235663753</c:v>
                </c:pt>
                <c:pt idx="9">
                  <c:v>129.8216381508206</c:v>
                </c:pt>
                <c:pt idx="10">
                  <c:v>131.54065644554291</c:v>
                </c:pt>
                <c:pt idx="11">
                  <c:v>133.12824110278291</c:v>
                </c:pt>
                <c:pt idx="12">
                  <c:v>134.56890385195493</c:v>
                </c:pt>
                <c:pt idx="13">
                  <c:v>135.80526960144053</c:v>
                </c:pt>
                <c:pt idx="14">
                  <c:v>136.8950677645818</c:v>
                </c:pt>
                <c:pt idx="15">
                  <c:v>138.03478526205569</c:v>
                </c:pt>
                <c:pt idx="16">
                  <c:v>139.35397451025682</c:v>
                </c:pt>
                <c:pt idx="17">
                  <c:v>140.8409197851843</c:v>
                </c:pt>
                <c:pt idx="18">
                  <c:v>142.43193869242009</c:v>
                </c:pt>
                <c:pt idx="19">
                  <c:v>144.08675080458858</c:v>
                </c:pt>
                <c:pt idx="20">
                  <c:v>145.78796014190019</c:v>
                </c:pt>
                <c:pt idx="21">
                  <c:v>147.54807473143873</c:v>
                </c:pt>
                <c:pt idx="22">
                  <c:v>149.37021151579347</c:v>
                </c:pt>
                <c:pt idx="23">
                  <c:v>151.13920897716937</c:v>
                </c:pt>
                <c:pt idx="24">
                  <c:v>152.74335516807091</c:v>
                </c:pt>
                <c:pt idx="25">
                  <c:v>154.29383766297192</c:v>
                </c:pt>
              </c:numCache>
            </c:numRef>
          </c:val>
        </c:ser>
        <c:ser>
          <c:idx val="2"/>
          <c:order val="2"/>
          <c:tx>
            <c:strRef>
              <c:f>'VIC AD'!$D$3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'VIC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AD'!$N$5:$N$30</c:f>
              <c:numCache>
                <c:formatCode>#,##0_ ;\-#,##0\ </c:formatCode>
                <c:ptCount val="26"/>
                <c:pt idx="0">
                  <c:v>90.000848279563712</c:v>
                </c:pt>
                <c:pt idx="1">
                  <c:v>83.908727183238895</c:v>
                </c:pt>
                <c:pt idx="2">
                  <c:v>84.211798307699382</c:v>
                </c:pt>
                <c:pt idx="3">
                  <c:v>82.119104623002798</c:v>
                </c:pt>
                <c:pt idx="4">
                  <c:v>78.860344759619892</c:v>
                </c:pt>
                <c:pt idx="5">
                  <c:v>77.714839311476794</c:v>
                </c:pt>
                <c:pt idx="6">
                  <c:v>76.772769042318302</c:v>
                </c:pt>
                <c:pt idx="7">
                  <c:v>76.303128432296802</c:v>
                </c:pt>
                <c:pt idx="8">
                  <c:v>75.987791304095012</c:v>
                </c:pt>
                <c:pt idx="9">
                  <c:v>76.218914525642191</c:v>
                </c:pt>
                <c:pt idx="10">
                  <c:v>76.72937556378649</c:v>
                </c:pt>
                <c:pt idx="11">
                  <c:v>77.168757470478184</c:v>
                </c:pt>
                <c:pt idx="12">
                  <c:v>77.538977182792394</c:v>
                </c:pt>
                <c:pt idx="13">
                  <c:v>77.570392451940904</c:v>
                </c:pt>
                <c:pt idx="14">
                  <c:v>77.228705930914415</c:v>
                </c:pt>
                <c:pt idx="15">
                  <c:v>77.0701680431645</c:v>
                </c:pt>
                <c:pt idx="16">
                  <c:v>77.387857954190196</c:v>
                </c:pt>
                <c:pt idx="17">
                  <c:v>77.934381468109407</c:v>
                </c:pt>
                <c:pt idx="18">
                  <c:v>78.38385985656609</c:v>
                </c:pt>
                <c:pt idx="19">
                  <c:v>78.787843505616593</c:v>
                </c:pt>
                <c:pt idx="20">
                  <c:v>79.221677604654104</c:v>
                </c:pt>
                <c:pt idx="21">
                  <c:v>79.561860431021501</c:v>
                </c:pt>
                <c:pt idx="22">
                  <c:v>79.710388294111794</c:v>
                </c:pt>
                <c:pt idx="23">
                  <c:v>79.710664053687708</c:v>
                </c:pt>
                <c:pt idx="24">
                  <c:v>79.622038270531291</c:v>
                </c:pt>
                <c:pt idx="25">
                  <c:v>79.492831653385394</c:v>
                </c:pt>
              </c:numCache>
            </c:numRef>
          </c:val>
        </c:ser>
        <c:dLbls>
          <c:showLegendKey val="0"/>
          <c:showVal val="0"/>
          <c:showCatName val="0"/>
          <c:showSerName val="0"/>
          <c:showPercent val="0"/>
          <c:showBubbleSize val="0"/>
        </c:dLbls>
        <c:axId val="124433152"/>
        <c:axId val="124435072"/>
      </c:areaChart>
      <c:lineChart>
        <c:grouping val="standard"/>
        <c:varyColors val="0"/>
        <c:ser>
          <c:idx val="3"/>
          <c:order val="3"/>
          <c:tx>
            <c:v>2012 Planning Scenario (adjusted)</c:v>
          </c:tx>
          <c:spPr>
            <a:ln w="19050">
              <a:solidFill>
                <a:sysClr val="windowText" lastClr="000000"/>
              </a:solidFill>
              <a:prstDash val="sysDash"/>
            </a:ln>
          </c:spPr>
          <c:marker>
            <c:symbol val="none"/>
          </c:marker>
          <c:val>
            <c:numRef>
              <c:f>'2012 GSOO'!$S$5:$S$30</c:f>
              <c:numCache>
                <c:formatCode>#,##0_ ;\-#,##0\ </c:formatCode>
                <c:ptCount val="26"/>
                <c:pt idx="0">
                  <c:v>233.14730097121708</c:v>
                </c:pt>
                <c:pt idx="1">
                  <c:v>223.03232101823539</c:v>
                </c:pt>
                <c:pt idx="2">
                  <c:v>212.6737354429375</c:v>
                </c:pt>
                <c:pt idx="3">
                  <c:v>213.21675809073179</c:v>
                </c:pt>
                <c:pt idx="4">
                  <c:v>205.62373685941276</c:v>
                </c:pt>
                <c:pt idx="5">
                  <c:v>201.28304223073562</c:v>
                </c:pt>
                <c:pt idx="6">
                  <c:v>199.82705828891287</c:v>
                </c:pt>
                <c:pt idx="7">
                  <c:v>199.56994318768949</c:v>
                </c:pt>
                <c:pt idx="8">
                  <c:v>200.08449537871638</c:v>
                </c:pt>
                <c:pt idx="9">
                  <c:v>201.85530178501372</c:v>
                </c:pt>
                <c:pt idx="10">
                  <c:v>205.61593863876166</c:v>
                </c:pt>
                <c:pt idx="11">
                  <c:v>207.00550317120602</c:v>
                </c:pt>
                <c:pt idx="12">
                  <c:v>209.79919323217445</c:v>
                </c:pt>
                <c:pt idx="13">
                  <c:v>212.59321907310232</c:v>
                </c:pt>
                <c:pt idx="14">
                  <c:v>214.96539559450412</c:v>
                </c:pt>
                <c:pt idx="15">
                  <c:v>216.42013212786435</c:v>
                </c:pt>
                <c:pt idx="16">
                  <c:v>218.05135546402028</c:v>
                </c:pt>
                <c:pt idx="17">
                  <c:v>219.95430701087409</c:v>
                </c:pt>
                <c:pt idx="18">
                  <c:v>224.11065417777959</c:v>
                </c:pt>
                <c:pt idx="19">
                  <c:v>228.34100263081524</c:v>
                </c:pt>
                <c:pt idx="20">
                  <c:v>231.171217062555</c:v>
                </c:pt>
                <c:pt idx="21">
                  <c:v>233.60283474312041</c:v>
                </c:pt>
                <c:pt idx="22">
                  <c:v>234.47081624337898</c:v>
                </c:pt>
                <c:pt idx="23">
                  <c:v>238.68606303475514</c:v>
                </c:pt>
                <c:pt idx="24">
                  <c:v>239.20927346024723</c:v>
                </c:pt>
                <c:pt idx="25">
                  <c:v>241.29904954483001</c:v>
                </c:pt>
              </c:numCache>
            </c:numRef>
          </c:val>
          <c:smooth val="0"/>
        </c:ser>
        <c:dLbls>
          <c:showLegendKey val="0"/>
          <c:showVal val="0"/>
          <c:showCatName val="0"/>
          <c:showSerName val="0"/>
          <c:showPercent val="0"/>
          <c:showBubbleSize val="0"/>
        </c:dLbls>
        <c:marker val="1"/>
        <c:smooth val="0"/>
        <c:axId val="124433152"/>
        <c:axId val="124435072"/>
      </c:lineChart>
      <c:catAx>
        <c:axId val="124433152"/>
        <c:scaling>
          <c:orientation val="minMax"/>
        </c:scaling>
        <c:delete val="0"/>
        <c:axPos val="b"/>
        <c:title>
          <c:tx>
            <c:rich>
              <a:bodyPr/>
              <a:lstStyle/>
              <a:p>
                <a:pPr>
                  <a:defRPr/>
                </a:pPr>
                <a:r>
                  <a:rPr lang="en-AU"/>
                  <a:t>Year</a:t>
                </a:r>
              </a:p>
            </c:rich>
          </c:tx>
          <c:layout>
            <c:manualLayout>
              <c:xMode val="edge"/>
              <c:yMode val="edge"/>
              <c:x val="0.50690071169442585"/>
              <c:y val="0.85818295475125861"/>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4435072"/>
        <c:crosses val="autoZero"/>
        <c:auto val="1"/>
        <c:lblAlgn val="ctr"/>
        <c:lblOffset val="100"/>
        <c:tickLblSkip val="5"/>
        <c:noMultiLvlLbl val="0"/>
      </c:catAx>
      <c:valAx>
        <c:axId val="12443507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4433152"/>
        <c:crosses val="autoZero"/>
        <c:crossBetween val="midCat"/>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by segment, Victoria </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Actuals GPG</c:v>
          </c:tx>
          <c:spPr>
            <a:ln w="19050">
              <a:solidFill>
                <a:srgbClr val="C41230"/>
              </a:solidFill>
            </a:ln>
          </c:spPr>
          <c:marker>
            <c:symbol val="square"/>
            <c:size val="4"/>
            <c:spPr>
              <a:solidFill>
                <a:schemeClr val="accent4"/>
              </a:solidFill>
              <a:ln w="19050">
                <a:solidFill>
                  <a:srgbClr val="C41230"/>
                </a:solidFill>
              </a:ln>
            </c:spPr>
          </c:marker>
          <c:dPt>
            <c:idx val="0"/>
            <c:bubble3D val="0"/>
            <c:spPr>
              <a:ln w="19050">
                <a:solidFill>
                  <a:srgbClr val="C41230"/>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'VIC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AD'!$B$5:$B$30</c:f>
              <c:numCache>
                <c:formatCode>#,##0_ ;\-#,##0\ </c:formatCode>
                <c:ptCount val="26"/>
                <c:pt idx="0">
                  <c:v>22.859977062625198</c:v>
                </c:pt>
                <c:pt idx="1">
                  <c:v>17.38082805530161</c:v>
                </c:pt>
                <c:pt idx="2">
                  <c:v>7.1816842751290286</c:v>
                </c:pt>
                <c:pt idx="3">
                  <c:v>8.9701321590761136</c:v>
                </c:pt>
                <c:pt idx="4">
                  <c:v>15.713476285288872</c:v>
                </c:pt>
              </c:numCache>
            </c:numRef>
          </c:val>
          <c:smooth val="0"/>
        </c:ser>
        <c:ser>
          <c:idx val="1"/>
          <c:order val="1"/>
          <c:tx>
            <c:v>Actuals MM</c:v>
          </c:tx>
          <c:spPr>
            <a:ln w="19050">
              <a:solidFill>
                <a:srgbClr val="C41230"/>
              </a:solidFill>
            </a:ln>
          </c:spPr>
          <c:marker>
            <c:symbol val="diamond"/>
            <c:size val="5"/>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'VIC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AD'!$C$5:$C$30</c:f>
              <c:numCache>
                <c:formatCode>#,##0_ ;\-#,##0\ </c:formatCode>
                <c:ptCount val="26"/>
                <c:pt idx="0">
                  <c:v>120.25788965895211</c:v>
                </c:pt>
                <c:pt idx="1">
                  <c:v>121.80442397489503</c:v>
                </c:pt>
                <c:pt idx="2">
                  <c:v>121.51629606279324</c:v>
                </c:pt>
                <c:pt idx="3">
                  <c:v>122.43499989158613</c:v>
                </c:pt>
                <c:pt idx="4">
                  <c:v>124.49011856768851</c:v>
                </c:pt>
              </c:numCache>
            </c:numRef>
          </c:val>
          <c:smooth val="0"/>
        </c:ser>
        <c:ser>
          <c:idx val="2"/>
          <c:order val="2"/>
          <c:tx>
            <c:v>Actuals LI</c:v>
          </c:tx>
          <c:spPr>
            <a:ln w="19050">
              <a:solidFill>
                <a:srgbClr val="C41230"/>
              </a:solidFill>
            </a:ln>
          </c:spPr>
          <c:marker>
            <c:symbol val="circle"/>
            <c:size val="4"/>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'VIC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AD'!$D$5:$D$30</c:f>
              <c:numCache>
                <c:formatCode>#,##0_ ;\-#,##0\ </c:formatCode>
                <c:ptCount val="26"/>
                <c:pt idx="0">
                  <c:v>90.000848279563712</c:v>
                </c:pt>
                <c:pt idx="1">
                  <c:v>83.908727183238895</c:v>
                </c:pt>
                <c:pt idx="2">
                  <c:v>84.211798307699382</c:v>
                </c:pt>
                <c:pt idx="3">
                  <c:v>82.119104623002798</c:v>
                </c:pt>
                <c:pt idx="4">
                  <c:v>78.860344759619892</c:v>
                </c:pt>
              </c:numCache>
            </c:numRef>
          </c:val>
          <c:smooth val="0"/>
        </c:ser>
        <c:ser>
          <c:idx val="4"/>
          <c:order val="3"/>
          <c:tx>
            <c:v>2013 GPG</c:v>
          </c:tx>
          <c:spPr>
            <a:ln w="19050">
              <a:solidFill>
                <a:schemeClr val="accent1"/>
              </a:solidFill>
            </a:ln>
          </c:spPr>
          <c:marker>
            <c:symbol val="none"/>
          </c:marker>
          <c:val>
            <c:numRef>
              <c:f>'VIC AD'!$F$5:$F$30</c:f>
              <c:numCache>
                <c:formatCode>#,##0_ ;\-#,##0\ </c:formatCode>
                <c:ptCount val="26"/>
                <c:pt idx="5">
                  <c:v>9.4414297523115813</c:v>
                </c:pt>
                <c:pt idx="6">
                  <c:v>1.170222329533394</c:v>
                </c:pt>
                <c:pt idx="7">
                  <c:v>1.0487185761526585</c:v>
                </c:pt>
                <c:pt idx="8">
                  <c:v>1.1316946013317413</c:v>
                </c:pt>
                <c:pt idx="9">
                  <c:v>2.0281770780214061</c:v>
                </c:pt>
                <c:pt idx="10">
                  <c:v>2.643038101576618</c:v>
                </c:pt>
                <c:pt idx="11">
                  <c:v>2.5623073140922625</c:v>
                </c:pt>
                <c:pt idx="12">
                  <c:v>3.3339013118793512</c:v>
                </c:pt>
                <c:pt idx="13">
                  <c:v>3.3253356783014634</c:v>
                </c:pt>
                <c:pt idx="14">
                  <c:v>3.759813701355518</c:v>
                </c:pt>
                <c:pt idx="15">
                  <c:v>3.9022980759259762</c:v>
                </c:pt>
                <c:pt idx="16">
                  <c:v>4.122494618846579</c:v>
                </c:pt>
                <c:pt idx="17">
                  <c:v>3.9190380542028187</c:v>
                </c:pt>
                <c:pt idx="18">
                  <c:v>4.5419602050497829</c:v>
                </c:pt>
                <c:pt idx="19">
                  <c:v>4.8734044127961988</c:v>
                </c:pt>
                <c:pt idx="20">
                  <c:v>5.5800451661196115</c:v>
                </c:pt>
                <c:pt idx="21">
                  <c:v>6.3611409434297332</c:v>
                </c:pt>
                <c:pt idx="22">
                  <c:v>7.2071465128665073</c:v>
                </c:pt>
                <c:pt idx="23">
                  <c:v>10.392359209008468</c:v>
                </c:pt>
                <c:pt idx="24">
                  <c:v>10.649112201068792</c:v>
                </c:pt>
                <c:pt idx="25">
                  <c:v>11.239804004348947</c:v>
                </c:pt>
              </c:numCache>
            </c:numRef>
          </c:val>
          <c:smooth val="0"/>
        </c:ser>
        <c:ser>
          <c:idx val="5"/>
          <c:order val="4"/>
          <c:tx>
            <c:v>2013 MM</c:v>
          </c:tx>
          <c:spPr>
            <a:ln w="19050">
              <a:solidFill>
                <a:srgbClr val="FFC000"/>
              </a:solidFill>
            </a:ln>
          </c:spPr>
          <c:marker>
            <c:symbol val="none"/>
          </c:marker>
          <c:val>
            <c:numRef>
              <c:f>'VIC AD'!$G$5:$G$30</c:f>
              <c:numCache>
                <c:formatCode>#,##0_ ;\-#,##0\ </c:formatCode>
                <c:ptCount val="26"/>
                <c:pt idx="5">
                  <c:v>125.32206490620248</c:v>
                </c:pt>
                <c:pt idx="6">
                  <c:v>125.98645114631174</c:v>
                </c:pt>
                <c:pt idx="7">
                  <c:v>126.78478004180002</c:v>
                </c:pt>
                <c:pt idx="8">
                  <c:v>128.11969235663753</c:v>
                </c:pt>
                <c:pt idx="9">
                  <c:v>129.8216381508206</c:v>
                </c:pt>
                <c:pt idx="10">
                  <c:v>131.54065644554291</c:v>
                </c:pt>
                <c:pt idx="11">
                  <c:v>133.12824110278291</c:v>
                </c:pt>
                <c:pt idx="12">
                  <c:v>134.56890385195493</c:v>
                </c:pt>
                <c:pt idx="13">
                  <c:v>135.80526960144053</c:v>
                </c:pt>
                <c:pt idx="14">
                  <c:v>136.8950677645818</c:v>
                </c:pt>
                <c:pt idx="15">
                  <c:v>138.03478526205569</c:v>
                </c:pt>
                <c:pt idx="16">
                  <c:v>139.35397451025682</c:v>
                </c:pt>
                <c:pt idx="17">
                  <c:v>140.8409197851843</c:v>
                </c:pt>
                <c:pt idx="18">
                  <c:v>142.43193869242009</c:v>
                </c:pt>
                <c:pt idx="19">
                  <c:v>144.08675080458858</c:v>
                </c:pt>
                <c:pt idx="20">
                  <c:v>145.78796014190019</c:v>
                </c:pt>
                <c:pt idx="21">
                  <c:v>147.54807473143873</c:v>
                </c:pt>
                <c:pt idx="22">
                  <c:v>149.37021151579347</c:v>
                </c:pt>
                <c:pt idx="23">
                  <c:v>151.13920897716937</c:v>
                </c:pt>
                <c:pt idx="24">
                  <c:v>152.74335516807091</c:v>
                </c:pt>
                <c:pt idx="25">
                  <c:v>154.29383766297192</c:v>
                </c:pt>
              </c:numCache>
            </c:numRef>
          </c:val>
          <c:smooth val="0"/>
        </c:ser>
        <c:ser>
          <c:idx val="6"/>
          <c:order val="5"/>
          <c:tx>
            <c:v>2013 LI</c:v>
          </c:tx>
          <c:spPr>
            <a:ln w="19050">
              <a:solidFill>
                <a:srgbClr val="ADE0EE"/>
              </a:solidFill>
            </a:ln>
          </c:spPr>
          <c:marker>
            <c:symbol val="none"/>
          </c:marker>
          <c:val>
            <c:numRef>
              <c:f>'VIC AD'!$H$5:$H$30</c:f>
              <c:numCache>
                <c:formatCode>#,##0_ ;\-#,##0\ </c:formatCode>
                <c:ptCount val="26"/>
                <c:pt idx="5">
                  <c:v>77.714839311476794</c:v>
                </c:pt>
                <c:pt idx="6">
                  <c:v>76.772769042318302</c:v>
                </c:pt>
                <c:pt idx="7">
                  <c:v>76.303128432296802</c:v>
                </c:pt>
                <c:pt idx="8">
                  <c:v>75.987791304095012</c:v>
                </c:pt>
                <c:pt idx="9">
                  <c:v>76.218914525642191</c:v>
                </c:pt>
                <c:pt idx="10">
                  <c:v>76.72937556378649</c:v>
                </c:pt>
                <c:pt idx="11">
                  <c:v>77.168757470478184</c:v>
                </c:pt>
                <c:pt idx="12">
                  <c:v>77.538977182792394</c:v>
                </c:pt>
                <c:pt idx="13">
                  <c:v>77.570392451940904</c:v>
                </c:pt>
                <c:pt idx="14">
                  <c:v>77.228705930914415</c:v>
                </c:pt>
                <c:pt idx="15">
                  <c:v>77.0701680431645</c:v>
                </c:pt>
                <c:pt idx="16">
                  <c:v>77.387857954190196</c:v>
                </c:pt>
                <c:pt idx="17">
                  <c:v>77.934381468109407</c:v>
                </c:pt>
                <c:pt idx="18">
                  <c:v>78.38385985656609</c:v>
                </c:pt>
                <c:pt idx="19">
                  <c:v>78.787843505616593</c:v>
                </c:pt>
                <c:pt idx="20">
                  <c:v>79.221677604654104</c:v>
                </c:pt>
                <c:pt idx="21">
                  <c:v>79.561860431021501</c:v>
                </c:pt>
                <c:pt idx="22">
                  <c:v>79.710388294111794</c:v>
                </c:pt>
                <c:pt idx="23">
                  <c:v>79.710664053687708</c:v>
                </c:pt>
                <c:pt idx="24">
                  <c:v>79.622038270531291</c:v>
                </c:pt>
                <c:pt idx="25">
                  <c:v>79.492831653385394</c:v>
                </c:pt>
              </c:numCache>
            </c:numRef>
          </c:val>
          <c:smooth val="0"/>
        </c:ser>
        <c:ser>
          <c:idx val="7"/>
          <c:order val="6"/>
          <c:tx>
            <c:v>2012 GPG (adjusted)</c:v>
          </c:tx>
          <c:spPr>
            <a:ln w="19050">
              <a:solidFill>
                <a:srgbClr val="F37321"/>
              </a:solidFill>
              <a:prstDash val="sysDash"/>
            </a:ln>
          </c:spPr>
          <c:marker>
            <c:symbol val="none"/>
          </c:marker>
          <c:val>
            <c:numRef>
              <c:f>'2012 GSOO'!$BB$5:$BB$30</c:f>
              <c:numCache>
                <c:formatCode>#,##0_ ;\-#,##0\ </c:formatCode>
                <c:ptCount val="26"/>
                <c:pt idx="4">
                  <c:v>3.6144524541347116</c:v>
                </c:pt>
                <c:pt idx="5">
                  <c:v>1.0038266336991721</c:v>
                </c:pt>
                <c:pt idx="6">
                  <c:v>1.1563779302195485</c:v>
                </c:pt>
                <c:pt idx="7">
                  <c:v>1.6267398313868349</c:v>
                </c:pt>
                <c:pt idx="8">
                  <c:v>2.1102460155686469</c:v>
                </c:pt>
                <c:pt idx="9">
                  <c:v>2.7209279738568393</c:v>
                </c:pt>
                <c:pt idx="10">
                  <c:v>4.6750978339657472</c:v>
                </c:pt>
                <c:pt idx="11">
                  <c:v>4.0550482457503243</c:v>
                </c:pt>
                <c:pt idx="12">
                  <c:v>4.714926100691013</c:v>
                </c:pt>
                <c:pt idx="13">
                  <c:v>5.6534113116455389</c:v>
                </c:pt>
                <c:pt idx="14">
                  <c:v>6.8097336849898946</c:v>
                </c:pt>
                <c:pt idx="15">
                  <c:v>7.4566611786207835</c:v>
                </c:pt>
                <c:pt idx="16">
                  <c:v>8.1645302545926661</c:v>
                </c:pt>
                <c:pt idx="17">
                  <c:v>8.6808953890594722</c:v>
                </c:pt>
                <c:pt idx="18">
                  <c:v>10.966041335191937</c:v>
                </c:pt>
                <c:pt idx="19">
                  <c:v>13.107022835541351</c:v>
                </c:pt>
                <c:pt idx="20">
                  <c:v>14.097609450352586</c:v>
                </c:pt>
                <c:pt idx="21">
                  <c:v>15.35814366367905</c:v>
                </c:pt>
                <c:pt idx="22">
                  <c:v>15.562146466573392</c:v>
                </c:pt>
                <c:pt idx="23">
                  <c:v>19.061805517608352</c:v>
                </c:pt>
                <c:pt idx="24">
                  <c:v>18.744565202250186</c:v>
                </c:pt>
                <c:pt idx="25">
                  <c:v>20.172261879197109</c:v>
                </c:pt>
              </c:numCache>
            </c:numRef>
          </c:val>
          <c:smooth val="0"/>
        </c:ser>
        <c:ser>
          <c:idx val="3"/>
          <c:order val="7"/>
          <c:tx>
            <c:v>2012 MM</c:v>
          </c:tx>
          <c:spPr>
            <a:ln w="19050">
              <a:solidFill>
                <a:srgbClr val="FFC000"/>
              </a:solidFill>
              <a:prstDash val="sysDash"/>
            </a:ln>
          </c:spPr>
          <c:marker>
            <c:symbol val="none"/>
          </c:marker>
          <c:val>
            <c:numRef>
              <c:f>'2012 GSOO'!$BC$5:$BC$30</c:f>
              <c:numCache>
                <c:formatCode>#,##0_ ;\-#,##0\ </c:formatCode>
                <c:ptCount val="26"/>
                <c:pt idx="4">
                  <c:v>122.19969611057684</c:v>
                </c:pt>
                <c:pt idx="5">
                  <c:v>121.98764894969597</c:v>
                </c:pt>
                <c:pt idx="6">
                  <c:v>121.91165694109898</c:v>
                </c:pt>
                <c:pt idx="7">
                  <c:v>122.19984841332791</c:v>
                </c:pt>
                <c:pt idx="8">
                  <c:v>123.06788647835003</c:v>
                </c:pt>
                <c:pt idx="9">
                  <c:v>124.34212982382931</c:v>
                </c:pt>
                <c:pt idx="10">
                  <c:v>125.77894236911374</c:v>
                </c:pt>
                <c:pt idx="11">
                  <c:v>127.28969239000425</c:v>
                </c:pt>
                <c:pt idx="12">
                  <c:v>128.85892077460014</c:v>
                </c:pt>
                <c:pt idx="13">
                  <c:v>130.33387477700896</c:v>
                </c:pt>
                <c:pt idx="14">
                  <c:v>131.54578551305693</c:v>
                </c:pt>
                <c:pt idx="15">
                  <c:v>132.47669778418245</c:v>
                </c:pt>
                <c:pt idx="16">
                  <c:v>133.38203109486327</c:v>
                </c:pt>
                <c:pt idx="17">
                  <c:v>134.56579872555977</c:v>
                </c:pt>
                <c:pt idx="18">
                  <c:v>136.04146162123271</c:v>
                </c:pt>
                <c:pt idx="19">
                  <c:v>137.52492669955211</c:v>
                </c:pt>
                <c:pt idx="20">
                  <c:v>138.73553615861587</c:v>
                </c:pt>
                <c:pt idx="21">
                  <c:v>139.66593397874973</c:v>
                </c:pt>
                <c:pt idx="22">
                  <c:v>140.50316754414382</c:v>
                </c:pt>
                <c:pt idx="23">
                  <c:v>141.37224891558702</c:v>
                </c:pt>
                <c:pt idx="24">
                  <c:v>142.2051321546744</c:v>
                </c:pt>
                <c:pt idx="25">
                  <c:v>142.96795281988008</c:v>
                </c:pt>
              </c:numCache>
            </c:numRef>
          </c:val>
          <c:smooth val="0"/>
        </c:ser>
        <c:ser>
          <c:idx val="8"/>
          <c:order val="8"/>
          <c:tx>
            <c:v>2012 LI</c:v>
          </c:tx>
          <c:spPr>
            <a:ln w="19050">
              <a:solidFill>
                <a:srgbClr val="ADE0EE"/>
              </a:solidFill>
              <a:prstDash val="sysDash"/>
            </a:ln>
          </c:spPr>
          <c:marker>
            <c:symbol val="none"/>
          </c:marker>
          <c:val>
            <c:numRef>
              <c:f>'2012 GSOO'!$BD$5:$BD$30</c:f>
              <c:numCache>
                <c:formatCode>#,##0_ ;\-#,##0\ </c:formatCode>
                <c:ptCount val="26"/>
                <c:pt idx="4">
                  <c:v>79.8095882947012</c:v>
                </c:pt>
                <c:pt idx="5">
                  <c:v>78.291566647340474</c:v>
                </c:pt>
                <c:pt idx="6">
                  <c:v>76.759023417594335</c:v>
                </c:pt>
                <c:pt idx="7">
                  <c:v>75.743354942974747</c:v>
                </c:pt>
                <c:pt idx="8">
                  <c:v>74.906362884797716</c:v>
                </c:pt>
                <c:pt idx="9">
                  <c:v>74.792243987327566</c:v>
                </c:pt>
                <c:pt idx="10">
                  <c:v>75.16189843568219</c:v>
                </c:pt>
                <c:pt idx="11">
                  <c:v>75.660762535451454</c:v>
                </c:pt>
                <c:pt idx="12">
                  <c:v>76.225346356883293</c:v>
                </c:pt>
                <c:pt idx="13">
                  <c:v>76.605932984447833</c:v>
                </c:pt>
                <c:pt idx="14">
                  <c:v>76.609876396457295</c:v>
                </c:pt>
                <c:pt idx="15">
                  <c:v>76.486773165061123</c:v>
                </c:pt>
                <c:pt idx="16">
                  <c:v>76.504794114564348</c:v>
                </c:pt>
                <c:pt idx="17">
                  <c:v>76.707612896254858</c:v>
                </c:pt>
                <c:pt idx="18">
                  <c:v>77.103151221354949</c:v>
                </c:pt>
                <c:pt idx="19">
                  <c:v>77.709053095721757</c:v>
                </c:pt>
                <c:pt idx="20">
                  <c:v>78.338071453586537</c:v>
                </c:pt>
                <c:pt idx="21">
                  <c:v>78.578757100691647</c:v>
                </c:pt>
                <c:pt idx="22">
                  <c:v>78.405502232661789</c:v>
                </c:pt>
                <c:pt idx="23">
                  <c:v>78.252008601559751</c:v>
                </c:pt>
                <c:pt idx="24">
                  <c:v>78.25957610332263</c:v>
                </c:pt>
                <c:pt idx="25">
                  <c:v>78.158834845752807</c:v>
                </c:pt>
              </c:numCache>
            </c:numRef>
          </c:val>
          <c:smooth val="0"/>
        </c:ser>
        <c:dLbls>
          <c:showLegendKey val="0"/>
          <c:showVal val="0"/>
          <c:showCatName val="0"/>
          <c:showSerName val="0"/>
          <c:showPercent val="0"/>
          <c:showBubbleSize val="0"/>
        </c:dLbls>
        <c:marker val="1"/>
        <c:smooth val="0"/>
        <c:axId val="129404288"/>
        <c:axId val="129426944"/>
      </c:lineChart>
      <c:catAx>
        <c:axId val="129404288"/>
        <c:scaling>
          <c:orientation val="minMax"/>
        </c:scaling>
        <c:delete val="0"/>
        <c:axPos val="b"/>
        <c:title>
          <c:tx>
            <c:rich>
              <a:bodyPr/>
              <a:lstStyle/>
              <a:p>
                <a:pPr>
                  <a:defRPr/>
                </a:pPr>
                <a:r>
                  <a:rPr lang="en-AU"/>
                  <a:t>Year</a:t>
                </a:r>
              </a:p>
            </c:rich>
          </c:tx>
          <c:layout>
            <c:manualLayout>
              <c:xMode val="edge"/>
              <c:yMode val="edge"/>
              <c:x val="0.50690071169442585"/>
              <c:y val="0.82108511577340626"/>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426944"/>
        <c:crosses val="autoZero"/>
        <c:auto val="1"/>
        <c:lblAlgn val="ctr"/>
        <c:lblOffset val="100"/>
        <c:tickLblSkip val="5"/>
        <c:noMultiLvlLbl val="0"/>
      </c:catAx>
      <c:valAx>
        <c:axId val="12942694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404288"/>
        <c:crosses val="autoZero"/>
        <c:crossBetween val="between"/>
      </c:valAx>
      <c:spPr>
        <a:solidFill>
          <a:srgbClr val="F7F5F5"/>
        </a:solidFill>
      </c:spPr>
    </c:plotArea>
    <c:legend>
      <c:legendPos val="b"/>
      <c:layout>
        <c:manualLayout>
          <c:xMode val="edge"/>
          <c:yMode val="edge"/>
          <c:x val="8.2503755385955994E-3"/>
          <c:y val="0.87846487708320176"/>
          <c:w val="0.97851756445838789"/>
          <c:h val="0.1012999380197879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 in 2, Victoria</a:t>
            </a:r>
          </a:p>
        </c:rich>
      </c:tx>
      <c:layout>
        <c:manualLayout>
          <c:xMode val="edge"/>
          <c:yMode val="edge"/>
          <c:x val="0.14587058564407981"/>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PD'!$B$5:$B$30</c:f>
              <c:numCache>
                <c:formatCode>#,##0_ ;\-#,##0\ </c:formatCode>
                <c:ptCount val="26"/>
                <c:pt idx="0">
                  <c:v>863.6492576367375</c:v>
                </c:pt>
                <c:pt idx="1">
                  <c:v>1109.7556897301283</c:v>
                </c:pt>
                <c:pt idx="2">
                  <c:v>1029.0697736266598</c:v>
                </c:pt>
                <c:pt idx="3">
                  <c:v>1103.3622673481041</c:v>
                </c:pt>
                <c:pt idx="4">
                  <c:v>932.90729792842353</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'VIC PD'!$E$5:$E$30</c:f>
              <c:numCache>
                <c:formatCode>#,##0_ ;\-#,##0\ </c:formatCode>
                <c:ptCount val="26"/>
                <c:pt idx="0">
                  <c:v>1302.2790392069619</c:v>
                </c:pt>
                <c:pt idx="1">
                  <c:v>1303.4232222207411</c:v>
                </c:pt>
                <c:pt idx="2">
                  <c:v>1415.3778940791938</c:v>
                </c:pt>
                <c:pt idx="3">
                  <c:v>1393.5106034208409</c:v>
                </c:pt>
                <c:pt idx="4">
                  <c:v>1467.6109808557399</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PD'!$C$5:$C$30</c:f>
              <c:numCache>
                <c:formatCode>#,##0_ ;\-#,##0\ </c:formatCode>
                <c:ptCount val="26"/>
                <c:pt idx="5">
                  <c:v>571.40816621016484</c:v>
                </c:pt>
                <c:pt idx="6">
                  <c:v>620.57080173456472</c:v>
                </c:pt>
                <c:pt idx="7">
                  <c:v>620.42151620489528</c:v>
                </c:pt>
                <c:pt idx="8">
                  <c:v>616.03715466660537</c:v>
                </c:pt>
                <c:pt idx="9">
                  <c:v>646.1160983244614</c:v>
                </c:pt>
                <c:pt idx="10">
                  <c:v>656.67087461955987</c:v>
                </c:pt>
                <c:pt idx="11">
                  <c:v>658.99899586802258</c:v>
                </c:pt>
                <c:pt idx="12">
                  <c:v>680.02401900541258</c:v>
                </c:pt>
                <c:pt idx="13">
                  <c:v>684.25250082292723</c:v>
                </c:pt>
                <c:pt idx="14">
                  <c:v>684.82759211371365</c:v>
                </c:pt>
                <c:pt idx="15">
                  <c:v>686.06065234461187</c:v>
                </c:pt>
                <c:pt idx="16">
                  <c:v>688.85225856575357</c:v>
                </c:pt>
                <c:pt idx="17">
                  <c:v>686.12444593983253</c:v>
                </c:pt>
                <c:pt idx="18">
                  <c:v>704.4937906787261</c:v>
                </c:pt>
                <c:pt idx="19">
                  <c:v>712.40800372295291</c:v>
                </c:pt>
                <c:pt idx="20">
                  <c:v>714.9045952273176</c:v>
                </c:pt>
                <c:pt idx="21">
                  <c:v>727.20605108645373</c:v>
                </c:pt>
                <c:pt idx="22">
                  <c:v>801.4248124634214</c:v>
                </c:pt>
                <c:pt idx="23">
                  <c:v>837.25139632655873</c:v>
                </c:pt>
                <c:pt idx="24">
                  <c:v>846.61797542960301</c:v>
                </c:pt>
                <c:pt idx="25">
                  <c:v>850.04445438503171</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PD'!$F$5:$F$30</c:f>
              <c:numCache>
                <c:formatCode>#,##0_ ;\-#,##0\ </c:formatCode>
                <c:ptCount val="26"/>
                <c:pt idx="5">
                  <c:v>1167.0176559169154</c:v>
                </c:pt>
                <c:pt idx="6">
                  <c:v>1168.0376284777681</c:v>
                </c:pt>
                <c:pt idx="7">
                  <c:v>1171.823398971967</c:v>
                </c:pt>
                <c:pt idx="8">
                  <c:v>1183.4645317992806</c:v>
                </c:pt>
                <c:pt idx="9">
                  <c:v>1201.7544821839497</c:v>
                </c:pt>
                <c:pt idx="10">
                  <c:v>1231.043826405547</c:v>
                </c:pt>
                <c:pt idx="11">
                  <c:v>1240.2372833056363</c:v>
                </c:pt>
                <c:pt idx="12">
                  <c:v>1266.5841080960597</c:v>
                </c:pt>
                <c:pt idx="13">
                  <c:v>1276.2087711802083</c:v>
                </c:pt>
                <c:pt idx="14">
                  <c:v>1283.3187435367352</c:v>
                </c:pt>
                <c:pt idx="15">
                  <c:v>1290.8189027402821</c:v>
                </c:pt>
                <c:pt idx="16">
                  <c:v>1299.4473308235113</c:v>
                </c:pt>
                <c:pt idx="17">
                  <c:v>1305.3874451734725</c:v>
                </c:pt>
                <c:pt idx="18">
                  <c:v>1328.1813500613271</c:v>
                </c:pt>
                <c:pt idx="19">
                  <c:v>1344.2470922202222</c:v>
                </c:pt>
                <c:pt idx="20">
                  <c:v>1357.5468945693626</c:v>
                </c:pt>
                <c:pt idx="21">
                  <c:v>1385.7433047811846</c:v>
                </c:pt>
                <c:pt idx="22">
                  <c:v>1453.418174987828</c:v>
                </c:pt>
                <c:pt idx="23">
                  <c:v>1481.2686184822055</c:v>
                </c:pt>
                <c:pt idx="24">
                  <c:v>1487.9306793676619</c:v>
                </c:pt>
                <c:pt idx="25">
                  <c:v>1503.2597446883583</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GSOO'!$BB$77:$BB$102</c:f>
              <c:numCache>
                <c:formatCode>#,##0_ ;\-#,##0\ </c:formatCode>
                <c:ptCount val="26"/>
                <c:pt idx="4">
                  <c:v>708.2360091517146</c:v>
                </c:pt>
                <c:pt idx="5">
                  <c:v>697.95361655526938</c:v>
                </c:pt>
                <c:pt idx="6">
                  <c:v>715.55159264836414</c:v>
                </c:pt>
                <c:pt idx="7">
                  <c:v>700.7794940439145</c:v>
                </c:pt>
                <c:pt idx="8">
                  <c:v>711.33742971542881</c:v>
                </c:pt>
                <c:pt idx="9">
                  <c:v>709.22413930259233</c:v>
                </c:pt>
                <c:pt idx="10">
                  <c:v>719.28679461982881</c:v>
                </c:pt>
                <c:pt idx="11">
                  <c:v>728.07177177605149</c:v>
                </c:pt>
                <c:pt idx="12">
                  <c:v>733.33196252645416</c:v>
                </c:pt>
                <c:pt idx="13">
                  <c:v>738.49062251852024</c:v>
                </c:pt>
                <c:pt idx="14">
                  <c:v>772.32143688731867</c:v>
                </c:pt>
                <c:pt idx="15">
                  <c:v>818.01048328683714</c:v>
                </c:pt>
                <c:pt idx="16">
                  <c:v>855.75210369961428</c:v>
                </c:pt>
                <c:pt idx="17">
                  <c:v>874.43654830666344</c:v>
                </c:pt>
                <c:pt idx="18">
                  <c:v>891.15556364618988</c:v>
                </c:pt>
                <c:pt idx="19">
                  <c:v>914.29116924689686</c:v>
                </c:pt>
                <c:pt idx="20">
                  <c:v>981.11569713554502</c:v>
                </c:pt>
                <c:pt idx="21">
                  <c:v>978.03207171193935</c:v>
                </c:pt>
                <c:pt idx="22">
                  <c:v>1073.5638800308272</c:v>
                </c:pt>
                <c:pt idx="23">
                  <c:v>1091.3918318952826</c:v>
                </c:pt>
                <c:pt idx="24">
                  <c:v>1093.1623926834638</c:v>
                </c:pt>
                <c:pt idx="25">
                  <c:v>1072.3251520284166</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GSOO'!$BD$77:$BD$102</c:f>
              <c:numCache>
                <c:formatCode>#,##0_ ;\-#,##0\ </c:formatCode>
                <c:ptCount val="26"/>
                <c:pt idx="4">
                  <c:v>1147.7639680358425</c:v>
                </c:pt>
                <c:pt idx="5">
                  <c:v>1141.1895890452679</c:v>
                </c:pt>
                <c:pt idx="6">
                  <c:v>1134.2025556734379</c:v>
                </c:pt>
                <c:pt idx="7">
                  <c:v>1145.3178847004679</c:v>
                </c:pt>
                <c:pt idx="8">
                  <c:v>1155.9628742145028</c:v>
                </c:pt>
                <c:pt idx="9">
                  <c:v>1173.7867010893954</c:v>
                </c:pt>
                <c:pt idx="10">
                  <c:v>1206.0690570112042</c:v>
                </c:pt>
                <c:pt idx="11">
                  <c:v>1226.9936932086607</c:v>
                </c:pt>
                <c:pt idx="12">
                  <c:v>1218.4449749144712</c:v>
                </c:pt>
                <c:pt idx="13">
                  <c:v>1236.5023676956889</c:v>
                </c:pt>
                <c:pt idx="14">
                  <c:v>1249.4205172114457</c:v>
                </c:pt>
                <c:pt idx="15">
                  <c:v>1257.227989075247</c:v>
                </c:pt>
                <c:pt idx="16">
                  <c:v>1258.3731186984267</c:v>
                </c:pt>
                <c:pt idx="17">
                  <c:v>1287.9365461369407</c:v>
                </c:pt>
                <c:pt idx="18">
                  <c:v>1333.3836458130365</c:v>
                </c:pt>
                <c:pt idx="19">
                  <c:v>1420.4194527295992</c:v>
                </c:pt>
                <c:pt idx="20">
                  <c:v>1444.1183373381778</c:v>
                </c:pt>
                <c:pt idx="21">
                  <c:v>1483.8579852959185</c:v>
                </c:pt>
                <c:pt idx="22">
                  <c:v>1479.181462091226</c:v>
                </c:pt>
                <c:pt idx="23">
                  <c:v>1569.0032546455168</c:v>
                </c:pt>
                <c:pt idx="24">
                  <c:v>1600.1349984984502</c:v>
                </c:pt>
                <c:pt idx="25">
                  <c:v>1616.8961972519483</c:v>
                </c:pt>
              </c:numCache>
            </c:numRef>
          </c:val>
          <c:smooth val="0"/>
        </c:ser>
        <c:dLbls>
          <c:showLegendKey val="0"/>
          <c:showVal val="0"/>
          <c:showCatName val="0"/>
          <c:showSerName val="0"/>
          <c:showPercent val="0"/>
          <c:showBubbleSize val="0"/>
        </c:dLbls>
        <c:marker val="1"/>
        <c:smooth val="0"/>
        <c:axId val="130140800"/>
        <c:axId val="129905792"/>
      </c:lineChart>
      <c:catAx>
        <c:axId val="130140800"/>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905792"/>
        <c:crosses val="autoZero"/>
        <c:auto val="1"/>
        <c:lblAlgn val="ctr"/>
        <c:lblOffset val="100"/>
        <c:tickLblSkip val="5"/>
        <c:noMultiLvlLbl val="0"/>
      </c:catAx>
      <c:valAx>
        <c:axId val="12990579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0140800"/>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baseline="0">
                <a:latin typeface="Arial" pitchFamily="34" charset="0"/>
                <a:cs typeface="Arial" pitchFamily="34" charset="0"/>
              </a:rPr>
              <a:t>Peak daily</a:t>
            </a:r>
            <a:r>
              <a:rPr lang="en-AU" sz="1100">
                <a:latin typeface="Arial" pitchFamily="34" charset="0"/>
                <a:cs typeface="Arial" pitchFamily="34" charset="0"/>
              </a:rPr>
              <a:t> gas demand projections 1 in 20, Victoria</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PD'!$B$5:$B$30</c:f>
              <c:numCache>
                <c:formatCode>#,##0_ ;\-#,##0\ </c:formatCode>
                <c:ptCount val="26"/>
                <c:pt idx="0">
                  <c:v>863.6492576367375</c:v>
                </c:pt>
                <c:pt idx="1">
                  <c:v>1109.7556897301283</c:v>
                </c:pt>
                <c:pt idx="2">
                  <c:v>1029.0697736266598</c:v>
                </c:pt>
                <c:pt idx="3">
                  <c:v>1103.3622673481041</c:v>
                </c:pt>
                <c:pt idx="4">
                  <c:v>932.90729792842353</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'VIC PD'!$E$5:$E$30</c:f>
              <c:numCache>
                <c:formatCode>#,##0_ ;\-#,##0\ </c:formatCode>
                <c:ptCount val="26"/>
                <c:pt idx="0">
                  <c:v>1302.2790392069619</c:v>
                </c:pt>
                <c:pt idx="1">
                  <c:v>1303.4232222207411</c:v>
                </c:pt>
                <c:pt idx="2">
                  <c:v>1415.3778940791938</c:v>
                </c:pt>
                <c:pt idx="3">
                  <c:v>1393.5106034208409</c:v>
                </c:pt>
                <c:pt idx="4">
                  <c:v>1467.6109808557399</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PD'!$D$5:$D$30</c:f>
              <c:numCache>
                <c:formatCode>#,##0_ ;\-#,##0\ </c:formatCode>
                <c:ptCount val="26"/>
                <c:pt idx="5">
                  <c:v>802.65480847722199</c:v>
                </c:pt>
                <c:pt idx="6">
                  <c:v>861.96709844020143</c:v>
                </c:pt>
                <c:pt idx="7">
                  <c:v>863.79788870903769</c:v>
                </c:pt>
                <c:pt idx="8">
                  <c:v>864.1781310621941</c:v>
                </c:pt>
                <c:pt idx="9">
                  <c:v>887.00376445542008</c:v>
                </c:pt>
                <c:pt idx="10">
                  <c:v>898.03220893821333</c:v>
                </c:pt>
                <c:pt idx="11">
                  <c:v>909.48950810968051</c:v>
                </c:pt>
                <c:pt idx="12">
                  <c:v>921.42003719366392</c:v>
                </c:pt>
                <c:pt idx="13">
                  <c:v>927.3118273535498</c:v>
                </c:pt>
                <c:pt idx="14">
                  <c:v>931.72095713374097</c:v>
                </c:pt>
                <c:pt idx="15">
                  <c:v>937.95405795873853</c:v>
                </c:pt>
                <c:pt idx="16">
                  <c:v>940.75299344567952</c:v>
                </c:pt>
                <c:pt idx="17">
                  <c:v>943.04831073715707</c:v>
                </c:pt>
                <c:pt idx="18">
                  <c:v>960.08849327422433</c:v>
                </c:pt>
                <c:pt idx="19">
                  <c:v>970.40477372635632</c:v>
                </c:pt>
                <c:pt idx="20">
                  <c:v>977.78982584840344</c:v>
                </c:pt>
                <c:pt idx="21">
                  <c:v>1008.8320078699588</c:v>
                </c:pt>
                <c:pt idx="22">
                  <c:v>1075.0689269675552</c:v>
                </c:pt>
                <c:pt idx="23">
                  <c:v>1103.2618399422233</c:v>
                </c:pt>
                <c:pt idx="24">
                  <c:v>1113.7322514342736</c:v>
                </c:pt>
                <c:pt idx="25">
                  <c:v>1121.269607391471</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'VIC PD'!$G$5:$G$30</c:f>
              <c:numCache>
                <c:formatCode>#,##0_ ;\-#,##0\ </c:formatCode>
                <c:ptCount val="26"/>
                <c:pt idx="5">
                  <c:v>1322.805050066263</c:v>
                </c:pt>
                <c:pt idx="6">
                  <c:v>1323.4154201440592</c:v>
                </c:pt>
                <c:pt idx="7">
                  <c:v>1327.4270882288652</c:v>
                </c:pt>
                <c:pt idx="8">
                  <c:v>1345.5226116231288</c:v>
                </c:pt>
                <c:pt idx="9">
                  <c:v>1364.8317362096006</c:v>
                </c:pt>
                <c:pt idx="10">
                  <c:v>1400.3043366960424</c:v>
                </c:pt>
                <c:pt idx="11">
                  <c:v>1408.0765430135589</c:v>
                </c:pt>
                <c:pt idx="12">
                  <c:v>1439.8931712058461</c:v>
                </c:pt>
                <c:pt idx="13">
                  <c:v>1449.2149948243086</c:v>
                </c:pt>
                <c:pt idx="14">
                  <c:v>1455.9711886205571</c:v>
                </c:pt>
                <c:pt idx="15">
                  <c:v>1465.0849557554905</c:v>
                </c:pt>
                <c:pt idx="16">
                  <c:v>1473.5812911271539</c:v>
                </c:pt>
                <c:pt idx="17">
                  <c:v>1480.055369131002</c:v>
                </c:pt>
                <c:pt idx="18">
                  <c:v>1507.9110173883548</c:v>
                </c:pt>
                <c:pt idx="19">
                  <c:v>1522.7376877635631</c:v>
                </c:pt>
                <c:pt idx="20">
                  <c:v>1535.7703850249168</c:v>
                </c:pt>
                <c:pt idx="21">
                  <c:v>1566.8547271309019</c:v>
                </c:pt>
                <c:pt idx="22">
                  <c:v>1637.3253493743359</c:v>
                </c:pt>
                <c:pt idx="23">
                  <c:v>1671.1981938626511</c:v>
                </c:pt>
                <c:pt idx="24">
                  <c:v>1681.8152836844408</c:v>
                </c:pt>
                <c:pt idx="25">
                  <c:v>1695.9448945666386</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GSOO'!$BC$77:$BC$102</c:f>
              <c:numCache>
                <c:formatCode>#,##0_ ;\-#,##0\ </c:formatCode>
                <c:ptCount val="26"/>
                <c:pt idx="4">
                  <c:v>889.38281961172652</c:v>
                </c:pt>
                <c:pt idx="5">
                  <c:v>915.62772268410208</c:v>
                </c:pt>
                <c:pt idx="6">
                  <c:v>915.40053341937642</c:v>
                </c:pt>
                <c:pt idx="7">
                  <c:v>921.66723077544759</c:v>
                </c:pt>
                <c:pt idx="8">
                  <c:v>921.70709008850054</c:v>
                </c:pt>
                <c:pt idx="9">
                  <c:v>935.80921645514491</c:v>
                </c:pt>
                <c:pt idx="10">
                  <c:v>942.45610682875395</c:v>
                </c:pt>
                <c:pt idx="11">
                  <c:v>951.91635646657573</c:v>
                </c:pt>
                <c:pt idx="12">
                  <c:v>959.73396289158677</c:v>
                </c:pt>
                <c:pt idx="13">
                  <c:v>969.38572526000496</c:v>
                </c:pt>
                <c:pt idx="14">
                  <c:v>974.84027793908456</c:v>
                </c:pt>
                <c:pt idx="15">
                  <c:v>976.40692206513563</c:v>
                </c:pt>
                <c:pt idx="16">
                  <c:v>981.10147146329803</c:v>
                </c:pt>
                <c:pt idx="17">
                  <c:v>1012.8316909504081</c:v>
                </c:pt>
                <c:pt idx="18">
                  <c:v>1071.9261645137617</c:v>
                </c:pt>
                <c:pt idx="19">
                  <c:v>1118.5385707938385</c:v>
                </c:pt>
                <c:pt idx="20">
                  <c:v>1134.0833904344786</c:v>
                </c:pt>
                <c:pt idx="21">
                  <c:v>1155.182090639071</c:v>
                </c:pt>
                <c:pt idx="22">
                  <c:v>1182.9297795715829</c:v>
                </c:pt>
                <c:pt idx="23">
                  <c:v>1205.282835308743</c:v>
                </c:pt>
                <c:pt idx="24">
                  <c:v>1235.2321355804984</c:v>
                </c:pt>
                <c:pt idx="25">
                  <c:v>1304.6131359545172</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'VIC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GSOO'!$BE$77:$BE$102</c:f>
              <c:numCache>
                <c:formatCode>#,##0_ ;\-#,##0\ </c:formatCode>
                <c:ptCount val="26"/>
                <c:pt idx="4">
                  <c:v>1293.5163303977695</c:v>
                </c:pt>
                <c:pt idx="5">
                  <c:v>1286.2543903358446</c:v>
                </c:pt>
                <c:pt idx="6">
                  <c:v>1278.6285501513346</c:v>
                </c:pt>
                <c:pt idx="7">
                  <c:v>1297.8510667182511</c:v>
                </c:pt>
                <c:pt idx="8">
                  <c:v>1309.6420292189657</c:v>
                </c:pt>
                <c:pt idx="9">
                  <c:v>1328.5076640541506</c:v>
                </c:pt>
                <c:pt idx="10">
                  <c:v>1366.1486825358297</c:v>
                </c:pt>
                <c:pt idx="11">
                  <c:v>1386.5572102660074</c:v>
                </c:pt>
                <c:pt idx="12">
                  <c:v>1381.7920468908096</c:v>
                </c:pt>
                <c:pt idx="13">
                  <c:v>1400.3662894418474</c:v>
                </c:pt>
                <c:pt idx="14">
                  <c:v>1416.5966512582672</c:v>
                </c:pt>
                <c:pt idx="15">
                  <c:v>1428.3726523221962</c:v>
                </c:pt>
                <c:pt idx="16">
                  <c:v>1427.3079694645076</c:v>
                </c:pt>
                <c:pt idx="17">
                  <c:v>1454.8017964372227</c:v>
                </c:pt>
                <c:pt idx="18">
                  <c:v>1515.45463795364</c:v>
                </c:pt>
                <c:pt idx="19">
                  <c:v>1590.2618279919097</c:v>
                </c:pt>
                <c:pt idx="20">
                  <c:v>1605.2223455243679</c:v>
                </c:pt>
                <c:pt idx="21">
                  <c:v>1648.2004593510601</c:v>
                </c:pt>
                <c:pt idx="22">
                  <c:v>1649.7361950311538</c:v>
                </c:pt>
                <c:pt idx="23">
                  <c:v>1717.093518069064</c:v>
                </c:pt>
                <c:pt idx="24">
                  <c:v>1748.5037389706551</c:v>
                </c:pt>
                <c:pt idx="25">
                  <c:v>1776.5470685716411</c:v>
                </c:pt>
              </c:numCache>
            </c:numRef>
          </c:val>
          <c:smooth val="0"/>
        </c:ser>
        <c:dLbls>
          <c:showLegendKey val="0"/>
          <c:showVal val="0"/>
          <c:showCatName val="0"/>
          <c:showSerName val="0"/>
          <c:showPercent val="0"/>
          <c:showBubbleSize val="0"/>
        </c:dLbls>
        <c:marker val="1"/>
        <c:smooth val="0"/>
        <c:axId val="129951232"/>
        <c:axId val="129970176"/>
      </c:lineChart>
      <c:catAx>
        <c:axId val="129951232"/>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970176"/>
        <c:crosses val="autoZero"/>
        <c:auto val="1"/>
        <c:lblAlgn val="ctr"/>
        <c:lblOffset val="100"/>
        <c:tickLblSkip val="5"/>
        <c:noMultiLvlLbl val="0"/>
      </c:catAx>
      <c:valAx>
        <c:axId val="12997017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951232"/>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Tasmania</a:t>
            </a:r>
          </a:p>
        </c:rich>
      </c:tx>
      <c:layout/>
      <c:overlay val="0"/>
    </c:title>
    <c:autoTitleDeleted val="0"/>
    <c:plotArea>
      <c:layout/>
      <c:areaChart>
        <c:grouping val="stacked"/>
        <c:varyColors val="0"/>
        <c:ser>
          <c:idx val="0"/>
          <c:order val="0"/>
          <c:tx>
            <c:strRef>
              <c:f>'TAS AD'!$B$3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'TAS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AD'!$L$5:$L$30</c:f>
              <c:numCache>
                <c:formatCode>#,##0_ ;\-#,##0\ </c:formatCode>
                <c:ptCount val="26"/>
                <c:pt idx="0">
                  <c:v>9.4786565330997234</c:v>
                </c:pt>
                <c:pt idx="1">
                  <c:v>7.187046906264742</c:v>
                </c:pt>
                <c:pt idx="2">
                  <c:v>10.080305838542834</c:v>
                </c:pt>
                <c:pt idx="3">
                  <c:v>11.801037412735022</c:v>
                </c:pt>
                <c:pt idx="4">
                  <c:v>11.598904098721404</c:v>
                </c:pt>
                <c:pt idx="5">
                  <c:v>6.2451526659034835</c:v>
                </c:pt>
                <c:pt idx="6">
                  <c:v>1.0509825205309649</c:v>
                </c:pt>
                <c:pt idx="7">
                  <c:v>0.74285135899958343</c:v>
                </c:pt>
                <c:pt idx="8">
                  <c:v>0.34876717077465397</c:v>
                </c:pt>
                <c:pt idx="9">
                  <c:v>0.92455926894520002</c:v>
                </c:pt>
                <c:pt idx="10">
                  <c:v>0.58087154881867953</c:v>
                </c:pt>
                <c:pt idx="11">
                  <c:v>0.68747664816381193</c:v>
                </c:pt>
                <c:pt idx="12">
                  <c:v>0.7754411537085939</c:v>
                </c:pt>
                <c:pt idx="13">
                  <c:v>0.8505048014167228</c:v>
                </c:pt>
                <c:pt idx="14">
                  <c:v>1.0523150349904304</c:v>
                </c:pt>
                <c:pt idx="15">
                  <c:v>0.95829937992545389</c:v>
                </c:pt>
                <c:pt idx="16">
                  <c:v>0.8926833351865997</c:v>
                </c:pt>
                <c:pt idx="17">
                  <c:v>0.87072529212805216</c:v>
                </c:pt>
                <c:pt idx="18">
                  <c:v>0.92157337765900682</c:v>
                </c:pt>
                <c:pt idx="19">
                  <c:v>1.0939641847388428</c:v>
                </c:pt>
                <c:pt idx="20">
                  <c:v>1.1565895314810861</c:v>
                </c:pt>
                <c:pt idx="21">
                  <c:v>1.2575179552485536</c:v>
                </c:pt>
                <c:pt idx="22">
                  <c:v>1.5597002054367277</c:v>
                </c:pt>
                <c:pt idx="23">
                  <c:v>1.9638552254538961</c:v>
                </c:pt>
                <c:pt idx="24">
                  <c:v>1.9948973428017414</c:v>
                </c:pt>
                <c:pt idx="25">
                  <c:v>2.0225280754137698</c:v>
                </c:pt>
              </c:numCache>
            </c:numRef>
          </c:val>
        </c:ser>
        <c:ser>
          <c:idx val="1"/>
          <c:order val="1"/>
          <c:tx>
            <c:strRef>
              <c:f>'TAS AD'!$C$3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'TAS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AD'!$M$5:$M$30</c:f>
              <c:numCache>
                <c:formatCode>#,##0_ ;\-#,##0\ </c:formatCode>
                <c:ptCount val="26"/>
                <c:pt idx="0">
                  <c:v>0.28015986625964001</c:v>
                </c:pt>
                <c:pt idx="1">
                  <c:v>0.36186216269746702</c:v>
                </c:pt>
                <c:pt idx="2">
                  <c:v>0.48287791372318201</c:v>
                </c:pt>
                <c:pt idx="3">
                  <c:v>0.59138428936279108</c:v>
                </c:pt>
                <c:pt idx="4">
                  <c:v>0.64731648941911402</c:v>
                </c:pt>
                <c:pt idx="5">
                  <c:v>0.69085818517683506</c:v>
                </c:pt>
                <c:pt idx="6">
                  <c:v>0.73190822600546401</c:v>
                </c:pt>
                <c:pt idx="7">
                  <c:v>0.77075710069396197</c:v>
                </c:pt>
                <c:pt idx="8">
                  <c:v>0.809121999687341</c:v>
                </c:pt>
                <c:pt idx="9">
                  <c:v>0.84674562794059394</c:v>
                </c:pt>
                <c:pt idx="10">
                  <c:v>0.88254663619524998</c:v>
                </c:pt>
                <c:pt idx="11">
                  <c:v>0.91553944517599806</c:v>
                </c:pt>
                <c:pt idx="12">
                  <c:v>0.94658313007563499</c:v>
                </c:pt>
                <c:pt idx="13">
                  <c:v>0.97601070303425197</c:v>
                </c:pt>
                <c:pt idx="14">
                  <c:v>1.00371940293285</c:v>
                </c:pt>
                <c:pt idx="15">
                  <c:v>1.0292330390920299</c:v>
                </c:pt>
                <c:pt idx="16">
                  <c:v>1.05241304402629</c:v>
                </c:pt>
                <c:pt idx="17">
                  <c:v>1.07388868006538</c:v>
                </c:pt>
                <c:pt idx="18">
                  <c:v>1.09414071105761</c:v>
                </c:pt>
                <c:pt idx="19">
                  <c:v>1.11395769994529</c:v>
                </c:pt>
                <c:pt idx="20">
                  <c:v>1.1340348694712601</c:v>
                </c:pt>
                <c:pt idx="21">
                  <c:v>1.1544426318480601</c:v>
                </c:pt>
                <c:pt idx="22">
                  <c:v>1.1742125577106401</c:v>
                </c:pt>
                <c:pt idx="23">
                  <c:v>1.1920389658768999</c:v>
                </c:pt>
                <c:pt idx="24">
                  <c:v>1.2075336512149899</c:v>
                </c:pt>
                <c:pt idx="25">
                  <c:v>1.2212766595690501</c:v>
                </c:pt>
              </c:numCache>
            </c:numRef>
          </c:val>
        </c:ser>
        <c:ser>
          <c:idx val="2"/>
          <c:order val="2"/>
          <c:tx>
            <c:strRef>
              <c:f>'TAS AD'!$D$3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'TAS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AD'!$N$5:$N$30</c:f>
              <c:numCache>
                <c:formatCode>#,##0_ ;\-#,##0\ </c:formatCode>
                <c:ptCount val="26"/>
                <c:pt idx="0">
                  <c:v>3.9474782560358199</c:v>
                </c:pt>
                <c:pt idx="1">
                  <c:v>4.0244645759930595</c:v>
                </c:pt>
                <c:pt idx="2">
                  <c:v>3.5534225498701</c:v>
                </c:pt>
                <c:pt idx="3">
                  <c:v>3.8053484617132098</c:v>
                </c:pt>
                <c:pt idx="4">
                  <c:v>4.3295789380705498</c:v>
                </c:pt>
                <c:pt idx="5">
                  <c:v>4.7649886047254304</c:v>
                </c:pt>
                <c:pt idx="6">
                  <c:v>4.9990542777478204</c:v>
                </c:pt>
                <c:pt idx="7">
                  <c:v>5.0441726492874803</c:v>
                </c:pt>
                <c:pt idx="8">
                  <c:v>5.1030109366206595</c:v>
                </c:pt>
                <c:pt idx="9">
                  <c:v>5.1829594034490603</c:v>
                </c:pt>
                <c:pt idx="10">
                  <c:v>5.2710381566455897</c:v>
                </c:pt>
                <c:pt idx="11">
                  <c:v>5.3617315372996597</c:v>
                </c:pt>
                <c:pt idx="12">
                  <c:v>5.4559106630950698</c:v>
                </c:pt>
                <c:pt idx="13">
                  <c:v>5.5530986055698106</c:v>
                </c:pt>
                <c:pt idx="14">
                  <c:v>5.6419715359479499</c:v>
                </c:pt>
                <c:pt idx="15">
                  <c:v>5.7025668696760103</c:v>
                </c:pt>
                <c:pt idx="16">
                  <c:v>5.7307808039462396</c:v>
                </c:pt>
                <c:pt idx="17">
                  <c:v>5.7522874381463396</c:v>
                </c:pt>
                <c:pt idx="18">
                  <c:v>5.8138492614253199</c:v>
                </c:pt>
                <c:pt idx="19">
                  <c:v>5.9244377732286306</c:v>
                </c:pt>
                <c:pt idx="20">
                  <c:v>6.0450410694942498</c:v>
                </c:pt>
                <c:pt idx="21">
                  <c:v>6.1359860626593203</c:v>
                </c:pt>
                <c:pt idx="22">
                  <c:v>6.1984769703281097</c:v>
                </c:pt>
                <c:pt idx="23">
                  <c:v>6.2629628985366095</c:v>
                </c:pt>
                <c:pt idx="24">
                  <c:v>6.3325271314713998</c:v>
                </c:pt>
                <c:pt idx="25">
                  <c:v>6.3970617692615894</c:v>
                </c:pt>
              </c:numCache>
            </c:numRef>
          </c:val>
        </c:ser>
        <c:dLbls>
          <c:showLegendKey val="0"/>
          <c:showVal val="0"/>
          <c:showCatName val="0"/>
          <c:showSerName val="0"/>
          <c:showPercent val="0"/>
          <c:showBubbleSize val="0"/>
        </c:dLbls>
        <c:axId val="129715200"/>
        <c:axId val="129717376"/>
      </c:areaChart>
      <c:lineChart>
        <c:grouping val="standard"/>
        <c:varyColors val="0"/>
        <c:ser>
          <c:idx val="3"/>
          <c:order val="3"/>
          <c:tx>
            <c:v>2012 Planning Scenario (adjusted)</c:v>
          </c:tx>
          <c:spPr>
            <a:ln w="19050">
              <a:solidFill>
                <a:sysClr val="windowText" lastClr="000000"/>
              </a:solidFill>
              <a:prstDash val="sysDash"/>
            </a:ln>
          </c:spPr>
          <c:marker>
            <c:symbol val="none"/>
          </c:marker>
          <c:val>
            <c:numRef>
              <c:f>'2012 GSOO'!$E$41:$E$66</c:f>
              <c:numCache>
                <c:formatCode>#,##0_ ;\-#,##0\ </c:formatCode>
                <c:ptCount val="26"/>
                <c:pt idx="0">
                  <c:v>13.710987063615226</c:v>
                </c:pt>
                <c:pt idx="1">
                  <c:v>11.584041928000762</c:v>
                </c:pt>
                <c:pt idx="2">
                  <c:v>14.132938053486793</c:v>
                </c:pt>
                <c:pt idx="3">
                  <c:v>15.948719131639722</c:v>
                </c:pt>
                <c:pt idx="4">
                  <c:v>9.7884426256594796</c:v>
                </c:pt>
                <c:pt idx="5">
                  <c:v>5.0549233768406685</c:v>
                </c:pt>
                <c:pt idx="6">
                  <c:v>5.5115441040326854</c:v>
                </c:pt>
                <c:pt idx="7">
                  <c:v>5.5245337348294035</c:v>
                </c:pt>
                <c:pt idx="8">
                  <c:v>6.2718585800617284</c:v>
                </c:pt>
                <c:pt idx="9">
                  <c:v>6.6805463642888236</c:v>
                </c:pt>
                <c:pt idx="10">
                  <c:v>6.4998291287973906</c:v>
                </c:pt>
                <c:pt idx="11">
                  <c:v>6.02819750113379</c:v>
                </c:pt>
                <c:pt idx="12">
                  <c:v>5.9128049630724266</c:v>
                </c:pt>
                <c:pt idx="13">
                  <c:v>6.1073940801142594</c:v>
                </c:pt>
                <c:pt idx="14">
                  <c:v>6.431524918437189</c:v>
                </c:pt>
                <c:pt idx="15">
                  <c:v>6.5111727661056946</c:v>
                </c:pt>
                <c:pt idx="16">
                  <c:v>6.7111488386482741</c:v>
                </c:pt>
                <c:pt idx="17">
                  <c:v>6.7337314512660358</c:v>
                </c:pt>
                <c:pt idx="18">
                  <c:v>6.9297840456150954</c:v>
                </c:pt>
                <c:pt idx="19">
                  <c:v>7.1123367137610867</c:v>
                </c:pt>
                <c:pt idx="20">
                  <c:v>7.3791795450025814</c:v>
                </c:pt>
                <c:pt idx="21">
                  <c:v>7.656746001860788</c:v>
                </c:pt>
                <c:pt idx="22">
                  <c:v>7.8776092947228342</c:v>
                </c:pt>
                <c:pt idx="23">
                  <c:v>8.0894916530200671</c:v>
                </c:pt>
                <c:pt idx="24">
                  <c:v>8.2150183541613835</c:v>
                </c:pt>
                <c:pt idx="25">
                  <c:v>8.322589482570665</c:v>
                </c:pt>
              </c:numCache>
            </c:numRef>
          </c:val>
          <c:smooth val="0"/>
        </c:ser>
        <c:dLbls>
          <c:showLegendKey val="0"/>
          <c:showVal val="0"/>
          <c:showCatName val="0"/>
          <c:showSerName val="0"/>
          <c:showPercent val="0"/>
          <c:showBubbleSize val="0"/>
        </c:dLbls>
        <c:marker val="1"/>
        <c:smooth val="0"/>
        <c:axId val="129715200"/>
        <c:axId val="129717376"/>
      </c:lineChart>
      <c:catAx>
        <c:axId val="129715200"/>
        <c:scaling>
          <c:orientation val="minMax"/>
        </c:scaling>
        <c:delete val="0"/>
        <c:axPos val="b"/>
        <c:title>
          <c:tx>
            <c:rich>
              <a:bodyPr/>
              <a:lstStyle/>
              <a:p>
                <a:pPr>
                  <a:defRPr/>
                </a:pPr>
                <a:r>
                  <a:rPr lang="en-AU"/>
                  <a:t>Year</a:t>
                </a:r>
              </a:p>
            </c:rich>
          </c:tx>
          <c:layout>
            <c:manualLayout>
              <c:xMode val="edge"/>
              <c:yMode val="edge"/>
              <c:x val="0.50690071169442585"/>
              <c:y val="0.85818295475125861"/>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717376"/>
        <c:crosses val="autoZero"/>
        <c:auto val="1"/>
        <c:lblAlgn val="ctr"/>
        <c:lblOffset val="100"/>
        <c:tickLblSkip val="5"/>
        <c:noMultiLvlLbl val="0"/>
      </c:catAx>
      <c:valAx>
        <c:axId val="12971737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9715200"/>
        <c:crosses val="autoZero"/>
        <c:crossBetween val="midCat"/>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by segment, Tasmania </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Actuals GPG</c:v>
          </c:tx>
          <c:spPr>
            <a:ln w="19050">
              <a:solidFill>
                <a:srgbClr val="C41230"/>
              </a:solidFill>
            </a:ln>
          </c:spPr>
          <c:marker>
            <c:symbol val="square"/>
            <c:size val="4"/>
            <c:spPr>
              <a:solidFill>
                <a:schemeClr val="accent4"/>
              </a:solidFill>
              <a:ln w="19050">
                <a:solidFill>
                  <a:srgbClr val="C41230"/>
                </a:solidFill>
              </a:ln>
            </c:spPr>
          </c:marker>
          <c:dPt>
            <c:idx val="0"/>
            <c:bubble3D val="0"/>
            <c:spPr>
              <a:ln w="19050">
                <a:solidFill>
                  <a:srgbClr val="C41230"/>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'TAS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AD'!$B$5:$B$30</c:f>
              <c:numCache>
                <c:formatCode>#,##0_ ;\-#,##0\ </c:formatCode>
                <c:ptCount val="26"/>
                <c:pt idx="0">
                  <c:v>9.4786565330997234</c:v>
                </c:pt>
                <c:pt idx="1">
                  <c:v>7.187046906264742</c:v>
                </c:pt>
                <c:pt idx="2">
                  <c:v>10.080305838542834</c:v>
                </c:pt>
                <c:pt idx="3">
                  <c:v>11.801037412735022</c:v>
                </c:pt>
                <c:pt idx="4">
                  <c:v>11.598904098721404</c:v>
                </c:pt>
              </c:numCache>
            </c:numRef>
          </c:val>
          <c:smooth val="0"/>
        </c:ser>
        <c:ser>
          <c:idx val="1"/>
          <c:order val="1"/>
          <c:tx>
            <c:v>Actuals MM</c:v>
          </c:tx>
          <c:spPr>
            <a:ln w="19050">
              <a:solidFill>
                <a:srgbClr val="C41230"/>
              </a:solidFill>
            </a:ln>
          </c:spPr>
          <c:marker>
            <c:symbol val="diamond"/>
            <c:size val="5"/>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'TAS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AD'!$C$5:$C$30</c:f>
              <c:numCache>
                <c:formatCode>#,##0_ ;\-#,##0\ </c:formatCode>
                <c:ptCount val="26"/>
                <c:pt idx="0">
                  <c:v>0.28015986625964001</c:v>
                </c:pt>
                <c:pt idx="1">
                  <c:v>0.36186216269746702</c:v>
                </c:pt>
                <c:pt idx="2">
                  <c:v>0.48287791372318201</c:v>
                </c:pt>
                <c:pt idx="3">
                  <c:v>0.59138428936279108</c:v>
                </c:pt>
                <c:pt idx="4">
                  <c:v>0.64731648941911402</c:v>
                </c:pt>
              </c:numCache>
            </c:numRef>
          </c:val>
          <c:smooth val="0"/>
        </c:ser>
        <c:ser>
          <c:idx val="2"/>
          <c:order val="2"/>
          <c:tx>
            <c:v>Actuals LI</c:v>
          </c:tx>
          <c:spPr>
            <a:ln w="19050">
              <a:solidFill>
                <a:srgbClr val="C41230"/>
              </a:solidFill>
            </a:ln>
          </c:spPr>
          <c:marker>
            <c:symbol val="circle"/>
            <c:size val="4"/>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'TAS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AD'!$D$5:$D$30</c:f>
              <c:numCache>
                <c:formatCode>#,##0_ ;\-#,##0\ </c:formatCode>
                <c:ptCount val="26"/>
                <c:pt idx="0">
                  <c:v>3.9474782560358199</c:v>
                </c:pt>
                <c:pt idx="1">
                  <c:v>4.0244645759930595</c:v>
                </c:pt>
                <c:pt idx="2">
                  <c:v>3.5534225498701</c:v>
                </c:pt>
                <c:pt idx="3">
                  <c:v>3.8053484617132098</c:v>
                </c:pt>
                <c:pt idx="4">
                  <c:v>4.3295789380705498</c:v>
                </c:pt>
              </c:numCache>
            </c:numRef>
          </c:val>
          <c:smooth val="0"/>
        </c:ser>
        <c:ser>
          <c:idx val="4"/>
          <c:order val="3"/>
          <c:tx>
            <c:v>2013 GPG</c:v>
          </c:tx>
          <c:spPr>
            <a:ln w="19050">
              <a:solidFill>
                <a:schemeClr val="accent1"/>
              </a:solidFill>
            </a:ln>
          </c:spPr>
          <c:marker>
            <c:symbol val="none"/>
          </c:marker>
          <c:val>
            <c:numRef>
              <c:f>'TAS AD'!$F$5:$F$30</c:f>
              <c:numCache>
                <c:formatCode>#,##0_ ;\-#,##0\ </c:formatCode>
                <c:ptCount val="26"/>
                <c:pt idx="5">
                  <c:v>6.2451526659034835</c:v>
                </c:pt>
                <c:pt idx="6">
                  <c:v>1.0509825205309649</c:v>
                </c:pt>
                <c:pt idx="7">
                  <c:v>0.74285135899958343</c:v>
                </c:pt>
                <c:pt idx="8">
                  <c:v>0.34876717077465397</c:v>
                </c:pt>
                <c:pt idx="9">
                  <c:v>0.92455926894520002</c:v>
                </c:pt>
                <c:pt idx="10">
                  <c:v>0.58087154881867953</c:v>
                </c:pt>
                <c:pt idx="11">
                  <c:v>0.68747664816381193</c:v>
                </c:pt>
                <c:pt idx="12">
                  <c:v>0.7754411537085939</c:v>
                </c:pt>
                <c:pt idx="13">
                  <c:v>0.8505048014167228</c:v>
                </c:pt>
                <c:pt idx="14">
                  <c:v>1.0523150349904304</c:v>
                </c:pt>
                <c:pt idx="15">
                  <c:v>0.95829937992545389</c:v>
                </c:pt>
                <c:pt idx="16">
                  <c:v>0.8926833351865997</c:v>
                </c:pt>
                <c:pt idx="17">
                  <c:v>0.87072529212805216</c:v>
                </c:pt>
                <c:pt idx="18">
                  <c:v>0.92157337765900682</c:v>
                </c:pt>
                <c:pt idx="19">
                  <c:v>1.0939641847388428</c:v>
                </c:pt>
                <c:pt idx="20">
                  <c:v>1.1565895314810861</c:v>
                </c:pt>
                <c:pt idx="21">
                  <c:v>1.2575179552485536</c:v>
                </c:pt>
                <c:pt idx="22">
                  <c:v>1.5597002054367277</c:v>
                </c:pt>
                <c:pt idx="23">
                  <c:v>1.9638552254538961</c:v>
                </c:pt>
                <c:pt idx="24">
                  <c:v>1.9948973428017414</c:v>
                </c:pt>
                <c:pt idx="25">
                  <c:v>2.0225280754137698</c:v>
                </c:pt>
              </c:numCache>
            </c:numRef>
          </c:val>
          <c:smooth val="0"/>
        </c:ser>
        <c:ser>
          <c:idx val="5"/>
          <c:order val="4"/>
          <c:tx>
            <c:v>2013 MM</c:v>
          </c:tx>
          <c:spPr>
            <a:ln w="19050">
              <a:solidFill>
                <a:srgbClr val="FFC000"/>
              </a:solidFill>
            </a:ln>
          </c:spPr>
          <c:marker>
            <c:symbol val="none"/>
          </c:marker>
          <c:val>
            <c:numRef>
              <c:f>'TAS AD'!$G$5:$G$30</c:f>
              <c:numCache>
                <c:formatCode>#,##0_ ;\-#,##0\ </c:formatCode>
                <c:ptCount val="26"/>
                <c:pt idx="5">
                  <c:v>0.69085818517683506</c:v>
                </c:pt>
                <c:pt idx="6">
                  <c:v>0.73190822600546401</c:v>
                </c:pt>
                <c:pt idx="7">
                  <c:v>0.77075710069396197</c:v>
                </c:pt>
                <c:pt idx="8">
                  <c:v>0.809121999687341</c:v>
                </c:pt>
                <c:pt idx="9">
                  <c:v>0.84674562794059394</c:v>
                </c:pt>
                <c:pt idx="10">
                  <c:v>0.88254663619524998</c:v>
                </c:pt>
                <c:pt idx="11">
                  <c:v>0.91553944517599806</c:v>
                </c:pt>
                <c:pt idx="12">
                  <c:v>0.94658313007563499</c:v>
                </c:pt>
                <c:pt idx="13">
                  <c:v>0.97601070303425197</c:v>
                </c:pt>
                <c:pt idx="14">
                  <c:v>1.00371940293285</c:v>
                </c:pt>
                <c:pt idx="15">
                  <c:v>1.0292330390920299</c:v>
                </c:pt>
                <c:pt idx="16">
                  <c:v>1.05241304402629</c:v>
                </c:pt>
                <c:pt idx="17">
                  <c:v>1.07388868006538</c:v>
                </c:pt>
                <c:pt idx="18">
                  <c:v>1.09414071105761</c:v>
                </c:pt>
                <c:pt idx="19">
                  <c:v>1.11395769994529</c:v>
                </c:pt>
                <c:pt idx="20">
                  <c:v>1.1340348694712601</c:v>
                </c:pt>
                <c:pt idx="21">
                  <c:v>1.1544426318480601</c:v>
                </c:pt>
                <c:pt idx="22">
                  <c:v>1.1742125577106401</c:v>
                </c:pt>
                <c:pt idx="23">
                  <c:v>1.1920389658768999</c:v>
                </c:pt>
                <c:pt idx="24">
                  <c:v>1.2075336512149899</c:v>
                </c:pt>
                <c:pt idx="25">
                  <c:v>1.2212766595690501</c:v>
                </c:pt>
              </c:numCache>
            </c:numRef>
          </c:val>
          <c:smooth val="0"/>
        </c:ser>
        <c:ser>
          <c:idx val="6"/>
          <c:order val="5"/>
          <c:tx>
            <c:v>2013 LI</c:v>
          </c:tx>
          <c:spPr>
            <a:ln w="19050">
              <a:solidFill>
                <a:srgbClr val="ADE0EE"/>
              </a:solidFill>
            </a:ln>
          </c:spPr>
          <c:marker>
            <c:symbol val="none"/>
          </c:marker>
          <c:val>
            <c:numRef>
              <c:f>'TAS AD'!$H$5:$H$30</c:f>
              <c:numCache>
                <c:formatCode>#,##0_ ;\-#,##0\ </c:formatCode>
                <c:ptCount val="26"/>
                <c:pt idx="5">
                  <c:v>4.7649886047254304</c:v>
                </c:pt>
                <c:pt idx="6">
                  <c:v>4.9990542777478204</c:v>
                </c:pt>
                <c:pt idx="7">
                  <c:v>5.0441726492874803</c:v>
                </c:pt>
                <c:pt idx="8">
                  <c:v>5.1030109366206595</c:v>
                </c:pt>
                <c:pt idx="9">
                  <c:v>5.1829594034490603</c:v>
                </c:pt>
                <c:pt idx="10">
                  <c:v>5.2710381566455897</c:v>
                </c:pt>
                <c:pt idx="11">
                  <c:v>5.3617315372996597</c:v>
                </c:pt>
                <c:pt idx="12">
                  <c:v>5.4559106630950698</c:v>
                </c:pt>
                <c:pt idx="13">
                  <c:v>5.5530986055698106</c:v>
                </c:pt>
                <c:pt idx="14">
                  <c:v>5.6419715359479499</c:v>
                </c:pt>
                <c:pt idx="15">
                  <c:v>5.7025668696760103</c:v>
                </c:pt>
                <c:pt idx="16">
                  <c:v>5.7307808039462396</c:v>
                </c:pt>
                <c:pt idx="17">
                  <c:v>5.7522874381463396</c:v>
                </c:pt>
                <c:pt idx="18">
                  <c:v>5.8138492614253199</c:v>
                </c:pt>
                <c:pt idx="19">
                  <c:v>5.9244377732286306</c:v>
                </c:pt>
                <c:pt idx="20">
                  <c:v>6.0450410694942498</c:v>
                </c:pt>
                <c:pt idx="21">
                  <c:v>6.1359860626593203</c:v>
                </c:pt>
                <c:pt idx="22">
                  <c:v>6.1984769703281097</c:v>
                </c:pt>
                <c:pt idx="23">
                  <c:v>6.2629628985366095</c:v>
                </c:pt>
                <c:pt idx="24">
                  <c:v>6.3325271314713998</c:v>
                </c:pt>
                <c:pt idx="25">
                  <c:v>6.3970617692615894</c:v>
                </c:pt>
              </c:numCache>
            </c:numRef>
          </c:val>
          <c:smooth val="0"/>
        </c:ser>
        <c:ser>
          <c:idx val="7"/>
          <c:order val="6"/>
          <c:tx>
            <c:v>2012 GPG (adjusted)</c:v>
          </c:tx>
          <c:spPr>
            <a:ln w="19050">
              <a:solidFill>
                <a:srgbClr val="F37321"/>
              </a:solidFill>
              <a:prstDash val="sysDash"/>
            </a:ln>
          </c:spPr>
          <c:marker>
            <c:symbol val="none"/>
          </c:marker>
          <c:val>
            <c:numRef>
              <c:f>'2012 GSOO'!$AN$41:$AN$66</c:f>
              <c:numCache>
                <c:formatCode>#,##0_ ;\-#,##0\ </c:formatCode>
                <c:ptCount val="26"/>
                <c:pt idx="4">
                  <c:v>5.164571581687162</c:v>
                </c:pt>
                <c:pt idx="5">
                  <c:v>0.11913247314120597</c:v>
                </c:pt>
                <c:pt idx="6">
                  <c:v>0.43453072871793891</c:v>
                </c:pt>
                <c:pt idx="7">
                  <c:v>0.32421334140893576</c:v>
                </c:pt>
                <c:pt idx="8">
                  <c:v>0.94978329776131942</c:v>
                </c:pt>
                <c:pt idx="9">
                  <c:v>1.2295688250848522</c:v>
                </c:pt>
                <c:pt idx="10">
                  <c:v>0.91651393542249637</c:v>
                </c:pt>
                <c:pt idx="11">
                  <c:v>0.30324364034746315</c:v>
                </c:pt>
                <c:pt idx="12">
                  <c:v>3.4338599585861454E-2</c:v>
                </c:pt>
                <c:pt idx="13">
                  <c:v>6.6057971924792014E-2</c:v>
                </c:pt>
                <c:pt idx="14">
                  <c:v>0.23432273589170916</c:v>
                </c:pt>
                <c:pt idx="15">
                  <c:v>0.19146186551661007</c:v>
                </c:pt>
                <c:pt idx="16">
                  <c:v>0.30985645864203104</c:v>
                </c:pt>
                <c:pt idx="17">
                  <c:v>0.26288631391172496</c:v>
                </c:pt>
                <c:pt idx="18">
                  <c:v>0.34595777786676785</c:v>
                </c:pt>
                <c:pt idx="19">
                  <c:v>0.35931438556841477</c:v>
                </c:pt>
                <c:pt idx="20">
                  <c:v>0.44436959155979833</c:v>
                </c:pt>
                <c:pt idx="21">
                  <c:v>0.57555840501298949</c:v>
                </c:pt>
                <c:pt idx="22">
                  <c:v>0.68580464600149538</c:v>
                </c:pt>
                <c:pt idx="23">
                  <c:v>0.78761776895189539</c:v>
                </c:pt>
                <c:pt idx="24">
                  <c:v>0.79911974274088993</c:v>
                </c:pt>
                <c:pt idx="25">
                  <c:v>0.80031761238137744</c:v>
                </c:pt>
              </c:numCache>
            </c:numRef>
          </c:val>
          <c:smooth val="0"/>
        </c:ser>
        <c:ser>
          <c:idx val="3"/>
          <c:order val="7"/>
          <c:tx>
            <c:v>2012 MM</c:v>
          </c:tx>
          <c:spPr>
            <a:ln w="19050">
              <a:solidFill>
                <a:srgbClr val="FFC000"/>
              </a:solidFill>
              <a:prstDash val="sysDash"/>
            </a:ln>
          </c:spPr>
          <c:marker>
            <c:symbol val="none"/>
          </c:marker>
          <c:val>
            <c:numRef>
              <c:f>'2012 GSOO'!$AO$41:$AO$66</c:f>
              <c:numCache>
                <c:formatCode>#,##0_ ;\-#,##0\ </c:formatCode>
                <c:ptCount val="26"/>
                <c:pt idx="4">
                  <c:v>0.48927931841946704</c:v>
                </c:pt>
                <c:pt idx="5">
                  <c:v>0.513970925738233</c:v>
                </c:pt>
                <c:pt idx="6">
                  <c:v>0.55172682834362696</c:v>
                </c:pt>
                <c:pt idx="7">
                  <c:v>0.58900957740084803</c:v>
                </c:pt>
                <c:pt idx="8">
                  <c:v>0.62551133855566998</c:v>
                </c:pt>
                <c:pt idx="9">
                  <c:v>0.66012804648164103</c:v>
                </c:pt>
                <c:pt idx="10">
                  <c:v>0.692538277908194</c:v>
                </c:pt>
                <c:pt idx="11">
                  <c:v>0.72344573208129703</c:v>
                </c:pt>
                <c:pt idx="12">
                  <c:v>0.75340826220899504</c:v>
                </c:pt>
                <c:pt idx="13">
                  <c:v>0.78168833928100701</c:v>
                </c:pt>
                <c:pt idx="14">
                  <c:v>0.8071334607766899</c:v>
                </c:pt>
                <c:pt idx="15">
                  <c:v>0.82909143897019499</c:v>
                </c:pt>
                <c:pt idx="16">
                  <c:v>0.84885069558612303</c:v>
                </c:pt>
                <c:pt idx="17">
                  <c:v>0.868477525299021</c:v>
                </c:pt>
                <c:pt idx="18">
                  <c:v>0.888996299959247</c:v>
                </c:pt>
                <c:pt idx="19">
                  <c:v>0.90951766502680198</c:v>
                </c:pt>
                <c:pt idx="20">
                  <c:v>0.92829317652715304</c:v>
                </c:pt>
                <c:pt idx="21">
                  <c:v>0.94465555571585902</c:v>
                </c:pt>
                <c:pt idx="22">
                  <c:v>0.959342281475699</c:v>
                </c:pt>
                <c:pt idx="23">
                  <c:v>0.97348316357984099</c:v>
                </c:pt>
                <c:pt idx="24">
                  <c:v>0.98701799285130398</c:v>
                </c:pt>
                <c:pt idx="25">
                  <c:v>0.99967341815150801</c:v>
                </c:pt>
              </c:numCache>
            </c:numRef>
          </c:val>
          <c:smooth val="0"/>
        </c:ser>
        <c:ser>
          <c:idx val="8"/>
          <c:order val="8"/>
          <c:tx>
            <c:v>2012 LI</c:v>
          </c:tx>
          <c:spPr>
            <a:ln w="19050">
              <a:solidFill>
                <a:srgbClr val="ADE0EE"/>
              </a:solidFill>
              <a:prstDash val="sysDash"/>
            </a:ln>
          </c:spPr>
          <c:marker>
            <c:symbol val="none"/>
          </c:marker>
          <c:val>
            <c:numRef>
              <c:f>'2012 GSOO'!$AP$41:$AP$66</c:f>
              <c:numCache>
                <c:formatCode>#,##0_ ;\-#,##0\ </c:formatCode>
                <c:ptCount val="26"/>
                <c:pt idx="4">
                  <c:v>4.1345917255528501</c:v>
                </c:pt>
                <c:pt idx="5">
                  <c:v>4.4218199779612295</c:v>
                </c:pt>
                <c:pt idx="6">
                  <c:v>4.5252865469711194</c:v>
                </c:pt>
                <c:pt idx="7">
                  <c:v>4.6113108160196195</c:v>
                </c:pt>
                <c:pt idx="8">
                  <c:v>4.6965639437447395</c:v>
                </c:pt>
                <c:pt idx="9">
                  <c:v>4.7908494927223302</c:v>
                </c:pt>
                <c:pt idx="10">
                  <c:v>4.8907769154667005</c:v>
                </c:pt>
                <c:pt idx="11">
                  <c:v>5.00150812870503</c:v>
                </c:pt>
                <c:pt idx="12">
                  <c:v>5.1250581012775704</c:v>
                </c:pt>
                <c:pt idx="13">
                  <c:v>5.2596477689084606</c:v>
                </c:pt>
                <c:pt idx="14">
                  <c:v>5.3900687217687899</c:v>
                </c:pt>
                <c:pt idx="15">
                  <c:v>5.4906194616188895</c:v>
                </c:pt>
                <c:pt idx="16">
                  <c:v>5.5524416844201196</c:v>
                </c:pt>
                <c:pt idx="17">
                  <c:v>5.6023676120552901</c:v>
                </c:pt>
                <c:pt idx="18">
                  <c:v>5.6948299677890803</c:v>
                </c:pt>
                <c:pt idx="19">
                  <c:v>5.84350466316587</c:v>
                </c:pt>
                <c:pt idx="20">
                  <c:v>6.00651677691563</c:v>
                </c:pt>
                <c:pt idx="21">
                  <c:v>6.1365320411319395</c:v>
                </c:pt>
                <c:pt idx="22">
                  <c:v>6.2324623672456401</c:v>
                </c:pt>
                <c:pt idx="23">
                  <c:v>6.3283907204883301</c:v>
                </c:pt>
                <c:pt idx="24">
                  <c:v>6.42888061856919</c:v>
                </c:pt>
                <c:pt idx="25">
                  <c:v>6.52259845203778</c:v>
                </c:pt>
              </c:numCache>
            </c:numRef>
          </c:val>
          <c:smooth val="0"/>
        </c:ser>
        <c:dLbls>
          <c:showLegendKey val="0"/>
          <c:showVal val="0"/>
          <c:showCatName val="0"/>
          <c:showSerName val="0"/>
          <c:showPercent val="0"/>
          <c:showBubbleSize val="0"/>
        </c:dLbls>
        <c:marker val="1"/>
        <c:smooth val="0"/>
        <c:axId val="130046208"/>
        <c:axId val="130072960"/>
      </c:lineChart>
      <c:catAx>
        <c:axId val="130046208"/>
        <c:scaling>
          <c:orientation val="minMax"/>
        </c:scaling>
        <c:delete val="0"/>
        <c:axPos val="b"/>
        <c:title>
          <c:tx>
            <c:rich>
              <a:bodyPr/>
              <a:lstStyle/>
              <a:p>
                <a:pPr>
                  <a:defRPr/>
                </a:pPr>
                <a:r>
                  <a:rPr lang="en-AU"/>
                  <a:t>Year</a:t>
                </a:r>
              </a:p>
            </c:rich>
          </c:tx>
          <c:layout>
            <c:manualLayout>
              <c:xMode val="edge"/>
              <c:yMode val="edge"/>
              <c:x val="0.50690071169442585"/>
              <c:y val="0.82108511577340626"/>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0072960"/>
        <c:crosses val="autoZero"/>
        <c:auto val="1"/>
        <c:lblAlgn val="ctr"/>
        <c:lblOffset val="100"/>
        <c:tickLblSkip val="5"/>
        <c:noMultiLvlLbl val="0"/>
      </c:catAx>
      <c:valAx>
        <c:axId val="130072960"/>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0046208"/>
        <c:crosses val="autoZero"/>
        <c:crossBetween val="between"/>
      </c:valAx>
      <c:spPr>
        <a:solidFill>
          <a:srgbClr val="F7F5F5"/>
        </a:solidFill>
      </c:spPr>
    </c:plotArea>
    <c:legend>
      <c:legendPos val="b"/>
      <c:layout>
        <c:manualLayout>
          <c:xMode val="edge"/>
          <c:yMode val="edge"/>
          <c:x val="8.2503755385955994E-3"/>
          <c:y val="0.87846487708320176"/>
          <c:w val="0.97851756445838789"/>
          <c:h val="0.1012999380197879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 in 2, Tasmania</a:t>
            </a:r>
          </a:p>
        </c:rich>
      </c:tx>
      <c:layout>
        <c:manualLayout>
          <c:xMode val="edge"/>
          <c:yMode val="edge"/>
          <c:x val="0.1508522701085006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PD'!$B$5:$B$30</c:f>
              <c:numCache>
                <c:formatCode>#,##0_ ;\-#,##0\ </c:formatCode>
                <c:ptCount val="26"/>
                <c:pt idx="0">
                  <c:v>57.488694048093286</c:v>
                </c:pt>
                <c:pt idx="1">
                  <c:v>60.027224176867023</c:v>
                </c:pt>
                <c:pt idx="2">
                  <c:v>53.099080519476786</c:v>
                </c:pt>
                <c:pt idx="3">
                  <c:v>61.164538248594823</c:v>
                </c:pt>
                <c:pt idx="4">
                  <c:v>61.884613979443785</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'TAS PD'!$E$5:$E$30</c:f>
              <c:numCache>
                <c:formatCode>#,##0_ ;\-#,##0\ </c:formatCode>
                <c:ptCount val="26"/>
                <c:pt idx="0">
                  <c:v>58.031359518978419</c:v>
                </c:pt>
                <c:pt idx="1">
                  <c:v>53.473757878002573</c:v>
                </c:pt>
                <c:pt idx="2">
                  <c:v>65.14194901498999</c:v>
                </c:pt>
                <c:pt idx="3">
                  <c:v>63.933575033476018</c:v>
                </c:pt>
                <c:pt idx="4">
                  <c:v>66.47444849324242</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PD'!$C$5:$C$30</c:f>
              <c:numCache>
                <c:formatCode>#,##0_ ;\-#,##0\ </c:formatCode>
                <c:ptCount val="26"/>
                <c:pt idx="5">
                  <c:v>40.458129187184397</c:v>
                </c:pt>
                <c:pt idx="6">
                  <c:v>42.062644068255693</c:v>
                </c:pt>
                <c:pt idx="7">
                  <c:v>40.767412809605602</c:v>
                </c:pt>
                <c:pt idx="8">
                  <c:v>38.950789914582799</c:v>
                </c:pt>
                <c:pt idx="9">
                  <c:v>45.302207370769999</c:v>
                </c:pt>
                <c:pt idx="10">
                  <c:v>43.842676535194201</c:v>
                </c:pt>
                <c:pt idx="11">
                  <c:v>43.926384941493396</c:v>
                </c:pt>
                <c:pt idx="12">
                  <c:v>47.006243200142599</c:v>
                </c:pt>
                <c:pt idx="13">
                  <c:v>48.209067925284401</c:v>
                </c:pt>
                <c:pt idx="14">
                  <c:v>49.4282228315721</c:v>
                </c:pt>
                <c:pt idx="15">
                  <c:v>49.784110473652596</c:v>
                </c:pt>
                <c:pt idx="16">
                  <c:v>49.084652409391694</c:v>
                </c:pt>
                <c:pt idx="17">
                  <c:v>49.590309962686803</c:v>
                </c:pt>
                <c:pt idx="18">
                  <c:v>50.261575147339698</c:v>
                </c:pt>
                <c:pt idx="19">
                  <c:v>52.600824749190096</c:v>
                </c:pt>
                <c:pt idx="20">
                  <c:v>52.587889348924904</c:v>
                </c:pt>
                <c:pt idx="21">
                  <c:v>53.399830870667103</c:v>
                </c:pt>
                <c:pt idx="22">
                  <c:v>55.489563645130097</c:v>
                </c:pt>
                <c:pt idx="23">
                  <c:v>58.30864613243439</c:v>
                </c:pt>
                <c:pt idx="24">
                  <c:v>58.116009262257094</c:v>
                </c:pt>
                <c:pt idx="25">
                  <c:v>59.468653245613595</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PD'!$F$5:$F$30</c:f>
              <c:numCache>
                <c:formatCode>#,##0_ ;\-#,##0\ </c:formatCode>
                <c:ptCount val="26"/>
                <c:pt idx="5">
                  <c:v>43.543710966627302</c:v>
                </c:pt>
                <c:pt idx="6">
                  <c:v>40.999077377142498</c:v>
                </c:pt>
                <c:pt idx="7">
                  <c:v>48.606219947101195</c:v>
                </c:pt>
                <c:pt idx="8">
                  <c:v>35.0891053682275</c:v>
                </c:pt>
                <c:pt idx="9">
                  <c:v>40.137286117799803</c:v>
                </c:pt>
                <c:pt idx="10">
                  <c:v>39.403125081354496</c:v>
                </c:pt>
                <c:pt idx="11">
                  <c:v>43.814320118588597</c:v>
                </c:pt>
                <c:pt idx="12">
                  <c:v>41.852001514267002</c:v>
                </c:pt>
                <c:pt idx="13">
                  <c:v>43.075845338560299</c:v>
                </c:pt>
                <c:pt idx="14">
                  <c:v>46.936546382973802</c:v>
                </c:pt>
                <c:pt idx="15">
                  <c:v>47.957447533777895</c:v>
                </c:pt>
                <c:pt idx="16">
                  <c:v>47.704748824219593</c:v>
                </c:pt>
                <c:pt idx="17">
                  <c:v>45.974420677392601</c:v>
                </c:pt>
                <c:pt idx="18">
                  <c:v>45.225979295649502</c:v>
                </c:pt>
                <c:pt idx="19">
                  <c:v>46.921402653985496</c:v>
                </c:pt>
                <c:pt idx="20">
                  <c:v>51.4163859094445</c:v>
                </c:pt>
                <c:pt idx="21">
                  <c:v>50.891242602484695</c:v>
                </c:pt>
                <c:pt idx="22">
                  <c:v>53.109398876613199</c:v>
                </c:pt>
                <c:pt idx="23">
                  <c:v>54.885493552081599</c:v>
                </c:pt>
                <c:pt idx="24">
                  <c:v>56.605814932859104</c:v>
                </c:pt>
                <c:pt idx="25">
                  <c:v>59.042379785961799</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GSOO'!$AN$113:$AN$138</c:f>
              <c:numCache>
                <c:formatCode>#,##0_ ;\-#,##0\ </c:formatCode>
                <c:ptCount val="26"/>
                <c:pt idx="4">
                  <c:v>39.798032188937697</c:v>
                </c:pt>
                <c:pt idx="5">
                  <c:v>54.399173566575705</c:v>
                </c:pt>
                <c:pt idx="6">
                  <c:v>52.862317165784894</c:v>
                </c:pt>
                <c:pt idx="7">
                  <c:v>54.659745465219096</c:v>
                </c:pt>
                <c:pt idx="8">
                  <c:v>48.280618165598597</c:v>
                </c:pt>
                <c:pt idx="9">
                  <c:v>19.187338235689499</c:v>
                </c:pt>
                <c:pt idx="10">
                  <c:v>23.007697901725997</c:v>
                </c:pt>
                <c:pt idx="11">
                  <c:v>56.7290903452718</c:v>
                </c:pt>
                <c:pt idx="12">
                  <c:v>55.418593023781</c:v>
                </c:pt>
                <c:pt idx="13">
                  <c:v>57.019252290075393</c:v>
                </c:pt>
                <c:pt idx="14">
                  <c:v>49.1598244242292</c:v>
                </c:pt>
                <c:pt idx="15">
                  <c:v>47.8024132791951</c:v>
                </c:pt>
                <c:pt idx="16">
                  <c:v>43.217036060621197</c:v>
                </c:pt>
                <c:pt idx="17">
                  <c:v>60.001079919813904</c:v>
                </c:pt>
                <c:pt idx="18">
                  <c:v>59.672264375344994</c:v>
                </c:pt>
                <c:pt idx="19">
                  <c:v>59.624875630181691</c:v>
                </c:pt>
                <c:pt idx="20">
                  <c:v>54.223596266068498</c:v>
                </c:pt>
                <c:pt idx="21">
                  <c:v>50.227279057376499</c:v>
                </c:pt>
                <c:pt idx="22">
                  <c:v>62.548001930171701</c:v>
                </c:pt>
                <c:pt idx="23">
                  <c:v>60.774906059083492</c:v>
                </c:pt>
                <c:pt idx="24">
                  <c:v>60.269924664687899</c:v>
                </c:pt>
                <c:pt idx="25">
                  <c:v>26.840662993729698</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GSOO'!$AP$113:$AP$138</c:f>
              <c:numCache>
                <c:formatCode>#,##0_ ;\-#,##0\ </c:formatCode>
                <c:ptCount val="26"/>
                <c:pt idx="4">
                  <c:v>19.835625375151398</c:v>
                </c:pt>
                <c:pt idx="5">
                  <c:v>21.191670125035401</c:v>
                </c:pt>
                <c:pt idx="6">
                  <c:v>56.093106920491593</c:v>
                </c:pt>
                <c:pt idx="7">
                  <c:v>49.877288993970097</c:v>
                </c:pt>
                <c:pt idx="8">
                  <c:v>50.8719667850904</c:v>
                </c:pt>
                <c:pt idx="9">
                  <c:v>56.171231987227699</c:v>
                </c:pt>
                <c:pt idx="10">
                  <c:v>50.779741976439198</c:v>
                </c:pt>
                <c:pt idx="11">
                  <c:v>49.453681465876798</c:v>
                </c:pt>
                <c:pt idx="12">
                  <c:v>35.006196614285095</c:v>
                </c:pt>
                <c:pt idx="13">
                  <c:v>54.960286607865797</c:v>
                </c:pt>
                <c:pt idx="14">
                  <c:v>46.033324047764197</c:v>
                </c:pt>
                <c:pt idx="15">
                  <c:v>43.081462219245402</c:v>
                </c:pt>
                <c:pt idx="16">
                  <c:v>45.557022087541597</c:v>
                </c:pt>
                <c:pt idx="17">
                  <c:v>51.289290553832799</c:v>
                </c:pt>
                <c:pt idx="18">
                  <c:v>64.114956247996304</c:v>
                </c:pt>
                <c:pt idx="19">
                  <c:v>62.414621544966593</c:v>
                </c:pt>
                <c:pt idx="20">
                  <c:v>52.216541519001098</c:v>
                </c:pt>
                <c:pt idx="21">
                  <c:v>60.459036764074199</c:v>
                </c:pt>
                <c:pt idx="22">
                  <c:v>61.667467731989191</c:v>
                </c:pt>
                <c:pt idx="23">
                  <c:v>66.823957918423801</c:v>
                </c:pt>
                <c:pt idx="24">
                  <c:v>66.063722117157099</c:v>
                </c:pt>
                <c:pt idx="25">
                  <c:v>65.432264574454393</c:v>
                </c:pt>
              </c:numCache>
            </c:numRef>
          </c:val>
          <c:smooth val="0"/>
        </c:ser>
        <c:dLbls>
          <c:showLegendKey val="0"/>
          <c:showVal val="0"/>
          <c:showCatName val="0"/>
          <c:showSerName val="0"/>
          <c:showPercent val="0"/>
          <c:showBubbleSize val="0"/>
        </c:dLbls>
        <c:marker val="1"/>
        <c:smooth val="0"/>
        <c:axId val="132581248"/>
        <c:axId val="132592000"/>
      </c:lineChart>
      <c:catAx>
        <c:axId val="132581248"/>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2592000"/>
        <c:crosses val="autoZero"/>
        <c:auto val="1"/>
        <c:lblAlgn val="ctr"/>
        <c:lblOffset val="100"/>
        <c:tickLblSkip val="5"/>
        <c:noMultiLvlLbl val="0"/>
      </c:catAx>
      <c:valAx>
        <c:axId val="132592000"/>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2581248"/>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a:t>
            </a:r>
          </a:p>
        </c:rich>
      </c:tx>
      <c:layout>
        <c:manualLayout>
          <c:xMode val="edge"/>
          <c:yMode val="edge"/>
          <c:x val="0.29076312505390689"/>
          <c:y val="1.2195883169201074E-2"/>
        </c:manualLayout>
      </c:layout>
      <c:overlay val="0"/>
    </c:title>
    <c:autoTitleDeleted val="0"/>
    <c:plotArea>
      <c:layout>
        <c:manualLayout>
          <c:layoutTarget val="inner"/>
          <c:xMode val="edge"/>
          <c:yMode val="edge"/>
          <c:x val="0.16871912114666621"/>
          <c:y val="0.12724371439866453"/>
          <c:w val="0.77220712115414603"/>
          <c:h val="0.63569968678027078"/>
        </c:manualLayout>
      </c:layout>
      <c:lineChart>
        <c:grouping val="standard"/>
        <c:varyColors val="0"/>
        <c:ser>
          <c:idx val="0"/>
          <c:order val="0"/>
          <c:tx>
            <c:v>Actuals</c:v>
          </c:tx>
          <c:spPr>
            <a:ln w="19050">
              <a:solidFill>
                <a:srgbClr val="C41230"/>
              </a:solidFill>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(segment)'!$E$5:$E$30</c:f>
              <c:numCache>
                <c:formatCode>#,##0_ ;\-#,##0\ </c:formatCode>
                <c:ptCount val="26"/>
                <c:pt idx="0">
                  <c:v>636.08853873900443</c:v>
                </c:pt>
                <c:pt idx="1">
                  <c:v>639.68235925585793</c:v>
                </c:pt>
                <c:pt idx="2">
                  <c:v>675.28473354906191</c:v>
                </c:pt>
                <c:pt idx="3">
                  <c:v>666.3992027362043</c:v>
                </c:pt>
                <c:pt idx="4">
                  <c:v>687.47790849006219</c:v>
                </c:pt>
              </c:numCache>
            </c:numRef>
          </c:val>
          <c:smooth val="0"/>
        </c:ser>
        <c:ser>
          <c:idx val="3"/>
          <c:order val="1"/>
          <c:tx>
            <c:v>2013 Domestic</c:v>
          </c:tx>
          <c:spPr>
            <a:ln w="19050">
              <a:solidFill>
                <a:schemeClr val="accent1"/>
              </a:solidFill>
              <a:prstDash val="solid"/>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(segment)'!$I$5:$I$30</c:f>
              <c:numCache>
                <c:formatCode>#,##0_ ;\-#,##0\ </c:formatCode>
                <c:ptCount val="26"/>
                <c:pt idx="5">
                  <c:v>637.73836055893753</c:v>
                </c:pt>
                <c:pt idx="6">
                  <c:v>621.8667431274489</c:v>
                </c:pt>
                <c:pt idx="7">
                  <c:v>591.40602578922892</c:v>
                </c:pt>
                <c:pt idx="8">
                  <c:v>569.81352580733108</c:v>
                </c:pt>
                <c:pt idx="9">
                  <c:v>582.39513495845836</c:v>
                </c:pt>
                <c:pt idx="10">
                  <c:v>587.46410864820962</c:v>
                </c:pt>
                <c:pt idx="11">
                  <c:v>592.55433799104981</c:v>
                </c:pt>
                <c:pt idx="12">
                  <c:v>598.0194851593169</c:v>
                </c:pt>
                <c:pt idx="13">
                  <c:v>599.09172196914437</c:v>
                </c:pt>
                <c:pt idx="14">
                  <c:v>600.40246609911492</c:v>
                </c:pt>
                <c:pt idx="15">
                  <c:v>606.46034801062569</c:v>
                </c:pt>
                <c:pt idx="16">
                  <c:v>613.61959747712194</c:v>
                </c:pt>
                <c:pt idx="17">
                  <c:v>620.51650742821835</c:v>
                </c:pt>
                <c:pt idx="18">
                  <c:v>630.63283801750072</c:v>
                </c:pt>
                <c:pt idx="19">
                  <c:v>641.59663262683182</c:v>
                </c:pt>
                <c:pt idx="20">
                  <c:v>651.82261855913578</c:v>
                </c:pt>
                <c:pt idx="21">
                  <c:v>663.84193517291044</c:v>
                </c:pt>
                <c:pt idx="22">
                  <c:v>683.54468952859258</c:v>
                </c:pt>
                <c:pt idx="23">
                  <c:v>708.76761621366859</c:v>
                </c:pt>
                <c:pt idx="24">
                  <c:v>723.61311309947678</c:v>
                </c:pt>
                <c:pt idx="25">
                  <c:v>735.98862427524591</c:v>
                </c:pt>
              </c:numCache>
            </c:numRef>
          </c:val>
          <c:smooth val="0"/>
        </c:ser>
        <c:ser>
          <c:idx val="1"/>
          <c:order val="2"/>
          <c:tx>
            <c:v>2013 LNG</c:v>
          </c:tx>
          <c:spPr>
            <a:ln w="19050"/>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(segment)'!$J$5:$J$30</c:f>
              <c:numCache>
                <c:formatCode>#,##0_ ;\-#,##0\ </c:formatCode>
                <c:ptCount val="26"/>
                <c:pt idx="5">
                  <c:v>0</c:v>
                </c:pt>
                <c:pt idx="6">
                  <c:v>122.90502793296089</c:v>
                </c:pt>
                <c:pt idx="7">
                  <c:v>623.74301675977654</c:v>
                </c:pt>
                <c:pt idx="8">
                  <c:v>1137.1787709497207</c:v>
                </c:pt>
                <c:pt idx="9">
                  <c:v>1319.6927374301677</c:v>
                </c:pt>
                <c:pt idx="10">
                  <c:v>1393.4357541899442</c:v>
                </c:pt>
                <c:pt idx="11">
                  <c:v>1445.9162011173187</c:v>
                </c:pt>
                <c:pt idx="12">
                  <c:v>1445.9162011173187</c:v>
                </c:pt>
                <c:pt idx="13">
                  <c:v>1445.9162011173187</c:v>
                </c:pt>
                <c:pt idx="14">
                  <c:v>1445.9162011173187</c:v>
                </c:pt>
                <c:pt idx="15">
                  <c:v>1445.9162011173187</c:v>
                </c:pt>
                <c:pt idx="16">
                  <c:v>1445.9162011173187</c:v>
                </c:pt>
                <c:pt idx="17">
                  <c:v>1445.9162011173187</c:v>
                </c:pt>
                <c:pt idx="18">
                  <c:v>1445.9162011173187</c:v>
                </c:pt>
                <c:pt idx="19">
                  <c:v>1445.9162011173187</c:v>
                </c:pt>
                <c:pt idx="20">
                  <c:v>1445.9162011173187</c:v>
                </c:pt>
                <c:pt idx="21">
                  <c:v>1445.9162011173187</c:v>
                </c:pt>
                <c:pt idx="22">
                  <c:v>1445.9162011173187</c:v>
                </c:pt>
                <c:pt idx="23">
                  <c:v>1445.9162011173187</c:v>
                </c:pt>
                <c:pt idx="24">
                  <c:v>1445.9162011173187</c:v>
                </c:pt>
                <c:pt idx="25">
                  <c:v>1445.9162011173187</c:v>
                </c:pt>
              </c:numCache>
            </c:numRef>
          </c:val>
          <c:smooth val="0"/>
        </c:ser>
        <c:ser>
          <c:idx val="2"/>
          <c:order val="3"/>
          <c:tx>
            <c:v>2012 Domestic (adjusted)</c:v>
          </c:tx>
          <c:spPr>
            <a:ln w="19050">
              <a:solidFill>
                <a:schemeClr val="accent1"/>
              </a:solidFill>
              <a:prstDash val="sysDash"/>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GSOO'!$AQ$5:$AQ$30</c:f>
              <c:numCache>
                <c:formatCode>#,##0_ ;\-#,##0\ </c:formatCode>
                <c:ptCount val="26"/>
                <c:pt idx="4">
                  <c:v>616.60082947629519</c:v>
                </c:pt>
                <c:pt idx="5">
                  <c:v>572.49452641427752</c:v>
                </c:pt>
                <c:pt idx="6">
                  <c:v>587.07100788346725</c:v>
                </c:pt>
                <c:pt idx="7">
                  <c:v>592.85792773059643</c:v>
                </c:pt>
                <c:pt idx="8">
                  <c:v>594.01987197976098</c:v>
                </c:pt>
                <c:pt idx="9">
                  <c:v>598.03659634225482</c:v>
                </c:pt>
                <c:pt idx="10">
                  <c:v>611.98911652635422</c:v>
                </c:pt>
                <c:pt idx="11">
                  <c:v>612.44662675475843</c:v>
                </c:pt>
                <c:pt idx="12">
                  <c:v>612.63375683480149</c:v>
                </c:pt>
                <c:pt idx="13">
                  <c:v>611.71260373561688</c:v>
                </c:pt>
                <c:pt idx="14">
                  <c:v>613.71199521041979</c:v>
                </c:pt>
                <c:pt idx="15">
                  <c:v>619.85576007059569</c:v>
                </c:pt>
                <c:pt idx="16">
                  <c:v>626.11673284195808</c:v>
                </c:pt>
                <c:pt idx="17">
                  <c:v>634.9201803028393</c:v>
                </c:pt>
                <c:pt idx="18">
                  <c:v>649.71829694108624</c:v>
                </c:pt>
                <c:pt idx="19">
                  <c:v>665.13025374674089</c:v>
                </c:pt>
                <c:pt idx="20">
                  <c:v>675.10544948985353</c:v>
                </c:pt>
                <c:pt idx="21">
                  <c:v>684.76529759953155</c:v>
                </c:pt>
                <c:pt idx="22">
                  <c:v>690.38551063513273</c:v>
                </c:pt>
                <c:pt idx="23">
                  <c:v>702.23823121990574</c:v>
                </c:pt>
                <c:pt idx="24">
                  <c:v>708.01407084069194</c:v>
                </c:pt>
                <c:pt idx="25">
                  <c:v>718.31206498474705</c:v>
                </c:pt>
              </c:numCache>
            </c:numRef>
          </c:val>
          <c:smooth val="0"/>
        </c:ser>
        <c:ser>
          <c:idx val="4"/>
          <c:order val="4"/>
          <c:tx>
            <c:v>2012 LNG (adjusted)</c:v>
          </c:tx>
          <c:spPr>
            <a:ln w="19050">
              <a:solidFill>
                <a:srgbClr val="FFC000"/>
              </a:solidFill>
              <a:prstDash val="sysDash"/>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GSOO'!$AR$5:$AR$30</c:f>
              <c:numCache>
                <c:formatCode>#,##0_ ;\-#,##0\ </c:formatCode>
                <c:ptCount val="26"/>
                <c:pt idx="4">
                  <c:v>0</c:v>
                </c:pt>
                <c:pt idx="5">
                  <c:v>0</c:v>
                </c:pt>
                <c:pt idx="6">
                  <c:v>391.75977653631281</c:v>
                </c:pt>
                <c:pt idx="7">
                  <c:v>1020.1117318435755</c:v>
                </c:pt>
                <c:pt idx="8">
                  <c:v>1677.6536312849162</c:v>
                </c:pt>
                <c:pt idx="9">
                  <c:v>2046.3687150837986</c:v>
                </c:pt>
                <c:pt idx="10">
                  <c:v>2046.3687150837986</c:v>
                </c:pt>
                <c:pt idx="11">
                  <c:v>2046.3687150837986</c:v>
                </c:pt>
                <c:pt idx="12">
                  <c:v>2046.3687150837986</c:v>
                </c:pt>
                <c:pt idx="13">
                  <c:v>2046.3687150837986</c:v>
                </c:pt>
                <c:pt idx="14">
                  <c:v>2046.3687150837986</c:v>
                </c:pt>
                <c:pt idx="15">
                  <c:v>2046.3687150837986</c:v>
                </c:pt>
                <c:pt idx="16">
                  <c:v>2046.3687150837986</c:v>
                </c:pt>
                <c:pt idx="17">
                  <c:v>2046.3687150837986</c:v>
                </c:pt>
                <c:pt idx="18">
                  <c:v>2046.3687150837986</c:v>
                </c:pt>
                <c:pt idx="19">
                  <c:v>2046.3687150837986</c:v>
                </c:pt>
                <c:pt idx="20">
                  <c:v>2046.3687150837986</c:v>
                </c:pt>
                <c:pt idx="21">
                  <c:v>2046.3687150837986</c:v>
                </c:pt>
                <c:pt idx="22">
                  <c:v>2046.3687150837986</c:v>
                </c:pt>
                <c:pt idx="23">
                  <c:v>2046.3687150837986</c:v>
                </c:pt>
                <c:pt idx="24">
                  <c:v>2046.3687150837986</c:v>
                </c:pt>
                <c:pt idx="25">
                  <c:v>2046.3687150837986</c:v>
                </c:pt>
              </c:numCache>
            </c:numRef>
          </c:val>
          <c:smooth val="0"/>
        </c:ser>
        <c:dLbls>
          <c:showLegendKey val="0"/>
          <c:showVal val="0"/>
          <c:showCatName val="0"/>
          <c:showSerName val="0"/>
          <c:showPercent val="0"/>
          <c:showBubbleSize val="0"/>
        </c:dLbls>
        <c:marker val="1"/>
        <c:smooth val="0"/>
        <c:axId val="123141120"/>
        <c:axId val="122827904"/>
      </c:lineChart>
      <c:catAx>
        <c:axId val="123141120"/>
        <c:scaling>
          <c:orientation val="minMax"/>
        </c:scaling>
        <c:delete val="0"/>
        <c:axPos val="b"/>
        <c:title>
          <c:tx>
            <c:rich>
              <a:bodyPr/>
              <a:lstStyle/>
              <a:p>
                <a:pPr>
                  <a:defRPr/>
                </a:pPr>
                <a:r>
                  <a:rPr lang="en-AU"/>
                  <a:t>Year</a:t>
                </a:r>
              </a:p>
            </c:rich>
          </c:tx>
          <c:layout>
            <c:manualLayout>
              <c:xMode val="edge"/>
              <c:yMode val="edge"/>
              <c:x val="0.5098691953248683"/>
              <c:y val="0.80939947279213698"/>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2827904"/>
        <c:crosses val="autoZero"/>
        <c:auto val="1"/>
        <c:lblAlgn val="ctr"/>
        <c:lblOffset val="100"/>
        <c:tickLblSkip val="5"/>
        <c:noMultiLvlLbl val="0"/>
      </c:catAx>
      <c:valAx>
        <c:axId val="12282790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141120"/>
        <c:crosses val="autoZero"/>
        <c:crossBetween val="midCat"/>
      </c:valAx>
      <c:spPr>
        <a:solidFill>
          <a:srgbClr val="F7F5F5"/>
        </a:solidFill>
      </c:spPr>
    </c:plotArea>
    <c:legend>
      <c:legendPos val="b"/>
      <c:layout>
        <c:manualLayout>
          <c:xMode val="edge"/>
          <c:yMode val="edge"/>
          <c:x val="0.15773485692968392"/>
          <c:y val="0.87319866645539945"/>
          <c:w val="0.75577478530161324"/>
          <c:h val="0.1146054503753995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baseline="0">
                <a:latin typeface="Arial" pitchFamily="34" charset="0"/>
                <a:cs typeface="Arial" pitchFamily="34" charset="0"/>
              </a:rPr>
              <a:t>Peak daily</a:t>
            </a:r>
            <a:r>
              <a:rPr lang="en-AU" sz="1100">
                <a:latin typeface="Arial" pitchFamily="34" charset="0"/>
                <a:cs typeface="Arial" pitchFamily="34" charset="0"/>
              </a:rPr>
              <a:t> gas demand projections 1 in 20, Tasmania</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PD'!$B$5:$B$30</c:f>
              <c:numCache>
                <c:formatCode>#,##0_ ;\-#,##0\ </c:formatCode>
                <c:ptCount val="26"/>
                <c:pt idx="0">
                  <c:v>57.488694048093286</c:v>
                </c:pt>
                <c:pt idx="1">
                  <c:v>60.027224176867023</c:v>
                </c:pt>
                <c:pt idx="2">
                  <c:v>53.099080519476786</c:v>
                </c:pt>
                <c:pt idx="3">
                  <c:v>61.164538248594823</c:v>
                </c:pt>
                <c:pt idx="4">
                  <c:v>61.884613979443785</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'TAS PD'!$E$5:$E$30</c:f>
              <c:numCache>
                <c:formatCode>#,##0_ ;\-#,##0\ </c:formatCode>
                <c:ptCount val="26"/>
                <c:pt idx="0">
                  <c:v>58.031359518978419</c:v>
                </c:pt>
                <c:pt idx="1">
                  <c:v>53.473757878002573</c:v>
                </c:pt>
                <c:pt idx="2">
                  <c:v>65.14194901498999</c:v>
                </c:pt>
                <c:pt idx="3">
                  <c:v>63.933575033476018</c:v>
                </c:pt>
                <c:pt idx="4">
                  <c:v>66.47444849324242</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PD'!$D$5:$D$30</c:f>
              <c:numCache>
                <c:formatCode>#,##0_ ;\-#,##0\ </c:formatCode>
                <c:ptCount val="26"/>
                <c:pt idx="5">
                  <c:v>42.610153265847202</c:v>
                </c:pt>
                <c:pt idx="6">
                  <c:v>43.733153359553</c:v>
                </c:pt>
                <c:pt idx="7">
                  <c:v>42.901506337163895</c:v>
                </c:pt>
                <c:pt idx="8">
                  <c:v>40.949513354531604</c:v>
                </c:pt>
                <c:pt idx="9">
                  <c:v>49.563650719144192</c:v>
                </c:pt>
                <c:pt idx="10">
                  <c:v>46.732003226976701</c:v>
                </c:pt>
                <c:pt idx="11">
                  <c:v>47.605433834201598</c:v>
                </c:pt>
                <c:pt idx="12">
                  <c:v>50.832939328781293</c:v>
                </c:pt>
                <c:pt idx="13">
                  <c:v>51.808923756896604</c:v>
                </c:pt>
                <c:pt idx="14">
                  <c:v>52.459187711673493</c:v>
                </c:pt>
                <c:pt idx="15">
                  <c:v>53.24973307852369</c:v>
                </c:pt>
                <c:pt idx="16">
                  <c:v>53.999711652091094</c:v>
                </c:pt>
                <c:pt idx="17">
                  <c:v>51.639799216031896</c:v>
                </c:pt>
                <c:pt idx="18">
                  <c:v>54.594031969276799</c:v>
                </c:pt>
                <c:pt idx="19">
                  <c:v>55.894336784107693</c:v>
                </c:pt>
                <c:pt idx="20">
                  <c:v>54.720036554850893</c:v>
                </c:pt>
                <c:pt idx="21">
                  <c:v>56.783666223420298</c:v>
                </c:pt>
                <c:pt idx="22">
                  <c:v>56.064823509879602</c:v>
                </c:pt>
                <c:pt idx="23">
                  <c:v>60.113571958118001</c:v>
                </c:pt>
                <c:pt idx="24">
                  <c:v>59.509193971633792</c:v>
                </c:pt>
                <c:pt idx="25">
                  <c:v>58.8743316110683</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'TAS PD'!$G$5:$G$30</c:f>
              <c:numCache>
                <c:formatCode>#,##0_ ;\-#,##0\ </c:formatCode>
                <c:ptCount val="26"/>
                <c:pt idx="5">
                  <c:v>45.9478345352952</c:v>
                </c:pt>
                <c:pt idx="6">
                  <c:v>42.1653879870846</c:v>
                </c:pt>
                <c:pt idx="7">
                  <c:v>48.5653931684162</c:v>
                </c:pt>
                <c:pt idx="8">
                  <c:v>37.072439809315</c:v>
                </c:pt>
                <c:pt idx="9">
                  <c:v>41.977079618711301</c:v>
                </c:pt>
                <c:pt idx="10">
                  <c:v>41.1195221545957</c:v>
                </c:pt>
                <c:pt idx="11">
                  <c:v>45.3774001749468</c:v>
                </c:pt>
                <c:pt idx="12">
                  <c:v>44.338089686076998</c:v>
                </c:pt>
                <c:pt idx="13">
                  <c:v>45.323248710865798</c:v>
                </c:pt>
                <c:pt idx="14">
                  <c:v>47.417637911227601</c:v>
                </c:pt>
                <c:pt idx="15">
                  <c:v>47.276179516207193</c:v>
                </c:pt>
                <c:pt idx="16">
                  <c:v>47.941924712974298</c:v>
                </c:pt>
                <c:pt idx="17">
                  <c:v>47.888122747860102</c:v>
                </c:pt>
                <c:pt idx="18">
                  <c:v>47.738142574404293</c:v>
                </c:pt>
                <c:pt idx="19">
                  <c:v>49.356918847101696</c:v>
                </c:pt>
                <c:pt idx="20">
                  <c:v>51.661903363920295</c:v>
                </c:pt>
                <c:pt idx="21">
                  <c:v>51.119409679851501</c:v>
                </c:pt>
                <c:pt idx="22">
                  <c:v>54.197123056174405</c:v>
                </c:pt>
                <c:pt idx="23">
                  <c:v>57.4779058335114</c:v>
                </c:pt>
                <c:pt idx="24">
                  <c:v>56.519623229274799</c:v>
                </c:pt>
                <c:pt idx="25">
                  <c:v>58.275204173440898</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GSOO'!$AO$113:$AO$138</c:f>
              <c:numCache>
                <c:formatCode>#,##0_ ;\-#,##0\ </c:formatCode>
                <c:ptCount val="26"/>
                <c:pt idx="4">
                  <c:v>16.4366576795185</c:v>
                </c:pt>
                <c:pt idx="5">
                  <c:v>37.783571368717396</c:v>
                </c:pt>
                <c:pt idx="6">
                  <c:v>43.234354946684</c:v>
                </c:pt>
                <c:pt idx="7">
                  <c:v>41.616828355137997</c:v>
                </c:pt>
                <c:pt idx="8">
                  <c:v>56.29675817031719</c:v>
                </c:pt>
                <c:pt idx="9">
                  <c:v>55.867342626084508</c:v>
                </c:pt>
                <c:pt idx="10">
                  <c:v>55.327041449646202</c:v>
                </c:pt>
                <c:pt idx="11">
                  <c:v>46.980275115764897</c:v>
                </c:pt>
                <c:pt idx="12">
                  <c:v>21.989876600456398</c:v>
                </c:pt>
                <c:pt idx="13">
                  <c:v>25.175379788726499</c:v>
                </c:pt>
                <c:pt idx="14">
                  <c:v>58.593953613162498</c:v>
                </c:pt>
                <c:pt idx="15">
                  <c:v>57.956487978124201</c:v>
                </c:pt>
                <c:pt idx="16">
                  <c:v>56.725209499632093</c:v>
                </c:pt>
                <c:pt idx="17">
                  <c:v>48.555774277495097</c:v>
                </c:pt>
                <c:pt idx="18">
                  <c:v>49.350688150281997</c:v>
                </c:pt>
                <c:pt idx="19">
                  <c:v>45.9623536676893</c:v>
                </c:pt>
                <c:pt idx="20">
                  <c:v>62.398790319001705</c:v>
                </c:pt>
                <c:pt idx="21">
                  <c:v>62.235581986639403</c:v>
                </c:pt>
                <c:pt idx="22">
                  <c:v>57.411450169438993</c:v>
                </c:pt>
                <c:pt idx="23">
                  <c:v>53.577256932359397</c:v>
                </c:pt>
                <c:pt idx="24">
                  <c:v>51.743108459607896</c:v>
                </c:pt>
                <c:pt idx="25">
                  <c:v>64.601828607771694</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'TAS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GSOO'!$AQ$113:$AQ$138</c:f>
              <c:numCache>
                <c:formatCode>#,##0_ ;\-#,##0\ </c:formatCode>
                <c:ptCount val="26"/>
                <c:pt idx="4">
                  <c:v>21.1286924802451</c:v>
                </c:pt>
                <c:pt idx="5">
                  <c:v>26.727988945678899</c:v>
                </c:pt>
                <c:pt idx="6">
                  <c:v>52.400515089205598</c:v>
                </c:pt>
                <c:pt idx="7">
                  <c:v>48.202860291975895</c:v>
                </c:pt>
                <c:pt idx="8">
                  <c:v>51.254191848793496</c:v>
                </c:pt>
                <c:pt idx="9">
                  <c:v>55.805491270569</c:v>
                </c:pt>
                <c:pt idx="10">
                  <c:v>49.051731597177998</c:v>
                </c:pt>
                <c:pt idx="11">
                  <c:v>47.885219383097699</c:v>
                </c:pt>
                <c:pt idx="12">
                  <c:v>31.189122327660996</c:v>
                </c:pt>
                <c:pt idx="13">
                  <c:v>50.250621851856096</c:v>
                </c:pt>
                <c:pt idx="14">
                  <c:v>44.998362218810499</c:v>
                </c:pt>
                <c:pt idx="15">
                  <c:v>37.366668297565596</c:v>
                </c:pt>
                <c:pt idx="16">
                  <c:v>47.483472480713402</c:v>
                </c:pt>
                <c:pt idx="17">
                  <c:v>51.682974219315895</c:v>
                </c:pt>
                <c:pt idx="18">
                  <c:v>64.585337364747502</c:v>
                </c:pt>
                <c:pt idx="19">
                  <c:v>63.007364534573497</c:v>
                </c:pt>
                <c:pt idx="20">
                  <c:v>51.192791900094804</c:v>
                </c:pt>
                <c:pt idx="21">
                  <c:v>59.530390748015598</c:v>
                </c:pt>
                <c:pt idx="22">
                  <c:v>59.1752056683302</c:v>
                </c:pt>
                <c:pt idx="23">
                  <c:v>65.718209907741596</c:v>
                </c:pt>
                <c:pt idx="24">
                  <c:v>66.399432850762707</c:v>
                </c:pt>
                <c:pt idx="25">
                  <c:v>64.7257453429485</c:v>
                </c:pt>
              </c:numCache>
            </c:numRef>
          </c:val>
          <c:smooth val="0"/>
        </c:ser>
        <c:dLbls>
          <c:showLegendKey val="0"/>
          <c:showVal val="0"/>
          <c:showCatName val="0"/>
          <c:showSerName val="0"/>
          <c:showPercent val="0"/>
          <c:showBubbleSize val="0"/>
        </c:dLbls>
        <c:marker val="1"/>
        <c:smooth val="0"/>
        <c:axId val="132633344"/>
        <c:axId val="132635648"/>
      </c:lineChart>
      <c:catAx>
        <c:axId val="132633344"/>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2635648"/>
        <c:crosses val="autoZero"/>
        <c:auto val="1"/>
        <c:lblAlgn val="ctr"/>
        <c:lblOffset val="100"/>
        <c:tickLblSkip val="5"/>
        <c:noMultiLvlLbl val="0"/>
      </c:catAx>
      <c:valAx>
        <c:axId val="13263564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2633344"/>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NSW</a:t>
            </a:r>
            <a:r>
              <a:rPr lang="en-AU" sz="1100" baseline="0">
                <a:latin typeface="Arial" pitchFamily="34" charset="0"/>
                <a:cs typeface="Arial" pitchFamily="34" charset="0"/>
              </a:rPr>
              <a:t> and ACT</a:t>
            </a:r>
            <a:endParaRPr lang="en-AU" sz="1100">
              <a:latin typeface="Arial" pitchFamily="34" charset="0"/>
              <a:cs typeface="Arial" pitchFamily="34" charset="0"/>
            </a:endParaRPr>
          </a:p>
        </c:rich>
      </c:tx>
      <c:overlay val="0"/>
    </c:title>
    <c:autoTitleDeleted val="0"/>
    <c:plotArea>
      <c:layout/>
      <c:areaChart>
        <c:grouping val="stacked"/>
        <c:varyColors val="0"/>
        <c:ser>
          <c:idx val="0"/>
          <c:order val="0"/>
          <c:tx>
            <c:strRef>
              <c:f>'NSW-ACT AD'!$B$3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'NSW-ACT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AD'!$L$5:$L$30</c:f>
              <c:numCache>
                <c:formatCode>#,##0_ ;\-#,##0\ </c:formatCode>
                <c:ptCount val="26"/>
                <c:pt idx="0">
                  <c:v>12.297756721784555</c:v>
                </c:pt>
                <c:pt idx="1">
                  <c:v>27.616970514824207</c:v>
                </c:pt>
                <c:pt idx="2">
                  <c:v>31.838127461026197</c:v>
                </c:pt>
                <c:pt idx="3">
                  <c:v>28.97513599017346</c:v>
                </c:pt>
                <c:pt idx="4">
                  <c:v>32.504496487305353</c:v>
                </c:pt>
                <c:pt idx="5">
                  <c:v>29.613719030957263</c:v>
                </c:pt>
                <c:pt idx="6">
                  <c:v>28.812382412312267</c:v>
                </c:pt>
                <c:pt idx="7">
                  <c:v>19.783408754795637</c:v>
                </c:pt>
                <c:pt idx="8">
                  <c:v>15.401776205381481</c:v>
                </c:pt>
                <c:pt idx="9">
                  <c:v>22.804992657653834</c:v>
                </c:pt>
                <c:pt idx="10">
                  <c:v>24.378423114038736</c:v>
                </c:pt>
                <c:pt idx="11">
                  <c:v>25.237724005136371</c:v>
                </c:pt>
                <c:pt idx="12">
                  <c:v>26.761247022117708</c:v>
                </c:pt>
                <c:pt idx="13">
                  <c:v>20.205234171422465</c:v>
                </c:pt>
                <c:pt idx="14">
                  <c:v>12.889968757315859</c:v>
                </c:pt>
                <c:pt idx="15">
                  <c:v>13.084561904475148</c:v>
                </c:pt>
                <c:pt idx="16">
                  <c:v>13.062640499457196</c:v>
                </c:pt>
                <c:pt idx="17">
                  <c:v>12.928185098516002</c:v>
                </c:pt>
                <c:pt idx="18">
                  <c:v>13.175282102360686</c:v>
                </c:pt>
                <c:pt idx="19">
                  <c:v>13.844948392057447</c:v>
                </c:pt>
                <c:pt idx="20">
                  <c:v>14.459713057854744</c:v>
                </c:pt>
                <c:pt idx="21">
                  <c:v>15.41056499146195</c:v>
                </c:pt>
                <c:pt idx="22">
                  <c:v>16.527593929255321</c:v>
                </c:pt>
                <c:pt idx="23">
                  <c:v>18.09950868851714</c:v>
                </c:pt>
                <c:pt idx="24">
                  <c:v>18.544129541470859</c:v>
                </c:pt>
                <c:pt idx="25">
                  <c:v>18.690641849726099</c:v>
                </c:pt>
              </c:numCache>
            </c:numRef>
          </c:val>
        </c:ser>
        <c:ser>
          <c:idx val="1"/>
          <c:order val="1"/>
          <c:tx>
            <c:strRef>
              <c:f>'NSW-ACT AD'!$C$3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'NSW-ACT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AD'!$M$5:$M$30</c:f>
              <c:numCache>
                <c:formatCode>#,##0_ ;\-#,##0\ </c:formatCode>
                <c:ptCount val="26"/>
                <c:pt idx="0">
                  <c:v>41.715000000000003</c:v>
                </c:pt>
                <c:pt idx="1">
                  <c:v>43.052999999999997</c:v>
                </c:pt>
                <c:pt idx="2">
                  <c:v>42.71</c:v>
                </c:pt>
                <c:pt idx="3">
                  <c:v>41.637</c:v>
                </c:pt>
                <c:pt idx="4">
                  <c:v>42.286999999999999</c:v>
                </c:pt>
                <c:pt idx="5">
                  <c:v>42.436</c:v>
                </c:pt>
                <c:pt idx="6">
                  <c:v>42.688000000000002</c:v>
                </c:pt>
                <c:pt idx="7">
                  <c:v>43.158999999999999</c:v>
                </c:pt>
                <c:pt idx="8">
                  <c:v>43.9</c:v>
                </c:pt>
                <c:pt idx="9">
                  <c:v>44.804000000000002</c:v>
                </c:pt>
                <c:pt idx="10">
                  <c:v>45.750999999999998</c:v>
                </c:pt>
                <c:pt idx="11">
                  <c:v>46.677999999999997</c:v>
                </c:pt>
                <c:pt idx="12">
                  <c:v>47.555999999999997</c:v>
                </c:pt>
                <c:pt idx="13">
                  <c:v>48.372999999999998</c:v>
                </c:pt>
                <c:pt idx="14">
                  <c:v>49.15</c:v>
                </c:pt>
                <c:pt idx="15">
                  <c:v>49.906999999999996</c:v>
                </c:pt>
                <c:pt idx="16">
                  <c:v>50.628999999999998</c:v>
                </c:pt>
                <c:pt idx="17">
                  <c:v>51.328000000000003</c:v>
                </c:pt>
                <c:pt idx="18">
                  <c:v>52.034999999999997</c:v>
                </c:pt>
                <c:pt idx="19">
                  <c:v>52.768999999999998</c:v>
                </c:pt>
                <c:pt idx="20">
                  <c:v>53.524000000000001</c:v>
                </c:pt>
                <c:pt idx="21">
                  <c:v>54.302999999999997</c:v>
                </c:pt>
                <c:pt idx="22">
                  <c:v>55.098999999999997</c:v>
                </c:pt>
                <c:pt idx="23">
                  <c:v>55.851999999999997</c:v>
                </c:pt>
                <c:pt idx="24">
                  <c:v>56.524000000000001</c:v>
                </c:pt>
                <c:pt idx="25">
                  <c:v>57.180999999999997</c:v>
                </c:pt>
              </c:numCache>
            </c:numRef>
          </c:val>
        </c:ser>
        <c:ser>
          <c:idx val="2"/>
          <c:order val="2"/>
          <c:tx>
            <c:strRef>
              <c:f>'NSW-ACT AD'!$D$3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'NSW-ACT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AD'!$N$5:$N$30</c:f>
              <c:numCache>
                <c:formatCode>#,##0_ ;\-#,##0\ </c:formatCode>
                <c:ptCount val="26"/>
                <c:pt idx="0">
                  <c:v>69.260000000000005</c:v>
                </c:pt>
                <c:pt idx="1">
                  <c:v>68.647999999999996</c:v>
                </c:pt>
                <c:pt idx="2">
                  <c:v>68.989999999999995</c:v>
                </c:pt>
                <c:pt idx="3">
                  <c:v>67.022000000000006</c:v>
                </c:pt>
                <c:pt idx="4">
                  <c:v>69.194999999999993</c:v>
                </c:pt>
                <c:pt idx="5">
                  <c:v>66.22</c:v>
                </c:pt>
                <c:pt idx="6">
                  <c:v>64.784000000000006</c:v>
                </c:pt>
                <c:pt idx="7">
                  <c:v>64.981999999999999</c:v>
                </c:pt>
                <c:pt idx="8">
                  <c:v>66.893000000000001</c:v>
                </c:pt>
                <c:pt idx="9">
                  <c:v>69.373999999999995</c:v>
                </c:pt>
                <c:pt idx="10">
                  <c:v>71.869</c:v>
                </c:pt>
                <c:pt idx="11">
                  <c:v>73.587000000000003</c:v>
                </c:pt>
                <c:pt idx="12">
                  <c:v>74.834000000000003</c:v>
                </c:pt>
                <c:pt idx="13">
                  <c:v>75.611999999999995</c:v>
                </c:pt>
                <c:pt idx="14">
                  <c:v>75.637</c:v>
                </c:pt>
                <c:pt idx="15">
                  <c:v>75.177999999999997</c:v>
                </c:pt>
                <c:pt idx="16">
                  <c:v>74.783000000000001</c:v>
                </c:pt>
                <c:pt idx="17">
                  <c:v>74.885000000000005</c:v>
                </c:pt>
                <c:pt idx="18">
                  <c:v>75.403000000000006</c:v>
                </c:pt>
                <c:pt idx="19">
                  <c:v>76.147000000000006</c:v>
                </c:pt>
                <c:pt idx="20">
                  <c:v>76.802999999999997</c:v>
                </c:pt>
                <c:pt idx="21">
                  <c:v>77.510999999999996</c:v>
                </c:pt>
                <c:pt idx="22">
                  <c:v>78.596999999999994</c:v>
                </c:pt>
                <c:pt idx="23">
                  <c:v>79.959000000000003</c:v>
                </c:pt>
                <c:pt idx="24">
                  <c:v>81.366</c:v>
                </c:pt>
                <c:pt idx="25">
                  <c:v>82.856999999999999</c:v>
                </c:pt>
              </c:numCache>
            </c:numRef>
          </c:val>
        </c:ser>
        <c:dLbls>
          <c:showLegendKey val="0"/>
          <c:showVal val="0"/>
          <c:showCatName val="0"/>
          <c:showSerName val="0"/>
          <c:showPercent val="0"/>
          <c:showBubbleSize val="0"/>
        </c:dLbls>
        <c:axId val="133093632"/>
        <c:axId val="133095808"/>
      </c:areaChart>
      <c:lineChart>
        <c:grouping val="standard"/>
        <c:varyColors val="0"/>
        <c:ser>
          <c:idx val="3"/>
          <c:order val="3"/>
          <c:tx>
            <c:v>2012 Planning Scenario (adjusted)</c:v>
          </c:tx>
          <c:spPr>
            <a:ln w="19050">
              <a:solidFill>
                <a:sysClr val="windowText" lastClr="000000"/>
              </a:solidFill>
              <a:prstDash val="sysDash"/>
            </a:ln>
          </c:spPr>
          <c:marker>
            <c:symbol val="none"/>
          </c:marker>
          <c:val>
            <c:numRef>
              <c:f>'2012 GSOO'!$M$41:$M$66</c:f>
              <c:numCache>
                <c:formatCode>#,##0_ ;\-#,##0\ </c:formatCode>
                <c:ptCount val="26"/>
                <c:pt idx="0">
                  <c:v>121.98994449622212</c:v>
                </c:pt>
                <c:pt idx="1">
                  <c:v>144.48887748582703</c:v>
                </c:pt>
                <c:pt idx="2">
                  <c:v>145.11999908066664</c:v>
                </c:pt>
                <c:pt idx="3">
                  <c:v>138.50995493905381</c:v>
                </c:pt>
                <c:pt idx="4">
                  <c:v>135.41555488720815</c:v>
                </c:pt>
                <c:pt idx="5">
                  <c:v>135.30432742438808</c:v>
                </c:pt>
                <c:pt idx="6">
                  <c:v>135.7416832671623</c:v>
                </c:pt>
                <c:pt idx="7">
                  <c:v>137.03641840065649</c:v>
                </c:pt>
                <c:pt idx="8">
                  <c:v>139.44820296956283</c:v>
                </c:pt>
                <c:pt idx="9">
                  <c:v>141.9982419579292</c:v>
                </c:pt>
                <c:pt idx="10">
                  <c:v>144.76336827710588</c:v>
                </c:pt>
                <c:pt idx="11">
                  <c:v>146.42446040155102</c:v>
                </c:pt>
                <c:pt idx="12">
                  <c:v>148.49888966365205</c:v>
                </c:pt>
                <c:pt idx="13">
                  <c:v>138.61939536773713</c:v>
                </c:pt>
                <c:pt idx="14">
                  <c:v>132.01050529109062</c:v>
                </c:pt>
                <c:pt idx="15">
                  <c:v>132.49779252257503</c:v>
                </c:pt>
                <c:pt idx="16">
                  <c:v>132.20889737178146</c:v>
                </c:pt>
                <c:pt idx="17">
                  <c:v>132.73862488578351</c:v>
                </c:pt>
                <c:pt idx="18">
                  <c:v>134.08400477597166</c:v>
                </c:pt>
                <c:pt idx="19">
                  <c:v>136.32759616908112</c:v>
                </c:pt>
                <c:pt idx="20">
                  <c:v>138.52698863396483</c:v>
                </c:pt>
                <c:pt idx="21">
                  <c:v>139.94304893573502</c:v>
                </c:pt>
                <c:pt idx="22">
                  <c:v>141.00435910636833</c:v>
                </c:pt>
                <c:pt idx="23">
                  <c:v>143.00243930164226</c:v>
                </c:pt>
                <c:pt idx="24">
                  <c:v>145.95642039246184</c:v>
                </c:pt>
                <c:pt idx="25">
                  <c:v>149.18043939284723</c:v>
                </c:pt>
              </c:numCache>
            </c:numRef>
          </c:val>
          <c:smooth val="0"/>
        </c:ser>
        <c:dLbls>
          <c:showLegendKey val="0"/>
          <c:showVal val="0"/>
          <c:showCatName val="0"/>
          <c:showSerName val="0"/>
          <c:showPercent val="0"/>
          <c:showBubbleSize val="0"/>
        </c:dLbls>
        <c:marker val="1"/>
        <c:smooth val="0"/>
        <c:axId val="133093632"/>
        <c:axId val="133095808"/>
      </c:lineChart>
      <c:catAx>
        <c:axId val="133093632"/>
        <c:scaling>
          <c:orientation val="minMax"/>
        </c:scaling>
        <c:delete val="0"/>
        <c:axPos val="b"/>
        <c:title>
          <c:tx>
            <c:rich>
              <a:bodyPr/>
              <a:lstStyle/>
              <a:p>
                <a:pPr>
                  <a:defRPr/>
                </a:pPr>
                <a:r>
                  <a:rPr lang="en-AU"/>
                  <a:t>Year</a:t>
                </a:r>
              </a:p>
            </c:rich>
          </c:tx>
          <c:layout>
            <c:manualLayout>
              <c:xMode val="edge"/>
              <c:yMode val="edge"/>
              <c:x val="0.50690071169442585"/>
              <c:y val="0.85818295475125861"/>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095808"/>
        <c:crosses val="autoZero"/>
        <c:auto val="1"/>
        <c:lblAlgn val="ctr"/>
        <c:lblOffset val="100"/>
        <c:tickLblSkip val="5"/>
        <c:noMultiLvlLbl val="0"/>
      </c:catAx>
      <c:valAx>
        <c:axId val="13309580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093632"/>
        <c:crosses val="autoZero"/>
        <c:crossBetween val="midCat"/>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 by segment, NSW</a:t>
            </a:r>
            <a:r>
              <a:rPr lang="en-AU" sz="1100" baseline="0">
                <a:latin typeface="Arial" pitchFamily="34" charset="0"/>
                <a:cs typeface="Arial" pitchFamily="34" charset="0"/>
              </a:rPr>
              <a:t> and ACT</a:t>
            </a:r>
            <a:r>
              <a:rPr lang="en-AU" sz="1100">
                <a:latin typeface="Arial" pitchFamily="34" charset="0"/>
                <a:cs typeface="Arial" pitchFamily="34" charset="0"/>
              </a:rPr>
              <a:t> </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Actuals GPG</c:v>
          </c:tx>
          <c:spPr>
            <a:ln w="19050">
              <a:solidFill>
                <a:srgbClr val="C41230"/>
              </a:solidFill>
            </a:ln>
          </c:spPr>
          <c:marker>
            <c:symbol val="square"/>
            <c:size val="4"/>
            <c:spPr>
              <a:solidFill>
                <a:schemeClr val="accent4"/>
              </a:solidFill>
              <a:ln w="19050">
                <a:solidFill>
                  <a:srgbClr val="C41230"/>
                </a:solidFill>
              </a:ln>
            </c:spPr>
          </c:marker>
          <c:dPt>
            <c:idx val="0"/>
            <c:bubble3D val="0"/>
            <c:spPr>
              <a:ln w="19050">
                <a:solidFill>
                  <a:srgbClr val="C41230"/>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'NSW-ACT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AD'!$B$5:$B$30</c:f>
              <c:numCache>
                <c:formatCode>#,##0_ ;\-#,##0\ </c:formatCode>
                <c:ptCount val="26"/>
                <c:pt idx="0">
                  <c:v>12.297756721784555</c:v>
                </c:pt>
                <c:pt idx="1">
                  <c:v>27.616970514824207</c:v>
                </c:pt>
                <c:pt idx="2">
                  <c:v>31.838127461026197</c:v>
                </c:pt>
                <c:pt idx="3">
                  <c:v>28.97513599017346</c:v>
                </c:pt>
                <c:pt idx="4">
                  <c:v>32.504496487305353</c:v>
                </c:pt>
              </c:numCache>
            </c:numRef>
          </c:val>
          <c:smooth val="0"/>
        </c:ser>
        <c:ser>
          <c:idx val="1"/>
          <c:order val="1"/>
          <c:tx>
            <c:v>Actuals MM</c:v>
          </c:tx>
          <c:spPr>
            <a:ln w="19050">
              <a:solidFill>
                <a:srgbClr val="C41230"/>
              </a:solidFill>
            </a:ln>
          </c:spPr>
          <c:marker>
            <c:symbol val="diamond"/>
            <c:size val="5"/>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'NSW-ACT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AD'!$C$5:$C$30</c:f>
              <c:numCache>
                <c:formatCode>#,##0_ ;\-#,##0\ </c:formatCode>
                <c:ptCount val="26"/>
                <c:pt idx="0">
                  <c:v>41.715000000000003</c:v>
                </c:pt>
                <c:pt idx="1">
                  <c:v>43.052999999999997</c:v>
                </c:pt>
                <c:pt idx="2">
                  <c:v>42.71</c:v>
                </c:pt>
                <c:pt idx="3">
                  <c:v>41.637</c:v>
                </c:pt>
                <c:pt idx="4">
                  <c:v>42.286999999999999</c:v>
                </c:pt>
              </c:numCache>
            </c:numRef>
          </c:val>
          <c:smooth val="0"/>
        </c:ser>
        <c:ser>
          <c:idx val="2"/>
          <c:order val="2"/>
          <c:tx>
            <c:v>Actuals LI</c:v>
          </c:tx>
          <c:spPr>
            <a:ln w="19050">
              <a:solidFill>
                <a:srgbClr val="C41230"/>
              </a:solidFill>
            </a:ln>
          </c:spPr>
          <c:marker>
            <c:symbol val="circle"/>
            <c:size val="4"/>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'NSW-ACT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AD'!$D$5:$D$30</c:f>
              <c:numCache>
                <c:formatCode>#,##0_ ;\-#,##0\ </c:formatCode>
                <c:ptCount val="26"/>
                <c:pt idx="0">
                  <c:v>69.260000000000005</c:v>
                </c:pt>
                <c:pt idx="1">
                  <c:v>68.647999999999996</c:v>
                </c:pt>
                <c:pt idx="2">
                  <c:v>68.989999999999995</c:v>
                </c:pt>
                <c:pt idx="3">
                  <c:v>67.022000000000006</c:v>
                </c:pt>
                <c:pt idx="4">
                  <c:v>69.194999999999993</c:v>
                </c:pt>
              </c:numCache>
            </c:numRef>
          </c:val>
          <c:smooth val="0"/>
        </c:ser>
        <c:ser>
          <c:idx val="4"/>
          <c:order val="3"/>
          <c:tx>
            <c:v>2013 GPG</c:v>
          </c:tx>
          <c:spPr>
            <a:ln w="19050">
              <a:solidFill>
                <a:schemeClr val="accent1"/>
              </a:solidFill>
            </a:ln>
          </c:spPr>
          <c:marker>
            <c:symbol val="none"/>
          </c:marker>
          <c:val>
            <c:numRef>
              <c:f>'NSW-ACT AD'!$F$5:$F$30</c:f>
              <c:numCache>
                <c:formatCode>#,##0_ ;\-#,##0\ </c:formatCode>
                <c:ptCount val="26"/>
                <c:pt idx="5">
                  <c:v>29.613719030957263</c:v>
                </c:pt>
                <c:pt idx="6">
                  <c:v>28.812382412312267</c:v>
                </c:pt>
                <c:pt idx="7">
                  <c:v>19.783408754795637</c:v>
                </c:pt>
                <c:pt idx="8">
                  <c:v>15.401776205381481</c:v>
                </c:pt>
                <c:pt idx="9">
                  <c:v>22.804992657653834</c:v>
                </c:pt>
                <c:pt idx="10">
                  <c:v>24.378423114038736</c:v>
                </c:pt>
                <c:pt idx="11">
                  <c:v>25.237724005136371</c:v>
                </c:pt>
                <c:pt idx="12">
                  <c:v>26.761247022117708</c:v>
                </c:pt>
                <c:pt idx="13">
                  <c:v>20.205234171422465</c:v>
                </c:pt>
                <c:pt idx="14">
                  <c:v>12.889968757315859</c:v>
                </c:pt>
                <c:pt idx="15">
                  <c:v>13.084561904475148</c:v>
                </c:pt>
                <c:pt idx="16">
                  <c:v>13.062640499457196</c:v>
                </c:pt>
                <c:pt idx="17">
                  <c:v>12.928185098516002</c:v>
                </c:pt>
                <c:pt idx="18">
                  <c:v>13.175282102360686</c:v>
                </c:pt>
                <c:pt idx="19">
                  <c:v>13.844948392057447</c:v>
                </c:pt>
                <c:pt idx="20">
                  <c:v>14.459713057854744</c:v>
                </c:pt>
                <c:pt idx="21">
                  <c:v>15.41056499146195</c:v>
                </c:pt>
                <c:pt idx="22">
                  <c:v>16.527593929255321</c:v>
                </c:pt>
                <c:pt idx="23">
                  <c:v>18.09950868851714</c:v>
                </c:pt>
                <c:pt idx="24">
                  <c:v>18.544129541470859</c:v>
                </c:pt>
                <c:pt idx="25">
                  <c:v>18.690641849726099</c:v>
                </c:pt>
              </c:numCache>
            </c:numRef>
          </c:val>
          <c:smooth val="0"/>
        </c:ser>
        <c:ser>
          <c:idx val="5"/>
          <c:order val="4"/>
          <c:tx>
            <c:v>2013 MM</c:v>
          </c:tx>
          <c:spPr>
            <a:ln w="19050">
              <a:solidFill>
                <a:srgbClr val="FFC000"/>
              </a:solidFill>
            </a:ln>
          </c:spPr>
          <c:marker>
            <c:symbol val="none"/>
          </c:marker>
          <c:val>
            <c:numRef>
              <c:f>'NSW-ACT AD'!$G$5:$G$30</c:f>
              <c:numCache>
                <c:formatCode>#,##0_ ;\-#,##0\ </c:formatCode>
                <c:ptCount val="26"/>
                <c:pt idx="5">
                  <c:v>42.436</c:v>
                </c:pt>
                <c:pt idx="6">
                  <c:v>42.688000000000002</c:v>
                </c:pt>
                <c:pt idx="7">
                  <c:v>43.158999999999999</c:v>
                </c:pt>
                <c:pt idx="8">
                  <c:v>43.9</c:v>
                </c:pt>
                <c:pt idx="9">
                  <c:v>44.804000000000002</c:v>
                </c:pt>
                <c:pt idx="10">
                  <c:v>45.750999999999998</c:v>
                </c:pt>
                <c:pt idx="11">
                  <c:v>46.677999999999997</c:v>
                </c:pt>
                <c:pt idx="12">
                  <c:v>47.555999999999997</c:v>
                </c:pt>
                <c:pt idx="13">
                  <c:v>48.372999999999998</c:v>
                </c:pt>
                <c:pt idx="14">
                  <c:v>49.15</c:v>
                </c:pt>
                <c:pt idx="15">
                  <c:v>49.906999999999996</c:v>
                </c:pt>
                <c:pt idx="16">
                  <c:v>50.628999999999998</c:v>
                </c:pt>
                <c:pt idx="17">
                  <c:v>51.328000000000003</c:v>
                </c:pt>
                <c:pt idx="18">
                  <c:v>52.034999999999997</c:v>
                </c:pt>
                <c:pt idx="19">
                  <c:v>52.768999999999998</c:v>
                </c:pt>
                <c:pt idx="20">
                  <c:v>53.524000000000001</c:v>
                </c:pt>
                <c:pt idx="21">
                  <c:v>54.302999999999997</c:v>
                </c:pt>
                <c:pt idx="22">
                  <c:v>55.098999999999997</c:v>
                </c:pt>
                <c:pt idx="23">
                  <c:v>55.851999999999997</c:v>
                </c:pt>
                <c:pt idx="24">
                  <c:v>56.524000000000001</c:v>
                </c:pt>
                <c:pt idx="25">
                  <c:v>57.180999999999997</c:v>
                </c:pt>
              </c:numCache>
            </c:numRef>
          </c:val>
          <c:smooth val="0"/>
        </c:ser>
        <c:ser>
          <c:idx val="6"/>
          <c:order val="5"/>
          <c:tx>
            <c:v>2013 LI</c:v>
          </c:tx>
          <c:spPr>
            <a:ln w="19050">
              <a:solidFill>
                <a:srgbClr val="ADE0EE"/>
              </a:solidFill>
            </a:ln>
          </c:spPr>
          <c:marker>
            <c:symbol val="none"/>
          </c:marker>
          <c:val>
            <c:numRef>
              <c:f>'NSW-ACT AD'!$H$5:$H$30</c:f>
              <c:numCache>
                <c:formatCode>#,##0_ ;\-#,##0\ </c:formatCode>
                <c:ptCount val="26"/>
                <c:pt idx="5">
                  <c:v>66.22</c:v>
                </c:pt>
                <c:pt idx="6">
                  <c:v>64.784000000000006</c:v>
                </c:pt>
                <c:pt idx="7">
                  <c:v>64.981999999999999</c:v>
                </c:pt>
                <c:pt idx="8">
                  <c:v>66.893000000000001</c:v>
                </c:pt>
                <c:pt idx="9">
                  <c:v>69.373999999999995</c:v>
                </c:pt>
                <c:pt idx="10">
                  <c:v>71.869</c:v>
                </c:pt>
                <c:pt idx="11">
                  <c:v>73.587000000000003</c:v>
                </c:pt>
                <c:pt idx="12">
                  <c:v>74.834000000000003</c:v>
                </c:pt>
                <c:pt idx="13">
                  <c:v>75.611999999999995</c:v>
                </c:pt>
                <c:pt idx="14">
                  <c:v>75.637</c:v>
                </c:pt>
                <c:pt idx="15">
                  <c:v>75.177999999999997</c:v>
                </c:pt>
                <c:pt idx="16">
                  <c:v>74.783000000000001</c:v>
                </c:pt>
                <c:pt idx="17">
                  <c:v>74.885000000000005</c:v>
                </c:pt>
                <c:pt idx="18">
                  <c:v>75.403000000000006</c:v>
                </c:pt>
                <c:pt idx="19">
                  <c:v>76.147000000000006</c:v>
                </c:pt>
                <c:pt idx="20">
                  <c:v>76.802999999999997</c:v>
                </c:pt>
                <c:pt idx="21">
                  <c:v>77.510999999999996</c:v>
                </c:pt>
                <c:pt idx="22">
                  <c:v>78.596999999999994</c:v>
                </c:pt>
                <c:pt idx="23">
                  <c:v>79.959000000000003</c:v>
                </c:pt>
                <c:pt idx="24">
                  <c:v>81.366</c:v>
                </c:pt>
                <c:pt idx="25">
                  <c:v>82.856999999999999</c:v>
                </c:pt>
              </c:numCache>
            </c:numRef>
          </c:val>
          <c:smooth val="0"/>
        </c:ser>
        <c:ser>
          <c:idx val="7"/>
          <c:order val="6"/>
          <c:tx>
            <c:v>2012 GPG (adjusted)</c:v>
          </c:tx>
          <c:spPr>
            <a:ln w="19050">
              <a:solidFill>
                <a:srgbClr val="F37321"/>
              </a:solidFill>
              <a:prstDash val="sysDash"/>
            </a:ln>
          </c:spPr>
          <c:marker>
            <c:symbol val="none"/>
          </c:marker>
          <c:val>
            <c:numRef>
              <c:f>'2012 GSOO'!$AV$41:$AV$66</c:f>
              <c:numCache>
                <c:formatCode>#,##0_ ;\-#,##0\ </c:formatCode>
                <c:ptCount val="26"/>
                <c:pt idx="4">
                  <c:v>27.847037237812685</c:v>
                </c:pt>
                <c:pt idx="5">
                  <c:v>29.806663163342318</c:v>
                </c:pt>
                <c:pt idx="6">
                  <c:v>31.728520782759482</c:v>
                </c:pt>
                <c:pt idx="7">
                  <c:v>32.961055110935007</c:v>
                </c:pt>
                <c:pt idx="8">
                  <c:v>33.653197549392566</c:v>
                </c:pt>
                <c:pt idx="9">
                  <c:v>33.839916393819159</c:v>
                </c:pt>
                <c:pt idx="10">
                  <c:v>34.142032429261491</c:v>
                </c:pt>
                <c:pt idx="11">
                  <c:v>34.047901851144395</c:v>
                </c:pt>
                <c:pt idx="12">
                  <c:v>34.67915644166618</c:v>
                </c:pt>
                <c:pt idx="13">
                  <c:v>23.404163405444752</c:v>
                </c:pt>
                <c:pt idx="14">
                  <c:v>15.856257053666562</c:v>
                </c:pt>
                <c:pt idx="15">
                  <c:v>16.124310836526714</c:v>
                </c:pt>
                <c:pt idx="16">
                  <c:v>16.097273558223719</c:v>
                </c:pt>
                <c:pt idx="17">
                  <c:v>16.695291955536213</c:v>
                </c:pt>
                <c:pt idx="18">
                  <c:v>17.282520546268941</c:v>
                </c:pt>
                <c:pt idx="19">
                  <c:v>17.976476488217589</c:v>
                </c:pt>
                <c:pt idx="20">
                  <c:v>18.60145946396554</c:v>
                </c:pt>
                <c:pt idx="21">
                  <c:v>18.89040880701263</c:v>
                </c:pt>
                <c:pt idx="22">
                  <c:v>18.972399750138003</c:v>
                </c:pt>
                <c:pt idx="23">
                  <c:v>19.627430470155264</c:v>
                </c:pt>
                <c:pt idx="24">
                  <c:v>20.960760342248239</c:v>
                </c:pt>
                <c:pt idx="25">
                  <c:v>22.646505384209661</c:v>
                </c:pt>
              </c:numCache>
            </c:numRef>
          </c:val>
          <c:smooth val="0"/>
        </c:ser>
        <c:ser>
          <c:idx val="3"/>
          <c:order val="7"/>
          <c:tx>
            <c:v>2012 MM</c:v>
          </c:tx>
          <c:spPr>
            <a:ln w="19050">
              <a:solidFill>
                <a:srgbClr val="FFC000"/>
              </a:solidFill>
              <a:prstDash val="sysDash"/>
            </a:ln>
          </c:spPr>
          <c:marker>
            <c:symbol val="none"/>
          </c:marker>
          <c:val>
            <c:numRef>
              <c:f>'2012 GSOO'!$AW$41:$AW$66</c:f>
              <c:numCache>
                <c:formatCode>#,##0_ ;\-#,##0\ </c:formatCode>
                <c:ptCount val="26"/>
                <c:pt idx="4">
                  <c:v>42.625549465221695</c:v>
                </c:pt>
                <c:pt idx="5">
                  <c:v>42.745799917460197</c:v>
                </c:pt>
                <c:pt idx="6">
                  <c:v>42.973656369001283</c:v>
                </c:pt>
                <c:pt idx="7">
                  <c:v>43.334059870745797</c:v>
                </c:pt>
                <c:pt idx="8">
                  <c:v>43.884474778624281</c:v>
                </c:pt>
                <c:pt idx="9">
                  <c:v>44.527114347731057</c:v>
                </c:pt>
                <c:pt idx="10">
                  <c:v>45.170167499739861</c:v>
                </c:pt>
                <c:pt idx="11">
                  <c:v>45.812595758078182</c:v>
                </c:pt>
                <c:pt idx="12">
                  <c:v>46.474700378793393</c:v>
                </c:pt>
                <c:pt idx="13">
                  <c:v>47.154741147802838</c:v>
                </c:pt>
                <c:pt idx="14">
                  <c:v>47.785689130434513</c:v>
                </c:pt>
                <c:pt idx="15">
                  <c:v>48.27753105412517</c:v>
                </c:pt>
                <c:pt idx="16">
                  <c:v>48.637463276576028</c:v>
                </c:pt>
                <c:pt idx="17">
                  <c:v>49.00228799046117</c:v>
                </c:pt>
                <c:pt idx="18">
                  <c:v>49.531068193215468</c:v>
                </c:pt>
                <c:pt idx="19">
                  <c:v>50.197622735002604</c:v>
                </c:pt>
                <c:pt idx="20">
                  <c:v>50.83164370172036</c:v>
                </c:pt>
                <c:pt idx="21">
                  <c:v>51.324568040803562</c:v>
                </c:pt>
                <c:pt idx="22">
                  <c:v>51.728342620279626</c:v>
                </c:pt>
                <c:pt idx="23">
                  <c:v>52.154552721119693</c:v>
                </c:pt>
                <c:pt idx="24">
                  <c:v>52.600952476021817</c:v>
                </c:pt>
                <c:pt idx="25">
                  <c:v>53.0193165011137</c:v>
                </c:pt>
              </c:numCache>
            </c:numRef>
          </c:val>
          <c:smooth val="0"/>
        </c:ser>
        <c:ser>
          <c:idx val="8"/>
          <c:order val="8"/>
          <c:tx>
            <c:v>2012 LI</c:v>
          </c:tx>
          <c:spPr>
            <a:ln w="19050">
              <a:solidFill>
                <a:srgbClr val="ADE0EE"/>
              </a:solidFill>
              <a:prstDash val="sysDash"/>
            </a:ln>
          </c:spPr>
          <c:marker>
            <c:symbol val="none"/>
          </c:marker>
          <c:val>
            <c:numRef>
              <c:f>'2012 GSOO'!$AX$41:$AX$66</c:f>
              <c:numCache>
                <c:formatCode>#,##0_ ;\-#,##0\ </c:formatCode>
                <c:ptCount val="26"/>
                <c:pt idx="4">
                  <c:v>64.942968184173765</c:v>
                </c:pt>
                <c:pt idx="5">
                  <c:v>62.751864343585574</c:v>
                </c:pt>
                <c:pt idx="6">
                  <c:v>61.039506115401529</c:v>
                </c:pt>
                <c:pt idx="7">
                  <c:v>60.741303418975676</c:v>
                </c:pt>
                <c:pt idx="8">
                  <c:v>61.910530641545989</c:v>
                </c:pt>
                <c:pt idx="9">
                  <c:v>63.631211216378979</c:v>
                </c:pt>
                <c:pt idx="10">
                  <c:v>65.451168348104545</c:v>
                </c:pt>
                <c:pt idx="11">
                  <c:v>66.563962792328454</c:v>
                </c:pt>
                <c:pt idx="12">
                  <c:v>67.345032843192485</c:v>
                </c:pt>
                <c:pt idx="13">
                  <c:v>68.060490814489526</c:v>
                </c:pt>
                <c:pt idx="14">
                  <c:v>68.368559106989565</c:v>
                </c:pt>
                <c:pt idx="15">
                  <c:v>68.095950631923159</c:v>
                </c:pt>
                <c:pt idx="16">
                  <c:v>67.474160536981728</c:v>
                </c:pt>
                <c:pt idx="17">
                  <c:v>67.041044939786119</c:v>
                </c:pt>
                <c:pt idx="18">
                  <c:v>67.270416036487262</c:v>
                </c:pt>
                <c:pt idx="19">
                  <c:v>68.153496945860908</c:v>
                </c:pt>
                <c:pt idx="20">
                  <c:v>69.093885468278941</c:v>
                </c:pt>
                <c:pt idx="21">
                  <c:v>69.728072087918818</c:v>
                </c:pt>
                <c:pt idx="22">
                  <c:v>70.303616735950712</c:v>
                </c:pt>
                <c:pt idx="23">
                  <c:v>71.220456110367309</c:v>
                </c:pt>
                <c:pt idx="24">
                  <c:v>72.39470757419177</c:v>
                </c:pt>
                <c:pt idx="25">
                  <c:v>73.514617507523866</c:v>
                </c:pt>
              </c:numCache>
            </c:numRef>
          </c:val>
          <c:smooth val="0"/>
        </c:ser>
        <c:dLbls>
          <c:showLegendKey val="0"/>
          <c:showVal val="0"/>
          <c:showCatName val="0"/>
          <c:showSerName val="0"/>
          <c:showPercent val="0"/>
          <c:showBubbleSize val="0"/>
        </c:dLbls>
        <c:marker val="1"/>
        <c:smooth val="0"/>
        <c:axId val="133502464"/>
        <c:axId val="133504384"/>
      </c:lineChart>
      <c:catAx>
        <c:axId val="133502464"/>
        <c:scaling>
          <c:orientation val="minMax"/>
        </c:scaling>
        <c:delete val="0"/>
        <c:axPos val="b"/>
        <c:title>
          <c:tx>
            <c:rich>
              <a:bodyPr/>
              <a:lstStyle/>
              <a:p>
                <a:pPr>
                  <a:defRPr/>
                </a:pPr>
                <a:r>
                  <a:rPr lang="en-AU"/>
                  <a:t>Year</a:t>
                </a:r>
              </a:p>
            </c:rich>
          </c:tx>
          <c:layout>
            <c:manualLayout>
              <c:xMode val="edge"/>
              <c:yMode val="edge"/>
              <c:x val="0.50690071169442585"/>
              <c:y val="0.82108511577340626"/>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504384"/>
        <c:crosses val="autoZero"/>
        <c:auto val="1"/>
        <c:lblAlgn val="ctr"/>
        <c:lblOffset val="100"/>
        <c:tickLblSkip val="5"/>
        <c:noMultiLvlLbl val="0"/>
      </c:catAx>
      <c:valAx>
        <c:axId val="13350438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502464"/>
        <c:crosses val="autoZero"/>
        <c:crossBetween val="between"/>
      </c:valAx>
      <c:spPr>
        <a:solidFill>
          <a:srgbClr val="F7F5F5"/>
        </a:solidFill>
      </c:spPr>
    </c:plotArea>
    <c:legend>
      <c:legendPos val="b"/>
      <c:layout>
        <c:manualLayout>
          <c:xMode val="edge"/>
          <c:yMode val="edge"/>
          <c:x val="8.2503755385955994E-3"/>
          <c:y val="0.87846487708320176"/>
          <c:w val="0.97851756445838789"/>
          <c:h val="0.1012999380197879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gas demand projections 1 in 2, NSW and ACT</a:t>
            </a:r>
          </a:p>
        </c:rich>
      </c:tx>
      <c:layout>
        <c:manualLayout>
          <c:xMode val="edge"/>
          <c:yMode val="edge"/>
          <c:x val="0.1508522701085006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PD'!$B$5:$B$30</c:f>
              <c:numCache>
                <c:formatCode>#,##0_ ;\-#,##0\ </c:formatCode>
                <c:ptCount val="26"/>
                <c:pt idx="0">
                  <c:v>377.47256254828466</c:v>
                </c:pt>
                <c:pt idx="1">
                  <c:v>470.06403802206796</c:v>
                </c:pt>
                <c:pt idx="2">
                  <c:v>620.99084254875186</c:v>
                </c:pt>
                <c:pt idx="3">
                  <c:v>647.99421390232146</c:v>
                </c:pt>
                <c:pt idx="4">
                  <c:v>609.58206526096046</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'NSW-ACT PD'!$E$5:$E$30</c:f>
              <c:numCache>
                <c:formatCode>#,##0_ ;\-#,##0\ </c:formatCode>
                <c:ptCount val="26"/>
                <c:pt idx="0">
                  <c:v>547.94552672611087</c:v>
                </c:pt>
                <c:pt idx="1">
                  <c:v>650.35568540112013</c:v>
                </c:pt>
                <c:pt idx="2">
                  <c:v>691.38428327694828</c:v>
                </c:pt>
                <c:pt idx="3">
                  <c:v>709.13256640847192</c:v>
                </c:pt>
                <c:pt idx="4">
                  <c:v>775.45741479710273</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PD'!$C$5:$C$30</c:f>
              <c:numCache>
                <c:formatCode>#,##0_ ;\-#,##0\ </c:formatCode>
                <c:ptCount val="26"/>
                <c:pt idx="5">
                  <c:v>459.26538871302978</c:v>
                </c:pt>
                <c:pt idx="6">
                  <c:v>466.93961062086169</c:v>
                </c:pt>
                <c:pt idx="7">
                  <c:v>468.60535476778682</c:v>
                </c:pt>
                <c:pt idx="8">
                  <c:v>465.05976138697099</c:v>
                </c:pt>
                <c:pt idx="9">
                  <c:v>480.40533815916046</c:v>
                </c:pt>
                <c:pt idx="10">
                  <c:v>498.64806301605461</c:v>
                </c:pt>
                <c:pt idx="11">
                  <c:v>506.80037045704768</c:v>
                </c:pt>
                <c:pt idx="12">
                  <c:v>517.59659968492724</c:v>
                </c:pt>
                <c:pt idx="13">
                  <c:v>525.17327159855222</c:v>
                </c:pt>
                <c:pt idx="14">
                  <c:v>509.29359142401938</c:v>
                </c:pt>
                <c:pt idx="15">
                  <c:v>520.46188007024989</c:v>
                </c:pt>
                <c:pt idx="16">
                  <c:v>525.09632060753779</c:v>
                </c:pt>
                <c:pt idx="17">
                  <c:v>537.32756584195943</c:v>
                </c:pt>
                <c:pt idx="18">
                  <c:v>536.15711976457953</c:v>
                </c:pt>
                <c:pt idx="19">
                  <c:v>540.09450851275403</c:v>
                </c:pt>
                <c:pt idx="20">
                  <c:v>543.80894025749978</c:v>
                </c:pt>
                <c:pt idx="21">
                  <c:v>557.12065165656588</c:v>
                </c:pt>
                <c:pt idx="22">
                  <c:v>579.51974044318592</c:v>
                </c:pt>
                <c:pt idx="23">
                  <c:v>569.17811953705564</c:v>
                </c:pt>
                <c:pt idx="24">
                  <c:v>577.02579327871695</c:v>
                </c:pt>
                <c:pt idx="25">
                  <c:v>574.61240137399875</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PD'!$F$5:$F$30</c:f>
              <c:numCache>
                <c:formatCode>#,##0_ ;\-#,##0\ </c:formatCode>
                <c:ptCount val="26"/>
                <c:pt idx="5">
                  <c:v>610.97632049591255</c:v>
                </c:pt>
                <c:pt idx="6">
                  <c:v>616.6986295126211</c:v>
                </c:pt>
                <c:pt idx="7">
                  <c:v>622.01137450819215</c:v>
                </c:pt>
                <c:pt idx="8">
                  <c:v>623.25311092508014</c:v>
                </c:pt>
                <c:pt idx="9">
                  <c:v>641.66619069639967</c:v>
                </c:pt>
                <c:pt idx="10">
                  <c:v>661.25359330145307</c:v>
                </c:pt>
                <c:pt idx="11">
                  <c:v>678.28309706931543</c:v>
                </c:pt>
                <c:pt idx="12">
                  <c:v>689.75069184749987</c:v>
                </c:pt>
                <c:pt idx="13">
                  <c:v>701.78072305378601</c:v>
                </c:pt>
                <c:pt idx="14">
                  <c:v>667.45965634919457</c:v>
                </c:pt>
                <c:pt idx="15">
                  <c:v>672.26309011492197</c:v>
                </c:pt>
                <c:pt idx="16">
                  <c:v>676.27563223315815</c:v>
                </c:pt>
                <c:pt idx="17">
                  <c:v>686.61708257816031</c:v>
                </c:pt>
                <c:pt idx="18">
                  <c:v>691.30569435348104</c:v>
                </c:pt>
                <c:pt idx="19">
                  <c:v>698.47095777793686</c:v>
                </c:pt>
                <c:pt idx="20">
                  <c:v>705.42852870219895</c:v>
                </c:pt>
                <c:pt idx="21">
                  <c:v>719.4699817871151</c:v>
                </c:pt>
                <c:pt idx="22">
                  <c:v>735.70089634688736</c:v>
                </c:pt>
                <c:pt idx="23">
                  <c:v>753.79139765427203</c:v>
                </c:pt>
                <c:pt idx="24">
                  <c:v>759.013622612257</c:v>
                </c:pt>
                <c:pt idx="25">
                  <c:v>773.93025413257328</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GSOO'!$AV$113:$AV$138</c:f>
              <c:numCache>
                <c:formatCode>#,##0_ ;\-#,##0\ </c:formatCode>
                <c:ptCount val="26"/>
                <c:pt idx="4">
                  <c:v>464.71767968517798</c:v>
                </c:pt>
                <c:pt idx="5">
                  <c:v>458.55164942289429</c:v>
                </c:pt>
                <c:pt idx="6">
                  <c:v>454.25292125809437</c:v>
                </c:pt>
                <c:pt idx="7">
                  <c:v>454.83620226242328</c:v>
                </c:pt>
                <c:pt idx="8">
                  <c:v>460.72776230309677</c:v>
                </c:pt>
                <c:pt idx="9">
                  <c:v>468.81111324906328</c:v>
                </c:pt>
                <c:pt idx="10">
                  <c:v>474.64574875760798</c:v>
                </c:pt>
                <c:pt idx="11">
                  <c:v>465.89216086221336</c:v>
                </c:pt>
                <c:pt idx="12">
                  <c:v>468.87441242151363</c:v>
                </c:pt>
                <c:pt idx="13">
                  <c:v>470.67781472448286</c:v>
                </c:pt>
                <c:pt idx="14">
                  <c:v>483.0771712110672</c:v>
                </c:pt>
                <c:pt idx="15">
                  <c:v>480.65140304564909</c:v>
                </c:pt>
                <c:pt idx="16">
                  <c:v>484.71557525056977</c:v>
                </c:pt>
                <c:pt idx="17">
                  <c:v>488.01833864769725</c:v>
                </c:pt>
                <c:pt idx="18">
                  <c:v>495.02998797822278</c:v>
                </c:pt>
                <c:pt idx="19">
                  <c:v>496.25030784925207</c:v>
                </c:pt>
                <c:pt idx="20">
                  <c:v>508.11024638111184</c:v>
                </c:pt>
                <c:pt idx="21">
                  <c:v>510.68555163648045</c:v>
                </c:pt>
                <c:pt idx="22">
                  <c:v>514.37326906400915</c:v>
                </c:pt>
                <c:pt idx="23">
                  <c:v>524.79226541313869</c:v>
                </c:pt>
                <c:pt idx="24">
                  <c:v>556.71281522515756</c:v>
                </c:pt>
                <c:pt idx="25">
                  <c:v>594.13258101641395</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GSOO'!$AX$113:$AX$138</c:f>
              <c:numCache>
                <c:formatCode>#,##0_ ;\-#,##0\ </c:formatCode>
                <c:ptCount val="26"/>
                <c:pt idx="4">
                  <c:v>596.1134952950041</c:v>
                </c:pt>
                <c:pt idx="5">
                  <c:v>604.29103989964608</c:v>
                </c:pt>
                <c:pt idx="6">
                  <c:v>599.08151313763892</c:v>
                </c:pt>
                <c:pt idx="7">
                  <c:v>600.35451060599166</c:v>
                </c:pt>
                <c:pt idx="8">
                  <c:v>608.65562907417802</c:v>
                </c:pt>
                <c:pt idx="9">
                  <c:v>619.78288279167612</c:v>
                </c:pt>
                <c:pt idx="10">
                  <c:v>631.35927572729611</c:v>
                </c:pt>
                <c:pt idx="11">
                  <c:v>640.16437544639894</c:v>
                </c:pt>
                <c:pt idx="12">
                  <c:v>647.80055340422746</c:v>
                </c:pt>
                <c:pt idx="13">
                  <c:v>655.25570069107175</c:v>
                </c:pt>
                <c:pt idx="14">
                  <c:v>643.98704130418344</c:v>
                </c:pt>
                <c:pt idx="15">
                  <c:v>646.82417824583058</c:v>
                </c:pt>
                <c:pt idx="16">
                  <c:v>648.91283715746977</c:v>
                </c:pt>
                <c:pt idx="17">
                  <c:v>654.79674040403847</c:v>
                </c:pt>
                <c:pt idx="18">
                  <c:v>658.15433866661829</c:v>
                </c:pt>
                <c:pt idx="19">
                  <c:v>668.50400224215275</c:v>
                </c:pt>
                <c:pt idx="20">
                  <c:v>676.76773980767769</c:v>
                </c:pt>
                <c:pt idx="21">
                  <c:v>685.22674785772551</c:v>
                </c:pt>
                <c:pt idx="22">
                  <c:v>689.15533305831889</c:v>
                </c:pt>
                <c:pt idx="23">
                  <c:v>696.23588954703644</c:v>
                </c:pt>
                <c:pt idx="24">
                  <c:v>704.76003902444654</c:v>
                </c:pt>
                <c:pt idx="25">
                  <c:v>716.97464383286945</c:v>
                </c:pt>
              </c:numCache>
            </c:numRef>
          </c:val>
          <c:smooth val="0"/>
        </c:ser>
        <c:dLbls>
          <c:showLegendKey val="0"/>
          <c:showVal val="0"/>
          <c:showCatName val="0"/>
          <c:showSerName val="0"/>
          <c:showPercent val="0"/>
          <c:showBubbleSize val="0"/>
        </c:dLbls>
        <c:marker val="1"/>
        <c:smooth val="0"/>
        <c:axId val="133210880"/>
        <c:axId val="133213184"/>
      </c:lineChart>
      <c:catAx>
        <c:axId val="133210880"/>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213184"/>
        <c:crosses val="autoZero"/>
        <c:auto val="1"/>
        <c:lblAlgn val="ctr"/>
        <c:lblOffset val="100"/>
        <c:tickLblSkip val="5"/>
        <c:noMultiLvlLbl val="0"/>
      </c:catAx>
      <c:valAx>
        <c:axId val="13321318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210880"/>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baseline="0">
                <a:latin typeface="Arial" pitchFamily="34" charset="0"/>
                <a:cs typeface="Arial" pitchFamily="34" charset="0"/>
              </a:rPr>
              <a:t>Peak daily</a:t>
            </a:r>
            <a:r>
              <a:rPr lang="en-AU" sz="1100">
                <a:latin typeface="Arial" pitchFamily="34" charset="0"/>
                <a:cs typeface="Arial" pitchFamily="34" charset="0"/>
              </a:rPr>
              <a:t> gas demand projections 1 in 20, NSW and ACT</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PD'!$B$5:$B$30</c:f>
              <c:numCache>
                <c:formatCode>#,##0_ ;\-#,##0\ </c:formatCode>
                <c:ptCount val="26"/>
                <c:pt idx="0">
                  <c:v>377.47256254828466</c:v>
                </c:pt>
                <c:pt idx="1">
                  <c:v>470.06403802206796</c:v>
                </c:pt>
                <c:pt idx="2">
                  <c:v>620.99084254875186</c:v>
                </c:pt>
                <c:pt idx="3">
                  <c:v>647.99421390232146</c:v>
                </c:pt>
                <c:pt idx="4">
                  <c:v>609.58206526096046</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'NSW-ACT PD'!$E$5:$E$30</c:f>
              <c:numCache>
                <c:formatCode>#,##0_ ;\-#,##0\ </c:formatCode>
                <c:ptCount val="26"/>
                <c:pt idx="0">
                  <c:v>547.94552672611087</c:v>
                </c:pt>
                <c:pt idx="1">
                  <c:v>650.35568540112013</c:v>
                </c:pt>
                <c:pt idx="2">
                  <c:v>691.38428327694828</c:v>
                </c:pt>
                <c:pt idx="3">
                  <c:v>709.13256640847192</c:v>
                </c:pt>
                <c:pt idx="4">
                  <c:v>775.45741479710273</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PD'!$D$5:$D$30</c:f>
              <c:numCache>
                <c:formatCode>#,##0_ ;\-#,##0\ </c:formatCode>
                <c:ptCount val="26"/>
                <c:pt idx="5">
                  <c:v>492.8567279041763</c:v>
                </c:pt>
                <c:pt idx="6">
                  <c:v>498.48315258899066</c:v>
                </c:pt>
                <c:pt idx="7">
                  <c:v>501.51484274922143</c:v>
                </c:pt>
                <c:pt idx="8">
                  <c:v>499.79591502099373</c:v>
                </c:pt>
                <c:pt idx="9">
                  <c:v>516.36269002544327</c:v>
                </c:pt>
                <c:pt idx="10">
                  <c:v>534.38206578763493</c:v>
                </c:pt>
                <c:pt idx="11">
                  <c:v>547.17709229996103</c:v>
                </c:pt>
                <c:pt idx="12">
                  <c:v>556.22479460185104</c:v>
                </c:pt>
                <c:pt idx="13">
                  <c:v>564.97806051948146</c:v>
                </c:pt>
                <c:pt idx="14">
                  <c:v>570.41620903252169</c:v>
                </c:pt>
                <c:pt idx="15">
                  <c:v>577.67575796378344</c:v>
                </c:pt>
                <c:pt idx="16">
                  <c:v>583.50734429552188</c:v>
                </c:pt>
                <c:pt idx="17">
                  <c:v>593.96325818420587</c:v>
                </c:pt>
                <c:pt idx="18">
                  <c:v>596.5402283063753</c:v>
                </c:pt>
                <c:pt idx="19">
                  <c:v>603.5877170534169</c:v>
                </c:pt>
                <c:pt idx="20">
                  <c:v>612.71170392523095</c:v>
                </c:pt>
                <c:pt idx="21">
                  <c:v>625.58837250568763</c:v>
                </c:pt>
                <c:pt idx="22">
                  <c:v>638.61428175426693</c:v>
                </c:pt>
                <c:pt idx="23">
                  <c:v>638.02240828855111</c:v>
                </c:pt>
                <c:pt idx="24">
                  <c:v>646.9779353673905</c:v>
                </c:pt>
                <c:pt idx="25">
                  <c:v>653.53272568456259</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'NSW-ACT PD'!$G$5:$G$30</c:f>
              <c:numCache>
                <c:formatCode>#,##0_ ;\-#,##0\ </c:formatCode>
                <c:ptCount val="26"/>
                <c:pt idx="5">
                  <c:v>647.66896262342721</c:v>
                </c:pt>
                <c:pt idx="6">
                  <c:v>653.38889761819223</c:v>
                </c:pt>
                <c:pt idx="7">
                  <c:v>658.03063351074809</c:v>
                </c:pt>
                <c:pt idx="8">
                  <c:v>659.98413452768546</c:v>
                </c:pt>
                <c:pt idx="9">
                  <c:v>679.23244811944369</c:v>
                </c:pt>
                <c:pt idx="10">
                  <c:v>699.98326609660558</c:v>
                </c:pt>
                <c:pt idx="11">
                  <c:v>719.38185287114084</c:v>
                </c:pt>
                <c:pt idx="12">
                  <c:v>730.80039918940872</c:v>
                </c:pt>
                <c:pt idx="13">
                  <c:v>741.88513043597413</c:v>
                </c:pt>
                <c:pt idx="14">
                  <c:v>712.02775899895335</c:v>
                </c:pt>
                <c:pt idx="15">
                  <c:v>715.50281353933065</c:v>
                </c:pt>
                <c:pt idx="16">
                  <c:v>718.95967917464213</c:v>
                </c:pt>
                <c:pt idx="17">
                  <c:v>730.9445183574777</c:v>
                </c:pt>
                <c:pt idx="18">
                  <c:v>737.11688774148661</c:v>
                </c:pt>
                <c:pt idx="19">
                  <c:v>744.76665202444201</c:v>
                </c:pt>
                <c:pt idx="20">
                  <c:v>750.69253428685658</c:v>
                </c:pt>
                <c:pt idx="21">
                  <c:v>763.91905736486865</c:v>
                </c:pt>
                <c:pt idx="22">
                  <c:v>782.49060598226833</c:v>
                </c:pt>
                <c:pt idx="23">
                  <c:v>797.01295127409833</c:v>
                </c:pt>
                <c:pt idx="24">
                  <c:v>813.26828137510176</c:v>
                </c:pt>
                <c:pt idx="25">
                  <c:v>823.9832226799241</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GSOO'!$AW$113:$AW$138</c:f>
              <c:numCache>
                <c:formatCode>#,##0_ ;\-#,##0\ </c:formatCode>
                <c:ptCount val="26"/>
                <c:pt idx="4">
                  <c:v>479.86948419119295</c:v>
                </c:pt>
                <c:pt idx="5">
                  <c:v>492.36051326233741</c:v>
                </c:pt>
                <c:pt idx="6">
                  <c:v>488.18599991966641</c:v>
                </c:pt>
                <c:pt idx="7">
                  <c:v>489.02884875412553</c:v>
                </c:pt>
                <c:pt idx="8">
                  <c:v>495.40721997012361</c:v>
                </c:pt>
                <c:pt idx="9">
                  <c:v>504.10390226035611</c:v>
                </c:pt>
                <c:pt idx="10">
                  <c:v>513.17014727658579</c:v>
                </c:pt>
                <c:pt idx="11">
                  <c:v>520.05011336183293</c:v>
                </c:pt>
                <c:pt idx="12">
                  <c:v>526.02155719674511</c:v>
                </c:pt>
                <c:pt idx="13">
                  <c:v>531.50712196108384</c:v>
                </c:pt>
                <c:pt idx="14">
                  <c:v>540.56172752237694</c:v>
                </c:pt>
                <c:pt idx="15">
                  <c:v>549.9308699285084</c:v>
                </c:pt>
                <c:pt idx="16">
                  <c:v>550.03058021070945</c:v>
                </c:pt>
                <c:pt idx="17">
                  <c:v>548.47166052756563</c:v>
                </c:pt>
                <c:pt idx="18">
                  <c:v>555.42264542108433</c:v>
                </c:pt>
                <c:pt idx="19">
                  <c:v>561.00974718913585</c:v>
                </c:pt>
                <c:pt idx="20">
                  <c:v>570.37810138057682</c:v>
                </c:pt>
                <c:pt idx="21">
                  <c:v>572.17134893739205</c:v>
                </c:pt>
                <c:pt idx="22">
                  <c:v>578.41450909820276</c:v>
                </c:pt>
                <c:pt idx="23">
                  <c:v>583.08181136445512</c:v>
                </c:pt>
                <c:pt idx="24">
                  <c:v>581.00048533900258</c:v>
                </c:pt>
                <c:pt idx="25">
                  <c:v>588.67037789610129</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'NSW-ACT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GSOO'!$AY$113:$AY$138</c:f>
              <c:numCache>
                <c:formatCode>#,##0_ ;\-#,##0\ </c:formatCode>
                <c:ptCount val="26"/>
                <c:pt idx="4">
                  <c:v>630.87924177557272</c:v>
                </c:pt>
                <c:pt idx="5">
                  <c:v>639.14646161749772</c:v>
                </c:pt>
                <c:pt idx="6">
                  <c:v>634.25912360510517</c:v>
                </c:pt>
                <c:pt idx="7">
                  <c:v>635.60563576979257</c:v>
                </c:pt>
                <c:pt idx="8">
                  <c:v>644.45956465117831</c:v>
                </c:pt>
                <c:pt idx="9">
                  <c:v>656.3269607061053</c:v>
                </c:pt>
                <c:pt idx="10">
                  <c:v>668.6699172158809</c:v>
                </c:pt>
                <c:pt idx="11">
                  <c:v>678.04854245232752</c:v>
                </c:pt>
                <c:pt idx="12">
                  <c:v>686.17570986358021</c:v>
                </c:pt>
                <c:pt idx="13">
                  <c:v>694.11222212033317</c:v>
                </c:pt>
                <c:pt idx="14">
                  <c:v>681.92868309776372</c:v>
                </c:pt>
                <c:pt idx="15">
                  <c:v>685.94285118091432</c:v>
                </c:pt>
                <c:pt idx="16">
                  <c:v>684.34633291604246</c:v>
                </c:pt>
                <c:pt idx="17">
                  <c:v>692.84787208325963</c:v>
                </c:pt>
                <c:pt idx="18">
                  <c:v>695.64506345795326</c:v>
                </c:pt>
                <c:pt idx="19">
                  <c:v>707.83050675793402</c:v>
                </c:pt>
                <c:pt idx="20">
                  <c:v>720.19548083878567</c:v>
                </c:pt>
                <c:pt idx="21">
                  <c:v>728.51284858560075</c:v>
                </c:pt>
                <c:pt idx="22">
                  <c:v>728.46529181145002</c:v>
                </c:pt>
                <c:pt idx="23">
                  <c:v>734.83382287333518</c:v>
                </c:pt>
                <c:pt idx="24">
                  <c:v>744.44451021645011</c:v>
                </c:pt>
                <c:pt idx="25">
                  <c:v>754.67834550275768</c:v>
                </c:pt>
              </c:numCache>
            </c:numRef>
          </c:val>
          <c:smooth val="0"/>
        </c:ser>
        <c:dLbls>
          <c:showLegendKey val="0"/>
          <c:showVal val="0"/>
          <c:showCatName val="0"/>
          <c:showSerName val="0"/>
          <c:showPercent val="0"/>
          <c:showBubbleSize val="0"/>
        </c:dLbls>
        <c:marker val="1"/>
        <c:smooth val="0"/>
        <c:axId val="133238144"/>
        <c:axId val="133248896"/>
      </c:lineChart>
      <c:catAx>
        <c:axId val="133238144"/>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248896"/>
        <c:crosses val="autoZero"/>
        <c:auto val="1"/>
        <c:lblAlgn val="ctr"/>
        <c:lblOffset val="100"/>
        <c:tickLblSkip val="5"/>
        <c:noMultiLvlLbl val="0"/>
      </c:catAx>
      <c:valAx>
        <c:axId val="13324889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238144"/>
        <c:crosses val="autoZero"/>
        <c:crossBetween val="between"/>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 gas demand projections, Queensland</a:t>
            </a:r>
          </a:p>
        </c:rich>
      </c:tx>
      <c:layout>
        <c:manualLayout>
          <c:xMode val="edge"/>
          <c:yMode val="edge"/>
          <c:x val="0.16458936308379604"/>
          <c:y val="2.0235184897010344E-2"/>
        </c:manualLayout>
      </c:layout>
      <c:overlay val="0"/>
    </c:title>
    <c:autoTitleDeleted val="0"/>
    <c:plotArea>
      <c:layout/>
      <c:areaChart>
        <c:grouping val="stacked"/>
        <c:varyColors val="0"/>
        <c:ser>
          <c:idx val="0"/>
          <c:order val="0"/>
          <c:tx>
            <c:strRef>
              <c:f>'QLD AD'!$B$3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'QLD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AD'!$L$5:$L$30</c:f>
              <c:numCache>
                <c:formatCode>#,##0_ ;\-#,##0\ </c:formatCode>
                <c:ptCount val="26"/>
                <c:pt idx="0">
                  <c:v>50.126759493520616</c:v>
                </c:pt>
                <c:pt idx="1">
                  <c:v>61.544779608911313</c:v>
                </c:pt>
                <c:pt idx="2">
                  <c:v>91.574434117781962</c:v>
                </c:pt>
                <c:pt idx="3">
                  <c:v>79.18271821069952</c:v>
                </c:pt>
                <c:pt idx="4">
                  <c:v>78.215880965469765</c:v>
                </c:pt>
                <c:pt idx="5">
                  <c:v>52.125641741684412</c:v>
                </c:pt>
                <c:pt idx="6">
                  <c:v>55.249132216522646</c:v>
                </c:pt>
                <c:pt idx="7">
                  <c:v>41.233940653868352</c:v>
                </c:pt>
                <c:pt idx="8">
                  <c:v>17.298318528814438</c:v>
                </c:pt>
                <c:pt idx="9">
                  <c:v>16.009888672742189</c:v>
                </c:pt>
                <c:pt idx="10">
                  <c:v>13.282191865481265</c:v>
                </c:pt>
                <c:pt idx="11">
                  <c:v>11.137533663716699</c:v>
                </c:pt>
                <c:pt idx="12">
                  <c:v>7.749407820203178</c:v>
                </c:pt>
                <c:pt idx="13">
                  <c:v>9.9784953250869322</c:v>
                </c:pt>
                <c:pt idx="14">
                  <c:v>11.694681371854637</c:v>
                </c:pt>
                <c:pt idx="15">
                  <c:v>12.854286703942838</c:v>
                </c:pt>
                <c:pt idx="16">
                  <c:v>14.686246676002622</c:v>
                </c:pt>
                <c:pt idx="17">
                  <c:v>17.456938362707938</c:v>
                </c:pt>
                <c:pt idx="18">
                  <c:v>21.428376404958946</c:v>
                </c:pt>
                <c:pt idx="19">
                  <c:v>25.57964495227915</c:v>
                </c:pt>
                <c:pt idx="20">
                  <c:v>28.980424466136256</c:v>
                </c:pt>
                <c:pt idx="21">
                  <c:v>33.33503635661873</c:v>
                </c:pt>
                <c:pt idx="22">
                  <c:v>38.020453892244781</c:v>
                </c:pt>
                <c:pt idx="23">
                  <c:v>41.794972932586887</c:v>
                </c:pt>
                <c:pt idx="24">
                  <c:v>44.631658822420995</c:v>
                </c:pt>
                <c:pt idx="25">
                  <c:v>48.691119092890801</c:v>
                </c:pt>
              </c:numCache>
            </c:numRef>
          </c:val>
        </c:ser>
        <c:ser>
          <c:idx val="1"/>
          <c:order val="1"/>
          <c:tx>
            <c:strRef>
              <c:f>'QLD AD'!$C$3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'QLD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AD'!$M$5:$M$30</c:f>
              <c:numCache>
                <c:formatCode>#,##0_ ;\-#,##0\ </c:formatCode>
                <c:ptCount val="26"/>
                <c:pt idx="0">
                  <c:v>8.1877967851456823</c:v>
                </c:pt>
                <c:pt idx="1">
                  <c:v>6.6330512591729702</c:v>
                </c:pt>
                <c:pt idx="2">
                  <c:v>6.1285910207861694</c:v>
                </c:pt>
                <c:pt idx="3">
                  <c:v>6.4614593898344612</c:v>
                </c:pt>
                <c:pt idx="4">
                  <c:v>6.2192702766707333</c:v>
                </c:pt>
                <c:pt idx="5">
                  <c:v>6.4982462629081112</c:v>
                </c:pt>
                <c:pt idx="6">
                  <c:v>6.7881263853946905</c:v>
                </c:pt>
                <c:pt idx="7">
                  <c:v>7.1002377920448589</c:v>
                </c:pt>
                <c:pt idx="8">
                  <c:v>7.304395899085014</c:v>
                </c:pt>
                <c:pt idx="9">
                  <c:v>7.5189353592304862</c:v>
                </c:pt>
                <c:pt idx="10">
                  <c:v>7.7309254989231793</c:v>
                </c:pt>
                <c:pt idx="11">
                  <c:v>7.9280847823972742</c:v>
                </c:pt>
                <c:pt idx="12">
                  <c:v>8.1078526022054671</c:v>
                </c:pt>
                <c:pt idx="13">
                  <c:v>8.2720547490129732</c:v>
                </c:pt>
                <c:pt idx="14">
                  <c:v>8.4325560681724756</c:v>
                </c:pt>
                <c:pt idx="15">
                  <c:v>8.6095994607713191</c:v>
                </c:pt>
                <c:pt idx="16">
                  <c:v>8.8113697165664711</c:v>
                </c:pt>
                <c:pt idx="17">
                  <c:v>9.0406259224424375</c:v>
                </c:pt>
                <c:pt idx="18">
                  <c:v>9.2808003310131006</c:v>
                </c:pt>
                <c:pt idx="19">
                  <c:v>9.5125911896618778</c:v>
                </c:pt>
                <c:pt idx="20">
                  <c:v>9.7287396681715137</c:v>
                </c:pt>
                <c:pt idx="21">
                  <c:v>9.9347152403927215</c:v>
                </c:pt>
                <c:pt idx="22">
                  <c:v>10.136988559649827</c:v>
                </c:pt>
                <c:pt idx="23">
                  <c:v>10.325080910090831</c:v>
                </c:pt>
                <c:pt idx="24">
                  <c:v>10.495079935015172</c:v>
                </c:pt>
                <c:pt idx="25">
                  <c:v>10.661658048182318</c:v>
                </c:pt>
              </c:numCache>
            </c:numRef>
          </c:val>
        </c:ser>
        <c:ser>
          <c:idx val="2"/>
          <c:order val="2"/>
          <c:tx>
            <c:strRef>
              <c:f>'QLD AD'!$D$3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'QLD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AD'!$N$5:$N$30</c:f>
              <c:numCache>
                <c:formatCode>#,##0_ ;\-#,##0\ </c:formatCode>
                <c:ptCount val="26"/>
                <c:pt idx="0">
                  <c:v>96.379495998769357</c:v>
                </c:pt>
                <c:pt idx="1">
                  <c:v>96.052558878133084</c:v>
                </c:pt>
                <c:pt idx="2">
                  <c:v>106.51910891776249</c:v>
                </c:pt>
                <c:pt idx="3">
                  <c:v>116.3328090564009</c:v>
                </c:pt>
                <c:pt idx="4">
                  <c:v>125.023753003552</c:v>
                </c:pt>
                <c:pt idx="5">
                  <c:v>130.38240820518789</c:v>
                </c:pt>
                <c:pt idx="6">
                  <c:v>135.81169616809311</c:v>
                </c:pt>
                <c:pt idx="7">
                  <c:v>139.74355188794613</c:v>
                </c:pt>
                <c:pt idx="8">
                  <c:v>142.7868417082197</c:v>
                </c:pt>
                <c:pt idx="9">
                  <c:v>144.367147853441</c:v>
                </c:pt>
                <c:pt idx="10">
                  <c:v>145.43940036494121</c:v>
                </c:pt>
                <c:pt idx="11">
                  <c:v>146.39825903115619</c:v>
                </c:pt>
                <c:pt idx="12">
                  <c:v>148.34564363432611</c:v>
                </c:pt>
                <c:pt idx="13">
                  <c:v>150.48183373310491</c:v>
                </c:pt>
                <c:pt idx="14">
                  <c:v>154.36100557495109</c:v>
                </c:pt>
                <c:pt idx="15">
                  <c:v>157.4984635189293</c:v>
                </c:pt>
                <c:pt idx="16">
                  <c:v>160.27797469907628</c:v>
                </c:pt>
                <c:pt idx="17">
                  <c:v>161.37624288772369</c:v>
                </c:pt>
                <c:pt idx="18">
                  <c:v>162.52854087128071</c:v>
                </c:pt>
                <c:pt idx="19">
                  <c:v>163.65196107790547</c:v>
                </c:pt>
                <c:pt idx="20">
                  <c:v>164.65081008365766</c:v>
                </c:pt>
                <c:pt idx="21">
                  <c:v>165.57118540850487</c:v>
                </c:pt>
                <c:pt idx="22">
                  <c:v>170.22377428772398</c:v>
                </c:pt>
                <c:pt idx="23">
                  <c:v>176.86967932893234</c:v>
                </c:pt>
                <c:pt idx="24">
                  <c:v>183.41406652210651</c:v>
                </c:pt>
                <c:pt idx="25">
                  <c:v>186.2550494126483</c:v>
                </c:pt>
              </c:numCache>
            </c:numRef>
          </c:val>
        </c:ser>
        <c:dLbls>
          <c:showLegendKey val="0"/>
          <c:showVal val="0"/>
          <c:showCatName val="0"/>
          <c:showSerName val="0"/>
          <c:showPercent val="0"/>
          <c:showBubbleSize val="0"/>
        </c:dLbls>
        <c:axId val="132904064"/>
        <c:axId val="132905984"/>
      </c:areaChart>
      <c:lineChart>
        <c:grouping val="standard"/>
        <c:varyColors val="0"/>
        <c:ser>
          <c:idx val="3"/>
          <c:order val="3"/>
          <c:tx>
            <c:v>2012 Planning Scenario (adjusted)</c:v>
          </c:tx>
          <c:spPr>
            <a:ln w="19050">
              <a:solidFill>
                <a:sysClr val="windowText" lastClr="000000"/>
              </a:solidFill>
              <a:prstDash val="sysDash"/>
            </a:ln>
          </c:spPr>
          <c:marker>
            <c:symbol val="none"/>
          </c:marker>
          <c:val>
            <c:numRef>
              <c:f>'2012 GSOO'!$S$41:$S$66</c:f>
              <c:numCache>
                <c:formatCode>#,##0_ ;\-#,##0\ </c:formatCode>
                <c:ptCount val="26"/>
                <c:pt idx="0">
                  <c:v>92.131797852088425</c:v>
                </c:pt>
                <c:pt idx="1">
                  <c:v>134.46908587342747</c:v>
                </c:pt>
                <c:pt idx="2">
                  <c:v>203.3623890866715</c:v>
                </c:pt>
                <c:pt idx="3">
                  <c:v>198.92686580568613</c:v>
                </c:pt>
                <c:pt idx="4">
                  <c:v>192.05035998766198</c:v>
                </c:pt>
                <c:pt idx="5">
                  <c:v>176.54645201456071</c:v>
                </c:pt>
                <c:pt idx="6">
                  <c:v>193.23694343504431</c:v>
                </c:pt>
                <c:pt idx="7">
                  <c:v>199.33924637085963</c:v>
                </c:pt>
                <c:pt idx="8">
                  <c:v>196.77150935219612</c:v>
                </c:pt>
                <c:pt idx="9">
                  <c:v>196.33517476749699</c:v>
                </c:pt>
                <c:pt idx="10">
                  <c:v>206.1469876034586</c:v>
                </c:pt>
                <c:pt idx="11">
                  <c:v>203.97355447439014</c:v>
                </c:pt>
                <c:pt idx="12">
                  <c:v>198.53829743438968</c:v>
                </c:pt>
                <c:pt idx="13">
                  <c:v>203.40220190931169</c:v>
                </c:pt>
                <c:pt idx="14">
                  <c:v>208.70160400691421</c:v>
                </c:pt>
                <c:pt idx="15">
                  <c:v>212.83263196105534</c:v>
                </c:pt>
                <c:pt idx="16">
                  <c:v>217.09385849407539</c:v>
                </c:pt>
                <c:pt idx="17">
                  <c:v>223.03018836449996</c:v>
                </c:pt>
                <c:pt idx="18">
                  <c:v>231.00729778742652</c:v>
                </c:pt>
                <c:pt idx="19">
                  <c:v>238.88780812074208</c:v>
                </c:pt>
                <c:pt idx="20">
                  <c:v>242.96244462272858</c:v>
                </c:pt>
                <c:pt idx="21">
                  <c:v>247.64859855950709</c:v>
                </c:pt>
                <c:pt idx="22">
                  <c:v>249.9916709858301</c:v>
                </c:pt>
                <c:pt idx="23">
                  <c:v>251.68416171334593</c:v>
                </c:pt>
                <c:pt idx="24">
                  <c:v>253.43781266590076</c:v>
                </c:pt>
                <c:pt idx="25">
                  <c:v>257.5786826366176</c:v>
                </c:pt>
              </c:numCache>
            </c:numRef>
          </c:val>
          <c:smooth val="0"/>
        </c:ser>
        <c:dLbls>
          <c:showLegendKey val="0"/>
          <c:showVal val="0"/>
          <c:showCatName val="0"/>
          <c:showSerName val="0"/>
          <c:showPercent val="0"/>
          <c:showBubbleSize val="0"/>
        </c:dLbls>
        <c:marker val="1"/>
        <c:smooth val="0"/>
        <c:axId val="132904064"/>
        <c:axId val="132905984"/>
      </c:lineChart>
      <c:catAx>
        <c:axId val="132904064"/>
        <c:scaling>
          <c:orientation val="minMax"/>
        </c:scaling>
        <c:delete val="0"/>
        <c:axPos val="b"/>
        <c:title>
          <c:tx>
            <c:rich>
              <a:bodyPr/>
              <a:lstStyle/>
              <a:p>
                <a:pPr>
                  <a:defRPr/>
                </a:pPr>
                <a:r>
                  <a:rPr lang="en-AU"/>
                  <a:t>Year</a:t>
                </a:r>
              </a:p>
            </c:rich>
          </c:tx>
          <c:layout>
            <c:manualLayout>
              <c:xMode val="edge"/>
              <c:yMode val="edge"/>
              <c:x val="0.50690071169442585"/>
              <c:y val="0.85818295475125861"/>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2905984"/>
        <c:crosses val="autoZero"/>
        <c:auto val="1"/>
        <c:lblAlgn val="ctr"/>
        <c:lblOffset val="100"/>
        <c:tickLblSkip val="5"/>
        <c:noMultiLvlLbl val="0"/>
      </c:catAx>
      <c:valAx>
        <c:axId val="13290598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2904064"/>
        <c:crosses val="autoZero"/>
        <c:crossBetween val="midCat"/>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a:t>
            </a:r>
            <a:r>
              <a:rPr lang="en-AU" sz="1100" baseline="0">
                <a:latin typeface="Arial" pitchFamily="34" charset="0"/>
                <a:cs typeface="Arial" pitchFamily="34" charset="0"/>
              </a:rPr>
              <a:t> </a:t>
            </a:r>
            <a:r>
              <a:rPr lang="en-AU" sz="1100">
                <a:latin typeface="Arial" pitchFamily="34" charset="0"/>
                <a:cs typeface="Arial" pitchFamily="34" charset="0"/>
              </a:rPr>
              <a:t>gas demand projections by segment, Queensland</a:t>
            </a:r>
          </a:p>
        </c:rich>
      </c:tx>
      <c:layout>
        <c:manualLayout>
          <c:xMode val="edge"/>
          <c:yMode val="edge"/>
          <c:x val="0.14088890117965897"/>
          <c:y val="1.686265408084195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Actuals GPG</c:v>
          </c:tx>
          <c:spPr>
            <a:ln w="19050">
              <a:solidFill>
                <a:srgbClr val="C41230"/>
              </a:solidFill>
            </a:ln>
          </c:spPr>
          <c:marker>
            <c:symbol val="square"/>
            <c:size val="4"/>
            <c:spPr>
              <a:solidFill>
                <a:schemeClr val="accent4"/>
              </a:solidFill>
              <a:ln w="19050">
                <a:solidFill>
                  <a:srgbClr val="C41230"/>
                </a:solidFill>
              </a:ln>
            </c:spPr>
          </c:marker>
          <c:dPt>
            <c:idx val="0"/>
            <c:bubble3D val="0"/>
            <c:spPr>
              <a:ln w="19050">
                <a:solidFill>
                  <a:srgbClr val="C41230"/>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'QLD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AD'!$B$5:$B$30</c:f>
              <c:numCache>
                <c:formatCode>#,##0_ ;\-#,##0\ </c:formatCode>
                <c:ptCount val="26"/>
                <c:pt idx="0">
                  <c:v>50.126759493520616</c:v>
                </c:pt>
                <c:pt idx="1">
                  <c:v>61.544779608911313</c:v>
                </c:pt>
                <c:pt idx="2">
                  <c:v>91.574434117781962</c:v>
                </c:pt>
                <c:pt idx="3">
                  <c:v>79.18271821069952</c:v>
                </c:pt>
                <c:pt idx="4">
                  <c:v>78.215880965469765</c:v>
                </c:pt>
              </c:numCache>
            </c:numRef>
          </c:val>
          <c:smooth val="0"/>
        </c:ser>
        <c:ser>
          <c:idx val="1"/>
          <c:order val="1"/>
          <c:tx>
            <c:v>Actuals MM</c:v>
          </c:tx>
          <c:spPr>
            <a:ln w="19050">
              <a:solidFill>
                <a:srgbClr val="C41230"/>
              </a:solidFill>
            </a:ln>
          </c:spPr>
          <c:marker>
            <c:symbol val="diamond"/>
            <c:size val="5"/>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'QLD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AD'!$C$5:$C$30</c:f>
              <c:numCache>
                <c:formatCode>#,##0_ ;\-#,##0\ </c:formatCode>
                <c:ptCount val="26"/>
                <c:pt idx="0">
                  <c:v>8.1877967851456823</c:v>
                </c:pt>
                <c:pt idx="1">
                  <c:v>6.6330512591729702</c:v>
                </c:pt>
                <c:pt idx="2">
                  <c:v>6.1285910207861694</c:v>
                </c:pt>
                <c:pt idx="3">
                  <c:v>6.4614593898344612</c:v>
                </c:pt>
                <c:pt idx="4">
                  <c:v>6.2192702766707333</c:v>
                </c:pt>
              </c:numCache>
            </c:numRef>
          </c:val>
          <c:smooth val="0"/>
        </c:ser>
        <c:ser>
          <c:idx val="2"/>
          <c:order val="2"/>
          <c:tx>
            <c:v>Actuals LI</c:v>
          </c:tx>
          <c:spPr>
            <a:ln w="19050">
              <a:solidFill>
                <a:srgbClr val="C41230"/>
              </a:solidFill>
            </a:ln>
          </c:spPr>
          <c:marker>
            <c:symbol val="circle"/>
            <c:size val="4"/>
            <c:spPr>
              <a:solidFill>
                <a:schemeClr val="accent4"/>
              </a:solidFill>
              <a:ln w="19050">
                <a:solidFill>
                  <a:srgbClr val="C41230"/>
                </a:solidFill>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'QLD AD'!$A$5:$A$30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AD'!$D$5:$D$30</c:f>
              <c:numCache>
                <c:formatCode>#,##0_ ;\-#,##0\ </c:formatCode>
                <c:ptCount val="26"/>
                <c:pt idx="0">
                  <c:v>96.379495998769357</c:v>
                </c:pt>
                <c:pt idx="1">
                  <c:v>96.052558878133084</c:v>
                </c:pt>
                <c:pt idx="2">
                  <c:v>106.51910891776249</c:v>
                </c:pt>
                <c:pt idx="3">
                  <c:v>116.3328090564009</c:v>
                </c:pt>
                <c:pt idx="4">
                  <c:v>125.023753003552</c:v>
                </c:pt>
              </c:numCache>
            </c:numRef>
          </c:val>
          <c:smooth val="0"/>
        </c:ser>
        <c:ser>
          <c:idx val="4"/>
          <c:order val="3"/>
          <c:tx>
            <c:v>2013 GPG</c:v>
          </c:tx>
          <c:spPr>
            <a:ln w="19050">
              <a:solidFill>
                <a:schemeClr val="accent1"/>
              </a:solidFill>
            </a:ln>
          </c:spPr>
          <c:marker>
            <c:symbol val="none"/>
          </c:marker>
          <c:val>
            <c:numRef>
              <c:f>'QLD AD'!$F$5:$F$30</c:f>
              <c:numCache>
                <c:formatCode>#,##0_ ;\-#,##0\ </c:formatCode>
                <c:ptCount val="26"/>
                <c:pt idx="5">
                  <c:v>52.125641741684412</c:v>
                </c:pt>
                <c:pt idx="6">
                  <c:v>55.249132216522646</c:v>
                </c:pt>
                <c:pt idx="7">
                  <c:v>41.233940653868352</c:v>
                </c:pt>
                <c:pt idx="8">
                  <c:v>17.298318528814438</c:v>
                </c:pt>
                <c:pt idx="9">
                  <c:v>16.009888672742189</c:v>
                </c:pt>
                <c:pt idx="10">
                  <c:v>13.282191865481265</c:v>
                </c:pt>
                <c:pt idx="11">
                  <c:v>11.137533663716699</c:v>
                </c:pt>
                <c:pt idx="12">
                  <c:v>7.749407820203178</c:v>
                </c:pt>
                <c:pt idx="13">
                  <c:v>9.9784953250869322</c:v>
                </c:pt>
                <c:pt idx="14">
                  <c:v>11.694681371854637</c:v>
                </c:pt>
                <c:pt idx="15">
                  <c:v>12.854286703942838</c:v>
                </c:pt>
                <c:pt idx="16">
                  <c:v>14.686246676002622</c:v>
                </c:pt>
                <c:pt idx="17">
                  <c:v>17.456938362707938</c:v>
                </c:pt>
                <c:pt idx="18">
                  <c:v>21.428376404958946</c:v>
                </c:pt>
                <c:pt idx="19">
                  <c:v>25.57964495227915</c:v>
                </c:pt>
                <c:pt idx="20">
                  <c:v>28.980424466136256</c:v>
                </c:pt>
                <c:pt idx="21">
                  <c:v>33.33503635661873</c:v>
                </c:pt>
                <c:pt idx="22">
                  <c:v>38.020453892244781</c:v>
                </c:pt>
                <c:pt idx="23">
                  <c:v>41.794972932586887</c:v>
                </c:pt>
                <c:pt idx="24">
                  <c:v>44.631658822420995</c:v>
                </c:pt>
                <c:pt idx="25">
                  <c:v>48.691119092890801</c:v>
                </c:pt>
              </c:numCache>
            </c:numRef>
          </c:val>
          <c:smooth val="0"/>
        </c:ser>
        <c:ser>
          <c:idx val="5"/>
          <c:order val="4"/>
          <c:tx>
            <c:v>2013 MM</c:v>
          </c:tx>
          <c:spPr>
            <a:ln w="19050">
              <a:solidFill>
                <a:srgbClr val="FFC000"/>
              </a:solidFill>
            </a:ln>
          </c:spPr>
          <c:marker>
            <c:symbol val="none"/>
          </c:marker>
          <c:val>
            <c:numRef>
              <c:f>'QLD AD'!$G$5:$G$30</c:f>
              <c:numCache>
                <c:formatCode>#,##0_ ;\-#,##0\ </c:formatCode>
                <c:ptCount val="26"/>
                <c:pt idx="5">
                  <c:v>6.4982462629081112</c:v>
                </c:pt>
                <c:pt idx="6">
                  <c:v>6.7881263853946905</c:v>
                </c:pt>
                <c:pt idx="7">
                  <c:v>7.1002377920448589</c:v>
                </c:pt>
                <c:pt idx="8">
                  <c:v>7.304395899085014</c:v>
                </c:pt>
                <c:pt idx="9">
                  <c:v>7.5189353592304862</c:v>
                </c:pt>
                <c:pt idx="10">
                  <c:v>7.7309254989231793</c:v>
                </c:pt>
                <c:pt idx="11">
                  <c:v>7.9280847823972742</c:v>
                </c:pt>
                <c:pt idx="12">
                  <c:v>8.1078526022054671</c:v>
                </c:pt>
                <c:pt idx="13">
                  <c:v>8.2720547490129732</c:v>
                </c:pt>
                <c:pt idx="14">
                  <c:v>8.4325560681724756</c:v>
                </c:pt>
                <c:pt idx="15">
                  <c:v>8.6095994607713191</c:v>
                </c:pt>
                <c:pt idx="16">
                  <c:v>8.8113697165664711</c:v>
                </c:pt>
                <c:pt idx="17">
                  <c:v>9.0406259224424375</c:v>
                </c:pt>
                <c:pt idx="18">
                  <c:v>9.2808003310131006</c:v>
                </c:pt>
                <c:pt idx="19">
                  <c:v>9.5125911896618778</c:v>
                </c:pt>
                <c:pt idx="20">
                  <c:v>9.7287396681715137</c:v>
                </c:pt>
                <c:pt idx="21">
                  <c:v>9.9347152403927215</c:v>
                </c:pt>
                <c:pt idx="22">
                  <c:v>10.136988559649827</c:v>
                </c:pt>
                <c:pt idx="23">
                  <c:v>10.325080910090831</c:v>
                </c:pt>
                <c:pt idx="24">
                  <c:v>10.495079935015172</c:v>
                </c:pt>
                <c:pt idx="25">
                  <c:v>10.661658048182318</c:v>
                </c:pt>
              </c:numCache>
            </c:numRef>
          </c:val>
          <c:smooth val="0"/>
        </c:ser>
        <c:ser>
          <c:idx val="6"/>
          <c:order val="5"/>
          <c:tx>
            <c:v>2013 LI</c:v>
          </c:tx>
          <c:spPr>
            <a:ln w="19050">
              <a:solidFill>
                <a:srgbClr val="ADE0EE"/>
              </a:solidFill>
            </a:ln>
          </c:spPr>
          <c:marker>
            <c:symbol val="none"/>
          </c:marker>
          <c:val>
            <c:numRef>
              <c:f>'QLD AD'!$H$5:$H$30</c:f>
              <c:numCache>
                <c:formatCode>#,##0_ ;\-#,##0\ </c:formatCode>
                <c:ptCount val="26"/>
                <c:pt idx="5">
                  <c:v>130.38240820518789</c:v>
                </c:pt>
                <c:pt idx="6">
                  <c:v>135.81169616809311</c:v>
                </c:pt>
                <c:pt idx="7">
                  <c:v>139.74355188794613</c:v>
                </c:pt>
                <c:pt idx="8">
                  <c:v>142.7868417082197</c:v>
                </c:pt>
                <c:pt idx="9">
                  <c:v>144.367147853441</c:v>
                </c:pt>
                <c:pt idx="10">
                  <c:v>145.43940036494121</c:v>
                </c:pt>
                <c:pt idx="11">
                  <c:v>146.39825903115619</c:v>
                </c:pt>
                <c:pt idx="12">
                  <c:v>148.34564363432611</c:v>
                </c:pt>
                <c:pt idx="13">
                  <c:v>150.48183373310491</c:v>
                </c:pt>
                <c:pt idx="14">
                  <c:v>154.36100557495109</c:v>
                </c:pt>
                <c:pt idx="15">
                  <c:v>157.4984635189293</c:v>
                </c:pt>
                <c:pt idx="16">
                  <c:v>160.27797469907628</c:v>
                </c:pt>
                <c:pt idx="17">
                  <c:v>161.37624288772369</c:v>
                </c:pt>
                <c:pt idx="18">
                  <c:v>162.52854087128071</c:v>
                </c:pt>
                <c:pt idx="19">
                  <c:v>163.65196107790547</c:v>
                </c:pt>
                <c:pt idx="20">
                  <c:v>164.65081008365766</c:v>
                </c:pt>
                <c:pt idx="21">
                  <c:v>165.57118540850487</c:v>
                </c:pt>
                <c:pt idx="22">
                  <c:v>170.22377428772398</c:v>
                </c:pt>
                <c:pt idx="23">
                  <c:v>176.86967932893234</c:v>
                </c:pt>
                <c:pt idx="24">
                  <c:v>183.41406652210651</c:v>
                </c:pt>
                <c:pt idx="25">
                  <c:v>186.2550494126483</c:v>
                </c:pt>
              </c:numCache>
            </c:numRef>
          </c:val>
          <c:smooth val="0"/>
        </c:ser>
        <c:ser>
          <c:idx val="7"/>
          <c:order val="6"/>
          <c:tx>
            <c:v>2012 GPG (adjusted)</c:v>
          </c:tx>
          <c:spPr>
            <a:ln w="19050">
              <a:solidFill>
                <a:srgbClr val="F37321"/>
              </a:solidFill>
              <a:prstDash val="sysDash"/>
            </a:ln>
          </c:spPr>
          <c:marker>
            <c:symbol val="none"/>
          </c:marker>
          <c:val>
            <c:numRef>
              <c:f>'2012 GSOO'!$BB$41:$BB$66</c:f>
              <c:numCache>
                <c:formatCode>#,##0_ ;\-#,##0\ </c:formatCode>
                <c:ptCount val="26"/>
                <c:pt idx="4">
                  <c:v>56.700516508199243</c:v>
                </c:pt>
                <c:pt idx="5">
                  <c:v>30.828088402301059</c:v>
                </c:pt>
                <c:pt idx="6">
                  <c:v>38.364754305400389</c:v>
                </c:pt>
                <c:pt idx="7">
                  <c:v>42.051735398307443</c:v>
                </c:pt>
                <c:pt idx="8">
                  <c:v>31.352682540870223</c:v>
                </c:pt>
                <c:pt idx="9">
                  <c:v>20.999799009438725</c:v>
                </c:pt>
                <c:pt idx="10">
                  <c:v>21.332316327323248</c:v>
                </c:pt>
                <c:pt idx="11">
                  <c:v>15.598061612356828</c:v>
                </c:pt>
                <c:pt idx="12">
                  <c:v>8.6618670342024888</c:v>
                </c:pt>
                <c:pt idx="13">
                  <c:v>12.385609882062788</c:v>
                </c:pt>
                <c:pt idx="14">
                  <c:v>14.889041581554213</c:v>
                </c:pt>
                <c:pt idx="15">
                  <c:v>16.509469643667877</c:v>
                </c:pt>
                <c:pt idx="16">
                  <c:v>17.955774639750054</c:v>
                </c:pt>
                <c:pt idx="17">
                  <c:v>22.526471911152338</c:v>
                </c:pt>
                <c:pt idx="18">
                  <c:v>29.105526247675311</c:v>
                </c:pt>
                <c:pt idx="19">
                  <c:v>35.920424976033502</c:v>
                </c:pt>
                <c:pt idx="20">
                  <c:v>39.304343344957857</c:v>
                </c:pt>
                <c:pt idx="21">
                  <c:v>43.367793873600817</c:v>
                </c:pt>
                <c:pt idx="22">
                  <c:v>44.89255374703788</c:v>
                </c:pt>
                <c:pt idx="23">
                  <c:v>45.732961140807937</c:v>
                </c:pt>
                <c:pt idx="24">
                  <c:v>46.754555019908629</c:v>
                </c:pt>
                <c:pt idx="25">
                  <c:v>50.21043016935657</c:v>
                </c:pt>
              </c:numCache>
            </c:numRef>
          </c:val>
          <c:smooth val="0"/>
        </c:ser>
        <c:ser>
          <c:idx val="3"/>
          <c:order val="7"/>
          <c:tx>
            <c:v>2012 MM</c:v>
          </c:tx>
          <c:spPr>
            <a:ln w="19050">
              <a:solidFill>
                <a:srgbClr val="FFC000"/>
              </a:solidFill>
              <a:prstDash val="sysDash"/>
            </a:ln>
          </c:spPr>
          <c:marker>
            <c:symbol val="none"/>
          </c:marker>
          <c:val>
            <c:numRef>
              <c:f>'2012 GSOO'!$BC$41:$BC$66</c:f>
              <c:numCache>
                <c:formatCode>#,##0_ ;\-#,##0\ </c:formatCode>
                <c:ptCount val="26"/>
                <c:pt idx="4">
                  <c:v>6.1597636467766215</c:v>
                </c:pt>
                <c:pt idx="5">
                  <c:v>6.8045275875687041</c:v>
                </c:pt>
                <c:pt idx="6">
                  <c:v>6.936640020759377</c:v>
                </c:pt>
                <c:pt idx="7">
                  <c:v>7.0922528639599962</c:v>
                </c:pt>
                <c:pt idx="8">
                  <c:v>7.2817659219682325</c:v>
                </c:pt>
                <c:pt idx="9">
                  <c:v>7.4881782865768161</c:v>
                </c:pt>
                <c:pt idx="10">
                  <c:v>7.6958475180396144</c:v>
                </c:pt>
                <c:pt idx="11">
                  <c:v>7.8942155718446516</c:v>
                </c:pt>
                <c:pt idx="12">
                  <c:v>8.075693552208195</c:v>
                </c:pt>
                <c:pt idx="13">
                  <c:v>8.2371397060683798</c:v>
                </c:pt>
                <c:pt idx="14">
                  <c:v>8.3849255615392035</c:v>
                </c:pt>
                <c:pt idx="15">
                  <c:v>8.5467827559477527</c:v>
                </c:pt>
                <c:pt idx="16">
                  <c:v>8.7573506967070056</c:v>
                </c:pt>
                <c:pt idx="17">
                  <c:v>9.0329035002074214</c:v>
                </c:pt>
                <c:pt idx="18">
                  <c:v>9.319634374528361</c:v>
                </c:pt>
                <c:pt idx="19">
                  <c:v>9.5518641848426071</c:v>
                </c:pt>
                <c:pt idx="20">
                  <c:v>9.7262008144345184</c:v>
                </c:pt>
                <c:pt idx="21">
                  <c:v>9.8846439031090849</c:v>
                </c:pt>
                <c:pt idx="22">
                  <c:v>10.056087303703569</c:v>
                </c:pt>
                <c:pt idx="23">
                  <c:v>10.219900826422224</c:v>
                </c:pt>
                <c:pt idx="24">
                  <c:v>10.362415204587469</c:v>
                </c:pt>
                <c:pt idx="25">
                  <c:v>10.499789236601925</c:v>
                </c:pt>
              </c:numCache>
            </c:numRef>
          </c:val>
          <c:smooth val="0"/>
        </c:ser>
        <c:ser>
          <c:idx val="8"/>
          <c:order val="8"/>
          <c:tx>
            <c:v>2012 LI</c:v>
          </c:tx>
          <c:spPr>
            <a:ln w="19050">
              <a:solidFill>
                <a:srgbClr val="ADE0EE"/>
              </a:solidFill>
              <a:prstDash val="sysDash"/>
            </a:ln>
          </c:spPr>
          <c:marker>
            <c:symbol val="none"/>
          </c:marker>
          <c:val>
            <c:numRef>
              <c:f>'2012 GSOO'!$BD$41:$BD$66</c:f>
              <c:numCache>
                <c:formatCode>#,##0_ ;\-#,##0\ </c:formatCode>
                <c:ptCount val="26"/>
                <c:pt idx="4">
                  <c:v>129.19007983268611</c:v>
                </c:pt>
                <c:pt idx="5">
                  <c:v>138.91383602469094</c:v>
                </c:pt>
                <c:pt idx="6">
                  <c:v>147.93554910888454</c:v>
                </c:pt>
                <c:pt idx="7">
                  <c:v>150.19525810859218</c:v>
                </c:pt>
                <c:pt idx="8">
                  <c:v>158.13706088935766</c:v>
                </c:pt>
                <c:pt idx="9">
                  <c:v>167.84719747148145</c:v>
                </c:pt>
                <c:pt idx="10">
                  <c:v>177.11882375809574</c:v>
                </c:pt>
                <c:pt idx="11">
                  <c:v>180.48127729018867</c:v>
                </c:pt>
                <c:pt idx="12">
                  <c:v>181.80073684797898</c:v>
                </c:pt>
                <c:pt idx="13">
                  <c:v>182.77945232118051</c:v>
                </c:pt>
                <c:pt idx="14">
                  <c:v>185.42763686382079</c:v>
                </c:pt>
                <c:pt idx="15">
                  <c:v>187.77637956143971</c:v>
                </c:pt>
                <c:pt idx="16">
                  <c:v>190.38073315761832</c:v>
                </c:pt>
                <c:pt idx="17">
                  <c:v>191.47081295314021</c:v>
                </c:pt>
                <c:pt idx="18">
                  <c:v>192.58213716522286</c:v>
                </c:pt>
                <c:pt idx="19">
                  <c:v>193.41551895986598</c:v>
                </c:pt>
                <c:pt idx="20">
                  <c:v>193.93190046333621</c:v>
                </c:pt>
                <c:pt idx="21">
                  <c:v>194.39616078279718</c:v>
                </c:pt>
                <c:pt idx="22">
                  <c:v>195.04302993508864</c:v>
                </c:pt>
                <c:pt idx="23">
                  <c:v>195.73129974611575</c:v>
                </c:pt>
                <c:pt idx="24">
                  <c:v>196.32084244140466</c:v>
                </c:pt>
                <c:pt idx="25">
                  <c:v>196.86846323065907</c:v>
                </c:pt>
              </c:numCache>
            </c:numRef>
          </c:val>
          <c:smooth val="0"/>
        </c:ser>
        <c:dLbls>
          <c:showLegendKey val="0"/>
          <c:showVal val="0"/>
          <c:showCatName val="0"/>
          <c:showSerName val="0"/>
          <c:showPercent val="0"/>
          <c:showBubbleSize val="0"/>
        </c:dLbls>
        <c:marker val="1"/>
        <c:smooth val="0"/>
        <c:axId val="133378432"/>
        <c:axId val="133380352"/>
      </c:lineChart>
      <c:catAx>
        <c:axId val="133378432"/>
        <c:scaling>
          <c:orientation val="minMax"/>
        </c:scaling>
        <c:delete val="0"/>
        <c:axPos val="b"/>
        <c:title>
          <c:tx>
            <c:rich>
              <a:bodyPr/>
              <a:lstStyle/>
              <a:p>
                <a:pPr>
                  <a:defRPr/>
                </a:pPr>
                <a:r>
                  <a:rPr lang="en-AU"/>
                  <a:t>Year</a:t>
                </a:r>
              </a:p>
            </c:rich>
          </c:tx>
          <c:layout>
            <c:manualLayout>
              <c:xMode val="edge"/>
              <c:yMode val="edge"/>
              <c:x val="0.50690071169442585"/>
              <c:y val="0.82108511577340626"/>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380352"/>
        <c:crosses val="autoZero"/>
        <c:auto val="1"/>
        <c:lblAlgn val="ctr"/>
        <c:lblOffset val="100"/>
        <c:tickLblSkip val="5"/>
        <c:noMultiLvlLbl val="0"/>
      </c:catAx>
      <c:valAx>
        <c:axId val="13338035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3378432"/>
        <c:crosses val="autoZero"/>
        <c:crossBetween val="between"/>
      </c:valAx>
      <c:spPr>
        <a:solidFill>
          <a:srgbClr val="F7F5F5"/>
        </a:solidFill>
      </c:spPr>
    </c:plotArea>
    <c:legend>
      <c:legendPos val="b"/>
      <c:layout>
        <c:manualLayout>
          <c:xMode val="edge"/>
          <c:yMode val="edge"/>
          <c:x val="8.2503755385955994E-3"/>
          <c:y val="0.87846487708320176"/>
          <c:w val="0.97851756445838789"/>
          <c:h val="0.10129993801978798"/>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Peak</a:t>
            </a:r>
            <a:r>
              <a:rPr lang="en-AU" sz="1100" baseline="0">
                <a:latin typeface="Arial" pitchFamily="34" charset="0"/>
                <a:cs typeface="Arial" pitchFamily="34" charset="0"/>
              </a:rPr>
              <a:t> daily</a:t>
            </a:r>
            <a:r>
              <a:rPr lang="en-AU" sz="1100">
                <a:latin typeface="Arial" pitchFamily="34" charset="0"/>
                <a:cs typeface="Arial" pitchFamily="34" charset="0"/>
              </a:rPr>
              <a:t> domestic gas demand projections 1 in 2, Queensland</a:t>
            </a:r>
          </a:p>
        </c:rich>
      </c:tx>
      <c:layout>
        <c:manualLayout>
          <c:xMode val="edge"/>
          <c:yMode val="edge"/>
          <c:x val="0.1508522701085006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PD'!$B$5:$B$30</c:f>
              <c:numCache>
                <c:formatCode>#,##0_ ;\-#,##0\ </c:formatCode>
                <c:ptCount val="26"/>
                <c:pt idx="0">
                  <c:v>596.66139282617405</c:v>
                </c:pt>
                <c:pt idx="1">
                  <c:v>594.2372779541837</c:v>
                </c:pt>
                <c:pt idx="2">
                  <c:v>653.57587386769353</c:v>
                </c:pt>
                <c:pt idx="3">
                  <c:v>678.80118144901894</c:v>
                </c:pt>
                <c:pt idx="4">
                  <c:v>697.70777023299877</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'QLD PD'!$E$5:$E$30</c:f>
              <c:numCache>
                <c:formatCode>#,##0_ ;\-#,##0\ </c:formatCode>
                <c:ptCount val="26"/>
                <c:pt idx="0">
                  <c:v>627.85915823134394</c:v>
                </c:pt>
                <c:pt idx="1">
                  <c:v>690.80880672305034</c:v>
                </c:pt>
                <c:pt idx="2">
                  <c:v>716.09618311166605</c:v>
                </c:pt>
                <c:pt idx="3">
                  <c:v>665.58851153852356</c:v>
                </c:pt>
                <c:pt idx="4">
                  <c:v>689.01289496896106</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PD'!$C$5:$C$30</c:f>
              <c:numCache>
                <c:formatCode>#,##0_ ;\-#,##0\ </c:formatCode>
                <c:ptCount val="26"/>
                <c:pt idx="5">
                  <c:v>492.83838993084908</c:v>
                </c:pt>
                <c:pt idx="6">
                  <c:v>509.66629081422252</c:v>
                </c:pt>
                <c:pt idx="7">
                  <c:v>519.56898886212718</c:v>
                </c:pt>
                <c:pt idx="8">
                  <c:v>510.5231264413755</c:v>
                </c:pt>
                <c:pt idx="9">
                  <c:v>525.04321953679778</c:v>
                </c:pt>
                <c:pt idx="10">
                  <c:v>536.95187155378096</c:v>
                </c:pt>
                <c:pt idx="11">
                  <c:v>541.15080549243237</c:v>
                </c:pt>
                <c:pt idx="12">
                  <c:v>519.08301192718852</c:v>
                </c:pt>
                <c:pt idx="13">
                  <c:v>529.79382101018837</c:v>
                </c:pt>
                <c:pt idx="14">
                  <c:v>542.13674833415962</c:v>
                </c:pt>
                <c:pt idx="15">
                  <c:v>550.07977200150094</c:v>
                </c:pt>
                <c:pt idx="16">
                  <c:v>552.75947855542802</c:v>
                </c:pt>
                <c:pt idx="17">
                  <c:v>573.32949824513139</c:v>
                </c:pt>
                <c:pt idx="18">
                  <c:v>580.84805912535774</c:v>
                </c:pt>
                <c:pt idx="19">
                  <c:v>584.85171298945602</c:v>
                </c:pt>
                <c:pt idx="20">
                  <c:v>592.95639819978919</c:v>
                </c:pt>
                <c:pt idx="21">
                  <c:v>596.56000684141657</c:v>
                </c:pt>
                <c:pt idx="22">
                  <c:v>608.8134276037797</c:v>
                </c:pt>
                <c:pt idx="23">
                  <c:v>631.15779822290415</c:v>
                </c:pt>
                <c:pt idx="24">
                  <c:v>675.66930664566326</c:v>
                </c:pt>
                <c:pt idx="25">
                  <c:v>718.16953991551463</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PD'!$F$5:$F$30</c:f>
              <c:numCache>
                <c:formatCode>#,##0_ ;\-#,##0\ </c:formatCode>
                <c:ptCount val="26"/>
                <c:pt idx="5">
                  <c:v>466.926208836142</c:v>
                </c:pt>
                <c:pt idx="6">
                  <c:v>518.77274113166527</c:v>
                </c:pt>
                <c:pt idx="7">
                  <c:v>529.61864598229738</c:v>
                </c:pt>
                <c:pt idx="8">
                  <c:v>485.20262316685233</c:v>
                </c:pt>
                <c:pt idx="9">
                  <c:v>499.02304252996305</c:v>
                </c:pt>
                <c:pt idx="10">
                  <c:v>511.863830690969</c:v>
                </c:pt>
                <c:pt idx="11">
                  <c:v>526.93353253115288</c:v>
                </c:pt>
                <c:pt idx="12">
                  <c:v>500.58261561933921</c:v>
                </c:pt>
                <c:pt idx="13">
                  <c:v>513.74336195781984</c:v>
                </c:pt>
                <c:pt idx="14">
                  <c:v>526.99219467688522</c:v>
                </c:pt>
                <c:pt idx="15">
                  <c:v>539.63164501603706</c:v>
                </c:pt>
                <c:pt idx="16">
                  <c:v>551.85913413361789</c:v>
                </c:pt>
                <c:pt idx="17">
                  <c:v>562.42816113544177</c:v>
                </c:pt>
                <c:pt idx="18">
                  <c:v>569.05660007140875</c:v>
                </c:pt>
                <c:pt idx="19">
                  <c:v>575.02245267611147</c:v>
                </c:pt>
                <c:pt idx="20">
                  <c:v>581.14105348874637</c:v>
                </c:pt>
                <c:pt idx="21">
                  <c:v>588.22934795886135</c:v>
                </c:pt>
                <c:pt idx="22">
                  <c:v>620.29630599417214</c:v>
                </c:pt>
                <c:pt idx="23">
                  <c:v>639.21135392201199</c:v>
                </c:pt>
                <c:pt idx="24">
                  <c:v>656.1372906985207</c:v>
                </c:pt>
                <c:pt idx="25">
                  <c:v>681.36765189947175</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GSOO'!$BB$113:$BB$138</c:f>
              <c:numCache>
                <c:formatCode>#,##0_ ;\-#,##0\ </c:formatCode>
                <c:ptCount val="26"/>
                <c:pt idx="4">
                  <c:v>485.85675458712672</c:v>
                </c:pt>
                <c:pt idx="5">
                  <c:v>512.33624636271406</c:v>
                </c:pt>
                <c:pt idx="6">
                  <c:v>555.47842422556187</c:v>
                </c:pt>
                <c:pt idx="7">
                  <c:v>590.51802271477811</c:v>
                </c:pt>
                <c:pt idx="8">
                  <c:v>607.30385798614532</c:v>
                </c:pt>
                <c:pt idx="9">
                  <c:v>594.42732568490862</c:v>
                </c:pt>
                <c:pt idx="10">
                  <c:v>629.25282502257289</c:v>
                </c:pt>
                <c:pt idx="11">
                  <c:v>652.28286234483221</c:v>
                </c:pt>
                <c:pt idx="12">
                  <c:v>662.80420188897847</c:v>
                </c:pt>
                <c:pt idx="13">
                  <c:v>668.97763314914903</c:v>
                </c:pt>
                <c:pt idx="14">
                  <c:v>678.58609050927942</c:v>
                </c:pt>
                <c:pt idx="15">
                  <c:v>707.1022725320048</c:v>
                </c:pt>
                <c:pt idx="16">
                  <c:v>731.59803582537893</c:v>
                </c:pt>
                <c:pt idx="17">
                  <c:v>774.38713188911515</c:v>
                </c:pt>
                <c:pt idx="18">
                  <c:v>792.62181438159041</c:v>
                </c:pt>
                <c:pt idx="19">
                  <c:v>800.71767789287765</c:v>
                </c:pt>
                <c:pt idx="20">
                  <c:v>816.50179515300022</c:v>
                </c:pt>
                <c:pt idx="21">
                  <c:v>837.7812073404674</c:v>
                </c:pt>
                <c:pt idx="22">
                  <c:v>839.49539922288568</c:v>
                </c:pt>
                <c:pt idx="23">
                  <c:v>847.52685634511374</c:v>
                </c:pt>
                <c:pt idx="24">
                  <c:v>851.79277860216212</c:v>
                </c:pt>
                <c:pt idx="25">
                  <c:v>880.73958241514151</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GSOO'!$BD$113:$BD$138</c:f>
              <c:numCache>
                <c:formatCode>#,##0_ ;\-#,##0\ </c:formatCode>
                <c:ptCount val="26"/>
                <c:pt idx="4">
                  <c:v>468.02360703979178</c:v>
                </c:pt>
                <c:pt idx="5">
                  <c:v>515.39283533410253</c:v>
                </c:pt>
                <c:pt idx="6">
                  <c:v>548.38276100273811</c:v>
                </c:pt>
                <c:pt idx="7">
                  <c:v>598.54759111259</c:v>
                </c:pt>
                <c:pt idx="8">
                  <c:v>629.93860815910068</c:v>
                </c:pt>
                <c:pt idx="9">
                  <c:v>656.51117112480176</c:v>
                </c:pt>
                <c:pt idx="10">
                  <c:v>714.25944427048466</c:v>
                </c:pt>
                <c:pt idx="11">
                  <c:v>728.99461807063142</c:v>
                </c:pt>
                <c:pt idx="12">
                  <c:v>669.20280652026884</c:v>
                </c:pt>
                <c:pt idx="13">
                  <c:v>678.02634859898342</c:v>
                </c:pt>
                <c:pt idx="14">
                  <c:v>683.82328488969972</c:v>
                </c:pt>
                <c:pt idx="15">
                  <c:v>699.43933716688161</c:v>
                </c:pt>
                <c:pt idx="16">
                  <c:v>716.42297306299054</c:v>
                </c:pt>
                <c:pt idx="17">
                  <c:v>723.81421241759949</c:v>
                </c:pt>
                <c:pt idx="18">
                  <c:v>734.6934858347322</c:v>
                </c:pt>
                <c:pt idx="19">
                  <c:v>742.51482507089702</c:v>
                </c:pt>
                <c:pt idx="20">
                  <c:v>770.39653379696006</c:v>
                </c:pt>
                <c:pt idx="21">
                  <c:v>795.65140620401576</c:v>
                </c:pt>
                <c:pt idx="22">
                  <c:v>802.9555950103337</c:v>
                </c:pt>
                <c:pt idx="23">
                  <c:v>807.47555046043146</c:v>
                </c:pt>
                <c:pt idx="24">
                  <c:v>822.96581921351139</c:v>
                </c:pt>
                <c:pt idx="25">
                  <c:v>812.30649855028628</c:v>
                </c:pt>
              </c:numCache>
            </c:numRef>
          </c:val>
          <c:smooth val="0"/>
        </c:ser>
        <c:dLbls>
          <c:showLegendKey val="0"/>
          <c:showVal val="0"/>
          <c:showCatName val="0"/>
          <c:showSerName val="0"/>
          <c:showPercent val="0"/>
          <c:showBubbleSize val="0"/>
        </c:dLbls>
        <c:marker val="1"/>
        <c:smooth val="0"/>
        <c:axId val="134167936"/>
        <c:axId val="134174592"/>
      </c:lineChart>
      <c:catAx>
        <c:axId val="134167936"/>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4174592"/>
        <c:crosses val="autoZero"/>
        <c:auto val="1"/>
        <c:lblAlgn val="ctr"/>
        <c:lblOffset val="100"/>
        <c:tickLblSkip val="5"/>
        <c:noMultiLvlLbl val="0"/>
      </c:catAx>
      <c:valAx>
        <c:axId val="134174592"/>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4167936"/>
        <c:crosses val="autoZero"/>
        <c:crossBetween val="between"/>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baseline="0">
                <a:latin typeface="Arial" pitchFamily="34" charset="0"/>
                <a:cs typeface="Arial" pitchFamily="34" charset="0"/>
              </a:rPr>
              <a:t>Peak daily</a:t>
            </a:r>
            <a:r>
              <a:rPr lang="en-AU" sz="1100">
                <a:latin typeface="Arial" pitchFamily="34" charset="0"/>
                <a:cs typeface="Arial" pitchFamily="34" charset="0"/>
              </a:rPr>
              <a:t> gas domestic demand projections 1 in 20, Queensland</a:t>
            </a:r>
          </a:p>
        </c:rich>
      </c:tx>
      <c:layout>
        <c:manualLayout>
          <c:xMode val="edge"/>
          <c:yMode val="edge"/>
          <c:x val="0.16579732350176329"/>
          <c:y val="1.3490123264673562E-2"/>
        </c:manualLayout>
      </c:layout>
      <c:overlay val="0"/>
    </c:title>
    <c:autoTitleDeleted val="0"/>
    <c:plotArea>
      <c:layout>
        <c:manualLayout>
          <c:layoutTarget val="inner"/>
          <c:xMode val="edge"/>
          <c:yMode val="edge"/>
          <c:x val="0.12494280379008123"/>
          <c:y val="0.108932745362239"/>
          <c:w val="0.82548943578893108"/>
          <c:h val="0.68091715842768896"/>
        </c:manualLayout>
      </c:layout>
      <c:lineChart>
        <c:grouping val="standard"/>
        <c:varyColors val="0"/>
        <c:ser>
          <c:idx val="0"/>
          <c:order val="0"/>
          <c:tx>
            <c:v>Actual Summer</c:v>
          </c:tx>
          <c:spPr>
            <a:ln w="19050">
              <a:solidFill>
                <a:schemeClr val="accent4"/>
              </a:solidFill>
            </a:ln>
          </c:spPr>
          <c:marker>
            <c:symbol val="triangle"/>
            <c:size val="4"/>
            <c:spPr>
              <a:solidFill>
                <a:schemeClr val="accent4"/>
              </a:solidFill>
              <a:ln w="19050">
                <a:solidFill>
                  <a:schemeClr val="accent4"/>
                </a:solidFill>
              </a:ln>
            </c:spPr>
          </c:marker>
          <c:dPt>
            <c:idx val="0"/>
            <c:bubble3D val="0"/>
            <c:spPr>
              <a:ln w="19050">
                <a:solidFill>
                  <a:schemeClr val="accent4"/>
                </a:solidFill>
              </a:ln>
            </c:spPr>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Pt>
            <c:idx val="14"/>
            <c:bubble3D val="0"/>
          </c:dPt>
          <c:dPt>
            <c:idx val="15"/>
            <c:bubble3D val="0"/>
          </c:dPt>
          <c:dPt>
            <c:idx val="16"/>
            <c:bubble3D val="0"/>
          </c:dPt>
          <c:dPt>
            <c:idx val="17"/>
            <c:bubble3D val="0"/>
          </c:dPt>
          <c:dPt>
            <c:idx val="18"/>
            <c:bubble3D val="0"/>
          </c:dPt>
          <c:dPt>
            <c:idx val="19"/>
            <c:bubble3D val="0"/>
          </c:dPt>
          <c:dPt>
            <c:idx val="20"/>
            <c:bubble3D val="0"/>
          </c:dPt>
          <c:dPt>
            <c:idx val="21"/>
            <c:bubble3D val="0"/>
          </c:dPt>
          <c:dPt>
            <c:idx val="22"/>
            <c:bubble3D val="0"/>
          </c:dPt>
          <c:dPt>
            <c:idx val="23"/>
            <c:bubble3D val="0"/>
          </c:dPt>
          <c:dPt>
            <c:idx val="24"/>
            <c:bubble3D val="0"/>
          </c:dPt>
          <c:dPt>
            <c:idx val="25"/>
            <c:bubble3D val="0"/>
          </c:dPt>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PD'!$B$5:$B$30</c:f>
              <c:numCache>
                <c:formatCode>#,##0_ ;\-#,##0\ </c:formatCode>
                <c:ptCount val="26"/>
                <c:pt idx="0">
                  <c:v>596.66139282617405</c:v>
                </c:pt>
                <c:pt idx="1">
                  <c:v>594.2372779541837</c:v>
                </c:pt>
                <c:pt idx="2">
                  <c:v>653.57587386769353</c:v>
                </c:pt>
                <c:pt idx="3">
                  <c:v>678.80118144901894</c:v>
                </c:pt>
                <c:pt idx="4">
                  <c:v>697.70777023299877</c:v>
                </c:pt>
              </c:numCache>
            </c:numRef>
          </c:val>
          <c:smooth val="0"/>
        </c:ser>
        <c:ser>
          <c:idx val="1"/>
          <c:order val="1"/>
          <c:tx>
            <c:v>Actual Winter</c:v>
          </c:tx>
          <c:spPr>
            <a:ln w="19050">
              <a:solidFill>
                <a:srgbClr val="C41230"/>
              </a:solidFill>
            </a:ln>
          </c:spPr>
          <c:marker>
            <c:symbol val="square"/>
            <c:size val="5"/>
            <c:spPr>
              <a:solidFill>
                <a:schemeClr val="accent4"/>
              </a:solidFill>
              <a:ln w="19050">
                <a:solidFill>
                  <a:srgbClr val="C41230"/>
                </a:solidFill>
              </a:ln>
            </c:spPr>
          </c:marker>
          <c:val>
            <c:numRef>
              <c:f>'QLD PD'!$E$5:$E$30</c:f>
              <c:numCache>
                <c:formatCode>#,##0_ ;\-#,##0\ </c:formatCode>
                <c:ptCount val="26"/>
                <c:pt idx="0">
                  <c:v>627.85915823134394</c:v>
                </c:pt>
                <c:pt idx="1">
                  <c:v>690.80880672305034</c:v>
                </c:pt>
                <c:pt idx="2">
                  <c:v>716.09618311166605</c:v>
                </c:pt>
                <c:pt idx="3">
                  <c:v>665.58851153852356</c:v>
                </c:pt>
                <c:pt idx="4">
                  <c:v>689.01289496896106</c:v>
                </c:pt>
              </c:numCache>
            </c:numRef>
          </c:val>
          <c:smooth val="0"/>
        </c:ser>
        <c:ser>
          <c:idx val="4"/>
          <c:order val="2"/>
          <c:tx>
            <c:v>2013 Summer</c:v>
          </c:tx>
          <c:spPr>
            <a:ln w="19050">
              <a:solidFill>
                <a:schemeClr val="accent1"/>
              </a:solidFill>
            </a:ln>
          </c:spPr>
          <c:marker>
            <c:symbol val="triangle"/>
            <c:size val="4"/>
            <c:spPr>
              <a:solidFill>
                <a:schemeClr val="accent1"/>
              </a:solidFill>
              <a:ln w="19050">
                <a:solidFill>
                  <a:schemeClr val="accent1"/>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PD'!$D$5:$D$30</c:f>
              <c:numCache>
                <c:formatCode>#,##0_ ;\-#,##0\ </c:formatCode>
                <c:ptCount val="26"/>
                <c:pt idx="5">
                  <c:v>494.77931814940263</c:v>
                </c:pt>
                <c:pt idx="6">
                  <c:v>512.93371071151557</c:v>
                </c:pt>
                <c:pt idx="7">
                  <c:v>523.01564581465061</c:v>
                </c:pt>
                <c:pt idx="8">
                  <c:v>522.79612603326325</c:v>
                </c:pt>
                <c:pt idx="9">
                  <c:v>531.4118298708803</c:v>
                </c:pt>
                <c:pt idx="10">
                  <c:v>542.01924209868446</c:v>
                </c:pt>
                <c:pt idx="11">
                  <c:v>546.94396989805443</c:v>
                </c:pt>
                <c:pt idx="12">
                  <c:v>527.28073795308956</c:v>
                </c:pt>
                <c:pt idx="13">
                  <c:v>538.09058354660988</c:v>
                </c:pt>
                <c:pt idx="14">
                  <c:v>549.52756713746203</c:v>
                </c:pt>
                <c:pt idx="15">
                  <c:v>558.11376762008717</c:v>
                </c:pt>
                <c:pt idx="16">
                  <c:v>565.20233780151716</c:v>
                </c:pt>
                <c:pt idx="17">
                  <c:v>580.6673957749133</c:v>
                </c:pt>
                <c:pt idx="18">
                  <c:v>588.28696677208529</c:v>
                </c:pt>
                <c:pt idx="19">
                  <c:v>594.02632876989844</c:v>
                </c:pt>
                <c:pt idx="20">
                  <c:v>599.06653908000555</c:v>
                </c:pt>
                <c:pt idx="21">
                  <c:v>603.30837200962458</c:v>
                </c:pt>
                <c:pt idx="22">
                  <c:v>617.15820717348561</c:v>
                </c:pt>
                <c:pt idx="23">
                  <c:v>639.88952388816165</c:v>
                </c:pt>
                <c:pt idx="24">
                  <c:v>690.27274740031964</c:v>
                </c:pt>
                <c:pt idx="25">
                  <c:v>730.13272466513467</c:v>
                </c:pt>
              </c:numCache>
            </c:numRef>
          </c:val>
          <c:smooth val="0"/>
        </c:ser>
        <c:ser>
          <c:idx val="5"/>
          <c:order val="3"/>
          <c:tx>
            <c:v>2013 Winter</c:v>
          </c:tx>
          <c:spPr>
            <a:ln w="19050">
              <a:solidFill>
                <a:schemeClr val="accent1"/>
              </a:solidFill>
            </a:ln>
          </c:spPr>
          <c:marker>
            <c:symbol val="square"/>
            <c:size val="4"/>
            <c:spPr>
              <a:solidFill>
                <a:schemeClr val="accent1"/>
              </a:solidFill>
              <a:ln w="19050">
                <a:solidFill>
                  <a:schemeClr val="accent1"/>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'QLD PD'!$G$5:$G$30</c:f>
              <c:numCache>
                <c:formatCode>#,##0_ ;\-#,##0\ </c:formatCode>
                <c:ptCount val="26"/>
                <c:pt idx="5">
                  <c:v>471.90386890036069</c:v>
                </c:pt>
                <c:pt idx="6">
                  <c:v>523.61855794753683</c:v>
                </c:pt>
                <c:pt idx="7">
                  <c:v>534.9658945208397</c:v>
                </c:pt>
                <c:pt idx="8">
                  <c:v>497.41340744475468</c:v>
                </c:pt>
                <c:pt idx="9">
                  <c:v>509.57980285920087</c:v>
                </c:pt>
                <c:pt idx="10">
                  <c:v>519.41686090698522</c:v>
                </c:pt>
                <c:pt idx="11">
                  <c:v>541.62168485241239</c:v>
                </c:pt>
                <c:pt idx="12">
                  <c:v>510.24713737993977</c:v>
                </c:pt>
                <c:pt idx="13">
                  <c:v>521.44723960727663</c:v>
                </c:pt>
                <c:pt idx="14">
                  <c:v>534.32549553201795</c:v>
                </c:pt>
                <c:pt idx="15">
                  <c:v>546.92927714462826</c:v>
                </c:pt>
                <c:pt idx="16">
                  <c:v>558.59703215998445</c:v>
                </c:pt>
                <c:pt idx="17">
                  <c:v>569.34161988100868</c:v>
                </c:pt>
                <c:pt idx="18">
                  <c:v>576.85022408075395</c:v>
                </c:pt>
                <c:pt idx="19">
                  <c:v>589.00302146112608</c:v>
                </c:pt>
                <c:pt idx="20">
                  <c:v>596.63098837897644</c:v>
                </c:pt>
                <c:pt idx="21">
                  <c:v>604.61159108896652</c:v>
                </c:pt>
                <c:pt idx="22">
                  <c:v>626.4632981177399</c:v>
                </c:pt>
                <c:pt idx="23">
                  <c:v>647.64541487703195</c:v>
                </c:pt>
                <c:pt idx="24">
                  <c:v>666.24463721375616</c:v>
                </c:pt>
                <c:pt idx="25">
                  <c:v>690.68291504557942</c:v>
                </c:pt>
              </c:numCache>
            </c:numRef>
          </c:val>
          <c:smooth val="0"/>
        </c:ser>
        <c:ser>
          <c:idx val="3"/>
          <c:order val="4"/>
          <c:tx>
            <c:v>2012 Summer</c:v>
          </c:tx>
          <c:spPr>
            <a:ln w="19050">
              <a:solidFill>
                <a:srgbClr val="FFC000"/>
              </a:solidFill>
            </a:ln>
          </c:spPr>
          <c:marker>
            <c:symbol val="triangle"/>
            <c:size val="4"/>
            <c:spPr>
              <a:solidFill>
                <a:srgbClr val="FFC000"/>
              </a:solidFill>
              <a:ln w="19050">
                <a:solidFill>
                  <a:srgbClr val="FFC000"/>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GSOO'!$BC$113:$BC$138</c:f>
              <c:numCache>
                <c:formatCode>#,##0_ ;\-#,##0\ </c:formatCode>
                <c:ptCount val="26"/>
                <c:pt idx="4">
                  <c:v>469.42208752992275</c:v>
                </c:pt>
                <c:pt idx="5">
                  <c:v>497.73853900681843</c:v>
                </c:pt>
                <c:pt idx="6">
                  <c:v>542.01704612310607</c:v>
                </c:pt>
                <c:pt idx="7">
                  <c:v>581.79075048038214</c:v>
                </c:pt>
                <c:pt idx="8">
                  <c:v>611.71861528946329</c:v>
                </c:pt>
                <c:pt idx="9">
                  <c:v>649.50873549361631</c:v>
                </c:pt>
                <c:pt idx="10">
                  <c:v>687.3428522104864</c:v>
                </c:pt>
                <c:pt idx="11">
                  <c:v>705.67109439952651</c:v>
                </c:pt>
                <c:pt idx="12">
                  <c:v>675.81700441987766</c:v>
                </c:pt>
                <c:pt idx="13">
                  <c:v>681.9752830834899</c:v>
                </c:pt>
                <c:pt idx="14">
                  <c:v>689.10300541245613</c:v>
                </c:pt>
                <c:pt idx="15">
                  <c:v>698.03813389061509</c:v>
                </c:pt>
                <c:pt idx="16">
                  <c:v>708.3697081004982</c:v>
                </c:pt>
                <c:pt idx="17">
                  <c:v>716.17482336954424</c:v>
                </c:pt>
                <c:pt idx="18">
                  <c:v>747.06191463351433</c:v>
                </c:pt>
                <c:pt idx="19">
                  <c:v>776.49675914175043</c:v>
                </c:pt>
                <c:pt idx="20">
                  <c:v>818.12915770083555</c:v>
                </c:pt>
                <c:pt idx="21">
                  <c:v>832.72090545974265</c:v>
                </c:pt>
                <c:pt idx="22">
                  <c:v>835.41844869056752</c:v>
                </c:pt>
                <c:pt idx="23">
                  <c:v>855.7112037821347</c:v>
                </c:pt>
                <c:pt idx="24">
                  <c:v>866.87727898461071</c:v>
                </c:pt>
                <c:pt idx="25">
                  <c:v>875.89660717483889</c:v>
                </c:pt>
              </c:numCache>
            </c:numRef>
          </c:val>
          <c:smooth val="0"/>
        </c:ser>
        <c:ser>
          <c:idx val="8"/>
          <c:order val="5"/>
          <c:tx>
            <c:v>2012 Winter</c:v>
          </c:tx>
          <c:spPr>
            <a:ln w="19050">
              <a:solidFill>
                <a:srgbClr val="FFC000"/>
              </a:solidFill>
            </a:ln>
          </c:spPr>
          <c:marker>
            <c:symbol val="square"/>
            <c:size val="4"/>
            <c:spPr>
              <a:solidFill>
                <a:srgbClr val="FFC000"/>
              </a:solidFill>
              <a:ln w="19050">
                <a:solidFill>
                  <a:srgbClr val="FFC000"/>
                </a:solidFill>
              </a:ln>
            </c:spPr>
          </c:marker>
          <c:cat>
            <c:numRef>
              <c:f>'QLD PD'!$A$5:$A$30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GSOO'!$BE$113:$BE$138</c:f>
              <c:numCache>
                <c:formatCode>#,##0_ ;\-#,##0\ </c:formatCode>
                <c:ptCount val="26"/>
                <c:pt idx="4">
                  <c:v>478.08615723204139</c:v>
                </c:pt>
                <c:pt idx="5">
                  <c:v>525.12499310915666</c:v>
                </c:pt>
                <c:pt idx="6">
                  <c:v>565.40878490255079</c:v>
                </c:pt>
                <c:pt idx="7">
                  <c:v>610.57911860583897</c:v>
                </c:pt>
                <c:pt idx="8">
                  <c:v>641.82664118504113</c:v>
                </c:pt>
                <c:pt idx="9">
                  <c:v>671.29816066944034</c:v>
                </c:pt>
                <c:pt idx="10">
                  <c:v>727.99651637090165</c:v>
                </c:pt>
                <c:pt idx="11">
                  <c:v>743.13493904731502</c:v>
                </c:pt>
                <c:pt idx="12">
                  <c:v>686.53892530652331</c:v>
                </c:pt>
                <c:pt idx="13">
                  <c:v>695.18196299425506</c:v>
                </c:pt>
                <c:pt idx="14">
                  <c:v>699.99756055020839</c:v>
                </c:pt>
                <c:pt idx="15">
                  <c:v>713.75854673295476</c:v>
                </c:pt>
                <c:pt idx="16">
                  <c:v>732.61481034099802</c:v>
                </c:pt>
                <c:pt idx="17">
                  <c:v>739.8840581129482</c:v>
                </c:pt>
                <c:pt idx="18">
                  <c:v>752.55166068401445</c:v>
                </c:pt>
                <c:pt idx="19">
                  <c:v>757.98349550140858</c:v>
                </c:pt>
                <c:pt idx="20">
                  <c:v>788.51034389881875</c:v>
                </c:pt>
                <c:pt idx="21">
                  <c:v>816.92893311097612</c:v>
                </c:pt>
                <c:pt idx="22">
                  <c:v>843.59738378886027</c:v>
                </c:pt>
                <c:pt idx="23">
                  <c:v>841.6010715468874</c:v>
                </c:pt>
                <c:pt idx="24">
                  <c:v>839.35395104820759</c:v>
                </c:pt>
                <c:pt idx="25">
                  <c:v>831.15346613745294</c:v>
                </c:pt>
              </c:numCache>
            </c:numRef>
          </c:val>
          <c:smooth val="0"/>
        </c:ser>
        <c:dLbls>
          <c:showLegendKey val="0"/>
          <c:showVal val="0"/>
          <c:showCatName val="0"/>
          <c:showSerName val="0"/>
          <c:showPercent val="0"/>
          <c:showBubbleSize val="0"/>
        </c:dLbls>
        <c:marker val="1"/>
        <c:smooth val="0"/>
        <c:axId val="134236416"/>
        <c:axId val="134251264"/>
      </c:lineChart>
      <c:catAx>
        <c:axId val="134236416"/>
        <c:scaling>
          <c:orientation val="minMax"/>
        </c:scaling>
        <c:delete val="0"/>
        <c:axPos val="b"/>
        <c:title>
          <c:tx>
            <c:rich>
              <a:bodyPr/>
              <a:lstStyle/>
              <a:p>
                <a:pPr>
                  <a:defRPr/>
                </a:pPr>
                <a:r>
                  <a:rPr lang="en-AU"/>
                  <a:t>Year</a:t>
                </a:r>
              </a:p>
            </c:rich>
          </c:tx>
          <c:layout>
            <c:manualLayout>
              <c:xMode val="edge"/>
              <c:yMode val="edge"/>
              <c:x val="0.50690071169442585"/>
              <c:y val="0.8379477698542482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4251264"/>
        <c:crosses val="autoZero"/>
        <c:auto val="1"/>
        <c:lblAlgn val="ctr"/>
        <c:lblOffset val="100"/>
        <c:tickLblSkip val="5"/>
        <c:noMultiLvlLbl val="0"/>
      </c:catAx>
      <c:valAx>
        <c:axId val="13425126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Peak daily gas</a:t>
                </a:r>
                <a:r>
                  <a:rPr lang="en-AU" baseline="0"/>
                  <a:t> demand (TJ)</a:t>
                </a:r>
                <a:endParaRPr lang="en-AU"/>
              </a:p>
            </c:rich>
          </c:tx>
          <c:layout>
            <c:manualLayout>
              <c:xMode val="edge"/>
              <c:yMode val="edge"/>
              <c:x val="1.7435895625473038E-2"/>
              <c:y val="0.28836147581948518"/>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34236416"/>
        <c:crosses val="autoZero"/>
        <c:crossBetween val="between"/>
      </c:valAx>
      <c:spPr>
        <a:solidFill>
          <a:srgbClr val="F7F5F5"/>
        </a:solidFill>
      </c:spPr>
    </c:plotArea>
    <c:legend>
      <c:legendPos val="b"/>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gas demand projections</a:t>
            </a:r>
          </a:p>
        </c:rich>
      </c:tx>
      <c:layout>
        <c:manualLayout>
          <c:xMode val="edge"/>
          <c:yMode val="edge"/>
          <c:x val="0.29076312505390689"/>
          <c:y val="1.2195883169201074E-2"/>
        </c:manualLayout>
      </c:layout>
      <c:overlay val="0"/>
    </c:title>
    <c:autoTitleDeleted val="0"/>
    <c:plotArea>
      <c:layout>
        <c:manualLayout>
          <c:layoutTarget val="inner"/>
          <c:xMode val="edge"/>
          <c:yMode val="edge"/>
          <c:x val="0.16871912114666621"/>
          <c:y val="0.12724371439866453"/>
          <c:w val="0.77220712115414603"/>
          <c:h val="0.63569968678027078"/>
        </c:manualLayout>
      </c:layout>
      <c:lineChart>
        <c:grouping val="standard"/>
        <c:varyColors val="0"/>
        <c:ser>
          <c:idx val="0"/>
          <c:order val="0"/>
          <c:tx>
            <c:v>Actuals</c:v>
          </c:tx>
          <c:spPr>
            <a:ln w="19050">
              <a:solidFill>
                <a:schemeClr val="accent4"/>
              </a:solidFill>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(segment)'!$E$5:$E$30</c:f>
              <c:numCache>
                <c:formatCode>#,##0_ ;\-#,##0\ </c:formatCode>
                <c:ptCount val="26"/>
                <c:pt idx="0">
                  <c:v>636.08853873900443</c:v>
                </c:pt>
                <c:pt idx="1">
                  <c:v>639.68235925585793</c:v>
                </c:pt>
                <c:pt idx="2">
                  <c:v>675.28473354906191</c:v>
                </c:pt>
                <c:pt idx="3">
                  <c:v>666.3992027362043</c:v>
                </c:pt>
                <c:pt idx="4">
                  <c:v>687.47790849006219</c:v>
                </c:pt>
              </c:numCache>
            </c:numRef>
          </c:val>
          <c:smooth val="0"/>
        </c:ser>
        <c:ser>
          <c:idx val="1"/>
          <c:order val="1"/>
          <c:tx>
            <c:v>2013 Planning Scenario</c:v>
          </c:tx>
          <c:spPr>
            <a:ln w="19050">
              <a:solidFill>
                <a:schemeClr val="accent1"/>
              </a:solidFill>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'Total AD (segment)'!$K$5:$K$30</c:f>
              <c:numCache>
                <c:formatCode>#,##0_ ;\-#,##0\ </c:formatCode>
                <c:ptCount val="26"/>
                <c:pt idx="5">
                  <c:v>637.73836055893753</c:v>
                </c:pt>
                <c:pt idx="6">
                  <c:v>744.77177106040983</c:v>
                </c:pt>
                <c:pt idx="7">
                  <c:v>1215.1490425490056</c:v>
                </c:pt>
                <c:pt idx="8">
                  <c:v>1706.9922967570519</c:v>
                </c:pt>
                <c:pt idx="9">
                  <c:v>1902.087872388626</c:v>
                </c:pt>
                <c:pt idx="10">
                  <c:v>1980.8998628381537</c:v>
                </c:pt>
                <c:pt idx="11">
                  <c:v>2038.4705391083685</c:v>
                </c:pt>
                <c:pt idx="12">
                  <c:v>2043.9356862766356</c:v>
                </c:pt>
                <c:pt idx="13">
                  <c:v>2045.0079230864631</c:v>
                </c:pt>
                <c:pt idx="14">
                  <c:v>2046.3186672164336</c:v>
                </c:pt>
                <c:pt idx="15">
                  <c:v>2052.3765491279446</c:v>
                </c:pt>
                <c:pt idx="16">
                  <c:v>2059.5357985944406</c:v>
                </c:pt>
                <c:pt idx="17">
                  <c:v>2066.432708545537</c:v>
                </c:pt>
                <c:pt idx="18">
                  <c:v>2076.5490391348194</c:v>
                </c:pt>
                <c:pt idx="19">
                  <c:v>2087.5128337441506</c:v>
                </c:pt>
                <c:pt idx="20">
                  <c:v>2097.7388196764546</c:v>
                </c:pt>
                <c:pt idx="21">
                  <c:v>2109.7581362902292</c:v>
                </c:pt>
                <c:pt idx="22">
                  <c:v>2129.4608906459111</c:v>
                </c:pt>
                <c:pt idx="23">
                  <c:v>2154.683817330987</c:v>
                </c:pt>
                <c:pt idx="24">
                  <c:v>2169.5293142167957</c:v>
                </c:pt>
                <c:pt idx="25">
                  <c:v>2181.9048253925648</c:v>
                </c:pt>
              </c:numCache>
            </c:numRef>
          </c:val>
          <c:smooth val="0"/>
        </c:ser>
        <c:ser>
          <c:idx val="4"/>
          <c:order val="2"/>
          <c:tx>
            <c:v>2012 Planning Scenario (adjusted)</c:v>
          </c:tx>
          <c:spPr>
            <a:ln w="19050">
              <a:solidFill>
                <a:schemeClr val="accent1"/>
              </a:solidFill>
              <a:prstDash val="sysDash"/>
            </a:ln>
          </c:spPr>
          <c:marker>
            <c:symbol val="none"/>
          </c:marker>
          <c:cat>
            <c:numRef>
              <c:f>'Total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GSOO'!$AS$5:$AS$30</c:f>
              <c:numCache>
                <c:formatCode>#,##0_ ;\-#,##0\ </c:formatCode>
                <c:ptCount val="26"/>
                <c:pt idx="4">
                  <c:v>616.60082947629519</c:v>
                </c:pt>
                <c:pt idx="5">
                  <c:v>572.49452641427752</c:v>
                </c:pt>
                <c:pt idx="6">
                  <c:v>978.83078441978</c:v>
                </c:pt>
                <c:pt idx="7">
                  <c:v>1612.9696595741721</c:v>
                </c:pt>
                <c:pt idx="8">
                  <c:v>2271.673503264677</c:v>
                </c:pt>
                <c:pt idx="9">
                  <c:v>2644.4053114260532</c:v>
                </c:pt>
                <c:pt idx="10">
                  <c:v>2658.357831610153</c:v>
                </c:pt>
                <c:pt idx="11">
                  <c:v>2658.8153418385573</c:v>
                </c:pt>
                <c:pt idx="12">
                  <c:v>2659.0024719186003</c:v>
                </c:pt>
                <c:pt idx="13">
                  <c:v>2658.0813188194156</c:v>
                </c:pt>
                <c:pt idx="14">
                  <c:v>2660.0807102942185</c:v>
                </c:pt>
                <c:pt idx="15">
                  <c:v>2666.2244751543944</c:v>
                </c:pt>
                <c:pt idx="16">
                  <c:v>2672.4854479257565</c:v>
                </c:pt>
                <c:pt idx="17">
                  <c:v>2681.2888953866377</c:v>
                </c:pt>
                <c:pt idx="18">
                  <c:v>2696.0870120248846</c:v>
                </c:pt>
                <c:pt idx="19">
                  <c:v>2711.4989688305395</c:v>
                </c:pt>
                <c:pt idx="20">
                  <c:v>2721.4741645736522</c:v>
                </c:pt>
                <c:pt idx="21">
                  <c:v>2731.1340126833302</c:v>
                </c:pt>
                <c:pt idx="22">
                  <c:v>2736.7542257189316</c:v>
                </c:pt>
                <c:pt idx="23">
                  <c:v>2748.6069463037043</c:v>
                </c:pt>
                <c:pt idx="24">
                  <c:v>2754.3827859244907</c:v>
                </c:pt>
                <c:pt idx="25">
                  <c:v>2764.6807800685456</c:v>
                </c:pt>
              </c:numCache>
            </c:numRef>
          </c:val>
          <c:smooth val="0"/>
        </c:ser>
        <c:dLbls>
          <c:showLegendKey val="0"/>
          <c:showVal val="0"/>
          <c:showCatName val="0"/>
          <c:showSerName val="0"/>
          <c:showPercent val="0"/>
          <c:showBubbleSize val="0"/>
        </c:dLbls>
        <c:marker val="1"/>
        <c:smooth val="0"/>
        <c:axId val="122858496"/>
        <c:axId val="122877056"/>
      </c:lineChart>
      <c:catAx>
        <c:axId val="122858496"/>
        <c:scaling>
          <c:orientation val="minMax"/>
        </c:scaling>
        <c:delete val="0"/>
        <c:axPos val="b"/>
        <c:title>
          <c:tx>
            <c:rich>
              <a:bodyPr/>
              <a:lstStyle/>
              <a:p>
                <a:pPr>
                  <a:defRPr/>
                </a:pPr>
                <a:r>
                  <a:rPr lang="en-AU"/>
                  <a:t>Year</a:t>
                </a:r>
              </a:p>
            </c:rich>
          </c:tx>
          <c:layout>
            <c:manualLayout>
              <c:xMode val="edge"/>
              <c:yMode val="edge"/>
              <c:x val="0.5098691953248683"/>
              <c:y val="0.80939947279213698"/>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2877056"/>
        <c:crosses val="autoZero"/>
        <c:auto val="1"/>
        <c:lblAlgn val="ctr"/>
        <c:lblOffset val="100"/>
        <c:tickLblSkip val="5"/>
        <c:noMultiLvlLbl val="0"/>
      </c:catAx>
      <c:valAx>
        <c:axId val="122877056"/>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2858496"/>
        <c:crosses val="autoZero"/>
        <c:crossBetween val="midCat"/>
      </c:valAx>
      <c:spPr>
        <a:solidFill>
          <a:srgbClr val="F7F5F5"/>
        </a:solidFill>
      </c:spPr>
    </c:plotArea>
    <c:legend>
      <c:legendPos val="b"/>
      <c:layout>
        <c:manualLayout>
          <c:xMode val="edge"/>
          <c:yMode val="edge"/>
          <c:x val="3.6025104886131136E-2"/>
          <c:y val="0.87319866645539945"/>
          <c:w val="0.93982367863576621"/>
          <c:h val="0.1146054503753995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 gas demand projections, by market segment</a:t>
            </a:r>
          </a:p>
        </c:rich>
      </c:tx>
      <c:layout>
        <c:manualLayout>
          <c:xMode val="edge"/>
          <c:yMode val="edge"/>
          <c:x val="0.1601477813974112"/>
          <c:y val="1.2195883169201074E-2"/>
        </c:manualLayout>
      </c:layout>
      <c:overlay val="0"/>
    </c:title>
    <c:autoTitleDeleted val="0"/>
    <c:plotArea>
      <c:layout>
        <c:manualLayout>
          <c:layoutTarget val="inner"/>
          <c:xMode val="edge"/>
          <c:yMode val="edge"/>
          <c:x val="0.16871912114666621"/>
          <c:y val="0.14757018634733296"/>
          <c:w val="0.77220712115414603"/>
          <c:h val="0.64383027555973815"/>
        </c:manualLayout>
      </c:layout>
      <c:areaChart>
        <c:grouping val="stacked"/>
        <c:varyColors val="0"/>
        <c:ser>
          <c:idx val="0"/>
          <c:order val="0"/>
          <c:tx>
            <c:strRef>
              <c:f>'Domestic AD (segment)'!$B$3</c:f>
              <c:strCache>
                <c:ptCount val="1"/>
                <c:pt idx="0">
                  <c:v>GPG</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(segment)'!$N$5:$N$30</c:f>
              <c:numCache>
                <c:formatCode>#,##0_ ;\-#,##0\ </c:formatCode>
                <c:ptCount val="26"/>
                <c:pt idx="0">
                  <c:v>167.59155367122307</c:v>
                </c:pt>
                <c:pt idx="1">
                  <c:v>177.12498034806262</c:v>
                </c:pt>
                <c:pt idx="2">
                  <c:v>203.30807424902156</c:v>
                </c:pt>
                <c:pt idx="3">
                  <c:v>189.01426478624148</c:v>
                </c:pt>
                <c:pt idx="4">
                  <c:v>201.01957862083071</c:v>
                </c:pt>
                <c:pt idx="5">
                  <c:v>149.33991713372325</c:v>
                </c:pt>
                <c:pt idx="6">
                  <c:v>129.53453373559711</c:v>
                </c:pt>
                <c:pt idx="7">
                  <c:v>93.775778693148879</c:v>
                </c:pt>
                <c:pt idx="8">
                  <c:v>65.156559957112194</c:v>
                </c:pt>
                <c:pt idx="9">
                  <c:v>70.280185991029214</c:v>
                </c:pt>
                <c:pt idx="10">
                  <c:v>67.922128443349905</c:v>
                </c:pt>
                <c:pt idx="11">
                  <c:v>66.748502231037875</c:v>
                </c:pt>
                <c:pt idx="12">
                  <c:v>65.80240385746319</c:v>
                </c:pt>
                <c:pt idx="13">
                  <c:v>61.461454643572758</c:v>
                </c:pt>
                <c:pt idx="14">
                  <c:v>56.994206027899089</c:v>
                </c:pt>
                <c:pt idx="15">
                  <c:v>58.29976367496149</c:v>
                </c:pt>
                <c:pt idx="16">
                  <c:v>60.365151211897754</c:v>
                </c:pt>
                <c:pt idx="17">
                  <c:v>62.897279963830975</c:v>
                </c:pt>
                <c:pt idx="18">
                  <c:v>68.120744773091332</c:v>
                </c:pt>
                <c:pt idx="19">
                  <c:v>73.931406886896283</c:v>
                </c:pt>
                <c:pt idx="20">
                  <c:v>79.084438648998159</c:v>
                </c:pt>
                <c:pt idx="21">
                  <c:v>86.012143944686173</c:v>
                </c:pt>
                <c:pt idx="22">
                  <c:v>96.610377688098254</c:v>
                </c:pt>
                <c:pt idx="23">
                  <c:v>110.79569820540138</c:v>
                </c:pt>
                <c:pt idx="24">
                  <c:v>115.0896045660312</c:v>
                </c:pt>
                <c:pt idx="25">
                  <c:v>120.68335215845785</c:v>
                </c:pt>
              </c:numCache>
            </c:numRef>
          </c:val>
        </c:ser>
        <c:ser>
          <c:idx val="1"/>
          <c:order val="1"/>
          <c:tx>
            <c:strRef>
              <c:f>'Domestic AD (segment)'!$C$3</c:f>
              <c:strCache>
                <c:ptCount val="1"/>
                <c:pt idx="0">
                  <c:v>MM</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(segment)'!$O$5:$O$30</c:f>
              <c:numCache>
                <c:formatCode>#,##0_ ;\-#,##0\ </c:formatCode>
                <c:ptCount val="26"/>
                <c:pt idx="0">
                  <c:v>183.59403818239144</c:v>
                </c:pt>
                <c:pt idx="1">
                  <c:v>185.35439918142825</c:v>
                </c:pt>
                <c:pt idx="2">
                  <c:v>184.34858462270827</c:v>
                </c:pt>
                <c:pt idx="3">
                  <c:v>184.32830539052077</c:v>
                </c:pt>
                <c:pt idx="4">
                  <c:v>186.62039747297246</c:v>
                </c:pt>
                <c:pt idx="5">
                  <c:v>187.96320854991927</c:v>
                </c:pt>
                <c:pt idx="6">
                  <c:v>189.20583002030341</c:v>
                </c:pt>
                <c:pt idx="7">
                  <c:v>190.84984509214874</c:v>
                </c:pt>
                <c:pt idx="8">
                  <c:v>193.25435178793745</c:v>
                </c:pt>
                <c:pt idx="9">
                  <c:v>196.25245533883478</c:v>
                </c:pt>
                <c:pt idx="10">
                  <c:v>199.31943909570677</c:v>
                </c:pt>
                <c:pt idx="11">
                  <c:v>202.21000058130929</c:v>
                </c:pt>
                <c:pt idx="12">
                  <c:v>204.87460273866105</c:v>
                </c:pt>
                <c:pt idx="13">
                  <c:v>207.24127455765969</c:v>
                </c:pt>
                <c:pt idx="14">
                  <c:v>209.38632961013533</c:v>
                </c:pt>
                <c:pt idx="15">
                  <c:v>211.55589197562276</c:v>
                </c:pt>
                <c:pt idx="16">
                  <c:v>213.87986630862758</c:v>
                </c:pt>
                <c:pt idx="17">
                  <c:v>216.37549459303668</c:v>
                </c:pt>
                <c:pt idx="18">
                  <c:v>218.99546636991752</c:v>
                </c:pt>
                <c:pt idx="19">
                  <c:v>221.70391853665191</c:v>
                </c:pt>
                <c:pt idx="20">
                  <c:v>224.48366398619964</c:v>
                </c:pt>
                <c:pt idx="21">
                  <c:v>227.3569743942387</c:v>
                </c:pt>
                <c:pt idx="22">
                  <c:v>230.30657357546386</c:v>
                </c:pt>
                <c:pt idx="23">
                  <c:v>233.1227831380312</c:v>
                </c:pt>
                <c:pt idx="24">
                  <c:v>235.65113048290513</c:v>
                </c:pt>
                <c:pt idx="25">
                  <c:v>238.10918192570406</c:v>
                </c:pt>
              </c:numCache>
            </c:numRef>
          </c:val>
        </c:ser>
        <c:ser>
          <c:idx val="2"/>
          <c:order val="2"/>
          <c:tx>
            <c:strRef>
              <c:f>'Domestic AD (segment)'!$D$3</c:f>
              <c:strCache>
                <c:ptCount val="1"/>
                <c:pt idx="0">
                  <c:v>LI</c:v>
                </c:pt>
              </c:strCache>
            </c:strRef>
          </c:tx>
          <c:spPr>
            <a:solidFill>
              <a:srgbClr val="ADE0EE"/>
            </a:solidFill>
          </c:spPr>
          <c:dPt>
            <c:idx val="0"/>
            <c:bubble3D val="0"/>
            <c:spPr>
              <a:solidFill>
                <a:srgbClr val="ADE0EE"/>
              </a:solidFill>
              <a:ln w="3175" cmpd="sng">
                <a:solidFill>
                  <a:srgbClr val="FFFFFF"/>
                </a:solidFill>
                <a:prstDash val="solid"/>
              </a:ln>
            </c:spPr>
          </c:dPt>
          <c:dPt>
            <c:idx val="1"/>
            <c:bubble3D val="0"/>
            <c:spPr>
              <a:solidFill>
                <a:srgbClr val="ADE0EE"/>
              </a:solidFill>
              <a:ln w="3175" cmpd="sng">
                <a:solidFill>
                  <a:srgbClr val="FFFFFF"/>
                </a:solidFill>
                <a:prstDash val="solid"/>
              </a:ln>
            </c:spPr>
          </c:dPt>
          <c:dPt>
            <c:idx val="2"/>
            <c:bubble3D val="0"/>
            <c:spPr>
              <a:solidFill>
                <a:srgbClr val="ADE0EE"/>
              </a:solidFill>
              <a:ln w="3175" cmpd="sng">
                <a:solidFill>
                  <a:srgbClr val="FFFFFF"/>
                </a:solidFill>
                <a:prstDash val="solid"/>
              </a:ln>
            </c:spPr>
          </c:dPt>
          <c:dPt>
            <c:idx val="3"/>
            <c:bubble3D val="0"/>
            <c:spPr>
              <a:solidFill>
                <a:srgbClr val="ADE0EE"/>
              </a:solidFill>
              <a:ln w="3175" cmpd="sng">
                <a:solidFill>
                  <a:srgbClr val="FFFFFF"/>
                </a:solidFill>
                <a:prstDash val="solid"/>
              </a:ln>
            </c:spPr>
          </c:dPt>
          <c:dPt>
            <c:idx val="4"/>
            <c:bubble3D val="0"/>
            <c:spPr>
              <a:solidFill>
                <a:srgbClr val="ADE0EE"/>
              </a:solidFill>
              <a:ln w="3175" cmpd="sng">
                <a:solidFill>
                  <a:srgbClr val="FFFFFF"/>
                </a:solidFill>
                <a:prstDash val="solid"/>
              </a:ln>
            </c:spPr>
          </c:dPt>
          <c:dPt>
            <c:idx val="5"/>
            <c:bubble3D val="0"/>
            <c:spPr>
              <a:solidFill>
                <a:srgbClr val="ADE0EE"/>
              </a:solidFill>
              <a:ln w="3175" cmpd="sng">
                <a:solidFill>
                  <a:srgbClr val="FFFFFF"/>
                </a:solidFill>
                <a:prstDash val="solid"/>
              </a:ln>
            </c:spPr>
          </c:dPt>
          <c:dPt>
            <c:idx val="6"/>
            <c:bubble3D val="0"/>
            <c:spPr>
              <a:solidFill>
                <a:srgbClr val="ADE0EE"/>
              </a:solidFill>
              <a:ln w="3175" cmpd="sng">
                <a:solidFill>
                  <a:srgbClr val="FFFFFF"/>
                </a:solidFill>
                <a:prstDash val="solid"/>
              </a:ln>
            </c:spPr>
          </c:dPt>
          <c:dPt>
            <c:idx val="7"/>
            <c:bubble3D val="0"/>
            <c:spPr>
              <a:solidFill>
                <a:srgbClr val="ADE0EE"/>
              </a:solidFill>
              <a:ln w="3175" cmpd="sng">
                <a:solidFill>
                  <a:srgbClr val="FFFFFF"/>
                </a:solidFill>
                <a:prstDash val="solid"/>
              </a:ln>
            </c:spPr>
          </c:dPt>
          <c:dPt>
            <c:idx val="8"/>
            <c:bubble3D val="0"/>
            <c:spPr>
              <a:solidFill>
                <a:srgbClr val="ADE0EE"/>
              </a:solidFill>
              <a:ln w="3175" cmpd="sng">
                <a:solidFill>
                  <a:srgbClr val="FFFFFF"/>
                </a:solidFill>
                <a:prstDash val="solid"/>
              </a:ln>
            </c:spPr>
          </c:dPt>
          <c:dPt>
            <c:idx val="9"/>
            <c:bubble3D val="0"/>
            <c:spPr>
              <a:solidFill>
                <a:srgbClr val="ADE0EE"/>
              </a:solidFill>
              <a:ln w="3175" cmpd="sng">
                <a:solidFill>
                  <a:srgbClr val="FFFFFF"/>
                </a:solidFill>
                <a:prstDash val="solid"/>
              </a:ln>
            </c:spPr>
          </c:dPt>
          <c:dPt>
            <c:idx val="10"/>
            <c:bubble3D val="0"/>
            <c:spPr>
              <a:solidFill>
                <a:srgbClr val="ADE0EE"/>
              </a:solidFill>
              <a:ln w="3175" cmpd="sng">
                <a:solidFill>
                  <a:srgbClr val="FFFFFF"/>
                </a:solidFill>
                <a:prstDash val="solid"/>
              </a:ln>
            </c:spPr>
          </c:dPt>
          <c:dPt>
            <c:idx val="11"/>
            <c:bubble3D val="0"/>
            <c:spPr>
              <a:solidFill>
                <a:srgbClr val="ADE0EE"/>
              </a:solidFill>
              <a:ln w="3175" cmpd="sng">
                <a:solidFill>
                  <a:srgbClr val="FFFFFF"/>
                </a:solidFill>
                <a:prstDash val="solid"/>
              </a:ln>
            </c:spPr>
          </c:dPt>
          <c:dPt>
            <c:idx val="12"/>
            <c:bubble3D val="0"/>
            <c:spPr>
              <a:solidFill>
                <a:srgbClr val="ADE0EE"/>
              </a:solidFill>
              <a:ln w="3175" cmpd="sng">
                <a:solidFill>
                  <a:srgbClr val="FFFFFF"/>
                </a:solidFill>
                <a:prstDash val="solid"/>
              </a:ln>
            </c:spPr>
          </c:dPt>
          <c:dPt>
            <c:idx val="13"/>
            <c:bubble3D val="0"/>
            <c:spPr>
              <a:solidFill>
                <a:srgbClr val="ADE0EE"/>
              </a:solidFill>
              <a:ln w="3175" cmpd="sng">
                <a:solidFill>
                  <a:srgbClr val="FFFFFF"/>
                </a:solidFill>
                <a:prstDash val="solid"/>
              </a:ln>
            </c:spPr>
          </c:dPt>
          <c:dPt>
            <c:idx val="14"/>
            <c:bubble3D val="0"/>
            <c:spPr>
              <a:solidFill>
                <a:srgbClr val="ADE0EE"/>
              </a:solidFill>
              <a:ln w="3175" cmpd="sng">
                <a:solidFill>
                  <a:srgbClr val="FFFFFF"/>
                </a:solidFill>
                <a:prstDash val="solid"/>
              </a:ln>
            </c:spPr>
          </c:dPt>
          <c:dPt>
            <c:idx val="15"/>
            <c:bubble3D val="0"/>
            <c:spPr>
              <a:solidFill>
                <a:srgbClr val="ADE0EE"/>
              </a:solidFill>
              <a:ln w="3175" cmpd="sng">
                <a:solidFill>
                  <a:srgbClr val="FFFFFF"/>
                </a:solidFill>
                <a:prstDash val="solid"/>
              </a:ln>
            </c:spPr>
          </c:dPt>
          <c:dPt>
            <c:idx val="16"/>
            <c:bubble3D val="0"/>
            <c:spPr>
              <a:solidFill>
                <a:srgbClr val="ADE0EE"/>
              </a:solidFill>
              <a:ln w="3175" cmpd="sng">
                <a:solidFill>
                  <a:srgbClr val="FFFFFF"/>
                </a:solidFill>
                <a:prstDash val="solid"/>
              </a:ln>
            </c:spPr>
          </c:dPt>
          <c:dPt>
            <c:idx val="17"/>
            <c:bubble3D val="0"/>
            <c:spPr>
              <a:solidFill>
                <a:srgbClr val="ADE0EE"/>
              </a:solidFill>
              <a:ln w="3175" cmpd="sng">
                <a:solidFill>
                  <a:srgbClr val="FFFFFF"/>
                </a:solidFill>
                <a:prstDash val="solid"/>
              </a:ln>
            </c:spPr>
          </c:dPt>
          <c:dPt>
            <c:idx val="18"/>
            <c:bubble3D val="0"/>
            <c:spPr>
              <a:solidFill>
                <a:srgbClr val="ADE0EE"/>
              </a:solidFill>
              <a:ln w="3175" cmpd="sng">
                <a:solidFill>
                  <a:srgbClr val="FFFFFF"/>
                </a:solidFill>
                <a:prstDash val="solid"/>
              </a:ln>
            </c:spPr>
          </c:dPt>
          <c:dPt>
            <c:idx val="19"/>
            <c:bubble3D val="0"/>
            <c:spPr>
              <a:solidFill>
                <a:srgbClr val="ADE0EE"/>
              </a:solidFill>
              <a:ln w="3175" cmpd="sng">
                <a:solidFill>
                  <a:srgbClr val="FFFFFF"/>
                </a:solidFill>
                <a:prstDash val="solid"/>
              </a:ln>
            </c:spPr>
          </c:dPt>
          <c:dPt>
            <c:idx val="20"/>
            <c:bubble3D val="0"/>
            <c:spPr>
              <a:solidFill>
                <a:srgbClr val="ADE0EE"/>
              </a:solidFill>
              <a:ln w="3175" cmpd="sng">
                <a:solidFill>
                  <a:srgbClr val="FFFFFF"/>
                </a:solidFill>
                <a:prstDash val="solid"/>
              </a:ln>
            </c:spPr>
          </c:dPt>
          <c:dPt>
            <c:idx val="21"/>
            <c:bubble3D val="0"/>
            <c:spPr>
              <a:solidFill>
                <a:srgbClr val="ADE0EE"/>
              </a:solidFill>
              <a:ln w="3175" cmpd="sng">
                <a:solidFill>
                  <a:srgbClr val="FFFFFF"/>
                </a:solidFill>
                <a:prstDash val="solid"/>
              </a:ln>
            </c:spPr>
          </c:dPt>
          <c:dPt>
            <c:idx val="22"/>
            <c:bubble3D val="0"/>
            <c:spPr>
              <a:solidFill>
                <a:srgbClr val="ADE0EE"/>
              </a:solidFill>
              <a:ln w="3175" cmpd="sng">
                <a:solidFill>
                  <a:srgbClr val="FFFFFF"/>
                </a:solidFill>
                <a:prstDash val="solid"/>
              </a:ln>
            </c:spPr>
          </c:dPt>
          <c:dPt>
            <c:idx val="23"/>
            <c:bubble3D val="0"/>
            <c:spPr>
              <a:solidFill>
                <a:srgbClr val="ADE0EE"/>
              </a:solidFill>
              <a:ln w="3175" cmpd="sng">
                <a:solidFill>
                  <a:srgbClr val="FFFFFF"/>
                </a:solidFill>
                <a:prstDash val="solid"/>
              </a:ln>
            </c:spPr>
          </c:dPt>
          <c:dPt>
            <c:idx val="24"/>
            <c:bubble3D val="0"/>
            <c:spPr>
              <a:solidFill>
                <a:srgbClr val="ADE0EE"/>
              </a:solidFill>
              <a:ln w="3175" cmpd="sng">
                <a:solidFill>
                  <a:srgbClr val="FFFFFF"/>
                </a:solidFill>
                <a:prstDash val="solid"/>
              </a:ln>
            </c:spPr>
          </c:dPt>
          <c:dPt>
            <c:idx val="25"/>
            <c:bubble3D val="0"/>
            <c:spPr>
              <a:solidFill>
                <a:srgbClr val="ADE0EE"/>
              </a:solidFill>
              <a:ln w="3175" cmpd="sng">
                <a:solidFill>
                  <a:srgbClr val="FFFFFF"/>
                </a:solidFill>
                <a:prstDash val="solid"/>
              </a:ln>
            </c:spPr>
          </c:dPt>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(segment)'!$P$5:$P$30</c:f>
              <c:numCache>
                <c:formatCode>#,##0_ ;\-#,##0\ </c:formatCode>
                <c:ptCount val="26"/>
                <c:pt idx="0">
                  <c:v>284.90294688538989</c:v>
                </c:pt>
                <c:pt idx="1">
                  <c:v>277.20297972636706</c:v>
                </c:pt>
                <c:pt idx="2">
                  <c:v>287.62807467733199</c:v>
                </c:pt>
                <c:pt idx="3">
                  <c:v>293.05663255944205</c:v>
                </c:pt>
                <c:pt idx="4">
                  <c:v>299.83793239625896</c:v>
                </c:pt>
                <c:pt idx="5">
                  <c:v>300.43523487529501</c:v>
                </c:pt>
                <c:pt idx="6">
                  <c:v>303.12637937154835</c:v>
                </c:pt>
                <c:pt idx="7">
                  <c:v>306.78040200393127</c:v>
                </c:pt>
                <c:pt idx="8">
                  <c:v>311.40261406228143</c:v>
                </c:pt>
                <c:pt idx="9">
                  <c:v>315.86249362859445</c:v>
                </c:pt>
                <c:pt idx="10">
                  <c:v>320.22254110915293</c:v>
                </c:pt>
                <c:pt idx="11">
                  <c:v>323.5958351787026</c:v>
                </c:pt>
                <c:pt idx="12">
                  <c:v>327.34247856319269</c:v>
                </c:pt>
                <c:pt idx="13">
                  <c:v>330.38899276791187</c:v>
                </c:pt>
                <c:pt idx="14">
                  <c:v>334.0219304610805</c:v>
                </c:pt>
                <c:pt idx="15">
                  <c:v>336.60469236004138</c:v>
                </c:pt>
                <c:pt idx="16">
                  <c:v>339.37457995659668</c:v>
                </c:pt>
                <c:pt idx="17">
                  <c:v>341.24373287135074</c:v>
                </c:pt>
                <c:pt idx="18">
                  <c:v>343.51662687449186</c:v>
                </c:pt>
                <c:pt idx="19">
                  <c:v>345.96130720328364</c:v>
                </c:pt>
                <c:pt idx="20">
                  <c:v>348.25451592393796</c:v>
                </c:pt>
                <c:pt idx="21">
                  <c:v>350.47281683398558</c:v>
                </c:pt>
                <c:pt idx="22">
                  <c:v>356.62773826503047</c:v>
                </c:pt>
                <c:pt idx="23">
                  <c:v>364.84913487023601</c:v>
                </c:pt>
                <c:pt idx="24">
                  <c:v>372.87237805054036</c:v>
                </c:pt>
                <c:pt idx="25">
                  <c:v>377.19609019108401</c:v>
                </c:pt>
              </c:numCache>
            </c:numRef>
          </c:val>
        </c:ser>
        <c:dLbls>
          <c:showLegendKey val="0"/>
          <c:showVal val="0"/>
          <c:showCatName val="0"/>
          <c:showSerName val="0"/>
          <c:showPercent val="0"/>
          <c:showBubbleSize val="0"/>
        </c:dLbls>
        <c:axId val="115935872"/>
        <c:axId val="115938048"/>
      </c:areaChart>
      <c:lineChart>
        <c:grouping val="standard"/>
        <c:varyColors val="0"/>
        <c:ser>
          <c:idx val="3"/>
          <c:order val="3"/>
          <c:tx>
            <c:v>2012 Domestic (adjusted)</c:v>
          </c:tx>
          <c:spPr>
            <a:ln w="19050">
              <a:solidFill>
                <a:sysClr val="windowText" lastClr="000000"/>
              </a:solidFill>
              <a:prstDash val="sysDash"/>
            </a:ln>
          </c:spPr>
          <c:marker>
            <c:symbol val="none"/>
          </c:marker>
          <c:val>
            <c:numRef>
              <c:f>'2012 GSOO'!$E$5:$E$30</c:f>
              <c:numCache>
                <c:formatCode>#,##0_ ;\-#,##0\ </c:formatCode>
                <c:ptCount val="26"/>
                <c:pt idx="0">
                  <c:v>569.95916289039292</c:v>
                </c:pt>
                <c:pt idx="1">
                  <c:v>612.31983158266155</c:v>
                </c:pt>
                <c:pt idx="2">
                  <c:v>675.5476729157142</c:v>
                </c:pt>
                <c:pt idx="3">
                  <c:v>663.45155586588271</c:v>
                </c:pt>
                <c:pt idx="4">
                  <c:v>616.60082947629519</c:v>
                </c:pt>
                <c:pt idx="5">
                  <c:v>572.49452641427752</c:v>
                </c:pt>
                <c:pt idx="6">
                  <c:v>587.07100788346725</c:v>
                </c:pt>
                <c:pt idx="7">
                  <c:v>592.85792773059643</c:v>
                </c:pt>
                <c:pt idx="8">
                  <c:v>594.01987197976098</c:v>
                </c:pt>
                <c:pt idx="9">
                  <c:v>598.03659634225482</c:v>
                </c:pt>
                <c:pt idx="10">
                  <c:v>611.98911652635422</c:v>
                </c:pt>
                <c:pt idx="11">
                  <c:v>612.44662675475843</c:v>
                </c:pt>
                <c:pt idx="12">
                  <c:v>612.63375683480149</c:v>
                </c:pt>
                <c:pt idx="13">
                  <c:v>611.71260373561688</c:v>
                </c:pt>
                <c:pt idx="14">
                  <c:v>613.71199521041979</c:v>
                </c:pt>
                <c:pt idx="15">
                  <c:v>619.85576007059569</c:v>
                </c:pt>
                <c:pt idx="16">
                  <c:v>626.11673284195808</c:v>
                </c:pt>
                <c:pt idx="17">
                  <c:v>634.9201803028393</c:v>
                </c:pt>
                <c:pt idx="18">
                  <c:v>649.71829694108624</c:v>
                </c:pt>
                <c:pt idx="19">
                  <c:v>665.13025374674089</c:v>
                </c:pt>
                <c:pt idx="20">
                  <c:v>675.10544948985353</c:v>
                </c:pt>
                <c:pt idx="21">
                  <c:v>684.76529759953155</c:v>
                </c:pt>
                <c:pt idx="22">
                  <c:v>690.38551063513273</c:v>
                </c:pt>
                <c:pt idx="23">
                  <c:v>702.23823121990574</c:v>
                </c:pt>
                <c:pt idx="24">
                  <c:v>708.01407084069194</c:v>
                </c:pt>
                <c:pt idx="25">
                  <c:v>718.31206498474705</c:v>
                </c:pt>
              </c:numCache>
            </c:numRef>
          </c:val>
          <c:smooth val="0"/>
        </c:ser>
        <c:dLbls>
          <c:showLegendKey val="0"/>
          <c:showVal val="0"/>
          <c:showCatName val="0"/>
          <c:showSerName val="0"/>
          <c:showPercent val="0"/>
          <c:showBubbleSize val="0"/>
        </c:dLbls>
        <c:marker val="1"/>
        <c:smooth val="0"/>
        <c:axId val="115935872"/>
        <c:axId val="115938048"/>
      </c:lineChart>
      <c:catAx>
        <c:axId val="115935872"/>
        <c:scaling>
          <c:orientation val="minMax"/>
        </c:scaling>
        <c:delete val="0"/>
        <c:axPos val="b"/>
        <c:title>
          <c:tx>
            <c:rich>
              <a:bodyPr/>
              <a:lstStyle/>
              <a:p>
                <a:pPr>
                  <a:defRPr/>
                </a:pPr>
                <a:r>
                  <a:rPr lang="en-AU"/>
                  <a:t>Year</a:t>
                </a:r>
              </a:p>
            </c:rich>
          </c:tx>
          <c:layout>
            <c:manualLayout>
              <c:xMode val="edge"/>
              <c:yMode val="edge"/>
              <c:x val="0.50690066478722062"/>
              <c:y val="0.8541177110792076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15938048"/>
        <c:crosses val="autoZero"/>
        <c:auto val="1"/>
        <c:lblAlgn val="ctr"/>
        <c:lblOffset val="100"/>
        <c:tickLblSkip val="5"/>
        <c:noMultiLvlLbl val="0"/>
      </c:catAx>
      <c:valAx>
        <c:axId val="11593804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15935872"/>
        <c:crosses val="autoZero"/>
        <c:crossBetween val="midCat"/>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 gas demand projections</a:t>
            </a:r>
          </a:p>
        </c:rich>
      </c:tx>
      <c:layout>
        <c:manualLayout>
          <c:xMode val="edge"/>
          <c:yMode val="edge"/>
          <c:x val="0.1601477813974112"/>
          <c:y val="1.2195883169201074E-2"/>
        </c:manualLayout>
      </c:layout>
      <c:overlay val="0"/>
    </c:title>
    <c:autoTitleDeleted val="0"/>
    <c:plotArea>
      <c:layout>
        <c:manualLayout>
          <c:layoutTarget val="inner"/>
          <c:xMode val="edge"/>
          <c:yMode val="edge"/>
          <c:x val="0.16871912114666621"/>
          <c:y val="0.14757018634733296"/>
          <c:w val="0.77220712115414603"/>
          <c:h val="0.64383027555973815"/>
        </c:manualLayout>
      </c:layout>
      <c:areaChart>
        <c:grouping val="stacked"/>
        <c:varyColors val="0"/>
        <c:ser>
          <c:idx val="0"/>
          <c:order val="0"/>
          <c:tx>
            <c:strRef>
              <c:f>'Domestic AD (segment)'!$I$3</c:f>
              <c:strCache>
                <c:ptCount val="1"/>
                <c:pt idx="0">
                  <c:v>Total Domestic</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(segment)'!$Q$5:$Q$30</c:f>
              <c:numCache>
                <c:formatCode>#,##0_ ;\-#,##0\ </c:formatCode>
                <c:ptCount val="26"/>
                <c:pt idx="0">
                  <c:v>636.08853873900443</c:v>
                </c:pt>
                <c:pt idx="1">
                  <c:v>639.68235925585793</c:v>
                </c:pt>
                <c:pt idx="2">
                  <c:v>675.28473354906191</c:v>
                </c:pt>
                <c:pt idx="3">
                  <c:v>666.3992027362043</c:v>
                </c:pt>
                <c:pt idx="4">
                  <c:v>687.47790849006219</c:v>
                </c:pt>
                <c:pt idx="5">
                  <c:v>637.73836055893753</c:v>
                </c:pt>
                <c:pt idx="6">
                  <c:v>621.8667431274489</c:v>
                </c:pt>
                <c:pt idx="7">
                  <c:v>591.40602578922892</c:v>
                </c:pt>
                <c:pt idx="8">
                  <c:v>569.81352580733108</c:v>
                </c:pt>
                <c:pt idx="9">
                  <c:v>582.39513495845836</c:v>
                </c:pt>
                <c:pt idx="10">
                  <c:v>587.46410864820962</c:v>
                </c:pt>
                <c:pt idx="11">
                  <c:v>592.55433799104981</c:v>
                </c:pt>
                <c:pt idx="12">
                  <c:v>598.0194851593169</c:v>
                </c:pt>
                <c:pt idx="13">
                  <c:v>599.09172196914437</c:v>
                </c:pt>
                <c:pt idx="14">
                  <c:v>600.40246609911492</c:v>
                </c:pt>
                <c:pt idx="15">
                  <c:v>606.46034801062569</c:v>
                </c:pt>
                <c:pt idx="16">
                  <c:v>613.61959747712194</c:v>
                </c:pt>
                <c:pt idx="17">
                  <c:v>620.51650742821835</c:v>
                </c:pt>
                <c:pt idx="18">
                  <c:v>630.63283801750072</c:v>
                </c:pt>
                <c:pt idx="19">
                  <c:v>641.59663262683182</c:v>
                </c:pt>
                <c:pt idx="20">
                  <c:v>651.82261855913578</c:v>
                </c:pt>
                <c:pt idx="21">
                  <c:v>663.84193517291044</c:v>
                </c:pt>
                <c:pt idx="22">
                  <c:v>683.54468952859258</c:v>
                </c:pt>
                <c:pt idx="23">
                  <c:v>708.76761621366859</c:v>
                </c:pt>
                <c:pt idx="24">
                  <c:v>723.61311309947678</c:v>
                </c:pt>
                <c:pt idx="25">
                  <c:v>735.98862427524591</c:v>
                </c:pt>
              </c:numCache>
            </c:numRef>
          </c:val>
        </c:ser>
        <c:dLbls>
          <c:showLegendKey val="0"/>
          <c:showVal val="0"/>
          <c:showCatName val="0"/>
          <c:showSerName val="0"/>
          <c:showPercent val="0"/>
          <c:showBubbleSize val="0"/>
        </c:dLbls>
        <c:axId val="116001408"/>
        <c:axId val="116007680"/>
      </c:areaChart>
      <c:lineChart>
        <c:grouping val="standard"/>
        <c:varyColors val="0"/>
        <c:ser>
          <c:idx val="3"/>
          <c:order val="1"/>
          <c:tx>
            <c:v>2012 Domestic (adjusted)</c:v>
          </c:tx>
          <c:spPr>
            <a:ln w="19050">
              <a:solidFill>
                <a:sysClr val="windowText" lastClr="000000"/>
              </a:solidFill>
              <a:prstDash val="sysDash"/>
            </a:ln>
          </c:spPr>
          <c:marker>
            <c:symbol val="none"/>
          </c:marker>
          <c:val>
            <c:numRef>
              <c:f>'2012 GSOO'!$E$5:$E$30</c:f>
              <c:numCache>
                <c:formatCode>#,##0_ ;\-#,##0\ </c:formatCode>
                <c:ptCount val="26"/>
                <c:pt idx="0">
                  <c:v>569.95916289039292</c:v>
                </c:pt>
                <c:pt idx="1">
                  <c:v>612.31983158266155</c:v>
                </c:pt>
                <c:pt idx="2">
                  <c:v>675.5476729157142</c:v>
                </c:pt>
                <c:pt idx="3">
                  <c:v>663.45155586588271</c:v>
                </c:pt>
                <c:pt idx="4">
                  <c:v>616.60082947629519</c:v>
                </c:pt>
                <c:pt idx="5">
                  <c:v>572.49452641427752</c:v>
                </c:pt>
                <c:pt idx="6">
                  <c:v>587.07100788346725</c:v>
                </c:pt>
                <c:pt idx="7">
                  <c:v>592.85792773059643</c:v>
                </c:pt>
                <c:pt idx="8">
                  <c:v>594.01987197976098</c:v>
                </c:pt>
                <c:pt idx="9">
                  <c:v>598.03659634225482</c:v>
                </c:pt>
                <c:pt idx="10">
                  <c:v>611.98911652635422</c:v>
                </c:pt>
                <c:pt idx="11">
                  <c:v>612.44662675475843</c:v>
                </c:pt>
                <c:pt idx="12">
                  <c:v>612.63375683480149</c:v>
                </c:pt>
                <c:pt idx="13">
                  <c:v>611.71260373561688</c:v>
                </c:pt>
                <c:pt idx="14">
                  <c:v>613.71199521041979</c:v>
                </c:pt>
                <c:pt idx="15">
                  <c:v>619.85576007059569</c:v>
                </c:pt>
                <c:pt idx="16">
                  <c:v>626.11673284195808</c:v>
                </c:pt>
                <c:pt idx="17">
                  <c:v>634.9201803028393</c:v>
                </c:pt>
                <c:pt idx="18">
                  <c:v>649.71829694108624</c:v>
                </c:pt>
                <c:pt idx="19">
                  <c:v>665.13025374674089</c:v>
                </c:pt>
                <c:pt idx="20">
                  <c:v>675.10544948985353</c:v>
                </c:pt>
                <c:pt idx="21">
                  <c:v>684.76529759953155</c:v>
                </c:pt>
                <c:pt idx="22">
                  <c:v>690.38551063513273</c:v>
                </c:pt>
                <c:pt idx="23">
                  <c:v>702.23823121990574</c:v>
                </c:pt>
                <c:pt idx="24">
                  <c:v>708.01407084069194</c:v>
                </c:pt>
                <c:pt idx="25">
                  <c:v>718.31206498474705</c:v>
                </c:pt>
              </c:numCache>
            </c:numRef>
          </c:val>
          <c:smooth val="0"/>
        </c:ser>
        <c:dLbls>
          <c:showLegendKey val="0"/>
          <c:showVal val="0"/>
          <c:showCatName val="0"/>
          <c:showSerName val="0"/>
          <c:showPercent val="0"/>
          <c:showBubbleSize val="0"/>
        </c:dLbls>
        <c:marker val="1"/>
        <c:smooth val="0"/>
        <c:axId val="116001408"/>
        <c:axId val="116007680"/>
      </c:lineChart>
      <c:catAx>
        <c:axId val="116001408"/>
        <c:scaling>
          <c:orientation val="minMax"/>
        </c:scaling>
        <c:delete val="0"/>
        <c:axPos val="b"/>
        <c:title>
          <c:tx>
            <c:rich>
              <a:bodyPr/>
              <a:lstStyle/>
              <a:p>
                <a:pPr>
                  <a:defRPr/>
                </a:pPr>
                <a:r>
                  <a:rPr lang="en-AU"/>
                  <a:t>Year</a:t>
                </a:r>
              </a:p>
            </c:rich>
          </c:tx>
          <c:layout>
            <c:manualLayout>
              <c:xMode val="edge"/>
              <c:yMode val="edge"/>
              <c:x val="0.50690066478722062"/>
              <c:y val="0.85411771107920764"/>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16007680"/>
        <c:crosses val="autoZero"/>
        <c:auto val="1"/>
        <c:lblAlgn val="ctr"/>
        <c:lblOffset val="100"/>
        <c:tickLblSkip val="5"/>
        <c:noMultiLvlLbl val="0"/>
      </c:catAx>
      <c:valAx>
        <c:axId val="116007680"/>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16001408"/>
        <c:crosses val="autoZero"/>
        <c:crossBetween val="midCat"/>
      </c:valAx>
      <c:spPr>
        <a:solidFill>
          <a:srgbClr val="F7F5F5"/>
        </a:solidFill>
      </c:spPr>
    </c:plotArea>
    <c:legend>
      <c:legendPos val="b"/>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 gas demand projections by market segment</a:t>
            </a:r>
          </a:p>
        </c:rich>
      </c:tx>
      <c:layout>
        <c:manualLayout>
          <c:xMode val="edge"/>
          <c:yMode val="edge"/>
          <c:x val="0.20170720892447802"/>
          <c:y val="1.2195883169201074E-2"/>
        </c:manualLayout>
      </c:layout>
      <c:overlay val="0"/>
    </c:title>
    <c:autoTitleDeleted val="0"/>
    <c:plotArea>
      <c:layout>
        <c:manualLayout>
          <c:layoutTarget val="inner"/>
          <c:xMode val="edge"/>
          <c:yMode val="edge"/>
          <c:x val="0.16871912114666621"/>
          <c:y val="0.13943959756786559"/>
          <c:w val="0.77220712115414603"/>
          <c:h val="0.57878556532399905"/>
        </c:manualLayout>
      </c:layout>
      <c:lineChart>
        <c:grouping val="standard"/>
        <c:varyColors val="0"/>
        <c:ser>
          <c:idx val="0"/>
          <c:order val="0"/>
          <c:tx>
            <c:v>Actuals GPG</c:v>
          </c:tx>
          <c:spPr>
            <a:ln w="19050">
              <a:solidFill>
                <a:schemeClr val="accent4"/>
              </a:solidFill>
            </a:ln>
          </c:spPr>
          <c:marker>
            <c:symbol val="square"/>
            <c:size val="4"/>
            <c:spPr>
              <a:solidFill>
                <a:schemeClr val="accent4"/>
              </a:solidFill>
              <a:ln w="19050">
                <a:solidFill>
                  <a:schemeClr val="accent4"/>
                </a:solidFill>
              </a:ln>
            </c:spPr>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(segment)'!$B$5:$B$30</c:f>
              <c:numCache>
                <c:formatCode>#,##0_ ;\-#,##0\ </c:formatCode>
                <c:ptCount val="26"/>
                <c:pt idx="0">
                  <c:v>167.59155367122307</c:v>
                </c:pt>
                <c:pt idx="1">
                  <c:v>177.12498034806262</c:v>
                </c:pt>
                <c:pt idx="2">
                  <c:v>203.30807424902156</c:v>
                </c:pt>
                <c:pt idx="3">
                  <c:v>189.01426478624148</c:v>
                </c:pt>
                <c:pt idx="4">
                  <c:v>201.01957862083071</c:v>
                </c:pt>
              </c:numCache>
            </c:numRef>
          </c:val>
          <c:smooth val="0"/>
        </c:ser>
        <c:ser>
          <c:idx val="3"/>
          <c:order val="1"/>
          <c:tx>
            <c:v>Actuals MM</c:v>
          </c:tx>
          <c:spPr>
            <a:ln w="19050">
              <a:solidFill>
                <a:schemeClr val="accent4"/>
              </a:solidFill>
              <a:prstDash val="solid"/>
            </a:ln>
          </c:spPr>
          <c:marker>
            <c:symbol val="diamond"/>
            <c:size val="4"/>
            <c:spPr>
              <a:solidFill>
                <a:schemeClr val="accent4"/>
              </a:solidFill>
              <a:ln>
                <a:solidFill>
                  <a:schemeClr val="accent4"/>
                </a:solidFill>
              </a:ln>
            </c:spPr>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(segment)'!$C$5:$C$30</c:f>
              <c:numCache>
                <c:formatCode>#,##0_ ;\-#,##0\ </c:formatCode>
                <c:ptCount val="26"/>
                <c:pt idx="0">
                  <c:v>183.59403818239144</c:v>
                </c:pt>
                <c:pt idx="1">
                  <c:v>185.35439918142825</c:v>
                </c:pt>
                <c:pt idx="2">
                  <c:v>184.34858462270827</c:v>
                </c:pt>
                <c:pt idx="3">
                  <c:v>184.32830539052077</c:v>
                </c:pt>
                <c:pt idx="4">
                  <c:v>186.62039747297246</c:v>
                </c:pt>
              </c:numCache>
            </c:numRef>
          </c:val>
          <c:smooth val="0"/>
        </c:ser>
        <c:ser>
          <c:idx val="1"/>
          <c:order val="2"/>
          <c:tx>
            <c:v>Actuals LI</c:v>
          </c:tx>
          <c:spPr>
            <a:ln w="19050">
              <a:solidFill>
                <a:schemeClr val="accent4"/>
              </a:solidFill>
            </a:ln>
          </c:spPr>
          <c:marker>
            <c:symbol val="circle"/>
            <c:size val="4"/>
            <c:spPr>
              <a:solidFill>
                <a:schemeClr val="accent4"/>
              </a:solidFill>
              <a:ln w="19050">
                <a:solidFill>
                  <a:schemeClr val="accent4"/>
                </a:solidFill>
              </a:ln>
            </c:spPr>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(segment)'!$D$5:$D$30</c:f>
              <c:numCache>
                <c:formatCode>#,##0_ ;\-#,##0\ </c:formatCode>
                <c:ptCount val="26"/>
                <c:pt idx="0">
                  <c:v>284.90294688538989</c:v>
                </c:pt>
                <c:pt idx="1">
                  <c:v>277.20297972636706</c:v>
                </c:pt>
                <c:pt idx="2">
                  <c:v>287.62807467733199</c:v>
                </c:pt>
                <c:pt idx="3">
                  <c:v>293.05663255944205</c:v>
                </c:pt>
                <c:pt idx="4">
                  <c:v>299.83793239625896</c:v>
                </c:pt>
              </c:numCache>
            </c:numRef>
          </c:val>
          <c:smooth val="0"/>
        </c:ser>
        <c:ser>
          <c:idx val="2"/>
          <c:order val="3"/>
          <c:tx>
            <c:v>2013 GPG</c:v>
          </c:tx>
          <c:spPr>
            <a:ln w="19050">
              <a:solidFill>
                <a:schemeClr val="accent1"/>
              </a:solidFill>
              <a:prstDash val="solid"/>
            </a:ln>
          </c:spPr>
          <c:marker>
            <c:symbol val="none"/>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(segment)'!$F$5:$F$30</c:f>
              <c:numCache>
                <c:formatCode>#,##0_ ;\-#,##0\ </c:formatCode>
                <c:ptCount val="26"/>
                <c:pt idx="5">
                  <c:v>149.33991713372325</c:v>
                </c:pt>
                <c:pt idx="6">
                  <c:v>129.53453373559711</c:v>
                </c:pt>
                <c:pt idx="7">
                  <c:v>93.775778693148879</c:v>
                </c:pt>
                <c:pt idx="8">
                  <c:v>65.156559957112194</c:v>
                </c:pt>
                <c:pt idx="9">
                  <c:v>70.280185991029214</c:v>
                </c:pt>
                <c:pt idx="10">
                  <c:v>67.922128443349905</c:v>
                </c:pt>
                <c:pt idx="11">
                  <c:v>66.748502231037875</c:v>
                </c:pt>
                <c:pt idx="12">
                  <c:v>65.80240385746319</c:v>
                </c:pt>
                <c:pt idx="13">
                  <c:v>61.461454643572758</c:v>
                </c:pt>
                <c:pt idx="14">
                  <c:v>56.994206027899089</c:v>
                </c:pt>
                <c:pt idx="15">
                  <c:v>58.29976367496149</c:v>
                </c:pt>
                <c:pt idx="16">
                  <c:v>60.365151211897754</c:v>
                </c:pt>
                <c:pt idx="17">
                  <c:v>62.897279963830975</c:v>
                </c:pt>
                <c:pt idx="18">
                  <c:v>68.120744773091332</c:v>
                </c:pt>
                <c:pt idx="19">
                  <c:v>73.931406886896283</c:v>
                </c:pt>
                <c:pt idx="20">
                  <c:v>79.084438648998159</c:v>
                </c:pt>
                <c:pt idx="21">
                  <c:v>86.012143944686173</c:v>
                </c:pt>
                <c:pt idx="22">
                  <c:v>96.610377688098254</c:v>
                </c:pt>
                <c:pt idx="23">
                  <c:v>110.79569820540138</c:v>
                </c:pt>
                <c:pt idx="24">
                  <c:v>115.0896045660312</c:v>
                </c:pt>
                <c:pt idx="25">
                  <c:v>120.68335215845785</c:v>
                </c:pt>
              </c:numCache>
            </c:numRef>
          </c:val>
          <c:smooth val="0"/>
        </c:ser>
        <c:ser>
          <c:idx val="4"/>
          <c:order val="4"/>
          <c:tx>
            <c:v>2013 MM</c:v>
          </c:tx>
          <c:spPr>
            <a:ln w="19050">
              <a:solidFill>
                <a:srgbClr val="FFC000"/>
              </a:solidFill>
              <a:prstDash val="solid"/>
            </a:ln>
          </c:spPr>
          <c:marker>
            <c:symbol val="none"/>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(segment)'!$G$5:$G$30</c:f>
              <c:numCache>
                <c:formatCode>#,##0_ ;\-#,##0\ </c:formatCode>
                <c:ptCount val="26"/>
                <c:pt idx="5">
                  <c:v>187.96320854991927</c:v>
                </c:pt>
                <c:pt idx="6">
                  <c:v>189.20583002030341</c:v>
                </c:pt>
                <c:pt idx="7">
                  <c:v>190.84984509214874</c:v>
                </c:pt>
                <c:pt idx="8">
                  <c:v>193.25435178793745</c:v>
                </c:pt>
                <c:pt idx="9">
                  <c:v>196.25245533883478</c:v>
                </c:pt>
                <c:pt idx="10">
                  <c:v>199.31943909570677</c:v>
                </c:pt>
                <c:pt idx="11">
                  <c:v>202.21000058130929</c:v>
                </c:pt>
                <c:pt idx="12">
                  <c:v>204.87460273866105</c:v>
                </c:pt>
                <c:pt idx="13">
                  <c:v>207.24127455765969</c:v>
                </c:pt>
                <c:pt idx="14">
                  <c:v>209.38632961013533</c:v>
                </c:pt>
                <c:pt idx="15">
                  <c:v>211.55589197562276</c:v>
                </c:pt>
                <c:pt idx="16">
                  <c:v>213.87986630862758</c:v>
                </c:pt>
                <c:pt idx="17">
                  <c:v>216.37549459303668</c:v>
                </c:pt>
                <c:pt idx="18">
                  <c:v>218.99546636991752</c:v>
                </c:pt>
                <c:pt idx="19">
                  <c:v>221.70391853665191</c:v>
                </c:pt>
                <c:pt idx="20">
                  <c:v>224.48366398619964</c:v>
                </c:pt>
                <c:pt idx="21">
                  <c:v>227.3569743942387</c:v>
                </c:pt>
                <c:pt idx="22">
                  <c:v>230.30657357546386</c:v>
                </c:pt>
                <c:pt idx="23">
                  <c:v>233.1227831380312</c:v>
                </c:pt>
                <c:pt idx="24">
                  <c:v>235.65113048290513</c:v>
                </c:pt>
                <c:pt idx="25">
                  <c:v>238.10918192570406</c:v>
                </c:pt>
              </c:numCache>
            </c:numRef>
          </c:val>
          <c:smooth val="0"/>
        </c:ser>
        <c:ser>
          <c:idx val="5"/>
          <c:order val="5"/>
          <c:tx>
            <c:v>2013 LI</c:v>
          </c:tx>
          <c:spPr>
            <a:ln w="19050">
              <a:solidFill>
                <a:srgbClr val="ADE0EE"/>
              </a:solidFill>
            </a:ln>
          </c:spPr>
          <c:marker>
            <c:symbol val="none"/>
          </c:marker>
          <c:val>
            <c:numRef>
              <c:f>'Domestic AD (segment)'!$H$5:$H$30</c:f>
              <c:numCache>
                <c:formatCode>#,##0_ ;\-#,##0\ </c:formatCode>
                <c:ptCount val="26"/>
                <c:pt idx="5">
                  <c:v>300.43523487529501</c:v>
                </c:pt>
                <c:pt idx="6">
                  <c:v>303.12637937154835</c:v>
                </c:pt>
                <c:pt idx="7">
                  <c:v>306.78040200393127</c:v>
                </c:pt>
                <c:pt idx="8">
                  <c:v>311.40261406228143</c:v>
                </c:pt>
                <c:pt idx="9">
                  <c:v>315.86249362859445</c:v>
                </c:pt>
                <c:pt idx="10">
                  <c:v>320.22254110915293</c:v>
                </c:pt>
                <c:pt idx="11">
                  <c:v>323.5958351787026</c:v>
                </c:pt>
                <c:pt idx="12">
                  <c:v>327.34247856319269</c:v>
                </c:pt>
                <c:pt idx="13">
                  <c:v>330.38899276791187</c:v>
                </c:pt>
                <c:pt idx="14">
                  <c:v>334.0219304610805</c:v>
                </c:pt>
                <c:pt idx="15">
                  <c:v>336.60469236004138</c:v>
                </c:pt>
                <c:pt idx="16">
                  <c:v>339.37457995659668</c:v>
                </c:pt>
                <c:pt idx="17">
                  <c:v>341.24373287135074</c:v>
                </c:pt>
                <c:pt idx="18">
                  <c:v>343.51662687449186</c:v>
                </c:pt>
                <c:pt idx="19">
                  <c:v>345.96130720328364</c:v>
                </c:pt>
                <c:pt idx="20">
                  <c:v>348.25451592393796</c:v>
                </c:pt>
                <c:pt idx="21">
                  <c:v>350.47281683398558</c:v>
                </c:pt>
                <c:pt idx="22">
                  <c:v>356.62773826503047</c:v>
                </c:pt>
                <c:pt idx="23">
                  <c:v>364.84913487023601</c:v>
                </c:pt>
                <c:pt idx="24">
                  <c:v>372.87237805054036</c:v>
                </c:pt>
                <c:pt idx="25">
                  <c:v>377.19609019108401</c:v>
                </c:pt>
              </c:numCache>
            </c:numRef>
          </c:val>
          <c:smooth val="0"/>
        </c:ser>
        <c:ser>
          <c:idx val="6"/>
          <c:order val="6"/>
          <c:tx>
            <c:v>2012 GPG (adjusted)</c:v>
          </c:tx>
          <c:spPr>
            <a:ln w="19050">
              <a:solidFill>
                <a:srgbClr val="F37321"/>
              </a:solidFill>
              <a:prstDash val="sysDash"/>
            </a:ln>
          </c:spPr>
          <c:marker>
            <c:symbol val="none"/>
          </c:marker>
          <c:val>
            <c:numRef>
              <c:f>'2012 GSOO'!$AN$5:$AN$30</c:f>
              <c:numCache>
                <c:formatCode>#,##0_ ;\-#,##0\ </c:formatCode>
                <c:ptCount val="26"/>
                <c:pt idx="4">
                  <c:v>131.09693227241624</c:v>
                </c:pt>
                <c:pt idx="5">
                  <c:v>80.501970284493297</c:v>
                </c:pt>
                <c:pt idx="6">
                  <c:v>89.066209165428546</c:v>
                </c:pt>
                <c:pt idx="7">
                  <c:v>92.729532650949224</c:v>
                </c:pt>
                <c:pt idx="8">
                  <c:v>83.714824318420057</c:v>
                </c:pt>
                <c:pt idx="9">
                  <c:v>73.76961442838018</c:v>
                </c:pt>
                <c:pt idx="10">
                  <c:v>73.294827303955429</c:v>
                </c:pt>
                <c:pt idx="11">
                  <c:v>65.654688610891924</c:v>
                </c:pt>
                <c:pt idx="12">
                  <c:v>59.997731508006027</c:v>
                </c:pt>
                <c:pt idx="13">
                  <c:v>53.987171509456196</c:v>
                </c:pt>
                <c:pt idx="14">
                  <c:v>50.456048843238904</c:v>
                </c:pt>
                <c:pt idx="15">
                  <c:v>52.674727470476149</c:v>
                </c:pt>
                <c:pt idx="16">
                  <c:v>55.220934848731915</c:v>
                </c:pt>
                <c:pt idx="17">
                  <c:v>61.087290167953014</c:v>
                </c:pt>
                <c:pt idx="18">
                  <c:v>71.353522458912366</c:v>
                </c:pt>
                <c:pt idx="19">
                  <c:v>81.330595833894606</c:v>
                </c:pt>
                <c:pt idx="20">
                  <c:v>86.488621892153162</c:v>
                </c:pt>
                <c:pt idx="21">
                  <c:v>92.728962718602247</c:v>
                </c:pt>
                <c:pt idx="22">
                  <c:v>95.552210969038583</c:v>
                </c:pt>
                <c:pt idx="23">
                  <c:v>104.14839496092642</c:v>
                </c:pt>
                <c:pt idx="24">
                  <c:v>106.37702663647673</c:v>
                </c:pt>
                <c:pt idx="25">
                  <c:v>113.47570900738476</c:v>
                </c:pt>
              </c:numCache>
            </c:numRef>
          </c:val>
          <c:smooth val="0"/>
        </c:ser>
        <c:ser>
          <c:idx val="7"/>
          <c:order val="7"/>
          <c:tx>
            <c:v>2012 MM</c:v>
          </c:tx>
          <c:spPr>
            <a:ln w="19050">
              <a:solidFill>
                <a:srgbClr val="FFC000"/>
              </a:solidFill>
              <a:prstDash val="sysDash"/>
            </a:ln>
          </c:spPr>
          <c:marker>
            <c:symbol val="none"/>
          </c:marker>
          <c:val>
            <c:numRef>
              <c:f>'2012 GSOO'!$AO$5:$AO$30</c:f>
              <c:numCache>
                <c:formatCode>#,##0_ ;\-#,##0\ </c:formatCode>
                <c:ptCount val="26"/>
                <c:pt idx="4">
                  <c:v>182.89032776710826</c:v>
                </c:pt>
                <c:pt idx="5">
                  <c:v>183.40987713246699</c:v>
                </c:pt>
                <c:pt idx="6">
                  <c:v>183.73060181273772</c:v>
                </c:pt>
                <c:pt idx="7">
                  <c:v>184.58694718403984</c:v>
                </c:pt>
                <c:pt idx="8">
                  <c:v>186.30086203862788</c:v>
                </c:pt>
                <c:pt idx="9">
                  <c:v>188.57210991768574</c:v>
                </c:pt>
                <c:pt idx="10">
                  <c:v>191.01659782461414</c:v>
                </c:pt>
                <c:pt idx="11">
                  <c:v>193.52614347516081</c:v>
                </c:pt>
                <c:pt idx="12">
                  <c:v>196.09286911986908</c:v>
                </c:pt>
                <c:pt idx="13">
                  <c:v>198.5482821053248</c:v>
                </c:pt>
                <c:pt idx="14">
                  <c:v>200.64531008205671</c:v>
                </c:pt>
                <c:pt idx="15">
                  <c:v>202.29900844237025</c:v>
                </c:pt>
                <c:pt idx="16">
                  <c:v>203.82593709365361</c:v>
                </c:pt>
                <c:pt idx="17">
                  <c:v>205.7136329557548</c:v>
                </c:pt>
                <c:pt idx="18">
                  <c:v>208.10255263555115</c:v>
                </c:pt>
                <c:pt idx="19">
                  <c:v>210.60036706267965</c:v>
                </c:pt>
                <c:pt idx="20">
                  <c:v>212.71802589569901</c:v>
                </c:pt>
                <c:pt idx="21">
                  <c:v>214.36440805221113</c:v>
                </c:pt>
                <c:pt idx="22">
                  <c:v>215.82119185005044</c:v>
                </c:pt>
                <c:pt idx="23">
                  <c:v>217.32662880512362</c:v>
                </c:pt>
                <c:pt idx="24">
                  <c:v>218.7942890978124</c:v>
                </c:pt>
                <c:pt idx="25">
                  <c:v>220.15429362869631</c:v>
                </c:pt>
              </c:numCache>
            </c:numRef>
          </c:val>
          <c:smooth val="0"/>
        </c:ser>
        <c:ser>
          <c:idx val="8"/>
          <c:order val="8"/>
          <c:tx>
            <c:v>2012 LI</c:v>
          </c:tx>
          <c:spPr>
            <a:ln w="19050">
              <a:solidFill>
                <a:srgbClr val="ADE0EE"/>
              </a:solidFill>
              <a:prstDash val="sysDash"/>
            </a:ln>
          </c:spPr>
          <c:marker>
            <c:symbol val="none"/>
          </c:marker>
          <c:val>
            <c:numRef>
              <c:f>'2012 GSOO'!$AP$5:$AP$30</c:f>
              <c:numCache>
                <c:formatCode>#,##0_ ;\-#,##0\ </c:formatCode>
                <c:ptCount val="26"/>
                <c:pt idx="4">
                  <c:v>302.61356943677072</c:v>
                </c:pt>
                <c:pt idx="5">
                  <c:v>308.58267899731726</c:v>
                </c:pt>
                <c:pt idx="6">
                  <c:v>314.27419690530104</c:v>
                </c:pt>
                <c:pt idx="7">
                  <c:v>315.54144789560735</c:v>
                </c:pt>
                <c:pt idx="8">
                  <c:v>324.00418562271307</c:v>
                </c:pt>
                <c:pt idx="9">
                  <c:v>335.69487199618885</c:v>
                </c:pt>
                <c:pt idx="10">
                  <c:v>347.67769139778466</c:v>
                </c:pt>
                <c:pt idx="11">
                  <c:v>353.26579466870567</c:v>
                </c:pt>
                <c:pt idx="12">
                  <c:v>356.54315620692637</c:v>
                </c:pt>
                <c:pt idx="13">
                  <c:v>359.17715012083585</c:v>
                </c:pt>
                <c:pt idx="14">
                  <c:v>362.61063628512414</c:v>
                </c:pt>
                <c:pt idx="15">
                  <c:v>364.8820241577493</c:v>
                </c:pt>
                <c:pt idx="16">
                  <c:v>367.06986089957263</c:v>
                </c:pt>
                <c:pt idx="17">
                  <c:v>368.11925717913147</c:v>
                </c:pt>
                <c:pt idx="18">
                  <c:v>370.26222184662265</c:v>
                </c:pt>
                <c:pt idx="19">
                  <c:v>373.19929085016656</c:v>
                </c:pt>
                <c:pt idx="20">
                  <c:v>375.89880170200144</c:v>
                </c:pt>
                <c:pt idx="21">
                  <c:v>377.67192682871809</c:v>
                </c:pt>
                <c:pt idx="22">
                  <c:v>379.01210781604362</c:v>
                </c:pt>
                <c:pt idx="23">
                  <c:v>380.76320745385567</c:v>
                </c:pt>
                <c:pt idx="24">
                  <c:v>382.84275510640282</c:v>
                </c:pt>
                <c:pt idx="25">
                  <c:v>384.68206234866597</c:v>
                </c:pt>
              </c:numCache>
            </c:numRef>
          </c:val>
          <c:smooth val="0"/>
        </c:ser>
        <c:dLbls>
          <c:showLegendKey val="0"/>
          <c:showVal val="0"/>
          <c:showCatName val="0"/>
          <c:showSerName val="0"/>
          <c:showPercent val="0"/>
          <c:showBubbleSize val="0"/>
        </c:dLbls>
        <c:marker val="1"/>
        <c:smooth val="0"/>
        <c:axId val="123033088"/>
        <c:axId val="123035008"/>
      </c:lineChart>
      <c:catAx>
        <c:axId val="123033088"/>
        <c:scaling>
          <c:orientation val="minMax"/>
        </c:scaling>
        <c:delete val="0"/>
        <c:axPos val="b"/>
        <c:title>
          <c:tx>
            <c:rich>
              <a:bodyPr/>
              <a:lstStyle/>
              <a:p>
                <a:pPr>
                  <a:defRPr/>
                </a:pPr>
                <a:r>
                  <a:rPr lang="en-AU"/>
                  <a:t>Year</a:t>
                </a:r>
              </a:p>
            </c:rich>
          </c:tx>
          <c:layout>
            <c:manualLayout>
              <c:xMode val="edge"/>
              <c:yMode val="edge"/>
              <c:x val="0.5098691953248683"/>
              <c:y val="0.76874652889480011"/>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035008"/>
        <c:crosses val="autoZero"/>
        <c:auto val="1"/>
        <c:lblAlgn val="ctr"/>
        <c:lblOffset val="100"/>
        <c:tickLblSkip val="5"/>
        <c:noMultiLvlLbl val="0"/>
      </c:catAx>
      <c:valAx>
        <c:axId val="12303500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033088"/>
        <c:crosses val="autoZero"/>
        <c:crossBetween val="midCat"/>
      </c:valAx>
      <c:spPr>
        <a:solidFill>
          <a:srgbClr val="F7F5F5"/>
        </a:solidFill>
      </c:spPr>
    </c:plotArea>
    <c:legend>
      <c:legendPos val="b"/>
      <c:layout>
        <c:manualLayout>
          <c:xMode val="edge"/>
          <c:yMode val="edge"/>
          <c:x val="4.7899227036721649E-2"/>
          <c:y val="0.83254572255806247"/>
          <c:w val="0.92985011725695621"/>
          <c:h val="0.1674542774419375"/>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a:t>
            </a:r>
            <a:r>
              <a:rPr lang="en-AU" sz="1100" baseline="0">
                <a:latin typeface="Arial" pitchFamily="34" charset="0"/>
                <a:cs typeface="Arial" pitchFamily="34" charset="0"/>
              </a:rPr>
              <a:t> </a:t>
            </a:r>
            <a:r>
              <a:rPr lang="en-AU" sz="1100">
                <a:latin typeface="Arial" pitchFamily="34" charset="0"/>
                <a:cs typeface="Arial" pitchFamily="34" charset="0"/>
              </a:rPr>
              <a:t>gas demand projections</a:t>
            </a:r>
          </a:p>
        </c:rich>
      </c:tx>
      <c:layout>
        <c:manualLayout>
          <c:xMode val="edge"/>
          <c:yMode val="edge"/>
          <c:x val="0.2106128005374209"/>
          <c:y val="1.6261177558934765E-2"/>
        </c:manualLayout>
      </c:layout>
      <c:overlay val="0"/>
    </c:title>
    <c:autoTitleDeleted val="0"/>
    <c:plotArea>
      <c:layout>
        <c:manualLayout>
          <c:layoutTarget val="inner"/>
          <c:xMode val="edge"/>
          <c:yMode val="edge"/>
          <c:x val="0.16871912114666621"/>
          <c:y val="0.12724371439866453"/>
          <c:w val="0.77220712115414603"/>
          <c:h val="0.63569968678027078"/>
        </c:manualLayout>
      </c:layout>
      <c:lineChart>
        <c:grouping val="standard"/>
        <c:varyColors val="0"/>
        <c:ser>
          <c:idx val="0"/>
          <c:order val="0"/>
          <c:tx>
            <c:v>Actuals</c:v>
          </c:tx>
          <c:spPr>
            <a:ln w="19050">
              <a:solidFill>
                <a:schemeClr val="accent4"/>
              </a:solidFill>
            </a:ln>
          </c:spPr>
          <c:marker>
            <c:symbol val="none"/>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(segment)'!$E$5:$E$30</c:f>
              <c:numCache>
                <c:formatCode>#,##0_ ;\-#,##0\ </c:formatCode>
                <c:ptCount val="26"/>
                <c:pt idx="0">
                  <c:v>636.08853873900443</c:v>
                </c:pt>
                <c:pt idx="1">
                  <c:v>639.68235925585793</c:v>
                </c:pt>
                <c:pt idx="2">
                  <c:v>675.28473354906191</c:v>
                </c:pt>
                <c:pt idx="3">
                  <c:v>666.3992027362043</c:v>
                </c:pt>
                <c:pt idx="4">
                  <c:v>687.47790849006219</c:v>
                </c:pt>
              </c:numCache>
            </c:numRef>
          </c:val>
          <c:smooth val="0"/>
        </c:ser>
        <c:ser>
          <c:idx val="1"/>
          <c:order val="1"/>
          <c:tx>
            <c:v>2013 Domestic</c:v>
          </c:tx>
          <c:spPr>
            <a:ln w="19050">
              <a:solidFill>
                <a:schemeClr val="accent1"/>
              </a:solidFill>
            </a:ln>
          </c:spPr>
          <c:marker>
            <c:symbol val="none"/>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(segment)'!$I$5:$I$30</c:f>
              <c:numCache>
                <c:formatCode>#,##0_ ;\-#,##0\ </c:formatCode>
                <c:ptCount val="26"/>
                <c:pt idx="5">
                  <c:v>637.73836055893753</c:v>
                </c:pt>
                <c:pt idx="6">
                  <c:v>621.8667431274489</c:v>
                </c:pt>
                <c:pt idx="7">
                  <c:v>591.40602578922892</c:v>
                </c:pt>
                <c:pt idx="8">
                  <c:v>569.81352580733108</c:v>
                </c:pt>
                <c:pt idx="9">
                  <c:v>582.39513495845836</c:v>
                </c:pt>
                <c:pt idx="10">
                  <c:v>587.46410864820962</c:v>
                </c:pt>
                <c:pt idx="11">
                  <c:v>592.55433799104981</c:v>
                </c:pt>
                <c:pt idx="12">
                  <c:v>598.0194851593169</c:v>
                </c:pt>
                <c:pt idx="13">
                  <c:v>599.09172196914437</c:v>
                </c:pt>
                <c:pt idx="14">
                  <c:v>600.40246609911492</c:v>
                </c:pt>
                <c:pt idx="15">
                  <c:v>606.46034801062569</c:v>
                </c:pt>
                <c:pt idx="16">
                  <c:v>613.61959747712194</c:v>
                </c:pt>
                <c:pt idx="17">
                  <c:v>620.51650742821835</c:v>
                </c:pt>
                <c:pt idx="18">
                  <c:v>630.63283801750072</c:v>
                </c:pt>
                <c:pt idx="19">
                  <c:v>641.59663262683182</c:v>
                </c:pt>
                <c:pt idx="20">
                  <c:v>651.82261855913578</c:v>
                </c:pt>
                <c:pt idx="21">
                  <c:v>663.84193517291044</c:v>
                </c:pt>
                <c:pt idx="22">
                  <c:v>683.54468952859258</c:v>
                </c:pt>
                <c:pt idx="23">
                  <c:v>708.76761621366859</c:v>
                </c:pt>
                <c:pt idx="24">
                  <c:v>723.61311309947678</c:v>
                </c:pt>
                <c:pt idx="25">
                  <c:v>735.98862427524591</c:v>
                </c:pt>
              </c:numCache>
            </c:numRef>
          </c:val>
          <c:smooth val="0"/>
        </c:ser>
        <c:ser>
          <c:idx val="4"/>
          <c:order val="2"/>
          <c:tx>
            <c:v>2012 Domestic (adjusted)</c:v>
          </c:tx>
          <c:spPr>
            <a:ln w="19050">
              <a:solidFill>
                <a:schemeClr val="accent1"/>
              </a:solidFill>
              <a:prstDash val="sysDash"/>
            </a:ln>
          </c:spPr>
          <c:marker>
            <c:symbol val="none"/>
          </c:marker>
          <c:cat>
            <c:numRef>
              <c:f>'Domestic AD (segment)'!$A$5:$A$30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'2012 GSOO'!$AQ$5:$AQ$30</c:f>
              <c:numCache>
                <c:formatCode>#,##0_ ;\-#,##0\ </c:formatCode>
                <c:ptCount val="26"/>
                <c:pt idx="4">
                  <c:v>616.60082947629519</c:v>
                </c:pt>
                <c:pt idx="5">
                  <c:v>572.49452641427752</c:v>
                </c:pt>
                <c:pt idx="6">
                  <c:v>587.07100788346725</c:v>
                </c:pt>
                <c:pt idx="7">
                  <c:v>592.85792773059643</c:v>
                </c:pt>
                <c:pt idx="8">
                  <c:v>594.01987197976098</c:v>
                </c:pt>
                <c:pt idx="9">
                  <c:v>598.03659634225482</c:v>
                </c:pt>
                <c:pt idx="10">
                  <c:v>611.98911652635422</c:v>
                </c:pt>
                <c:pt idx="11">
                  <c:v>612.44662675475843</c:v>
                </c:pt>
                <c:pt idx="12">
                  <c:v>612.63375683480149</c:v>
                </c:pt>
                <c:pt idx="13">
                  <c:v>611.71260373561688</c:v>
                </c:pt>
                <c:pt idx="14">
                  <c:v>613.71199521041979</c:v>
                </c:pt>
                <c:pt idx="15">
                  <c:v>619.85576007059569</c:v>
                </c:pt>
                <c:pt idx="16">
                  <c:v>626.11673284195808</c:v>
                </c:pt>
                <c:pt idx="17">
                  <c:v>634.9201803028393</c:v>
                </c:pt>
                <c:pt idx="18">
                  <c:v>649.71829694108624</c:v>
                </c:pt>
                <c:pt idx="19">
                  <c:v>665.13025374674089</c:v>
                </c:pt>
                <c:pt idx="20">
                  <c:v>675.10544948985353</c:v>
                </c:pt>
                <c:pt idx="21">
                  <c:v>684.76529759953155</c:v>
                </c:pt>
                <c:pt idx="22">
                  <c:v>690.38551063513273</c:v>
                </c:pt>
                <c:pt idx="23">
                  <c:v>702.23823121990574</c:v>
                </c:pt>
                <c:pt idx="24">
                  <c:v>708.01407084069194</c:v>
                </c:pt>
                <c:pt idx="25">
                  <c:v>718.31206498474705</c:v>
                </c:pt>
              </c:numCache>
            </c:numRef>
          </c:val>
          <c:smooth val="0"/>
        </c:ser>
        <c:dLbls>
          <c:showLegendKey val="0"/>
          <c:showVal val="0"/>
          <c:showCatName val="0"/>
          <c:showSerName val="0"/>
          <c:showPercent val="0"/>
          <c:showBubbleSize val="0"/>
        </c:dLbls>
        <c:marker val="1"/>
        <c:smooth val="0"/>
        <c:axId val="123073664"/>
        <c:axId val="123075584"/>
      </c:lineChart>
      <c:catAx>
        <c:axId val="123073664"/>
        <c:scaling>
          <c:orientation val="minMax"/>
        </c:scaling>
        <c:delete val="0"/>
        <c:axPos val="b"/>
        <c:title>
          <c:tx>
            <c:rich>
              <a:bodyPr/>
              <a:lstStyle/>
              <a:p>
                <a:pPr>
                  <a:defRPr/>
                </a:pPr>
                <a:r>
                  <a:rPr lang="en-AU"/>
                  <a:t>Year</a:t>
                </a:r>
              </a:p>
            </c:rich>
          </c:tx>
          <c:layout>
            <c:manualLayout>
              <c:xMode val="edge"/>
              <c:yMode val="edge"/>
              <c:x val="0.5098691953248683"/>
              <c:y val="0.80939947279213698"/>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075584"/>
        <c:crosses val="autoZero"/>
        <c:auto val="1"/>
        <c:lblAlgn val="ctr"/>
        <c:lblOffset val="100"/>
        <c:tickLblSkip val="5"/>
        <c:noMultiLvlLbl val="0"/>
      </c:catAx>
      <c:valAx>
        <c:axId val="123075584"/>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073664"/>
        <c:crosses val="autoZero"/>
        <c:crossBetween val="midCat"/>
      </c:valAx>
      <c:spPr>
        <a:solidFill>
          <a:srgbClr val="F7F5F5"/>
        </a:solidFill>
      </c:spPr>
    </c:plotArea>
    <c:legend>
      <c:legendPos val="b"/>
      <c:layout>
        <c:manualLayout>
          <c:xMode val="edge"/>
          <c:yMode val="edge"/>
          <c:x val="2.415098273554063E-2"/>
          <c:y val="0.87319866645539945"/>
          <c:w val="0.94279220917341389"/>
          <c:h val="0.1146054503753995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Annual domestic gas demand projections, by demand group</a:t>
            </a:r>
          </a:p>
        </c:rich>
      </c:tx>
      <c:layout>
        <c:manualLayout>
          <c:xMode val="edge"/>
          <c:yMode val="edge"/>
          <c:x val="0.1601477813974112"/>
          <c:y val="1.2195883169201074E-2"/>
        </c:manualLayout>
      </c:layout>
      <c:overlay val="0"/>
    </c:title>
    <c:autoTitleDeleted val="0"/>
    <c:plotArea>
      <c:layout>
        <c:manualLayout>
          <c:layoutTarget val="inner"/>
          <c:xMode val="edge"/>
          <c:yMode val="edge"/>
          <c:x val="0.16871912114666621"/>
          <c:y val="0.14757018634733296"/>
          <c:w val="0.77220712115414603"/>
          <c:h val="0.61537321483160234"/>
        </c:manualLayout>
      </c:layout>
      <c:areaChart>
        <c:grouping val="stacked"/>
        <c:varyColors val="0"/>
        <c:ser>
          <c:idx val="0"/>
          <c:order val="0"/>
          <c:tx>
            <c:strRef>
              <c:f>'Domestic AD (state)'!$B$3</c:f>
              <c:strCache>
                <c:ptCount val="1"/>
                <c:pt idx="0">
                  <c:v>SA</c:v>
                </c:pt>
              </c:strCache>
            </c:strRef>
          </c:tx>
          <c:spPr>
            <a:solidFill>
              <a:srgbClr val="F37321"/>
            </a:solidFill>
          </c:spPr>
          <c:dPt>
            <c:idx val="0"/>
            <c:bubble3D val="0"/>
            <c:spPr>
              <a:solidFill>
                <a:srgbClr val="F37321"/>
              </a:solidFill>
              <a:ln w="3175" cmpd="sng">
                <a:solidFill>
                  <a:srgbClr val="FFFFFF"/>
                </a:solidFill>
                <a:prstDash val="solid"/>
              </a:ln>
            </c:spPr>
          </c:dPt>
          <c:dPt>
            <c:idx val="1"/>
            <c:bubble3D val="0"/>
            <c:spPr>
              <a:solidFill>
                <a:srgbClr val="F37321"/>
              </a:solidFill>
              <a:ln w="3175" cmpd="sng">
                <a:solidFill>
                  <a:srgbClr val="FFFFFF"/>
                </a:solidFill>
                <a:prstDash val="solid"/>
              </a:ln>
            </c:spPr>
          </c:dPt>
          <c:dPt>
            <c:idx val="2"/>
            <c:bubble3D val="0"/>
            <c:spPr>
              <a:solidFill>
                <a:srgbClr val="F37321"/>
              </a:solidFill>
              <a:ln w="3175" cmpd="sng">
                <a:solidFill>
                  <a:srgbClr val="FFFFFF"/>
                </a:solidFill>
                <a:prstDash val="solid"/>
              </a:ln>
            </c:spPr>
          </c:dPt>
          <c:dPt>
            <c:idx val="3"/>
            <c:bubble3D val="0"/>
            <c:spPr>
              <a:solidFill>
                <a:srgbClr val="F37321"/>
              </a:solidFill>
              <a:ln w="3175" cmpd="sng">
                <a:solidFill>
                  <a:srgbClr val="FFFFFF"/>
                </a:solidFill>
                <a:prstDash val="solid"/>
              </a:ln>
            </c:spPr>
          </c:dPt>
          <c:dPt>
            <c:idx val="4"/>
            <c:bubble3D val="0"/>
            <c:spPr>
              <a:solidFill>
                <a:srgbClr val="F37321"/>
              </a:solidFill>
              <a:ln w="3175" cmpd="sng">
                <a:solidFill>
                  <a:srgbClr val="FFFFFF"/>
                </a:solidFill>
                <a:prstDash val="solid"/>
              </a:ln>
            </c:spPr>
          </c:dPt>
          <c:dPt>
            <c:idx val="5"/>
            <c:bubble3D val="0"/>
            <c:spPr>
              <a:solidFill>
                <a:srgbClr val="F37321"/>
              </a:solidFill>
              <a:ln w="3175" cmpd="sng">
                <a:solidFill>
                  <a:srgbClr val="FFFFFF"/>
                </a:solidFill>
                <a:prstDash val="solid"/>
              </a:ln>
            </c:spPr>
          </c:dPt>
          <c:dPt>
            <c:idx val="6"/>
            <c:bubble3D val="0"/>
            <c:spPr>
              <a:solidFill>
                <a:srgbClr val="F37321"/>
              </a:solidFill>
              <a:ln w="3175" cmpd="sng">
                <a:solidFill>
                  <a:srgbClr val="FFFFFF"/>
                </a:solidFill>
                <a:prstDash val="solid"/>
              </a:ln>
            </c:spPr>
          </c:dPt>
          <c:dPt>
            <c:idx val="7"/>
            <c:bubble3D val="0"/>
            <c:spPr>
              <a:solidFill>
                <a:srgbClr val="F37321"/>
              </a:solidFill>
              <a:ln w="3175" cmpd="sng">
                <a:solidFill>
                  <a:srgbClr val="FFFFFF"/>
                </a:solidFill>
                <a:prstDash val="solid"/>
              </a:ln>
            </c:spPr>
          </c:dPt>
          <c:dPt>
            <c:idx val="8"/>
            <c:bubble3D val="0"/>
            <c:spPr>
              <a:solidFill>
                <a:srgbClr val="F37321"/>
              </a:solidFill>
              <a:ln w="3175" cmpd="sng">
                <a:solidFill>
                  <a:srgbClr val="FFFFFF"/>
                </a:solidFill>
                <a:prstDash val="solid"/>
              </a:ln>
            </c:spPr>
          </c:dPt>
          <c:dPt>
            <c:idx val="9"/>
            <c:bubble3D val="0"/>
            <c:spPr>
              <a:solidFill>
                <a:srgbClr val="F37321"/>
              </a:solidFill>
              <a:ln w="3175" cmpd="sng">
                <a:solidFill>
                  <a:srgbClr val="FFFFFF"/>
                </a:solidFill>
                <a:prstDash val="solid"/>
              </a:ln>
            </c:spPr>
          </c:dPt>
          <c:dPt>
            <c:idx val="10"/>
            <c:bubble3D val="0"/>
            <c:spPr>
              <a:solidFill>
                <a:srgbClr val="F37321"/>
              </a:solidFill>
              <a:ln w="3175" cmpd="sng">
                <a:solidFill>
                  <a:srgbClr val="FFFFFF"/>
                </a:solidFill>
                <a:prstDash val="solid"/>
              </a:ln>
            </c:spPr>
          </c:dPt>
          <c:dPt>
            <c:idx val="11"/>
            <c:bubble3D val="0"/>
            <c:spPr>
              <a:solidFill>
                <a:srgbClr val="F37321"/>
              </a:solidFill>
              <a:ln w="3175" cmpd="sng">
                <a:solidFill>
                  <a:srgbClr val="FFFFFF"/>
                </a:solidFill>
                <a:prstDash val="solid"/>
              </a:ln>
            </c:spPr>
          </c:dPt>
          <c:dPt>
            <c:idx val="12"/>
            <c:bubble3D val="0"/>
            <c:spPr>
              <a:solidFill>
                <a:srgbClr val="F37321"/>
              </a:solidFill>
              <a:ln w="3175" cmpd="sng">
                <a:solidFill>
                  <a:srgbClr val="FFFFFF"/>
                </a:solidFill>
                <a:prstDash val="solid"/>
              </a:ln>
            </c:spPr>
          </c:dPt>
          <c:dPt>
            <c:idx val="13"/>
            <c:bubble3D val="0"/>
            <c:spPr>
              <a:solidFill>
                <a:srgbClr val="F37321"/>
              </a:solidFill>
              <a:ln w="3175" cmpd="sng">
                <a:solidFill>
                  <a:srgbClr val="FFFFFF"/>
                </a:solidFill>
                <a:prstDash val="solid"/>
              </a:ln>
            </c:spPr>
          </c:dPt>
          <c:dPt>
            <c:idx val="14"/>
            <c:bubble3D val="0"/>
            <c:spPr>
              <a:solidFill>
                <a:srgbClr val="F37321"/>
              </a:solidFill>
              <a:ln w="3175" cmpd="sng">
                <a:solidFill>
                  <a:srgbClr val="FFFFFF"/>
                </a:solidFill>
                <a:prstDash val="solid"/>
              </a:ln>
            </c:spPr>
          </c:dPt>
          <c:dPt>
            <c:idx val="15"/>
            <c:bubble3D val="0"/>
            <c:spPr>
              <a:solidFill>
                <a:srgbClr val="F37321"/>
              </a:solidFill>
              <a:ln w="3175" cmpd="sng">
                <a:solidFill>
                  <a:srgbClr val="FFFFFF"/>
                </a:solidFill>
                <a:prstDash val="solid"/>
              </a:ln>
            </c:spPr>
          </c:dPt>
          <c:dPt>
            <c:idx val="16"/>
            <c:bubble3D val="0"/>
            <c:spPr>
              <a:solidFill>
                <a:srgbClr val="F37321"/>
              </a:solidFill>
              <a:ln w="3175" cmpd="sng">
                <a:solidFill>
                  <a:srgbClr val="FFFFFF"/>
                </a:solidFill>
                <a:prstDash val="solid"/>
              </a:ln>
            </c:spPr>
          </c:dPt>
          <c:dPt>
            <c:idx val="17"/>
            <c:bubble3D val="0"/>
            <c:spPr>
              <a:solidFill>
                <a:srgbClr val="F37321"/>
              </a:solidFill>
              <a:ln w="3175" cmpd="sng">
                <a:solidFill>
                  <a:srgbClr val="FFFFFF"/>
                </a:solidFill>
                <a:prstDash val="solid"/>
              </a:ln>
            </c:spPr>
          </c:dPt>
          <c:dPt>
            <c:idx val="18"/>
            <c:bubble3D val="0"/>
            <c:spPr>
              <a:solidFill>
                <a:srgbClr val="F37321"/>
              </a:solidFill>
              <a:ln w="3175" cmpd="sng">
                <a:solidFill>
                  <a:srgbClr val="FFFFFF"/>
                </a:solidFill>
                <a:prstDash val="solid"/>
              </a:ln>
            </c:spPr>
          </c:dPt>
          <c:dPt>
            <c:idx val="19"/>
            <c:bubble3D val="0"/>
            <c:spPr>
              <a:solidFill>
                <a:srgbClr val="F37321"/>
              </a:solidFill>
              <a:ln w="3175" cmpd="sng">
                <a:solidFill>
                  <a:srgbClr val="FFFFFF"/>
                </a:solidFill>
                <a:prstDash val="solid"/>
              </a:ln>
            </c:spPr>
          </c:dPt>
          <c:dPt>
            <c:idx val="20"/>
            <c:bubble3D val="0"/>
            <c:spPr>
              <a:solidFill>
                <a:srgbClr val="F37321"/>
              </a:solidFill>
              <a:ln w="3175" cmpd="sng">
                <a:solidFill>
                  <a:srgbClr val="FFFFFF"/>
                </a:solidFill>
                <a:prstDash val="solid"/>
              </a:ln>
            </c:spPr>
          </c:dPt>
          <c:dPt>
            <c:idx val="21"/>
            <c:bubble3D val="0"/>
            <c:spPr>
              <a:solidFill>
                <a:srgbClr val="F37321"/>
              </a:solidFill>
              <a:ln w="3175" cmpd="sng">
                <a:solidFill>
                  <a:srgbClr val="FFFFFF"/>
                </a:solidFill>
                <a:prstDash val="solid"/>
              </a:ln>
            </c:spPr>
          </c:dPt>
          <c:dPt>
            <c:idx val="22"/>
            <c:bubble3D val="0"/>
            <c:spPr>
              <a:solidFill>
                <a:srgbClr val="F37321"/>
              </a:solidFill>
              <a:ln w="3175" cmpd="sng">
                <a:solidFill>
                  <a:srgbClr val="FFFFFF"/>
                </a:solidFill>
                <a:prstDash val="solid"/>
              </a:ln>
            </c:spPr>
          </c:dPt>
          <c:dPt>
            <c:idx val="23"/>
            <c:bubble3D val="0"/>
            <c:spPr>
              <a:solidFill>
                <a:srgbClr val="F37321"/>
              </a:solidFill>
              <a:ln w="3175" cmpd="sng">
                <a:solidFill>
                  <a:srgbClr val="FFFFFF"/>
                </a:solidFill>
                <a:prstDash val="solid"/>
              </a:ln>
            </c:spPr>
          </c:dPt>
          <c:dPt>
            <c:idx val="24"/>
            <c:bubble3D val="0"/>
            <c:spPr>
              <a:solidFill>
                <a:srgbClr val="F37321"/>
              </a:solidFill>
              <a:ln w="3175" cmpd="sng">
                <a:solidFill>
                  <a:srgbClr val="FFFFFF"/>
                </a:solidFill>
                <a:prstDash val="solid"/>
              </a:ln>
            </c:spPr>
          </c:dPt>
          <c:dPt>
            <c:idx val="25"/>
            <c:bubble3D val="0"/>
            <c:spPr>
              <a:solidFill>
                <a:srgbClr val="F37321"/>
              </a:solidFill>
              <a:ln w="3175" cmpd="sng">
                <a:solidFill>
                  <a:srgbClr val="FFFFFF"/>
                </a:solidFill>
                <a:prstDash val="solid"/>
              </a:ln>
            </c:spPr>
          </c:dPt>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(state)'!$R$5:$R$30</c:f>
              <c:numCache>
                <c:formatCode>#,##0_ ;\-#,##0\ </c:formatCode>
                <c:ptCount val="26"/>
                <c:pt idx="0">
                  <c:v>111.29672008324802</c:v>
                </c:pt>
                <c:pt idx="1">
                  <c:v>101.46664613642555</c:v>
                </c:pt>
                <c:pt idx="2">
                  <c:v>100.49808708394724</c:v>
                </c:pt>
                <c:pt idx="3">
                  <c:v>97.066073251619912</c:v>
                </c:pt>
                <c:pt idx="4">
                  <c:v>98.392768618255928</c:v>
                </c:pt>
                <c:pt idx="5">
                  <c:v>86.28301189240328</c:v>
                </c:pt>
                <c:pt idx="6">
                  <c:v>77.022018402678484</c:v>
                </c:pt>
                <c:pt idx="7">
                  <c:v>64.709478541343415</c:v>
                </c:pt>
                <c:pt idx="8">
                  <c:v>64.729115096683557</c:v>
                </c:pt>
                <c:pt idx="9">
                  <c:v>62.49317636057188</c:v>
                </c:pt>
                <c:pt idx="10">
                  <c:v>61.365641352259694</c:v>
                </c:pt>
                <c:pt idx="11">
                  <c:v>61.763682990650466</c:v>
                </c:pt>
                <c:pt idx="12">
                  <c:v>62.045616786958476</c:v>
                </c:pt>
                <c:pt idx="13">
                  <c:v>62.088492148813344</c:v>
                </c:pt>
                <c:pt idx="14">
                  <c:v>62.655660956097869</c:v>
                </c:pt>
                <c:pt idx="15">
                  <c:v>62.631085752667317</c:v>
                </c:pt>
                <c:pt idx="16">
                  <c:v>62.829161619566719</c:v>
                </c:pt>
                <c:pt idx="17">
                  <c:v>63.110274438991951</c:v>
                </c:pt>
                <c:pt idx="18">
                  <c:v>63.594516203709347</c:v>
                </c:pt>
                <c:pt idx="19">
                  <c:v>64.211128634013704</c:v>
                </c:pt>
                <c:pt idx="20">
                  <c:v>64.750582900195013</c:v>
                </c:pt>
                <c:pt idx="21">
                  <c:v>65.757410420286305</c:v>
                </c:pt>
                <c:pt idx="22">
                  <c:v>69.719742803471433</c:v>
                </c:pt>
                <c:pt idx="23">
                  <c:v>75.206285023808448</c:v>
                </c:pt>
                <c:pt idx="24">
                  <c:v>76.088714513304083</c:v>
                </c:pt>
                <c:pt idx="25">
                  <c:v>76.984816046847726</c:v>
                </c:pt>
              </c:numCache>
            </c:numRef>
          </c:val>
        </c:ser>
        <c:ser>
          <c:idx val="1"/>
          <c:order val="1"/>
          <c:tx>
            <c:strRef>
              <c:f>'Domestic AD (state)'!$C$3</c:f>
              <c:strCache>
                <c:ptCount val="1"/>
                <c:pt idx="0">
                  <c:v>VIC</c:v>
                </c:pt>
              </c:strCache>
            </c:strRef>
          </c:tx>
          <c:spPr>
            <a:solidFill>
              <a:srgbClr val="FFC222"/>
            </a:solidFill>
          </c:spPr>
          <c:dPt>
            <c:idx val="0"/>
            <c:bubble3D val="0"/>
            <c:spPr>
              <a:solidFill>
                <a:srgbClr val="FFC222"/>
              </a:solidFill>
              <a:ln w="3175" cmpd="sng">
                <a:solidFill>
                  <a:srgbClr val="FFFFFF"/>
                </a:solidFill>
                <a:prstDash val="solid"/>
              </a:ln>
            </c:spPr>
          </c:dPt>
          <c:dPt>
            <c:idx val="1"/>
            <c:bubble3D val="0"/>
            <c:spPr>
              <a:solidFill>
                <a:srgbClr val="FFC222"/>
              </a:solidFill>
              <a:ln w="3175" cmpd="sng">
                <a:solidFill>
                  <a:srgbClr val="FFFFFF"/>
                </a:solidFill>
                <a:prstDash val="solid"/>
              </a:ln>
            </c:spPr>
          </c:dPt>
          <c:dPt>
            <c:idx val="2"/>
            <c:bubble3D val="0"/>
            <c:spPr>
              <a:solidFill>
                <a:srgbClr val="FFC222"/>
              </a:solidFill>
              <a:ln w="3175" cmpd="sng">
                <a:solidFill>
                  <a:srgbClr val="FFFFFF"/>
                </a:solidFill>
                <a:prstDash val="solid"/>
              </a:ln>
            </c:spPr>
          </c:dPt>
          <c:dPt>
            <c:idx val="3"/>
            <c:bubble3D val="0"/>
            <c:spPr>
              <a:solidFill>
                <a:srgbClr val="FFC222"/>
              </a:solidFill>
              <a:ln w="3175" cmpd="sng">
                <a:solidFill>
                  <a:srgbClr val="FFFFFF"/>
                </a:solidFill>
                <a:prstDash val="solid"/>
              </a:ln>
            </c:spPr>
          </c:dPt>
          <c:dPt>
            <c:idx val="4"/>
            <c:bubble3D val="0"/>
            <c:spPr>
              <a:solidFill>
                <a:srgbClr val="FFC222"/>
              </a:solidFill>
              <a:ln w="3175" cmpd="sng">
                <a:solidFill>
                  <a:srgbClr val="FFFFFF"/>
                </a:solidFill>
                <a:prstDash val="solid"/>
              </a:ln>
            </c:spPr>
          </c:dPt>
          <c:dPt>
            <c:idx val="5"/>
            <c:bubble3D val="0"/>
            <c:spPr>
              <a:solidFill>
                <a:srgbClr val="FFC222"/>
              </a:solidFill>
              <a:ln w="3175" cmpd="sng">
                <a:solidFill>
                  <a:srgbClr val="FFFFFF"/>
                </a:solidFill>
                <a:prstDash val="solid"/>
              </a:ln>
            </c:spPr>
          </c:dPt>
          <c:dPt>
            <c:idx val="6"/>
            <c:bubble3D val="0"/>
            <c:spPr>
              <a:solidFill>
                <a:srgbClr val="FFC222"/>
              </a:solidFill>
              <a:ln w="3175" cmpd="sng">
                <a:solidFill>
                  <a:srgbClr val="FFFFFF"/>
                </a:solidFill>
                <a:prstDash val="solid"/>
              </a:ln>
            </c:spPr>
          </c:dPt>
          <c:dPt>
            <c:idx val="7"/>
            <c:bubble3D val="0"/>
            <c:spPr>
              <a:solidFill>
                <a:srgbClr val="FFC222"/>
              </a:solidFill>
              <a:ln w="3175" cmpd="sng">
                <a:solidFill>
                  <a:srgbClr val="FFFFFF"/>
                </a:solidFill>
                <a:prstDash val="solid"/>
              </a:ln>
            </c:spPr>
          </c:dPt>
          <c:dPt>
            <c:idx val="8"/>
            <c:bubble3D val="0"/>
            <c:spPr>
              <a:solidFill>
                <a:srgbClr val="FFC222"/>
              </a:solidFill>
              <a:ln w="3175" cmpd="sng">
                <a:solidFill>
                  <a:srgbClr val="FFFFFF"/>
                </a:solidFill>
                <a:prstDash val="solid"/>
              </a:ln>
            </c:spPr>
          </c:dPt>
          <c:dPt>
            <c:idx val="9"/>
            <c:bubble3D val="0"/>
            <c:spPr>
              <a:solidFill>
                <a:srgbClr val="FFC222"/>
              </a:solidFill>
              <a:ln w="3175" cmpd="sng">
                <a:solidFill>
                  <a:srgbClr val="FFFFFF"/>
                </a:solidFill>
                <a:prstDash val="solid"/>
              </a:ln>
            </c:spPr>
          </c:dPt>
          <c:dPt>
            <c:idx val="10"/>
            <c:bubble3D val="0"/>
            <c:spPr>
              <a:solidFill>
                <a:srgbClr val="FFC222"/>
              </a:solidFill>
              <a:ln w="3175" cmpd="sng">
                <a:solidFill>
                  <a:srgbClr val="FFFFFF"/>
                </a:solidFill>
                <a:prstDash val="solid"/>
              </a:ln>
            </c:spPr>
          </c:dPt>
          <c:dPt>
            <c:idx val="11"/>
            <c:bubble3D val="0"/>
            <c:spPr>
              <a:solidFill>
                <a:srgbClr val="FFC222"/>
              </a:solidFill>
              <a:ln w="3175" cmpd="sng">
                <a:solidFill>
                  <a:srgbClr val="FFFFFF"/>
                </a:solidFill>
                <a:prstDash val="solid"/>
              </a:ln>
            </c:spPr>
          </c:dPt>
          <c:dPt>
            <c:idx val="12"/>
            <c:bubble3D val="0"/>
            <c:spPr>
              <a:solidFill>
                <a:srgbClr val="FFC222"/>
              </a:solidFill>
              <a:ln w="3175" cmpd="sng">
                <a:solidFill>
                  <a:srgbClr val="FFFFFF"/>
                </a:solidFill>
                <a:prstDash val="solid"/>
              </a:ln>
            </c:spPr>
          </c:dPt>
          <c:dPt>
            <c:idx val="13"/>
            <c:bubble3D val="0"/>
            <c:spPr>
              <a:solidFill>
                <a:srgbClr val="FFC222"/>
              </a:solidFill>
              <a:ln w="3175" cmpd="sng">
                <a:solidFill>
                  <a:srgbClr val="FFFFFF"/>
                </a:solidFill>
                <a:prstDash val="solid"/>
              </a:ln>
            </c:spPr>
          </c:dPt>
          <c:dPt>
            <c:idx val="14"/>
            <c:bubble3D val="0"/>
            <c:spPr>
              <a:solidFill>
                <a:srgbClr val="FFC222"/>
              </a:solidFill>
              <a:ln w="3175" cmpd="sng">
                <a:solidFill>
                  <a:srgbClr val="FFFFFF"/>
                </a:solidFill>
                <a:prstDash val="solid"/>
              </a:ln>
            </c:spPr>
          </c:dPt>
          <c:dPt>
            <c:idx val="15"/>
            <c:bubble3D val="0"/>
            <c:spPr>
              <a:solidFill>
                <a:srgbClr val="FFC222"/>
              </a:solidFill>
              <a:ln w="3175" cmpd="sng">
                <a:solidFill>
                  <a:srgbClr val="FFFFFF"/>
                </a:solidFill>
                <a:prstDash val="solid"/>
              </a:ln>
            </c:spPr>
          </c:dPt>
          <c:dPt>
            <c:idx val="16"/>
            <c:bubble3D val="0"/>
            <c:spPr>
              <a:solidFill>
                <a:srgbClr val="FFC222"/>
              </a:solidFill>
              <a:ln w="3175" cmpd="sng">
                <a:solidFill>
                  <a:srgbClr val="FFFFFF"/>
                </a:solidFill>
                <a:prstDash val="solid"/>
              </a:ln>
            </c:spPr>
          </c:dPt>
          <c:dPt>
            <c:idx val="17"/>
            <c:bubble3D val="0"/>
            <c:spPr>
              <a:solidFill>
                <a:srgbClr val="FFC222"/>
              </a:solidFill>
              <a:ln w="3175" cmpd="sng">
                <a:solidFill>
                  <a:srgbClr val="FFFFFF"/>
                </a:solidFill>
                <a:prstDash val="solid"/>
              </a:ln>
            </c:spPr>
          </c:dPt>
          <c:dPt>
            <c:idx val="18"/>
            <c:bubble3D val="0"/>
            <c:spPr>
              <a:solidFill>
                <a:srgbClr val="FFC222"/>
              </a:solidFill>
              <a:ln w="3175" cmpd="sng">
                <a:solidFill>
                  <a:srgbClr val="FFFFFF"/>
                </a:solidFill>
                <a:prstDash val="solid"/>
              </a:ln>
            </c:spPr>
          </c:dPt>
          <c:dPt>
            <c:idx val="19"/>
            <c:bubble3D val="0"/>
            <c:spPr>
              <a:solidFill>
                <a:srgbClr val="FFC222"/>
              </a:solidFill>
              <a:ln w="3175" cmpd="sng">
                <a:solidFill>
                  <a:srgbClr val="FFFFFF"/>
                </a:solidFill>
                <a:prstDash val="solid"/>
              </a:ln>
            </c:spPr>
          </c:dPt>
          <c:dPt>
            <c:idx val="20"/>
            <c:bubble3D val="0"/>
            <c:spPr>
              <a:solidFill>
                <a:srgbClr val="FFC222"/>
              </a:solidFill>
              <a:ln w="3175" cmpd="sng">
                <a:solidFill>
                  <a:srgbClr val="FFFFFF"/>
                </a:solidFill>
                <a:prstDash val="solid"/>
              </a:ln>
            </c:spPr>
          </c:dPt>
          <c:dPt>
            <c:idx val="21"/>
            <c:bubble3D val="0"/>
            <c:spPr>
              <a:solidFill>
                <a:srgbClr val="FFC222"/>
              </a:solidFill>
              <a:ln w="3175" cmpd="sng">
                <a:solidFill>
                  <a:srgbClr val="FFFFFF"/>
                </a:solidFill>
                <a:prstDash val="solid"/>
              </a:ln>
            </c:spPr>
          </c:dPt>
          <c:dPt>
            <c:idx val="22"/>
            <c:bubble3D val="0"/>
            <c:spPr>
              <a:solidFill>
                <a:srgbClr val="FFC222"/>
              </a:solidFill>
              <a:ln w="3175" cmpd="sng">
                <a:solidFill>
                  <a:srgbClr val="FFFFFF"/>
                </a:solidFill>
                <a:prstDash val="solid"/>
              </a:ln>
            </c:spPr>
          </c:dPt>
          <c:dPt>
            <c:idx val="23"/>
            <c:bubble3D val="0"/>
            <c:spPr>
              <a:solidFill>
                <a:srgbClr val="FFC222"/>
              </a:solidFill>
              <a:ln w="3175" cmpd="sng">
                <a:solidFill>
                  <a:srgbClr val="FFFFFF"/>
                </a:solidFill>
                <a:prstDash val="solid"/>
              </a:ln>
            </c:spPr>
          </c:dPt>
          <c:dPt>
            <c:idx val="24"/>
            <c:bubble3D val="0"/>
            <c:spPr>
              <a:solidFill>
                <a:srgbClr val="FFC222"/>
              </a:solidFill>
              <a:ln w="3175" cmpd="sng">
                <a:solidFill>
                  <a:srgbClr val="FFFFFF"/>
                </a:solidFill>
                <a:prstDash val="solid"/>
              </a:ln>
            </c:spPr>
          </c:dPt>
          <c:dPt>
            <c:idx val="25"/>
            <c:bubble3D val="0"/>
            <c:spPr>
              <a:solidFill>
                <a:srgbClr val="FFC222"/>
              </a:solidFill>
              <a:ln w="3175" cmpd="sng">
                <a:solidFill>
                  <a:srgbClr val="FFFFFF"/>
                </a:solidFill>
                <a:prstDash val="solid"/>
              </a:ln>
            </c:spPr>
          </c:dPt>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(state)'!$S$5:$S$30</c:f>
              <c:numCache>
                <c:formatCode>#,##0_ ;\-#,##0\ </c:formatCode>
                <c:ptCount val="26"/>
                <c:pt idx="0">
                  <c:v>233.11871500114103</c:v>
                </c:pt>
                <c:pt idx="1">
                  <c:v>223.09397921343555</c:v>
                </c:pt>
                <c:pt idx="2">
                  <c:v>212.90977864562163</c:v>
                </c:pt>
                <c:pt idx="3">
                  <c:v>213.52423667366503</c:v>
                </c:pt>
                <c:pt idx="4">
                  <c:v>219.06393961259727</c:v>
                </c:pt>
                <c:pt idx="5">
                  <c:v>212.47833396999087</c:v>
                </c:pt>
                <c:pt idx="6">
                  <c:v>203.92944251816343</c:v>
                </c:pt>
                <c:pt idx="7">
                  <c:v>204.13662705024947</c:v>
                </c:pt>
                <c:pt idx="8">
                  <c:v>205.23917826206429</c:v>
                </c:pt>
                <c:pt idx="9">
                  <c:v>208.0687297544842</c:v>
                </c:pt>
                <c:pt idx="10">
                  <c:v>210.91307011090601</c:v>
                </c:pt>
                <c:pt idx="11">
                  <c:v>212.85930588735334</c:v>
                </c:pt>
                <c:pt idx="12">
                  <c:v>215.44178234662667</c:v>
                </c:pt>
                <c:pt idx="13">
                  <c:v>216.70099773168289</c:v>
                </c:pt>
                <c:pt idx="14">
                  <c:v>217.88358739685171</c:v>
                </c:pt>
                <c:pt idx="15">
                  <c:v>219.00725138114618</c:v>
                </c:pt>
                <c:pt idx="16">
                  <c:v>220.8643270832936</c:v>
                </c:pt>
                <c:pt idx="17">
                  <c:v>222.69433930749653</c:v>
                </c:pt>
                <c:pt idx="18">
                  <c:v>225.35775875403596</c:v>
                </c:pt>
                <c:pt idx="19">
                  <c:v>227.74799872300136</c:v>
                </c:pt>
                <c:pt idx="20">
                  <c:v>230.58968291267391</c:v>
                </c:pt>
                <c:pt idx="21">
                  <c:v>233.47107610588998</c:v>
                </c:pt>
                <c:pt idx="22">
                  <c:v>236.28774632277177</c:v>
                </c:pt>
                <c:pt idx="23">
                  <c:v>241.24223223986556</c:v>
                </c:pt>
                <c:pt idx="24">
                  <c:v>243.014505639671</c:v>
                </c:pt>
                <c:pt idx="25">
                  <c:v>245.02647332070626</c:v>
                </c:pt>
              </c:numCache>
            </c:numRef>
          </c:val>
        </c:ser>
        <c:ser>
          <c:idx val="5"/>
          <c:order val="2"/>
          <c:tx>
            <c:strRef>
              <c:f>'Domestic AD (state)'!$D$3</c:f>
              <c:strCache>
                <c:ptCount val="1"/>
                <c:pt idx="0">
                  <c:v>TAS</c:v>
                </c:pt>
              </c:strCache>
            </c:strRef>
          </c:tx>
          <c:spPr>
            <a:solidFill>
              <a:srgbClr val="ADE0EE"/>
            </a:solidFill>
          </c:spPr>
          <c:val>
            <c:numRef>
              <c:f>'Domestic AD (state)'!$T$5:$T$30</c:f>
              <c:numCache>
                <c:formatCode>#,##0_ ;\-#,##0\ </c:formatCode>
                <c:ptCount val="26"/>
                <c:pt idx="0">
                  <c:v>13.706294655395183</c:v>
                </c:pt>
                <c:pt idx="1">
                  <c:v>11.573373644955268</c:v>
                </c:pt>
                <c:pt idx="2">
                  <c:v>14.116606302136116</c:v>
                </c:pt>
                <c:pt idx="3">
                  <c:v>16.197770163811022</c:v>
                </c:pt>
                <c:pt idx="4">
                  <c:v>16.575799526211068</c:v>
                </c:pt>
                <c:pt idx="5">
                  <c:v>11.70099945580575</c:v>
                </c:pt>
                <c:pt idx="6">
                  <c:v>6.7819450242842496</c:v>
                </c:pt>
                <c:pt idx="7">
                  <c:v>6.5577811089810263</c:v>
                </c:pt>
                <c:pt idx="8">
                  <c:v>6.2609001070826542</c:v>
                </c:pt>
                <c:pt idx="9">
                  <c:v>6.9542643003348541</c:v>
                </c:pt>
                <c:pt idx="10">
                  <c:v>6.7344563416595191</c:v>
                </c:pt>
                <c:pt idx="11">
                  <c:v>6.9647476306394696</c:v>
                </c:pt>
                <c:pt idx="12">
                  <c:v>7.177934946879299</c:v>
                </c:pt>
                <c:pt idx="13">
                  <c:v>7.3796141100207855</c:v>
                </c:pt>
                <c:pt idx="14">
                  <c:v>7.6980059738712301</c:v>
                </c:pt>
                <c:pt idx="15">
                  <c:v>7.690099288693494</c:v>
                </c:pt>
                <c:pt idx="16">
                  <c:v>7.6758771831591286</c:v>
                </c:pt>
                <c:pt idx="17">
                  <c:v>7.6969014103397715</c:v>
                </c:pt>
                <c:pt idx="18">
                  <c:v>7.8295633501419371</c:v>
                </c:pt>
                <c:pt idx="19">
                  <c:v>8.1323596579127635</c:v>
                </c:pt>
                <c:pt idx="20">
                  <c:v>8.335665470446596</c:v>
                </c:pt>
                <c:pt idx="21">
                  <c:v>8.547946649755934</c:v>
                </c:pt>
                <c:pt idx="22">
                  <c:v>8.9323897334754783</c:v>
                </c:pt>
                <c:pt idx="23">
                  <c:v>9.4188570898674051</c:v>
                </c:pt>
                <c:pt idx="24">
                  <c:v>9.5349581254881315</c:v>
                </c:pt>
                <c:pt idx="25">
                  <c:v>9.6408665042444106</c:v>
                </c:pt>
              </c:numCache>
            </c:numRef>
          </c:val>
        </c:ser>
        <c:ser>
          <c:idx val="6"/>
          <c:order val="3"/>
          <c:tx>
            <c:strRef>
              <c:f>'Domestic AD (state)'!$E$3</c:f>
              <c:strCache>
                <c:ptCount val="1"/>
                <c:pt idx="0">
                  <c:v>NSW/ACT</c:v>
                </c:pt>
              </c:strCache>
            </c:strRef>
          </c:tx>
          <c:spPr>
            <a:solidFill>
              <a:srgbClr val="C41230"/>
            </a:solidFill>
          </c:spPr>
          <c:val>
            <c:numRef>
              <c:f>'Domestic AD (state)'!$U$5:$U$30</c:f>
              <c:numCache>
                <c:formatCode>#,##0_ ;\-#,##0\ </c:formatCode>
                <c:ptCount val="26"/>
                <c:pt idx="0">
                  <c:v>123.27275672178455</c:v>
                </c:pt>
                <c:pt idx="1">
                  <c:v>139.3179705148242</c:v>
                </c:pt>
                <c:pt idx="2">
                  <c:v>143.53812746102619</c:v>
                </c:pt>
                <c:pt idx="3">
                  <c:v>137.63413599017346</c:v>
                </c:pt>
                <c:pt idx="4">
                  <c:v>143.98649648730535</c:v>
                </c:pt>
                <c:pt idx="5">
                  <c:v>138.26971903095728</c:v>
                </c:pt>
                <c:pt idx="6">
                  <c:v>136.28438241231228</c:v>
                </c:pt>
                <c:pt idx="7">
                  <c:v>127.92440875479562</c:v>
                </c:pt>
                <c:pt idx="8">
                  <c:v>126.19477620538149</c:v>
                </c:pt>
                <c:pt idx="9">
                  <c:v>136.98299265765382</c:v>
                </c:pt>
                <c:pt idx="10">
                  <c:v>141.99842311403873</c:v>
                </c:pt>
                <c:pt idx="11">
                  <c:v>145.50272400513637</c:v>
                </c:pt>
                <c:pt idx="12">
                  <c:v>149.1512470221177</c:v>
                </c:pt>
                <c:pt idx="13">
                  <c:v>144.19023417142245</c:v>
                </c:pt>
                <c:pt idx="14">
                  <c:v>137.67696875731588</c:v>
                </c:pt>
                <c:pt idx="15">
                  <c:v>138.16956190447513</c:v>
                </c:pt>
                <c:pt idx="16">
                  <c:v>138.47464049945719</c:v>
                </c:pt>
                <c:pt idx="17">
                  <c:v>139.14118509851602</c:v>
                </c:pt>
                <c:pt idx="18">
                  <c:v>140.6132821023607</c:v>
                </c:pt>
                <c:pt idx="19">
                  <c:v>142.76094839205746</c:v>
                </c:pt>
                <c:pt idx="20">
                  <c:v>144.78671305785474</c:v>
                </c:pt>
                <c:pt idx="21">
                  <c:v>147.22456499146193</c:v>
                </c:pt>
                <c:pt idx="22">
                  <c:v>150.22359392925532</c:v>
                </c:pt>
                <c:pt idx="23">
                  <c:v>153.91050868851715</c:v>
                </c:pt>
                <c:pt idx="24">
                  <c:v>156.43412954147084</c:v>
                </c:pt>
                <c:pt idx="25">
                  <c:v>158.7286418497261</c:v>
                </c:pt>
              </c:numCache>
            </c:numRef>
          </c:val>
        </c:ser>
        <c:ser>
          <c:idx val="2"/>
          <c:order val="4"/>
          <c:tx>
            <c:v>QLD</c:v>
          </c:tx>
          <c:spPr>
            <a:solidFill>
              <a:srgbClr val="1E4164"/>
            </a:solidFill>
          </c:spPr>
          <c:dPt>
            <c:idx val="0"/>
            <c:bubble3D val="0"/>
            <c:spPr>
              <a:solidFill>
                <a:srgbClr val="1E4164"/>
              </a:solidFill>
              <a:ln w="3175" cmpd="sng">
                <a:solidFill>
                  <a:srgbClr val="FFFFFF"/>
                </a:solidFill>
                <a:prstDash val="solid"/>
              </a:ln>
            </c:spPr>
          </c:dPt>
          <c:dPt>
            <c:idx val="1"/>
            <c:bubble3D val="0"/>
            <c:spPr>
              <a:solidFill>
                <a:srgbClr val="1E4164"/>
              </a:solidFill>
              <a:ln w="3175" cmpd="sng">
                <a:solidFill>
                  <a:srgbClr val="FFFFFF"/>
                </a:solidFill>
                <a:prstDash val="solid"/>
              </a:ln>
            </c:spPr>
          </c:dPt>
          <c:dPt>
            <c:idx val="2"/>
            <c:bubble3D val="0"/>
            <c:spPr>
              <a:solidFill>
                <a:srgbClr val="1E4164"/>
              </a:solidFill>
              <a:ln w="3175" cmpd="sng">
                <a:solidFill>
                  <a:srgbClr val="FFFFFF"/>
                </a:solidFill>
                <a:prstDash val="solid"/>
              </a:ln>
            </c:spPr>
          </c:dPt>
          <c:dPt>
            <c:idx val="3"/>
            <c:bubble3D val="0"/>
            <c:spPr>
              <a:solidFill>
                <a:srgbClr val="1E4164"/>
              </a:solidFill>
              <a:ln w="3175" cmpd="sng">
                <a:solidFill>
                  <a:srgbClr val="FFFFFF"/>
                </a:solidFill>
                <a:prstDash val="solid"/>
              </a:ln>
            </c:spPr>
          </c:dPt>
          <c:dPt>
            <c:idx val="4"/>
            <c:bubble3D val="0"/>
            <c:spPr>
              <a:solidFill>
                <a:srgbClr val="1E4164"/>
              </a:solidFill>
              <a:ln w="3175" cmpd="sng">
                <a:solidFill>
                  <a:srgbClr val="FFFFFF"/>
                </a:solidFill>
                <a:prstDash val="solid"/>
              </a:ln>
            </c:spPr>
          </c:dPt>
          <c:dPt>
            <c:idx val="5"/>
            <c:bubble3D val="0"/>
            <c:spPr>
              <a:solidFill>
                <a:srgbClr val="1E4164"/>
              </a:solidFill>
              <a:ln w="3175" cmpd="sng">
                <a:solidFill>
                  <a:srgbClr val="FFFFFF"/>
                </a:solidFill>
                <a:prstDash val="solid"/>
              </a:ln>
            </c:spPr>
          </c:dPt>
          <c:dPt>
            <c:idx val="6"/>
            <c:bubble3D val="0"/>
            <c:spPr>
              <a:solidFill>
                <a:srgbClr val="1E4164"/>
              </a:solidFill>
              <a:ln w="3175" cmpd="sng">
                <a:solidFill>
                  <a:srgbClr val="FFFFFF"/>
                </a:solidFill>
                <a:prstDash val="solid"/>
              </a:ln>
            </c:spPr>
          </c:dPt>
          <c:dPt>
            <c:idx val="7"/>
            <c:bubble3D val="0"/>
            <c:spPr>
              <a:solidFill>
                <a:srgbClr val="1E4164"/>
              </a:solidFill>
              <a:ln w="3175" cmpd="sng">
                <a:solidFill>
                  <a:srgbClr val="FFFFFF"/>
                </a:solidFill>
                <a:prstDash val="solid"/>
              </a:ln>
            </c:spPr>
          </c:dPt>
          <c:dPt>
            <c:idx val="8"/>
            <c:bubble3D val="0"/>
            <c:spPr>
              <a:solidFill>
                <a:srgbClr val="1E4164"/>
              </a:solidFill>
              <a:ln w="3175" cmpd="sng">
                <a:solidFill>
                  <a:srgbClr val="FFFFFF"/>
                </a:solidFill>
                <a:prstDash val="solid"/>
              </a:ln>
            </c:spPr>
          </c:dPt>
          <c:dPt>
            <c:idx val="9"/>
            <c:bubble3D val="0"/>
            <c:spPr>
              <a:solidFill>
                <a:srgbClr val="1E4164"/>
              </a:solidFill>
              <a:ln w="3175" cmpd="sng">
                <a:solidFill>
                  <a:srgbClr val="FFFFFF"/>
                </a:solidFill>
                <a:prstDash val="solid"/>
              </a:ln>
            </c:spPr>
          </c:dPt>
          <c:dPt>
            <c:idx val="10"/>
            <c:bubble3D val="0"/>
            <c:spPr>
              <a:solidFill>
                <a:srgbClr val="1E4164"/>
              </a:solidFill>
              <a:ln w="3175" cmpd="sng">
                <a:solidFill>
                  <a:srgbClr val="FFFFFF"/>
                </a:solidFill>
                <a:prstDash val="solid"/>
              </a:ln>
            </c:spPr>
          </c:dPt>
          <c:dPt>
            <c:idx val="11"/>
            <c:bubble3D val="0"/>
            <c:spPr>
              <a:solidFill>
                <a:srgbClr val="1E4164"/>
              </a:solidFill>
              <a:ln w="3175" cmpd="sng">
                <a:solidFill>
                  <a:srgbClr val="FFFFFF"/>
                </a:solidFill>
                <a:prstDash val="solid"/>
              </a:ln>
            </c:spPr>
          </c:dPt>
          <c:dPt>
            <c:idx val="12"/>
            <c:bubble3D val="0"/>
            <c:spPr>
              <a:solidFill>
                <a:srgbClr val="1E4164"/>
              </a:solidFill>
              <a:ln w="3175" cmpd="sng">
                <a:solidFill>
                  <a:srgbClr val="FFFFFF"/>
                </a:solidFill>
                <a:prstDash val="solid"/>
              </a:ln>
            </c:spPr>
          </c:dPt>
          <c:dPt>
            <c:idx val="13"/>
            <c:bubble3D val="0"/>
            <c:spPr>
              <a:solidFill>
                <a:srgbClr val="1E4164"/>
              </a:solidFill>
              <a:ln w="3175" cmpd="sng">
                <a:solidFill>
                  <a:srgbClr val="FFFFFF"/>
                </a:solidFill>
                <a:prstDash val="solid"/>
              </a:ln>
            </c:spPr>
          </c:dPt>
          <c:dPt>
            <c:idx val="14"/>
            <c:bubble3D val="0"/>
            <c:spPr>
              <a:solidFill>
                <a:srgbClr val="1E4164"/>
              </a:solidFill>
              <a:ln w="3175" cmpd="sng">
                <a:solidFill>
                  <a:srgbClr val="FFFFFF"/>
                </a:solidFill>
                <a:prstDash val="solid"/>
              </a:ln>
            </c:spPr>
          </c:dPt>
          <c:dPt>
            <c:idx val="15"/>
            <c:bubble3D val="0"/>
            <c:spPr>
              <a:solidFill>
                <a:srgbClr val="1E4164"/>
              </a:solidFill>
              <a:ln w="3175" cmpd="sng">
                <a:solidFill>
                  <a:srgbClr val="FFFFFF"/>
                </a:solidFill>
                <a:prstDash val="solid"/>
              </a:ln>
            </c:spPr>
          </c:dPt>
          <c:dPt>
            <c:idx val="16"/>
            <c:bubble3D val="0"/>
            <c:spPr>
              <a:solidFill>
                <a:srgbClr val="1E4164"/>
              </a:solidFill>
              <a:ln w="3175" cmpd="sng">
                <a:solidFill>
                  <a:srgbClr val="FFFFFF"/>
                </a:solidFill>
                <a:prstDash val="solid"/>
              </a:ln>
            </c:spPr>
          </c:dPt>
          <c:dPt>
            <c:idx val="17"/>
            <c:bubble3D val="0"/>
            <c:spPr>
              <a:solidFill>
                <a:srgbClr val="1E4164"/>
              </a:solidFill>
              <a:ln w="3175" cmpd="sng">
                <a:solidFill>
                  <a:srgbClr val="FFFFFF"/>
                </a:solidFill>
                <a:prstDash val="solid"/>
              </a:ln>
            </c:spPr>
          </c:dPt>
          <c:dPt>
            <c:idx val="18"/>
            <c:bubble3D val="0"/>
            <c:spPr>
              <a:solidFill>
                <a:srgbClr val="1E4164"/>
              </a:solidFill>
              <a:ln w="3175" cmpd="sng">
                <a:solidFill>
                  <a:srgbClr val="FFFFFF"/>
                </a:solidFill>
                <a:prstDash val="solid"/>
              </a:ln>
            </c:spPr>
          </c:dPt>
          <c:dPt>
            <c:idx val="19"/>
            <c:bubble3D val="0"/>
            <c:spPr>
              <a:solidFill>
                <a:srgbClr val="1E4164"/>
              </a:solidFill>
              <a:ln w="3175" cmpd="sng">
                <a:solidFill>
                  <a:srgbClr val="FFFFFF"/>
                </a:solidFill>
                <a:prstDash val="solid"/>
              </a:ln>
            </c:spPr>
          </c:dPt>
          <c:dPt>
            <c:idx val="20"/>
            <c:bubble3D val="0"/>
            <c:spPr>
              <a:solidFill>
                <a:srgbClr val="1E4164"/>
              </a:solidFill>
              <a:ln w="3175" cmpd="sng">
                <a:solidFill>
                  <a:srgbClr val="FFFFFF"/>
                </a:solidFill>
                <a:prstDash val="solid"/>
              </a:ln>
            </c:spPr>
          </c:dPt>
          <c:dPt>
            <c:idx val="21"/>
            <c:bubble3D val="0"/>
            <c:spPr>
              <a:solidFill>
                <a:srgbClr val="1E4164"/>
              </a:solidFill>
              <a:ln w="3175" cmpd="sng">
                <a:solidFill>
                  <a:srgbClr val="FFFFFF"/>
                </a:solidFill>
                <a:prstDash val="solid"/>
              </a:ln>
            </c:spPr>
          </c:dPt>
          <c:dPt>
            <c:idx val="22"/>
            <c:bubble3D val="0"/>
            <c:spPr>
              <a:solidFill>
                <a:srgbClr val="1E4164"/>
              </a:solidFill>
              <a:ln w="3175" cmpd="sng">
                <a:solidFill>
                  <a:srgbClr val="FFFFFF"/>
                </a:solidFill>
                <a:prstDash val="solid"/>
              </a:ln>
            </c:spPr>
          </c:dPt>
          <c:dPt>
            <c:idx val="23"/>
            <c:bubble3D val="0"/>
            <c:spPr>
              <a:solidFill>
                <a:srgbClr val="1E4164"/>
              </a:solidFill>
              <a:ln w="3175" cmpd="sng">
                <a:solidFill>
                  <a:srgbClr val="FFFFFF"/>
                </a:solidFill>
                <a:prstDash val="solid"/>
              </a:ln>
            </c:spPr>
          </c:dPt>
          <c:dPt>
            <c:idx val="24"/>
            <c:bubble3D val="0"/>
            <c:spPr>
              <a:solidFill>
                <a:srgbClr val="1E4164"/>
              </a:solidFill>
              <a:ln w="3175" cmpd="sng">
                <a:solidFill>
                  <a:srgbClr val="FFFFFF"/>
                </a:solidFill>
                <a:prstDash val="solid"/>
              </a:ln>
            </c:spPr>
          </c:dPt>
          <c:dPt>
            <c:idx val="25"/>
            <c:bubble3D val="0"/>
            <c:spPr>
              <a:solidFill>
                <a:srgbClr val="1E4164"/>
              </a:solidFill>
              <a:ln w="3175" cmpd="sng">
                <a:solidFill>
                  <a:srgbClr val="FFFFFF"/>
                </a:solidFill>
                <a:prstDash val="solid"/>
              </a:ln>
            </c:spPr>
          </c:dPt>
          <c:cat>
            <c:numRef>
              <c:f>'Domestic AD (state)'!$A$5:$A$30</c:f>
              <c:numCache>
                <c:formatCode>General</c:formatCode>
                <c:ptCount val="2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pt idx="21">
                  <c:v>2029</c:v>
                </c:pt>
                <c:pt idx="22">
                  <c:v>2030</c:v>
                </c:pt>
                <c:pt idx="23">
                  <c:v>2031</c:v>
                </c:pt>
                <c:pt idx="24">
                  <c:v>2032</c:v>
                </c:pt>
                <c:pt idx="25">
                  <c:v>2033</c:v>
                </c:pt>
              </c:numCache>
            </c:numRef>
          </c:cat>
          <c:val>
            <c:numRef>
              <c:f>'Domestic AD (state)'!$V$5:$V$30</c:f>
              <c:numCache>
                <c:formatCode>#,##0_ ;\-#,##0\ </c:formatCode>
                <c:ptCount val="26"/>
                <c:pt idx="0">
                  <c:v>154.69405227743565</c:v>
                </c:pt>
                <c:pt idx="1">
                  <c:v>164.23038974621738</c:v>
                </c:pt>
                <c:pt idx="2">
                  <c:v>204.22213405633062</c:v>
                </c:pt>
                <c:pt idx="3">
                  <c:v>201.97698665693488</c:v>
                </c:pt>
                <c:pt idx="4">
                  <c:v>209.45890424569251</c:v>
                </c:pt>
                <c:pt idx="5">
                  <c:v>189.0062962097804</c:v>
                </c:pt>
                <c:pt idx="6">
                  <c:v>197.84895477001044</c:v>
                </c:pt>
                <c:pt idx="7">
                  <c:v>188.07773033385934</c:v>
                </c:pt>
                <c:pt idx="8">
                  <c:v>167.38955613611913</c:v>
                </c:pt>
                <c:pt idx="9">
                  <c:v>167.89597188541367</c:v>
                </c:pt>
                <c:pt idx="10">
                  <c:v>166.45251772934563</c:v>
                </c:pt>
                <c:pt idx="11">
                  <c:v>165.46387747727019</c:v>
                </c:pt>
                <c:pt idx="12">
                  <c:v>164.20290405673472</c:v>
                </c:pt>
                <c:pt idx="13">
                  <c:v>168.7323838072048</c:v>
                </c:pt>
                <c:pt idx="14">
                  <c:v>174.48824301497822</c:v>
                </c:pt>
                <c:pt idx="15">
                  <c:v>178.96234968364345</c:v>
                </c:pt>
                <c:pt idx="16">
                  <c:v>183.77559109164537</c:v>
                </c:pt>
                <c:pt idx="17">
                  <c:v>187.87380717287408</c:v>
                </c:pt>
                <c:pt idx="18">
                  <c:v>193.23771760725276</c:v>
                </c:pt>
                <c:pt idx="19">
                  <c:v>198.74419721984651</c:v>
                </c:pt>
                <c:pt idx="20">
                  <c:v>203.35997421796543</c:v>
                </c:pt>
                <c:pt idx="21">
                  <c:v>208.84093700551634</c:v>
                </c:pt>
                <c:pt idx="22">
                  <c:v>218.38121673961862</c:v>
                </c:pt>
                <c:pt idx="23">
                  <c:v>228.98973317161006</c:v>
                </c:pt>
                <c:pt idx="24">
                  <c:v>238.54080527954267</c:v>
                </c:pt>
                <c:pt idx="25">
                  <c:v>245.60782655372145</c:v>
                </c:pt>
              </c:numCache>
            </c:numRef>
          </c:val>
        </c:ser>
        <c:dLbls>
          <c:showLegendKey val="0"/>
          <c:showVal val="0"/>
          <c:showCatName val="0"/>
          <c:showSerName val="0"/>
          <c:showPercent val="0"/>
          <c:showBubbleSize val="0"/>
        </c:dLbls>
        <c:axId val="123315328"/>
        <c:axId val="123317248"/>
      </c:areaChart>
      <c:lineChart>
        <c:grouping val="standard"/>
        <c:varyColors val="0"/>
        <c:ser>
          <c:idx val="3"/>
          <c:order val="5"/>
          <c:tx>
            <c:v>2012 Planning Scenario (adjusted)</c:v>
          </c:tx>
          <c:spPr>
            <a:ln w="19050">
              <a:solidFill>
                <a:sysClr val="windowText" lastClr="000000"/>
              </a:solidFill>
              <a:prstDash val="sysDash"/>
            </a:ln>
          </c:spPr>
          <c:marker>
            <c:symbol val="none"/>
          </c:marker>
          <c:val>
            <c:numRef>
              <c:f>'2012 GSOO'!$E$5:$E$30</c:f>
              <c:numCache>
                <c:formatCode>#,##0_ ;\-#,##0\ </c:formatCode>
                <c:ptCount val="26"/>
                <c:pt idx="0">
                  <c:v>569.95916289039292</c:v>
                </c:pt>
                <c:pt idx="1">
                  <c:v>612.31983158266155</c:v>
                </c:pt>
                <c:pt idx="2">
                  <c:v>675.5476729157142</c:v>
                </c:pt>
                <c:pt idx="3">
                  <c:v>663.45155586588271</c:v>
                </c:pt>
                <c:pt idx="4">
                  <c:v>616.60082947629519</c:v>
                </c:pt>
                <c:pt idx="5">
                  <c:v>572.49452641427752</c:v>
                </c:pt>
                <c:pt idx="6">
                  <c:v>587.07100788346725</c:v>
                </c:pt>
                <c:pt idx="7">
                  <c:v>592.85792773059643</c:v>
                </c:pt>
                <c:pt idx="8">
                  <c:v>594.01987197976098</c:v>
                </c:pt>
                <c:pt idx="9">
                  <c:v>598.03659634225482</c:v>
                </c:pt>
                <c:pt idx="10">
                  <c:v>611.98911652635422</c:v>
                </c:pt>
                <c:pt idx="11">
                  <c:v>612.44662675475843</c:v>
                </c:pt>
                <c:pt idx="12">
                  <c:v>612.63375683480149</c:v>
                </c:pt>
                <c:pt idx="13">
                  <c:v>611.71260373561688</c:v>
                </c:pt>
                <c:pt idx="14">
                  <c:v>613.71199521041979</c:v>
                </c:pt>
                <c:pt idx="15">
                  <c:v>619.85576007059569</c:v>
                </c:pt>
                <c:pt idx="16">
                  <c:v>626.11673284195808</c:v>
                </c:pt>
                <c:pt idx="17">
                  <c:v>634.9201803028393</c:v>
                </c:pt>
                <c:pt idx="18">
                  <c:v>649.71829694108624</c:v>
                </c:pt>
                <c:pt idx="19">
                  <c:v>665.13025374674089</c:v>
                </c:pt>
                <c:pt idx="20">
                  <c:v>675.10544948985353</c:v>
                </c:pt>
                <c:pt idx="21">
                  <c:v>684.76529759953155</c:v>
                </c:pt>
                <c:pt idx="22">
                  <c:v>690.38551063513273</c:v>
                </c:pt>
                <c:pt idx="23">
                  <c:v>702.23823121990574</c:v>
                </c:pt>
                <c:pt idx="24">
                  <c:v>708.01407084069194</c:v>
                </c:pt>
                <c:pt idx="25">
                  <c:v>718.31206498474705</c:v>
                </c:pt>
              </c:numCache>
            </c:numRef>
          </c:val>
          <c:smooth val="0"/>
        </c:ser>
        <c:dLbls>
          <c:showLegendKey val="0"/>
          <c:showVal val="0"/>
          <c:showCatName val="0"/>
          <c:showSerName val="0"/>
          <c:showPercent val="0"/>
          <c:showBubbleSize val="0"/>
        </c:dLbls>
        <c:marker val="1"/>
        <c:smooth val="0"/>
        <c:axId val="123315328"/>
        <c:axId val="123317248"/>
      </c:lineChart>
      <c:catAx>
        <c:axId val="123315328"/>
        <c:scaling>
          <c:orientation val="minMax"/>
        </c:scaling>
        <c:delete val="0"/>
        <c:axPos val="b"/>
        <c:title>
          <c:tx>
            <c:rich>
              <a:bodyPr/>
              <a:lstStyle/>
              <a:p>
                <a:pPr>
                  <a:defRPr/>
                </a:pPr>
                <a:r>
                  <a:rPr lang="en-AU"/>
                  <a:t>Year</a:t>
                </a:r>
              </a:p>
            </c:rich>
          </c:tx>
          <c:layout>
            <c:manualLayout>
              <c:xMode val="edge"/>
              <c:yMode val="edge"/>
              <c:x val="0.51580625640016353"/>
              <c:y val="0.80939947279213698"/>
            </c:manualLayout>
          </c:layout>
          <c:overlay val="0"/>
        </c:title>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317248"/>
        <c:crosses val="autoZero"/>
        <c:auto val="1"/>
        <c:lblAlgn val="ctr"/>
        <c:lblOffset val="100"/>
        <c:tickLblSkip val="5"/>
        <c:noMultiLvlLbl val="0"/>
      </c:catAx>
      <c:valAx>
        <c:axId val="123317248"/>
        <c:scaling>
          <c:orientation val="minMax"/>
        </c:scaling>
        <c:delete val="0"/>
        <c:axPos val="l"/>
        <c:majorGridlines>
          <c:spPr>
            <a:ln w="12700">
              <a:solidFill>
                <a:srgbClr val="EFEBE9"/>
              </a:solidFill>
              <a:prstDash val="solid"/>
            </a:ln>
          </c:spPr>
        </c:majorGridlines>
        <c:title>
          <c:tx>
            <c:rich>
              <a:bodyPr rot="-5400000" vert="horz"/>
              <a:lstStyle/>
              <a:p>
                <a:pPr>
                  <a:defRPr/>
                </a:pPr>
                <a:r>
                  <a:rPr lang="en-AU"/>
                  <a:t>Annual gas</a:t>
                </a:r>
                <a:r>
                  <a:rPr lang="en-AU" baseline="0"/>
                  <a:t> demand (PJ)</a:t>
                </a:r>
                <a:endParaRPr lang="en-AU"/>
              </a:p>
            </c:rich>
          </c:tx>
          <c:layout>
            <c:manualLayout>
              <c:xMode val="edge"/>
              <c:yMode val="edge"/>
              <c:x val="1.9926737857683473E-2"/>
              <c:y val="0.26812629092247481"/>
            </c:manualLayout>
          </c:layout>
          <c:overlay val="0"/>
        </c:title>
        <c:numFmt formatCode="#,##0_ ;\-#,##0\ " sourceLinked="1"/>
        <c:majorTickMark val="out"/>
        <c:minorTickMark val="none"/>
        <c:tickLblPos val="nextTo"/>
        <c:spPr>
          <a:ln w="6350">
            <a:solidFill>
              <a:srgbClr val="948671"/>
            </a:solidFill>
            <a:prstDash val="solid"/>
          </a:ln>
        </c:spPr>
        <c:txPr>
          <a:bodyPr/>
          <a:lstStyle/>
          <a:p>
            <a:pPr>
              <a:defRPr sz="800" b="0" i="0">
                <a:solidFill>
                  <a:srgbClr val="000000"/>
                </a:solidFill>
                <a:latin typeface="Arial"/>
                <a:ea typeface="Arial"/>
                <a:cs typeface="Arial"/>
              </a:defRPr>
            </a:pPr>
            <a:endParaRPr lang="en-US"/>
          </a:p>
        </c:txPr>
        <c:crossAx val="123315328"/>
        <c:crosses val="autoZero"/>
        <c:crossBetween val="midCat"/>
      </c:valAx>
      <c:spPr>
        <a:solidFill>
          <a:srgbClr val="F7F5F5"/>
        </a:solidFill>
      </c:spPr>
    </c:plotArea>
    <c:legend>
      <c:legendPos val="b"/>
      <c:layout>
        <c:manualLayout>
          <c:xMode val="edge"/>
          <c:yMode val="edge"/>
          <c:x val="1.4842652688238145E-2"/>
          <c:y val="0.86632351740794267"/>
          <c:w val="0.97031469462352382"/>
          <c:h val="0.12148059942285623"/>
        </c:manualLayout>
      </c:layout>
      <c:overlay val="0"/>
      <c:spPr>
        <a:solidFill>
          <a:srgbClr val="FFFFFF"/>
        </a:solidFill>
        <a:ln>
          <a:noFill/>
          <a:round/>
        </a:ln>
        <a:effectLst/>
        <a:extLst>
          <a:ext uri="{91240B29-F687-4F45-9708-019B960494DF}">
            <a14:hiddenLine xmlns:a14="http://schemas.microsoft.com/office/drawing/2010/main">
              <a:noFill/>
              <a:round/>
            </a14:hiddenLine>
          </a:ext>
        </a:extLst>
      </c:spPr>
      <c:txPr>
        <a:bodyPr/>
        <a:lstStyle/>
        <a:p>
          <a:pPr>
            <a:defRPr sz="700" b="0" i="0">
              <a:solidFill>
                <a:srgbClr val="000000"/>
              </a:solidFill>
              <a:latin typeface="Arial"/>
              <a:ea typeface="Arial"/>
              <a:cs typeface="Arial"/>
            </a:defRPr>
          </a:pPr>
          <a:endParaRPr lang="en-US"/>
        </a:p>
      </c:txPr>
    </c:legend>
    <c:plotVisOnly val="0"/>
    <c:dispBlanksAs val="gap"/>
    <c:showDLblsOverMax val="0"/>
  </c:chart>
  <c:spPr>
    <a:solidFill>
      <a:srgbClr val="F7F5F5"/>
    </a:solidFill>
    <a:ln w="9525">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19464</xdr:colOff>
      <xdr:row>37</xdr:row>
      <xdr:rowOff>45384</xdr:rowOff>
    </xdr:from>
    <xdr:to>
      <xdr:col>34</xdr:col>
      <xdr:colOff>556464</xdr:colOff>
      <xdr:row>51</xdr:row>
      <xdr:rowOff>114300</xdr:rowOff>
    </xdr:to>
    <xdr:sp macro="" textlink="">
      <xdr:nvSpPr>
        <xdr:cNvPr id="2" name="TextBox 1"/>
        <xdr:cNvSpPr txBox="1"/>
      </xdr:nvSpPr>
      <xdr:spPr>
        <a:xfrm>
          <a:off x="19464" y="6598584"/>
          <a:ext cx="17005725" cy="2335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2008</a:t>
          </a:r>
          <a:r>
            <a:rPr lang="en-AU" sz="800" b="1" baseline="0">
              <a:solidFill>
                <a:schemeClr val="dk1"/>
              </a:solidFill>
              <a:effectLst/>
              <a:latin typeface="Arial" pitchFamily="34" charset="0"/>
              <a:ea typeface="+mn-ea"/>
              <a:cs typeface="Arial" pitchFamily="34" charset="0"/>
            </a:rPr>
            <a:t> to </a:t>
          </a:r>
          <a:r>
            <a:rPr lang="en-AU" sz="800" b="1">
              <a:solidFill>
                <a:schemeClr val="dk1"/>
              </a:solidFill>
              <a:effectLst/>
              <a:latin typeface="Arial" pitchFamily="34" charset="0"/>
              <a:ea typeface="+mn-ea"/>
              <a:cs typeface="Arial" pitchFamily="34" charset="0"/>
            </a:rPr>
            <a:t>2012 : </a:t>
          </a:r>
          <a:r>
            <a:rPr lang="en-AU" sz="800" b="0" baseline="0">
              <a:solidFill>
                <a:schemeClr val="dk1"/>
              </a:solidFill>
              <a:effectLst/>
              <a:latin typeface="Arial" pitchFamily="34" charset="0"/>
              <a:ea typeface="+mn-ea"/>
              <a:cs typeface="Arial" pitchFamily="34" charset="0"/>
            </a:rPr>
            <a:t>Annual gas demand rose by 51 PJ to 687 PJ (an average growth of 2.0%) due to increases in Tasmania, NSW and Queensland, partly offset by falls in South Australia and Victoria. GPG demand rose by 33 PJ to 201 PJ (an average annual growth of 4.7%), caused by growth in open cycle turbine generation capacity in NSW and Queensland. Mass Market (MM) gas demand rose by 3 PJ to 187 PJ (an average annual growth 0.4%), Large industrial gas demand rose by 15 PJ to 300 PJ (an average annual growth of 1.3%), driven by new mining and fabricated metal products manufacturing developments in Queensland.</a:t>
          </a:r>
          <a:endParaRPr lang="en-AU" sz="800" b="0">
            <a:solidFill>
              <a:schemeClr val="dk1"/>
            </a:solidFill>
            <a:effectLst/>
            <a:latin typeface="Arial" pitchFamily="34" charset="0"/>
            <a:ea typeface="+mn-ea"/>
            <a:cs typeface="Arial" pitchFamily="34" charset="0"/>
          </a:endParaRP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Current estimate for 2013: </a:t>
          </a:r>
          <a:r>
            <a:rPr lang="en-AU" sz="800" b="0">
              <a:solidFill>
                <a:schemeClr val="dk1"/>
              </a:solidFill>
              <a:effectLst/>
              <a:latin typeface="Arial" pitchFamily="34" charset="0"/>
              <a:ea typeface="+mn-ea"/>
              <a:cs typeface="Arial" pitchFamily="34" charset="0"/>
            </a:rPr>
            <a:t>The current estimate for 2013 annual gas demand is 638 PJ, which is 66 PJ (11.5%) higher than the 2012 GSOO planning scenario of 572 PJ. GPG gas demand is estimated to be 68 PJ (84.0%) higher than the 2012 GSOO forecast of 81 PJ.</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Forecast from 2014 to 2018:</a:t>
          </a:r>
          <a:r>
            <a:rPr lang="en-AU" sz="800" b="1"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Annual gas demand is forecast to increase by 1236 PJ to</a:t>
          </a:r>
          <a:r>
            <a:rPr lang="en-AU" sz="800" b="0" baseline="0">
              <a:solidFill>
                <a:schemeClr val="dk1"/>
              </a:solidFill>
              <a:effectLst/>
              <a:latin typeface="Arial" pitchFamily="34" charset="0"/>
              <a:ea typeface="+mn-ea"/>
              <a:cs typeface="Arial" pitchFamily="34" charset="0"/>
            </a:rPr>
            <a:t> 1981 PJ </a:t>
          </a:r>
          <a:r>
            <a:rPr lang="en-AU" sz="800" b="0">
              <a:solidFill>
                <a:schemeClr val="dk1"/>
              </a:solidFill>
              <a:effectLst/>
              <a:latin typeface="Arial" pitchFamily="34" charset="0"/>
              <a:ea typeface="+mn-ea"/>
              <a:cs typeface="Arial" pitchFamily="34" charset="0"/>
            </a:rPr>
            <a:t>(an average annual  growth of 27.7%). This is predominately driven by three confirmed Queensland liquefied natural gas (LNG) projects expected to gradually come online from 2014. LNG growth is the main driver, with demand forecast to increase to 1393 PJ by 2018. MM gas demand is forecast to increase by 10 PJ to 199 PJ (an average annual growth of 1.3%). Key drivers are an average annual GSP growth rate of 3.4% over the next five years, growth in real household incomes of 3.7%, and an assumed moderation in residential gas price growth compared to recent years. LI gas demand is forecast to increase by 17 PJ to 320 PJ (an average annual growth of 1.4%), largely as a result of growth in the NSW and Victoria petroleum, coal and chemical manufacturing sectors. </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Forecast from 2018 to 2033: </a:t>
          </a:r>
          <a:r>
            <a:rPr lang="en-AU" sz="800" b="0">
              <a:solidFill>
                <a:schemeClr val="dk1"/>
              </a:solidFill>
              <a:effectLst/>
              <a:latin typeface="Arial" pitchFamily="34" charset="0"/>
              <a:ea typeface="+mn-ea"/>
              <a:cs typeface="Arial" pitchFamily="34" charset="0"/>
            </a:rPr>
            <a:t>Annual gas demand is forecast to increase by 201 PJ to 2182 PJ (an average annual 0.6%). With the Queensland LNG projects assumed to have become largely established by 2019, growth over this period is expected to be driven by domestic gas demand. MM gas demand is forecast to increase by 39 PJ to 238 PJ an average annual growth of 1.2%). Over the outlook period, growth in Gross State Product (GSP) (at an average annual growth rate of 2.1%) and growth in household incomes (at an average annual rate of 2.3%) are expected to lead to this increase in MM gas demand. LI gas demand is forecast to increase by 57 PJ to 377 PJ (an average annual growth of 1.1%), largely driven by new developments near Gladstone in Queensland.</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LNG:</a:t>
          </a:r>
          <a:r>
            <a:rPr lang="en-AU" sz="800">
              <a:solidFill>
                <a:schemeClr val="dk1"/>
              </a:solidFill>
              <a:effectLst/>
              <a:latin typeface="Arial" pitchFamily="34" charset="0"/>
              <a:ea typeface="+mn-ea"/>
              <a:cs typeface="Arial" pitchFamily="34" charset="0"/>
            </a:rPr>
            <a:t> Projections of gas demand for export as LNG considers six committed trains (two trains from each of QCLNG, GLNG and APLNG). Under this scenario, first LNG production is expected in 2014, with full production in 2019. Maximum capacity is approximately 25 Mt, whilst expected annual output is 24 Mt. Maximum annual gas demand under this scenario is 1,446 PJ.</a:t>
          </a:r>
        </a:p>
        <a:p>
          <a:r>
            <a:rPr lang="en-AU" sz="800">
              <a:solidFill>
                <a:schemeClr val="dk1"/>
              </a:solidFill>
              <a:effectLst/>
              <a:latin typeface="Arial" pitchFamily="34" charset="0"/>
              <a:ea typeface="+mn-ea"/>
              <a:cs typeface="Arial" pitchFamily="34" charset="0"/>
            </a:rPr>
            <a:t>A comparison between 2012 and 2013 projections highlights a difference in production due to the assumption of the development of eight LNG trains in the 2012 report and six trains in the 2013 report. The main reason for this difference is that the 2013 Planning Scenario only considers committed projects while in 2012 committed and proposed projects were considered. Differences in initial production profiles are attributable to a better understanding of completion times for each of the projects and greater clarity regarding the likely ramp-up of CSG production.</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a:t>
          </a:r>
          <a:r>
            <a:rPr lang="en-AU" sz="800">
              <a:solidFill>
                <a:schemeClr val="dk1"/>
              </a:solidFill>
              <a:effectLst/>
              <a:latin typeface="Arial" pitchFamily="34" charset="0"/>
              <a:ea typeface="+mn-ea"/>
              <a:cs typeface="Arial" pitchFamily="34" charset="0"/>
            </a:rPr>
            <a:t>: The 2013 forecast average annual growth rate from 2014 to 2033</a:t>
          </a:r>
          <a:r>
            <a:rPr lang="en-AU" sz="800"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5.8%) is higher than in the 2012 forecast (5.6%).</a:t>
          </a:r>
          <a:r>
            <a:rPr lang="en-AU" sz="800" baseline="0">
              <a:solidFill>
                <a:schemeClr val="dk1"/>
              </a:solidFill>
              <a:effectLst/>
              <a:latin typeface="Arial" pitchFamily="34" charset="0"/>
              <a:ea typeface="+mn-ea"/>
              <a:cs typeface="Arial" pitchFamily="34" charset="0"/>
            </a:rPr>
            <a:t> Compared with the 2012 GSOO, t</a:t>
          </a:r>
          <a:r>
            <a:rPr lang="en-AU" sz="800">
              <a:solidFill>
                <a:schemeClr val="dk1"/>
              </a:solidFill>
              <a:effectLst/>
              <a:latin typeface="Arial" pitchFamily="34" charset="0"/>
              <a:ea typeface="+mn-ea"/>
              <a:cs typeface="Arial" pitchFamily="34" charset="0"/>
            </a:rPr>
            <a:t>he lower starting point for gas demand for LNG in the first forecast year of the 2013 GSOO results in a higher average annual growth to 2033, despite projected maximum gas demand for LNG of 1446 PJ being lower than the maximum of 2046 PJ projected in the 2012 GSOO. The 2013 forecast average annual growth rate for total domestic gas demand (0.9%) is lower than in the 2012 forecast (1.1%), largely driven by reduced growth in GPG.</a:t>
          </a:r>
        </a:p>
      </xdr:txBody>
    </xdr:sp>
    <xdr:clientData/>
  </xdr:twoCellAnchor>
  <xdr:absoluteAnchor>
    <xdr:pos x="8170145" y="0"/>
    <xdr:ext cx="4278211" cy="312400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751591" y="0"/>
    <xdr:ext cx="4278211" cy="3124005"/>
    <xdr:graphicFrame macro="">
      <xdr:nvGraphicFramePr>
        <xdr:cNvPr id="8" name="Chart 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168318" y="3163865"/>
    <xdr:ext cx="4278211" cy="3124005"/>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751591" y="3163865"/>
    <xdr:ext cx="4278211" cy="3124005"/>
    <xdr:graphicFrame macro="">
      <xdr:nvGraphicFramePr>
        <xdr:cNvPr id="10"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19463</xdr:colOff>
      <xdr:row>37</xdr:row>
      <xdr:rowOff>16808</xdr:rowOff>
    </xdr:from>
    <xdr:to>
      <xdr:col>36</xdr:col>
      <xdr:colOff>590549</xdr:colOff>
      <xdr:row>72</xdr:row>
      <xdr:rowOff>104775</xdr:rowOff>
    </xdr:to>
    <xdr:sp macro="" textlink="">
      <xdr:nvSpPr>
        <xdr:cNvPr id="2" name="TextBox 1"/>
        <xdr:cNvSpPr txBox="1"/>
      </xdr:nvSpPr>
      <xdr:spPr>
        <a:xfrm>
          <a:off x="19463" y="6570008"/>
          <a:ext cx="17039811" cy="5783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Total: </a:t>
          </a:r>
          <a:r>
            <a:rPr lang="en-AU" sz="800" b="0">
              <a:solidFill>
                <a:schemeClr val="dk1"/>
              </a:solidFill>
              <a:effectLst/>
              <a:latin typeface="Arial" pitchFamily="34" charset="0"/>
              <a:ea typeface="+mn-ea"/>
              <a:cs typeface="Arial" pitchFamily="34" charset="0"/>
            </a:rPr>
            <a:t>Between 2008 and 2012, gas demand for the MMLI market segment in eastern and south-eastern Australia rose at an average annual rate of 0.9% to 486 PJ, largely reflecting strong growth in new developments in Queensland in energy intensive industrial sectors including mining, chemical and metal product manufacturing. In 2013, MMLI gas demand is estimated to have risen by 0.4% to 488 PJ as continued growth in the Queensland industrial sector is partly offset by declines in the MMLI sectors of other demand groups. For the period 2014 to 2018,</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MMLI gas demand is forecast to grow</a:t>
          </a:r>
          <a:r>
            <a:rPr lang="en-AU" sz="800" b="0" baseline="0">
              <a:solidFill>
                <a:schemeClr val="dk1"/>
              </a:solidFill>
              <a:effectLst/>
              <a:latin typeface="Arial" pitchFamily="34" charset="0"/>
              <a:ea typeface="+mn-ea"/>
              <a:cs typeface="Arial" pitchFamily="34" charset="0"/>
            </a:rPr>
            <a:t> at an average annual rate</a:t>
          </a:r>
          <a:r>
            <a:rPr lang="en-AU" sz="800" b="0">
              <a:solidFill>
                <a:schemeClr val="dk1"/>
              </a:solidFill>
              <a:effectLst/>
              <a:latin typeface="Arial" pitchFamily="34" charset="0"/>
              <a:ea typeface="+mn-ea"/>
              <a:cs typeface="Arial" pitchFamily="34" charset="0"/>
            </a:rPr>
            <a:t> of 1.4% to 520 PJ. This growth is mainly driven by MMLI demand in NSW and continued growth in industrial gas demand in Queensland. For the period 2018 to 2033, average annual growth in MMLI gas demand is forecast to rise by 1.1% to 615 PJ. Reflecting robust growth in economic activity in these demand groups, average annual growth of over 1% in Queensland, New South Wales and Tasmania are expected to provide the greatest contribution to total MMLI gas demand growth. Over the entire outlook period, MMLI gas demand for eastern and south-eastern Australia is forecast to grow at an average annual rate of 1.2%.</a:t>
          </a:r>
        </a:p>
        <a:p>
          <a:r>
            <a:rPr lang="en-AU" sz="400">
              <a:solidFill>
                <a:schemeClr val="dk1"/>
              </a:solidFill>
              <a:effectLst/>
              <a:latin typeface="Arial" pitchFamily="34" charset="0"/>
              <a:ea typeface="+mn-ea"/>
              <a:cs typeface="Arial" pitchFamily="34" charset="0"/>
            </a:rPr>
            <a:t>.</a:t>
          </a:r>
        </a:p>
        <a:p>
          <a:r>
            <a:rPr lang="en-AU" sz="800" b="1">
              <a:solidFill>
                <a:schemeClr val="dk1"/>
              </a:solidFill>
              <a:effectLst/>
              <a:latin typeface="Arial" panose="020B0604020202020204" pitchFamily="34" charset="0"/>
              <a:ea typeface="+mn-ea"/>
              <a:cs typeface="Arial" panose="020B0604020202020204" pitchFamily="34" charset="0"/>
            </a:rPr>
            <a:t>SA: </a:t>
          </a:r>
          <a:r>
            <a:rPr lang="en-AU" sz="800" b="0">
              <a:solidFill>
                <a:schemeClr val="dk1"/>
              </a:solidFill>
              <a:effectLst/>
              <a:latin typeface="Arial" panose="020B0604020202020204" pitchFamily="34" charset="0"/>
              <a:ea typeface="+mn-ea"/>
              <a:cs typeface="Arial" panose="020B0604020202020204" pitchFamily="34" charset="0"/>
            </a:rPr>
            <a:t>Between 2008 and 2012, gas demand in the South Australian MMLI market segment fell at an average annual rate of 2.1% to 35 PJ, largely as a result of declining demand from larger industrial gas users. Continuing this trend, in 2013 MMLI gas demand is estimated to have fallen by 2.9% to 34 PJ. For the period 2014 to 2018, South</a:t>
          </a:r>
          <a:r>
            <a:rPr lang="en-AU" sz="800" b="0" baseline="0">
              <a:solidFill>
                <a:schemeClr val="dk1"/>
              </a:solidFill>
              <a:effectLst/>
              <a:latin typeface="Arial" panose="020B0604020202020204" pitchFamily="34" charset="0"/>
              <a:ea typeface="+mn-ea"/>
              <a:cs typeface="Arial" panose="020B0604020202020204" pitchFamily="34" charset="0"/>
            </a:rPr>
            <a:t> </a:t>
          </a:r>
          <a:r>
            <a:rPr lang="en-AU" sz="800" b="0">
              <a:solidFill>
                <a:schemeClr val="dk1"/>
              </a:solidFill>
              <a:effectLst/>
              <a:latin typeface="Arial" panose="020B0604020202020204" pitchFamily="34" charset="0"/>
              <a:ea typeface="+mn-ea"/>
              <a:cs typeface="Arial" panose="020B0604020202020204" pitchFamily="34" charset="0"/>
            </a:rPr>
            <a:t>Australian MMLI gas</a:t>
          </a:r>
          <a:r>
            <a:rPr lang="en-AU" sz="800" b="0" baseline="0">
              <a:solidFill>
                <a:schemeClr val="dk1"/>
              </a:solidFill>
              <a:effectLst/>
              <a:latin typeface="Arial" panose="020B0604020202020204" pitchFamily="34" charset="0"/>
              <a:ea typeface="+mn-ea"/>
              <a:cs typeface="Arial" panose="020B0604020202020204" pitchFamily="34" charset="0"/>
            </a:rPr>
            <a:t> demand </a:t>
          </a:r>
          <a:r>
            <a:rPr lang="en-AU" sz="800" b="0">
              <a:solidFill>
                <a:schemeClr val="dk1"/>
              </a:solidFill>
              <a:effectLst/>
              <a:latin typeface="Arial" panose="020B0604020202020204" pitchFamily="34" charset="0"/>
              <a:ea typeface="+mn-ea"/>
              <a:cs typeface="Arial" panose="020B0604020202020204" pitchFamily="34" charset="0"/>
            </a:rPr>
            <a:t>is forecast to grow</a:t>
          </a:r>
          <a:r>
            <a:rPr lang="en-AU" sz="800" b="0" baseline="0">
              <a:solidFill>
                <a:schemeClr val="dk1"/>
              </a:solidFill>
              <a:effectLst/>
              <a:latin typeface="Arial" panose="020B0604020202020204" pitchFamily="34" charset="0"/>
              <a:ea typeface="+mn-ea"/>
              <a:cs typeface="Arial" panose="020B0604020202020204" pitchFamily="34" charset="0"/>
            </a:rPr>
            <a:t> at an average annual rate</a:t>
          </a:r>
          <a:r>
            <a:rPr lang="en-AU" sz="800" b="0">
              <a:solidFill>
                <a:schemeClr val="dk1"/>
              </a:solidFill>
              <a:effectLst/>
              <a:latin typeface="Arial" panose="020B0604020202020204" pitchFamily="34" charset="0"/>
              <a:ea typeface="+mn-ea"/>
              <a:cs typeface="Arial" panose="020B0604020202020204" pitchFamily="34" charset="0"/>
            </a:rPr>
            <a:t> of 0.4% as modest growth in real household per capita incomes and household dwelling numbers leads to residential demand growth in the MM market segment. For the period 2018 to 2033, average annual growth of 0.5% is forecast for  SA MMLI gas demand, resulting in gas demand of 37 PJ by 2033. Continued mild, but positive, growth in economic activity is expected to lead to ongoing growth in the LI market segment. Continued growth per capita household incomes and low growth in retail gas prices (compared to recent years), is expected to provide support for the MM market segment. Over the entire outlook period, MMLI gas demand in South Australia is forecast to grow at an average annual rate of 0.5%.</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VIC:</a:t>
          </a:r>
          <a:r>
            <a:rPr lang="en-AU" sz="800">
              <a:solidFill>
                <a:schemeClr val="dk1"/>
              </a:solidFill>
              <a:effectLst/>
              <a:latin typeface="Arial" panose="020B0604020202020204" pitchFamily="34" charset="0"/>
              <a:ea typeface="+mn-ea"/>
              <a:cs typeface="Arial" panose="020B0604020202020204" pitchFamily="34" charset="0"/>
            </a:rPr>
            <a:t> Between 2008 and 2012, gas demand in the Victoria MMLI market segment fell at an average annual rate of 0.8% to 203 PJ, driven by falls in industrial gas demand. In 2013 MMLI gas demand is estimated to have remained largely unchanged at 203 PJ as a rise in the demand from the residential and commercial sectors is offset by falls in large industrial demand. For the period 2014 to 2018, Victorian MMLI gas demand is forecast to grow</a:t>
          </a:r>
          <a:r>
            <a:rPr lang="en-AU" sz="800" baseline="0">
              <a:solidFill>
                <a:schemeClr val="dk1"/>
              </a:solidFill>
              <a:effectLst/>
              <a:latin typeface="Arial" panose="020B0604020202020204" pitchFamily="34" charset="0"/>
              <a:ea typeface="+mn-ea"/>
              <a:cs typeface="Arial" panose="020B0604020202020204" pitchFamily="34" charset="0"/>
            </a:rPr>
            <a:t> at an average annual rate</a:t>
          </a:r>
          <a:r>
            <a:rPr lang="en-AU" sz="800">
              <a:solidFill>
                <a:schemeClr val="dk1"/>
              </a:solidFill>
              <a:effectLst/>
              <a:latin typeface="Arial" panose="020B0604020202020204" pitchFamily="34" charset="0"/>
              <a:ea typeface="+mn-ea"/>
              <a:cs typeface="Arial" panose="020B0604020202020204" pitchFamily="34" charset="0"/>
            </a:rPr>
            <a:t> of 0.7% to 208 PJ. With gas demand from the large industrial sector largely unchanged, this growth is driven by the MM market segment in response to strong growth in household per capita incomes, and lower, but still positive, growth in gas prices than that of recent years.  For the period 2018 to 2033, average annual growth in MMLI gas demand of 0.8% is forecast, resulting in demand rising to 234 PJ by 2033. Over this period, the MM market segment is the main contributor to this growth, with only modest forecast average annual growth of 0.2% for gas demand in the large industrial sector. Over the entire outlook period, MMLI gas demand in Victoria is forecast to grow at an average annual rate of 0.8%.</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TAS:</a:t>
          </a:r>
          <a:r>
            <a:rPr lang="en-AU" sz="800">
              <a:solidFill>
                <a:schemeClr val="dk1"/>
              </a:solidFill>
              <a:effectLst/>
              <a:latin typeface="Arial" panose="020B0604020202020204" pitchFamily="34" charset="0"/>
              <a:ea typeface="+mn-ea"/>
              <a:cs typeface="Arial" panose="020B0604020202020204" pitchFamily="34" charset="0"/>
            </a:rPr>
            <a:t> Between 2008 and 2012, from a low base, gas demand in the Tasmanian MMLI market segment rose at an average annual rate of 4.2% to 5 PJ. Driven mainly by the LI market segment, in 2013 MMLI gas demand is estimated to have risen </a:t>
          </a:r>
          <a:r>
            <a:rPr lang="en-AU" sz="800" baseline="0">
              <a:solidFill>
                <a:schemeClr val="dk1"/>
              </a:solidFill>
              <a:effectLst/>
              <a:latin typeface="Arial" panose="020B0604020202020204" pitchFamily="34" charset="0"/>
              <a:ea typeface="+mn-ea"/>
              <a:cs typeface="Arial" panose="020B0604020202020204" pitchFamily="34" charset="0"/>
            </a:rPr>
            <a:t>by </a:t>
          </a:r>
          <a:r>
            <a:rPr lang="en-AU" sz="800">
              <a:solidFill>
                <a:schemeClr val="dk1"/>
              </a:solidFill>
              <a:effectLst/>
              <a:latin typeface="Arial" panose="020B0604020202020204" pitchFamily="34" charset="0"/>
              <a:ea typeface="+mn-ea"/>
              <a:cs typeface="Arial" panose="020B0604020202020204" pitchFamily="34" charset="0"/>
            </a:rPr>
            <a:t>9.6%. For the period 2014 to 2018, from a low base, Tasmanian MMLI gas demand is forecast to grow</a:t>
          </a:r>
          <a:r>
            <a:rPr lang="en-AU" sz="800" baseline="0">
              <a:solidFill>
                <a:schemeClr val="dk1"/>
              </a:solidFill>
              <a:effectLst/>
              <a:latin typeface="Arial" panose="020B0604020202020204" pitchFamily="34" charset="0"/>
              <a:ea typeface="+mn-ea"/>
              <a:cs typeface="Arial" panose="020B0604020202020204" pitchFamily="34" charset="0"/>
            </a:rPr>
            <a:t> at</a:t>
          </a:r>
          <a:r>
            <a:rPr lang="en-AU" sz="800">
              <a:solidFill>
                <a:schemeClr val="dk1"/>
              </a:solidFill>
              <a:effectLst/>
              <a:latin typeface="Arial" panose="020B0604020202020204" pitchFamily="34" charset="0"/>
              <a:ea typeface="+mn-ea"/>
              <a:cs typeface="Arial" panose="020B0604020202020204" pitchFamily="34" charset="0"/>
            </a:rPr>
            <a:t> an average annual rate of 1.8%. Contributing to this growth is the MM market segment, which is driven by steady growth in real household per capita incomes, a moderation in residential and business gas prices compared to recent years and growth in household dwelling numbers. For the period 2018 to 2033, average annual growth in MMLI gas demand of 1.4% is forecast, resulting in demand rising to 8 PJ by 2033. Both MM and LI segments are expected to contribute to this growth with LI gas demand driven by a moderation in energy prices compared to recent years, and assumed positive economic growth over the outlook period for energy intensive industries such as fabricated metal products, food and wood products. Over the entire outlook period, MMLI gas demand in Tasmania is forecast to grow at an average annual rate of 1.5%.</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NSW/ACT: </a:t>
          </a:r>
          <a:r>
            <a:rPr lang="en-AU" sz="800">
              <a:solidFill>
                <a:schemeClr val="dk1"/>
              </a:solidFill>
              <a:effectLst/>
              <a:latin typeface="Arial" panose="020B0604020202020204" pitchFamily="34" charset="0"/>
              <a:ea typeface="+mn-ea"/>
              <a:cs typeface="Arial" panose="020B0604020202020204" pitchFamily="34" charset="0"/>
            </a:rPr>
            <a:t>Between 2008 and 2012, New South Wales gas demand in the MMLI market sector rose at an average annual 0.1% to 111 PJ. In 2013, MMLI gas demand is estimated to have fallen by 2.5% to 109 PJ. This decline in gas demand is driven by large industrial users within the LI market segment including the metal product manufacturing industry, the petroleum, coal and chemical industry and the non-metallic mineral manufacturing industry. For</a:t>
          </a:r>
          <a:r>
            <a:rPr lang="en-AU" sz="800" baseline="0">
              <a:solidFill>
                <a:schemeClr val="dk1"/>
              </a:solidFill>
              <a:effectLst/>
              <a:latin typeface="Arial" panose="020B0604020202020204" pitchFamily="34" charset="0"/>
              <a:ea typeface="+mn-ea"/>
              <a:cs typeface="Arial" panose="020B0604020202020204" pitchFamily="34" charset="0"/>
            </a:rPr>
            <a:t> the period</a:t>
          </a:r>
          <a:r>
            <a:rPr lang="en-AU" sz="800">
              <a:solidFill>
                <a:schemeClr val="dk1"/>
              </a:solidFill>
              <a:effectLst/>
              <a:latin typeface="Arial" panose="020B0604020202020204" pitchFamily="34" charset="0"/>
              <a:ea typeface="+mn-ea"/>
              <a:cs typeface="Arial" panose="020B0604020202020204" pitchFamily="34" charset="0"/>
            </a:rPr>
            <a:t> 2014 to</a:t>
          </a:r>
          <a:r>
            <a:rPr lang="en-AU" sz="800" baseline="0">
              <a:solidFill>
                <a:schemeClr val="dk1"/>
              </a:solidFill>
              <a:effectLst/>
              <a:latin typeface="Arial" panose="020B0604020202020204" pitchFamily="34" charset="0"/>
              <a:ea typeface="+mn-ea"/>
              <a:cs typeface="Arial" panose="020B0604020202020204" pitchFamily="34" charset="0"/>
            </a:rPr>
            <a:t> </a:t>
          </a:r>
          <a:r>
            <a:rPr lang="en-AU" sz="800">
              <a:solidFill>
                <a:schemeClr val="dk1"/>
              </a:solidFill>
              <a:effectLst/>
              <a:latin typeface="Arial" panose="020B0604020202020204" pitchFamily="34" charset="0"/>
              <a:ea typeface="+mn-ea"/>
              <a:cs typeface="Arial" panose="020B0604020202020204" pitchFamily="34" charset="0"/>
            </a:rPr>
            <a:t>2018, NSW</a:t>
          </a:r>
          <a:r>
            <a:rPr lang="en-AU" sz="800" baseline="0">
              <a:solidFill>
                <a:schemeClr val="dk1"/>
              </a:solidFill>
              <a:effectLst/>
              <a:latin typeface="Arial" panose="020B0604020202020204" pitchFamily="34" charset="0"/>
              <a:ea typeface="+mn-ea"/>
              <a:cs typeface="Arial" panose="020B0604020202020204" pitchFamily="34" charset="0"/>
            </a:rPr>
            <a:t> </a:t>
          </a:r>
          <a:r>
            <a:rPr lang="en-AU" sz="800">
              <a:solidFill>
                <a:schemeClr val="dk1"/>
              </a:solidFill>
              <a:effectLst/>
              <a:latin typeface="Arial" panose="020B0604020202020204" pitchFamily="34" charset="0"/>
              <a:ea typeface="+mn-ea"/>
              <a:cs typeface="Arial" panose="020B0604020202020204" pitchFamily="34" charset="0"/>
            </a:rPr>
            <a:t>MMLI gas demand is forecast to grow</a:t>
          </a:r>
          <a:r>
            <a:rPr lang="en-AU" sz="800" baseline="0">
              <a:solidFill>
                <a:schemeClr val="dk1"/>
              </a:solidFill>
              <a:effectLst/>
              <a:latin typeface="Arial" panose="020B0604020202020204" pitchFamily="34" charset="0"/>
              <a:ea typeface="+mn-ea"/>
              <a:cs typeface="Arial" panose="020B0604020202020204" pitchFamily="34" charset="0"/>
            </a:rPr>
            <a:t> at an average annual rate of</a:t>
          </a:r>
          <a:r>
            <a:rPr lang="en-AU" sz="800">
              <a:solidFill>
                <a:schemeClr val="dk1"/>
              </a:solidFill>
              <a:effectLst/>
              <a:latin typeface="Arial" panose="020B0604020202020204" pitchFamily="34" charset="0"/>
              <a:ea typeface="+mn-ea"/>
              <a:cs typeface="Arial" panose="020B0604020202020204" pitchFamily="34" charset="0"/>
            </a:rPr>
            <a:t> 2.3% to 118 PJ reflecting assumed growth in household per capita incomes and household dwellings. Also contributing to this growth is lower, but still positive, retail and business gas price growth compared to the strong price growth of recent years. Largely reflecting changes in industry specific economic growth assumptions, for the period 2018 to 2033, average annual MMLI gas demand is forecast to rise at</a:t>
          </a:r>
          <a:r>
            <a:rPr lang="en-AU" sz="800" baseline="0">
              <a:solidFill>
                <a:schemeClr val="dk1"/>
              </a:solidFill>
              <a:effectLst/>
              <a:latin typeface="Arial" panose="020B0604020202020204" pitchFamily="34" charset="0"/>
              <a:ea typeface="+mn-ea"/>
              <a:cs typeface="Arial" panose="020B0604020202020204" pitchFamily="34" charset="0"/>
            </a:rPr>
            <a:t> an average annual rate of</a:t>
          </a:r>
          <a:r>
            <a:rPr lang="en-AU" sz="800">
              <a:solidFill>
                <a:schemeClr val="dk1"/>
              </a:solidFill>
              <a:effectLst/>
              <a:latin typeface="Arial" panose="020B0604020202020204" pitchFamily="34" charset="0"/>
              <a:ea typeface="+mn-ea"/>
              <a:cs typeface="Arial" panose="020B0604020202020204" pitchFamily="34" charset="0"/>
            </a:rPr>
            <a:t> 1.2% to 140 PJ. Although residential gas demand within the NSW MM market segment is expected to experience the strongest growth over this period, the LI market segment is also expected to grow. Over the entire outlook period, MMLI gas demand in NSW is forecast to grow at an average annual rate of 1.4%.</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QLD Domestic: </a:t>
          </a:r>
          <a:r>
            <a:rPr lang="en-AU" sz="800" b="0">
              <a:solidFill>
                <a:schemeClr val="dk1"/>
              </a:solidFill>
              <a:effectLst/>
              <a:latin typeface="Arial" panose="020B0604020202020204" pitchFamily="34" charset="0"/>
              <a:ea typeface="+mn-ea"/>
              <a:cs typeface="Arial" panose="020B0604020202020204" pitchFamily="34" charset="0"/>
            </a:rPr>
            <a:t>Between 2008 and 2012, Queensland MMLI gas demand rose at an average annual rate of 5.8% to 131 PJ. This increase has been driven by new developments or expansions of existing large industrial operations within the mining sector and manufacturing sub-sectors including Primary Metal and Metal Product Manufacturing, and Basic Chemical and Chemical Product Manufacturing. In 2013, average annual growth in Queensland MMLI gas demand is forecast to increase by 4.3% to 137 PJ, with the LI market component continuing to be the primary driver of demand. For the period 2014 to 2018,</a:t>
          </a:r>
          <a:r>
            <a:rPr lang="en-AU" sz="800" b="0" baseline="0">
              <a:solidFill>
                <a:schemeClr val="dk1"/>
              </a:solidFill>
              <a:effectLst/>
              <a:latin typeface="Arial" panose="020B0604020202020204" pitchFamily="34" charset="0"/>
              <a:ea typeface="+mn-ea"/>
              <a:cs typeface="Arial" panose="020B0604020202020204" pitchFamily="34" charset="0"/>
            </a:rPr>
            <a:t> </a:t>
          </a:r>
          <a:r>
            <a:rPr lang="en-AU" sz="800" b="0">
              <a:solidFill>
                <a:schemeClr val="dk1"/>
              </a:solidFill>
              <a:effectLst/>
              <a:latin typeface="Arial" panose="020B0604020202020204" pitchFamily="34" charset="0"/>
              <a:ea typeface="+mn-ea"/>
              <a:cs typeface="Arial" panose="020B0604020202020204" pitchFamily="34" charset="0"/>
            </a:rPr>
            <a:t>MMLI gas demand is expected to grow bat</a:t>
          </a:r>
          <a:r>
            <a:rPr lang="en-AU" sz="800" b="0" baseline="0">
              <a:solidFill>
                <a:schemeClr val="dk1"/>
              </a:solidFill>
              <a:effectLst/>
              <a:latin typeface="Arial" panose="020B0604020202020204" pitchFamily="34" charset="0"/>
              <a:ea typeface="+mn-ea"/>
              <a:cs typeface="Arial" panose="020B0604020202020204" pitchFamily="34" charset="0"/>
            </a:rPr>
            <a:t> an average annual rate of </a:t>
          </a:r>
          <a:r>
            <a:rPr lang="en-AU" sz="800" b="0">
              <a:solidFill>
                <a:schemeClr val="dk1"/>
              </a:solidFill>
              <a:effectLst/>
              <a:latin typeface="Arial" panose="020B0604020202020204" pitchFamily="34" charset="0"/>
              <a:ea typeface="+mn-ea"/>
              <a:cs typeface="Arial" panose="020B0604020202020204" pitchFamily="34" charset="0"/>
            </a:rPr>
            <a:t>1.8%. Reflecting no new expected start-ups of major industrial developments over this period, LI gas demand growth is forecast to grow at reduced rates from recent years, but still contribute to positive MMLI gas demand over this period. From a low base, the MM sector is also forecast to grow between 2014 and 2018. Continuing this trend, for the period 2018 to 2033, MMLI gas demand is forecast to grow at</a:t>
          </a:r>
          <a:r>
            <a:rPr lang="en-AU" sz="800" b="0" baseline="0">
              <a:solidFill>
                <a:schemeClr val="dk1"/>
              </a:solidFill>
              <a:effectLst/>
              <a:latin typeface="Arial" panose="020B0604020202020204" pitchFamily="34" charset="0"/>
              <a:ea typeface="+mn-ea"/>
              <a:cs typeface="Arial" panose="020B0604020202020204" pitchFamily="34" charset="0"/>
            </a:rPr>
            <a:t> an average annual rate of</a:t>
          </a:r>
          <a:r>
            <a:rPr lang="en-AU" sz="800" b="0">
              <a:solidFill>
                <a:schemeClr val="dk1"/>
              </a:solidFill>
              <a:effectLst/>
              <a:latin typeface="Arial" panose="020B0604020202020204" pitchFamily="34" charset="0"/>
              <a:ea typeface="+mn-ea"/>
              <a:cs typeface="Arial" panose="020B0604020202020204" pitchFamily="34" charset="0"/>
            </a:rPr>
            <a:t> 1.7% to 197 PJ. Over this period MM gas demand is expected to be driven by robust growth in real household per capita incomes and household dwelling numbers, while LI gas demand is forecast to rise as a result of moderate growth in gas intensive industry sectors. Over the entire outlook period, Queensland MMLI demand is forecast to grow at</a:t>
          </a:r>
          <a:r>
            <a:rPr lang="en-AU" sz="800" b="0" baseline="0">
              <a:solidFill>
                <a:schemeClr val="dk1"/>
              </a:solidFill>
              <a:effectLst/>
              <a:latin typeface="Arial" panose="020B0604020202020204" pitchFamily="34" charset="0"/>
              <a:ea typeface="+mn-ea"/>
              <a:cs typeface="Arial" panose="020B0604020202020204" pitchFamily="34" charset="0"/>
            </a:rPr>
            <a:t> an average annual rate of</a:t>
          </a:r>
          <a:r>
            <a:rPr lang="en-AU" sz="800" b="0">
              <a:solidFill>
                <a:schemeClr val="dk1"/>
              </a:solidFill>
              <a:effectLst/>
              <a:latin typeface="Arial" panose="020B0604020202020204" pitchFamily="34" charset="0"/>
              <a:ea typeface="+mn-ea"/>
              <a:cs typeface="Arial" panose="020B0604020202020204" pitchFamily="34" charset="0"/>
            </a:rPr>
            <a:t> 1.7%.</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Differences between the 2012 and 2013 Planning scenario forecasts</a:t>
          </a:r>
          <a:r>
            <a:rPr lang="en-AU" sz="800">
              <a:solidFill>
                <a:schemeClr val="dk1"/>
              </a:solidFill>
              <a:effectLst/>
              <a:latin typeface="Arial" panose="020B0604020202020204" pitchFamily="34" charset="0"/>
              <a:ea typeface="+mn-ea"/>
              <a:cs typeface="Arial" panose="020B0604020202020204" pitchFamily="34" charset="0"/>
            </a:rPr>
            <a:t>: </a:t>
          </a:r>
        </a:p>
        <a:p>
          <a:r>
            <a:rPr lang="en-AU" sz="800">
              <a:effectLst/>
              <a:latin typeface="Arial" panose="020B0604020202020204" pitchFamily="34" charset="0"/>
              <a:cs typeface="Arial" panose="020B0604020202020204" pitchFamily="34" charset="0"/>
            </a:rPr>
            <a:t>Over the entire outlook period, annual MMLI gas demand for total eastern and south-eastern Australia has been revised up to an average annual rate of 1.2% from 1.0% in the 2012 Planning scenario. This upward revision is driven by slightly higher assumptions in the outlook for per capita household incomes and household dwelling formation, and a revised outlook for retail gas prices that reflect lower carbon price assumptions. Economic growth assumptions for gas intensive industrial sectors have also been revised upwards slightly, resulting in slightly higher forecasts for growth in the LI market segment. Based on 2013 actual data, downward revisions in the estimated 2013 level of LI gas demand reflecting lower than forecast LI have been partly offset by upward revisions in the level of estimated MM gas demand due to higher than forecast 2013 MM gas demand. This has resulted in MMLI demand in the first forecast year of 2014 being below that described in the 2012 Planning scenario.</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Over the entire outlook period, annual MMLI gas demand for South Australia has been revised down to an average annual rate of 0.5% from 0.9% in the 2012 Planning scenario. This downward revision is driven by slightly lower economic growth assumptions and higher assumed business gas prices that are leading to a downward revision for gas demand in the LI market segment. This is partly offset by slightly lower assumed growth in residential gas prices, and higher assumed growth in household incomes that has led to a slight increase in the growth rate for the MM market segment compared to the 2012 Planning scenario. Based on 2013 actual data, downward revisions in the estimated 2013 level of LI gas demand reflecting lower than forecast LI have been partly offset by upward revisions in the level of estimated MM gas demand due to higher than forecast 2013 MM gas demand. This has contributed to MMLI demand in the first forecast year of 2014 being slightly below that described in the 2012 Planning scenario.</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Over the entire outlook period, annual MMLI gas demand for Victoria has been revised up to an average annual rate of 0.8% from 0.6% in the 2012 Planning scenario. This upward revision mainly reflects stronger growth in the MM segment as a result of a lower assumed growth profile for retail gas prices, in response to a lower assumed carbon price. Additionally, slightly higher</a:t>
          </a:r>
          <a:r>
            <a:rPr lang="en-AU" sz="800" baseline="0">
              <a:effectLst/>
              <a:latin typeface="Arial" panose="020B0604020202020204" pitchFamily="34" charset="0"/>
              <a:cs typeface="Arial" panose="020B0604020202020204" pitchFamily="34" charset="0"/>
            </a:rPr>
            <a:t> </a:t>
          </a:r>
          <a:r>
            <a:rPr lang="en-AU" sz="800">
              <a:effectLst/>
              <a:latin typeface="Arial" panose="020B0604020202020204" pitchFamily="34" charset="0"/>
              <a:cs typeface="Arial" panose="020B0604020202020204" pitchFamily="34" charset="0"/>
            </a:rPr>
            <a:t>economic growth assumptions lead to slight upward revisions for gas demand in the LI market segment. Based on 2013 actual data, upward revisions in the level of estimated MM gas demand due to higher than forecast 2013 MM gas demand has been partly offset by downward revisions in the estimated 2013 level of LI gas demand reflecting lower than forecast LI. This has contributed to MMLI demand in the first forecast year of 2014 being above that described in the 2012 Planning scenario.</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Over the entire outlook period, annual MMLI gas demand for Tasmania has been revised down to an average annual rate of 1.5% from 2.1% in the 2012 Planning scenario. This downward revision reflects lower growth in the outlook for residential dwelling formation and household per capita incomes, and downward revisions to the outlook for economic growth of large energy intensive industry sectors. Based on 2013 actual data, upward revisions have been made to the level of estimated MMLI gas demand. This has contributed to MMLI demand in the first forecast year of 2014 being slightly above that described in the 2012 Planning scenario.</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Over the entire outlook period, annual MMLI gas demand for New South Wales has been revised up to an average annual rate of 1.4% from 1.0% in the 2012 Planning scenario. This upward revision reflects lower growth in the outlook for residential gas prices (with retail prices growing, but at a slower rate), higher assumed numbers in household dwelling formation, and higher household per capita incomes. Also contributing to this upward revision is a stronger outlook for industry-specific economic growth assumptions and minor downward revisions to business gas prices. Based on 2013 actual data, upward revisions in the level of estimated LI gas demand due to higher than forecast 2013 LI gas demand have been partly offset by downward revisions in the estimated 2013 level of MM gas demand reflecting lower than forecast MM. This has contributed to MMLI demand in the first forecast year of 2014 being above that described in the 2012 Planning scenario.</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Over the entire outlook period, annual MMLI gas demand for Queensland has been revised up to an average annual rate of 1.7% from 1.5% in the 2012 Planning scenario. This upward revision reflects lower growth in the outlook for residential gas prices (with retail prices growing, but at a slower rate), and higher assumed growth in household dwelling formation. Also contributing to this upward revision is a slightly stronger outlook for industry specific economic growth assumptions and minor downward revisions to business gas prices. Based on 2013 actual data, upward revisions have been made to the level of estimated MMLI gas demand. This has contributed to MMLI demand in the first forecast year of 2014 being below that described in the 2012 Planning scenario. Additionally, over the remainder of the outlook period, some prospective industrial developments in the Gladstone region no longer considered viable have been removed from the forecast profile.</a:t>
          </a:r>
        </a:p>
      </xdr:txBody>
    </xdr:sp>
    <xdr:clientData/>
  </xdr:twoCellAnchor>
  <xdr:absoluteAnchor>
    <xdr:pos x="10300797" y="57150"/>
    <xdr:ext cx="4278211" cy="312400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300797" y="3230541"/>
    <xdr:ext cx="4278211" cy="311311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0.29195</cdr:x>
      <cdr:y>0.14757</cdr:y>
    </cdr:from>
    <cdr:to>
      <cdr:x>0.29195</cdr:x>
      <cdr:y>0.79415</cdr:y>
    </cdr:to>
    <cdr:cxnSp macro="">
      <cdr:nvCxnSpPr>
        <cdr:cNvPr id="3" name="Straight Connector 2"/>
        <cdr:cNvCxnSpPr/>
      </cdr:nvCxnSpPr>
      <cdr:spPr>
        <a:xfrm xmlns:a="http://schemas.openxmlformats.org/drawingml/2006/main" flipH="1">
          <a:off x="1249034" y="461020"/>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0.29179</cdr:x>
      <cdr:y>0.18731</cdr:y>
    </cdr:from>
    <cdr:to>
      <cdr:x>0.93853</cdr:x>
      <cdr:y>0.18763</cdr:y>
    </cdr:to>
    <cdr:cxnSp macro="">
      <cdr:nvCxnSpPr>
        <cdr:cNvPr id="6" name="Straight Connector 5"/>
        <cdr:cNvCxnSpPr/>
      </cdr:nvCxnSpPr>
      <cdr:spPr>
        <a:xfrm xmlns:a="http://schemas.openxmlformats.org/drawingml/2006/main" flipH="1">
          <a:off x="1248329" y="585158"/>
          <a:ext cx="2766897" cy="1004"/>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0.29179</cdr:x>
      <cdr:y>0.18657</cdr:y>
    </cdr:to>
    <cdr:cxnSp macro="">
      <cdr:nvCxnSpPr>
        <cdr:cNvPr id="8" name="Straight Connector 7"/>
        <cdr:cNvCxnSpPr/>
      </cdr:nvCxnSpPr>
      <cdr:spPr>
        <a:xfrm xmlns:a="http://schemas.openxmlformats.org/drawingml/2006/main" flipH="1" flipV="1">
          <a:off x="717748" y="582830"/>
          <a:ext cx="530581"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0.13618</cdr:y>
    </cdr:from>
    <cdr:to>
      <cdr:x>0.29179</cdr:x>
      <cdr:y>0.1734</cdr:y>
    </cdr:to>
    <cdr:sp macro="" textlink="">
      <cdr:nvSpPr>
        <cdr:cNvPr id="10" name="TextBox 9"/>
        <cdr:cNvSpPr txBox="1"/>
      </cdr:nvSpPr>
      <cdr:spPr>
        <a:xfrm xmlns:a="http://schemas.openxmlformats.org/drawingml/2006/main">
          <a:off x="695729" y="425427"/>
          <a:ext cx="552600" cy="116281"/>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0.14106</cdr:y>
    </cdr:from>
    <cdr:to>
      <cdr:x>0.94958</cdr:x>
      <cdr:y>0.1734</cdr:y>
    </cdr:to>
    <cdr:sp macro="" textlink="">
      <cdr:nvSpPr>
        <cdr:cNvPr id="11" name="TextBox 1"/>
        <cdr:cNvSpPr txBox="1"/>
      </cdr:nvSpPr>
      <cdr:spPr>
        <a:xfrm xmlns:a="http://schemas.openxmlformats.org/drawingml/2006/main">
          <a:off x="1202210" y="440658"/>
          <a:ext cx="2860301" cy="10105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19464</xdr:colOff>
      <xdr:row>37</xdr:row>
      <xdr:rowOff>28575</xdr:rowOff>
    </xdr:from>
    <xdr:to>
      <xdr:col>36</xdr:col>
      <xdr:colOff>556464</xdr:colOff>
      <xdr:row>68</xdr:row>
      <xdr:rowOff>104775</xdr:rowOff>
    </xdr:to>
    <xdr:sp macro="" textlink="">
      <xdr:nvSpPr>
        <xdr:cNvPr id="2" name="TextBox 1"/>
        <xdr:cNvSpPr txBox="1"/>
      </xdr:nvSpPr>
      <xdr:spPr>
        <a:xfrm>
          <a:off x="19464" y="6581775"/>
          <a:ext cx="17005725" cy="512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anose="020B0604020202020204" pitchFamily="34" charset="0"/>
              <a:ea typeface="+mn-ea"/>
              <a:cs typeface="Arial" panose="020B0604020202020204" pitchFamily="34" charset="0"/>
            </a:rPr>
            <a:t>Total: </a:t>
          </a:r>
          <a:r>
            <a:rPr lang="en-AU" sz="800" b="0">
              <a:solidFill>
                <a:schemeClr val="dk1"/>
              </a:solidFill>
              <a:effectLst/>
              <a:latin typeface="Arial" panose="020B0604020202020204" pitchFamily="34" charset="0"/>
              <a:ea typeface="+mn-ea"/>
              <a:cs typeface="Arial" panose="020B0604020202020204" pitchFamily="34" charset="0"/>
            </a:rPr>
            <a:t>Between 2008 and 2012, gas demand for GPG in eastern and south-eastern Australia rose at an average annual rate of 4.7% to 201 PJ driven by the commissioning of a number of GPG power stations in NSW and growing electricity demand stemming from the expansion of energy intensive industry in Queensland. In 2013 GPG gas demand is estimated to fall by 25.9% to 149 PJ as ongoing weak electricity demand growth and higher short run marginal costs compared to other generation technologies dampen gas demand for GPG. For the period 2014 to 2018, gas demand for GPG is forecast to fall at an average annual rate of 14.9% to 68 PJ, as a declining cost of carbon continues to reduce the competitiveness of GPG compared to other generation technologies. For the period 2018 to 2033, gas demand for GPG is forecast to rise at an average annual rate of 3.9% to 121 PJ. This growth reflects growing demand for electricity in eastern and south-eastern Australia over this period, and a rising price of carbon that stimulates GPG demand through lower short run marginal costs for this technology compared to coal-powered electricity generation. Partly offsetting this growth is decreased demand for GPG as a result of new gas price contracts between GPG plants and suppliers being settled at a higher price than that for previous contracts. While varying over time, over the entire period 2014-33, gas demand for GPG is forecast to fall at an average annual rate of 0.4%.</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SA: </a:t>
          </a:r>
          <a:r>
            <a:rPr lang="en-AU" sz="800" b="0">
              <a:solidFill>
                <a:schemeClr val="dk1"/>
              </a:solidFill>
              <a:effectLst/>
              <a:latin typeface="Arial" panose="020B0604020202020204" pitchFamily="34" charset="0"/>
              <a:ea typeface="+mn-ea"/>
              <a:cs typeface="Arial" panose="020B0604020202020204" pitchFamily="34" charset="0"/>
            </a:rPr>
            <a:t>Between 2008 and 2012, SA gas demand for GPG fell at an average annual rate of 3.6% to 63 PJ. This largely reflected lower GPG as a result of an increased uptake of rooftop PV and wind generation during a period of declining electricity demand. In 2013, GPG in SA is estimated to fall by 17.5% to 52 PJ as declining demand for electricity and a lower carbon price combined to reduce gas demand for GPG. For the period 2014 to 2018, SA GPG is forecast to fall at an average annual rate of 11.1% to 27 PJ. Declining demand for electricity over this period, combined with a lower assumed carbon price and increased competition from newly installed wind generated electricity from Victoria are expected to drive this decrease in gas demand for GPG. For the period 2018 to 2033, gas demand for GPG is forecast to rise at an average annual rate of 2.7% to 40 PJ. GPG growth over this period is expected to be driven by modest growth in South Australian electricity demand, largely from the residential and commercial sectors. Reflecting an assumed growth in the price of carbon, GPG is expected to grow in response to increased cost competitiveness compared to more carbon intensive generation technologies. Additionally, the assumed retirement of coal-fired generation technology near the end of the outlook period is forecast to promote gas demand for GPG. While varying over time, over the entire outlook period 2014-33, gas demand for GPG is forecast to fall at an average annual rate of 0.4%.</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VIC:</a:t>
          </a:r>
          <a:r>
            <a:rPr lang="en-AU" sz="800">
              <a:solidFill>
                <a:schemeClr val="dk1"/>
              </a:solidFill>
              <a:effectLst/>
              <a:latin typeface="Arial" panose="020B0604020202020204" pitchFamily="34" charset="0"/>
              <a:ea typeface="+mn-ea"/>
              <a:cs typeface="Arial" panose="020B0604020202020204" pitchFamily="34" charset="0"/>
            </a:rPr>
            <a:t> Between 2008 and 2012, Victorian gas demand for GPG fell at an average annual rate of 8.9% to 16 PJ. This decline largely reflects lower demand for electricity in the context of Victorian GPG being less competitive than other forms of Victorian generation types, including coal and hydroectricity. Continuing this trend, in 2013, GPG in Victoria is estimated to fall by 39.9% to 9 PJ. Between 2014 and 2018, from a low base, gas demand for GPG is forecast to rise at</a:t>
          </a:r>
          <a:r>
            <a:rPr lang="en-AU" sz="800" baseline="0">
              <a:solidFill>
                <a:schemeClr val="dk1"/>
              </a:solidFill>
              <a:effectLst/>
              <a:latin typeface="Arial" panose="020B0604020202020204" pitchFamily="34" charset="0"/>
              <a:ea typeface="+mn-ea"/>
              <a:cs typeface="Arial" panose="020B0604020202020204" pitchFamily="34" charset="0"/>
            </a:rPr>
            <a:t> an average annual rate of</a:t>
          </a:r>
          <a:r>
            <a:rPr lang="en-AU" sz="800">
              <a:solidFill>
                <a:schemeClr val="dk1"/>
              </a:solidFill>
              <a:effectLst/>
              <a:latin typeface="Arial" panose="020B0604020202020204" pitchFamily="34" charset="0"/>
              <a:ea typeface="+mn-ea"/>
              <a:cs typeface="Arial" panose="020B0604020202020204" pitchFamily="34" charset="0"/>
            </a:rPr>
            <a:t> 22.6% to 3 PJ as growing demand for electricity and the assumed retirement of coal-fired generation technology over this period boosts demand. For the period 2018 to 2033, from a low base, gas demand for GPG is forecast to grow at an average annual rate of 10.1% to 11 PJ. Increasing electricity demand from the Victorian residential and commercial sectors is expected to contribute to this growth. Additionally, increased competitiveness of GPG compared to other technologies is expected to stimulate the development of new GPG capacity for consumption domestically and interstate. While varying over time, over the entire outlook period 2014 to 2033, from a low base, gas demand for GPG is forecast to grow at an average annual rate of 12.6%.</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TAS:</a:t>
          </a:r>
          <a:r>
            <a:rPr lang="en-AU" sz="800">
              <a:solidFill>
                <a:schemeClr val="dk1"/>
              </a:solidFill>
              <a:effectLst/>
              <a:latin typeface="Arial" panose="020B0604020202020204" pitchFamily="34" charset="0"/>
              <a:ea typeface="+mn-ea"/>
              <a:cs typeface="Arial" panose="020B0604020202020204" pitchFamily="34" charset="0"/>
            </a:rPr>
            <a:t> Between 2008 and 2012, from a low base, Tasmanian annual gas demand growth rose at an average annual rate of 5.2% to 12 PJ. In 2013, gas demand for GPG is estimated to fall by 46.2% to 6 PJ. Between 2014 and 2018, from a low base, gas demand for GPG is forecast to decrease at</a:t>
          </a:r>
          <a:r>
            <a:rPr lang="en-AU" sz="800" baseline="0">
              <a:solidFill>
                <a:schemeClr val="dk1"/>
              </a:solidFill>
              <a:effectLst/>
              <a:latin typeface="Arial" panose="020B0604020202020204" pitchFamily="34" charset="0"/>
              <a:ea typeface="+mn-ea"/>
              <a:cs typeface="Arial" panose="020B0604020202020204" pitchFamily="34" charset="0"/>
            </a:rPr>
            <a:t> an average annual rate of</a:t>
          </a:r>
          <a:r>
            <a:rPr lang="en-AU" sz="800">
              <a:solidFill>
                <a:schemeClr val="dk1"/>
              </a:solidFill>
              <a:effectLst/>
              <a:latin typeface="Arial" panose="020B0604020202020204" pitchFamily="34" charset="0"/>
              <a:ea typeface="+mn-ea"/>
              <a:cs typeface="Arial" panose="020B0604020202020204" pitchFamily="34" charset="0"/>
            </a:rPr>
            <a:t> 13.8% to 1 PJ. This decrease in growth reflects falling electricity demand from the residential and commercial sectors, and increased penetration of wind generation in Tasmania. For the period 2018 and 2033, from a low base, gas demand for GPG is forecast to grow by an average annual rate of 8.7% to 2 PJ. This increase in growth reflects increasing demand for electricity, partly due to flat or declining retail electricity prices. An improvement in competitiveness of GPG compared to other generation technologies is also likely to stimulate modest demand for GPG over this period. While varying over time, over the entire outlook period 2014 to 2033, from a low base, gas demand for GPG is forecast to grow at an average annual rate of 3.5%.</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NSW/ACT:</a:t>
          </a:r>
          <a:r>
            <a:rPr lang="en-AU" sz="800">
              <a:solidFill>
                <a:schemeClr val="dk1"/>
              </a:solidFill>
              <a:effectLst/>
              <a:latin typeface="Arial" panose="020B0604020202020204" pitchFamily="34" charset="0"/>
              <a:ea typeface="+mn-ea"/>
              <a:cs typeface="Arial" panose="020B0604020202020204" pitchFamily="34" charset="0"/>
            </a:rPr>
            <a:t> For the period 2008 to 2012, annual gas demand for GPG in NSW grew from 12 PJ in 2008 to 33 PJ in 2012 following the commissioning of a number of GPG power stations. In 2013, gas demand for GPG is estimated to fall by 8.9% to 30 PJ. Between 2014 and 2018, gas demand for GPG is forecast to fall at</a:t>
          </a:r>
          <a:r>
            <a:rPr lang="en-AU" sz="800" baseline="0">
              <a:solidFill>
                <a:schemeClr val="dk1"/>
              </a:solidFill>
              <a:effectLst/>
              <a:latin typeface="Arial" panose="020B0604020202020204" pitchFamily="34" charset="0"/>
              <a:ea typeface="+mn-ea"/>
              <a:cs typeface="Arial" panose="020B0604020202020204" pitchFamily="34" charset="0"/>
            </a:rPr>
            <a:t> an average annual rate of</a:t>
          </a:r>
          <a:r>
            <a:rPr lang="en-AU" sz="800">
              <a:solidFill>
                <a:schemeClr val="dk1"/>
              </a:solidFill>
              <a:effectLst/>
              <a:latin typeface="Arial" panose="020B0604020202020204" pitchFamily="34" charset="0"/>
              <a:ea typeface="+mn-ea"/>
              <a:cs typeface="Arial" panose="020B0604020202020204" pitchFamily="34" charset="0"/>
            </a:rPr>
            <a:t> 4.1% to 24 PJ as an assumed lower cost of carbon reduces the competitiveness of GPG compared to other generation technologies, including coal. This fall is somewhat offset by the increased demand for GPG as a result of the assumed retirement of coal-fired generation technology over this period. For the period 2018 to 2033, despite modest growth in electricity demand and the assumption of a rising cost of carbon, gas demand for GPG is forecast to fall at an average annual rate of 1.8% to 19 PJ. This decline partly reflects the impact of higher gas prices that results in higher relative short run marginal costs for GPG compared to other generation technologies. While varying over time, over the entire outlook period 2014 to 2033, gas demand for GPG in NSW is forecast to fall at an average annual rate of 2.3%.</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QLD Domestic: </a:t>
          </a:r>
          <a:r>
            <a:rPr lang="en-AU" sz="800" b="0">
              <a:solidFill>
                <a:schemeClr val="dk1"/>
              </a:solidFill>
              <a:effectLst/>
              <a:latin typeface="Arial" panose="020B0604020202020204" pitchFamily="34" charset="0"/>
              <a:ea typeface="+mn-ea"/>
              <a:cs typeface="Arial" panose="020B0604020202020204" pitchFamily="34" charset="0"/>
            </a:rPr>
            <a:t>Between 2008 and 2012, gas demand for GPG in Queensland rose at an average annual rate of 11.8% to 78PJ driven by growth in electricity demand stemming from the expansion of energy intensive industrial sectors in Queensland. In 2013, gas demand for GPG is estimated to fall by 33.4% to 52 PJ. Continue this trend, between 2014 to 2018 GPG is forecast to fall at an average annual rate of 30.0% to 13 PJ, despite growth in electricity demand over this period. This decline is largely driven by increasing short run marginal costs as a result of new gas price contracts between GPG plants and suppliers being settled at a higher price than that of previous contracts. However, this decline is partly offset by increased GPG demand due to the assumed retirement of coal-fired generation technology over this period. Between 2018 and 2033 gas demand for GPG is forecast to rise at an average annual rate of 9.0% to 49 PJ. This increase reflects strong growth in demand for electricity demand from Queensland residential and commercial sectors and the introduction of new open cycle gas turbine gas capacity from 2025 as a result of declining relative short run marginal costs for GPG. While varying over time, over the entire outlook period, gas demand for GPG is forecast to decline at an average annual rate of 0.7%.</a:t>
          </a:r>
        </a:p>
        <a:p>
          <a:endParaRPr lang="en-AU" sz="400">
            <a:effectLst/>
            <a:latin typeface="Arial" panose="020B0604020202020204" pitchFamily="34" charset="0"/>
            <a:cs typeface="Arial" panose="020B0604020202020204" pitchFamily="34" charset="0"/>
          </a:endParaRPr>
        </a:p>
        <a:p>
          <a:r>
            <a:rPr lang="en-AU" sz="800" b="1">
              <a:solidFill>
                <a:schemeClr val="dk1"/>
              </a:solidFill>
              <a:effectLst/>
              <a:latin typeface="Arial" panose="020B0604020202020204" pitchFamily="34" charset="0"/>
              <a:ea typeface="+mn-ea"/>
              <a:cs typeface="Arial" panose="020B0604020202020204" pitchFamily="34" charset="0"/>
            </a:rPr>
            <a:t>Differences between the 2012 and 2013 Planning scenario forecasts</a:t>
          </a:r>
          <a:r>
            <a:rPr lang="en-AU" sz="800">
              <a:solidFill>
                <a:schemeClr val="dk1"/>
              </a:solidFill>
              <a:effectLst/>
              <a:latin typeface="Arial" panose="020B0604020202020204" pitchFamily="34" charset="0"/>
              <a:ea typeface="+mn-ea"/>
              <a:cs typeface="Arial" panose="020B0604020202020204" pitchFamily="34" charset="0"/>
            </a:rPr>
            <a:t>: </a:t>
          </a:r>
        </a:p>
        <a:p>
          <a:r>
            <a:rPr lang="en-AU" sz="800">
              <a:effectLst/>
              <a:latin typeface="Arial" panose="020B0604020202020204" pitchFamily="34" charset="0"/>
              <a:cs typeface="Arial" panose="020B0604020202020204" pitchFamily="34" charset="0"/>
            </a:rPr>
            <a:t>In eastern and south-eastern Australia, over the entire outlook period, annual gas demand has been revised down to an average annual growth rate of -0.4% from 1.3% in the 2012 Planning scenario. These revisions largely reflect downward revisions to electricity demand and higher short run marginal costs for GPG compared to other generation technologies including coal.</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In South Australia, over the entire outlook period, annual gas demand has been revised down to an average annual growth rate of -0.4% from 0.6% in the 2012 Planning scenario. These revisions largely reflect downward revisions to electricity demand and higher short run marginal costs for GPG compared to other generation technologies including coal. Downward revisions to electricity demand have resulted from higher forecasts for solar photovoltaic (PV) penetration, increased energy efficiency offsets, higher electricity prices and lower assumed population growth.</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In Victoria, over the entire outlook period, annual gas demand for GPG has been revised down to an average annual growth rate of 12.6% from 16.2% in the 2012 Planning scenario. Downward revisions reflect lower forecast electricity demand as a result of lower forecasts of industrial demand for electricity, increase solar PV penetration, increased energy efficiency offsets and higher short term retail electricity price assumptions. These downward revisions also reflect higher short run marginal costs for GPG compared to other generation technologies including coal.</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In Tasmania, over the entire outlook period, annual gas demand for GPG has been revised upwards to an average annual growth rate of 3.5% from 3.3% in the 2012 Planning scenario. </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In NSW, over the entire outlook period, annual gas demand for GPG has been revised down to an average annual growth rate of -2.3% from -1.8% in the 2012 Planning scenario. Downward revisions reflect lower forecast electricity demand as a result of lower forecasts of industrial demand for electricity, increase solar PV penetration, increased energy efficiency offsets and higher short term retail electricity price assumptions. These downward revisions also reflect higher short run marginal costs for GPG compared to other generation technologies as a result of a lower carbon price than that assumed in the 2012 Planning scenario.</a:t>
          </a:r>
        </a:p>
        <a:p>
          <a:endParaRPr lang="en-AU" sz="400">
            <a:effectLst/>
            <a:latin typeface="Arial" panose="020B0604020202020204" pitchFamily="34" charset="0"/>
            <a:cs typeface="Arial" panose="020B0604020202020204" pitchFamily="34" charset="0"/>
          </a:endParaRPr>
        </a:p>
        <a:p>
          <a:r>
            <a:rPr lang="en-AU" sz="800">
              <a:effectLst/>
              <a:latin typeface="Arial" panose="020B0604020202020204" pitchFamily="34" charset="0"/>
              <a:cs typeface="Arial" panose="020B0604020202020204" pitchFamily="34" charset="0"/>
            </a:rPr>
            <a:t>In Queensland, over the entire outlook period, annual gas demand for GPG has been revised down to an average annual rate of -0.7% from 1.4% in the 2012 Planning scenario. Downward revisions reflect lower forecasts of electricity demand and higher short run marginal costs for GPG compared to other generation technologies as a result of a lower carbon price than that assumed in the 2012 Planning scenario.</a:t>
          </a:r>
        </a:p>
      </xdr:txBody>
    </xdr:sp>
    <xdr:clientData/>
  </xdr:twoCellAnchor>
  <xdr:absoluteAnchor>
    <xdr:pos x="10341690" y="35091"/>
    <xdr:ext cx="4278211" cy="312400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341690" y="3188774"/>
    <xdr:ext cx="4278211" cy="3124005"/>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0.29195</cdr:x>
      <cdr:y>0.14757</cdr:y>
    </cdr:from>
    <cdr:to>
      <cdr:x>0.29195</cdr:x>
      <cdr:y>0.79415</cdr:y>
    </cdr:to>
    <cdr:cxnSp macro="">
      <cdr:nvCxnSpPr>
        <cdr:cNvPr id="3" name="Straight Connector 2"/>
        <cdr:cNvCxnSpPr/>
      </cdr:nvCxnSpPr>
      <cdr:spPr>
        <a:xfrm xmlns:a="http://schemas.openxmlformats.org/drawingml/2006/main" flipH="1">
          <a:off x="1249034" y="461020"/>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0.29179</cdr:x>
      <cdr:y>0.18731</cdr:y>
    </cdr:from>
    <cdr:to>
      <cdr:x>0.93853</cdr:x>
      <cdr:y>0.18763</cdr:y>
    </cdr:to>
    <cdr:cxnSp macro="">
      <cdr:nvCxnSpPr>
        <cdr:cNvPr id="6" name="Straight Connector 5"/>
        <cdr:cNvCxnSpPr/>
      </cdr:nvCxnSpPr>
      <cdr:spPr>
        <a:xfrm xmlns:a="http://schemas.openxmlformats.org/drawingml/2006/main" flipH="1">
          <a:off x="1248329" y="585158"/>
          <a:ext cx="2766897" cy="1004"/>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0.29179</cdr:x>
      <cdr:y>0.18657</cdr:y>
    </cdr:to>
    <cdr:cxnSp macro="">
      <cdr:nvCxnSpPr>
        <cdr:cNvPr id="8" name="Straight Connector 7"/>
        <cdr:cNvCxnSpPr/>
      </cdr:nvCxnSpPr>
      <cdr:spPr>
        <a:xfrm xmlns:a="http://schemas.openxmlformats.org/drawingml/2006/main" flipH="1" flipV="1">
          <a:off x="717748" y="582830"/>
          <a:ext cx="530581"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0.13618</cdr:y>
    </cdr:from>
    <cdr:to>
      <cdr:x>0.29179</cdr:x>
      <cdr:y>0.1734</cdr:y>
    </cdr:to>
    <cdr:sp macro="" textlink="">
      <cdr:nvSpPr>
        <cdr:cNvPr id="10" name="TextBox 9"/>
        <cdr:cNvSpPr txBox="1"/>
      </cdr:nvSpPr>
      <cdr:spPr>
        <a:xfrm xmlns:a="http://schemas.openxmlformats.org/drawingml/2006/main">
          <a:off x="695723" y="425427"/>
          <a:ext cx="552616" cy="116275"/>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0.13618</cdr:y>
    </cdr:from>
    <cdr:to>
      <cdr:x>0.94958</cdr:x>
      <cdr:y>0.16852</cdr:y>
    </cdr:to>
    <cdr:sp macro="" textlink="">
      <cdr:nvSpPr>
        <cdr:cNvPr id="11" name="TextBox 1"/>
        <cdr:cNvSpPr txBox="1"/>
      </cdr:nvSpPr>
      <cdr:spPr>
        <a:xfrm xmlns:a="http://schemas.openxmlformats.org/drawingml/2006/main">
          <a:off x="1202220" y="425427"/>
          <a:ext cx="2860284" cy="10103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66675</xdr:colOff>
      <xdr:row>30</xdr:row>
      <xdr:rowOff>22973</xdr:rowOff>
    </xdr:from>
    <xdr:to>
      <xdr:col>34</xdr:col>
      <xdr:colOff>603675</xdr:colOff>
      <xdr:row>50</xdr:row>
      <xdr:rowOff>57150</xdr:rowOff>
    </xdr:to>
    <xdr:sp macro="" textlink="">
      <xdr:nvSpPr>
        <xdr:cNvPr id="2" name="TextBox 1"/>
        <xdr:cNvSpPr txBox="1"/>
      </xdr:nvSpPr>
      <xdr:spPr>
        <a:xfrm>
          <a:off x="66675" y="5385548"/>
          <a:ext cx="17005725" cy="3301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AU" sz="800" b="1">
              <a:solidFill>
                <a:schemeClr val="dk1"/>
              </a:solidFill>
              <a:effectLst/>
              <a:latin typeface="Arial" pitchFamily="34" charset="0"/>
              <a:ea typeface="+mn-ea"/>
              <a:cs typeface="Arial" pitchFamily="34" charset="0"/>
            </a:rPr>
            <a:t>Summer GPG:</a:t>
          </a:r>
          <a:r>
            <a:rPr lang="en-AU" sz="800" b="1"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For eastern and south-eastern Australia, summer 1-in-2 annual GPG peak day demand is forecast to grow at an average annual rate of 1.8% over the outlook period 2014-33. Summer 1-in-20 annual GPG peak day demand is forecast to grow at an average annual rate of 2.1%. Growth in GPG annual peak day demand is higher than growth in GPG annual gas demand over the outlook period as a result of the greater use of GPG for peak generation compared to other generation technologies. As such, low or negative growth in GPG annual gas demand is unlikely to translate to a similar rate of growth in GPG annual peak day demand. In summer, 1-in-20 GPG annual peak day demand is higher than summer 1-in-2 annual GPG peak day demand by an average of 15.1% over the outlook period. However this difference varies over the outlook period, growing from 4.5% in 2014 to a maximum of 31.4% in 2029, before falling to 11.4% by 2033. In general, GPG makes a greater contribution to peak demand in summer than in winter as a result of increased summer demand for electricity for air conditioning and the greater use of GPG for peak generation compared to other generation technologies as described above.</a:t>
          </a:r>
        </a:p>
        <a:p>
          <a:pPr marL="0" indent="0"/>
          <a:endParaRPr lang="en-AU" sz="800">
            <a:solidFill>
              <a:schemeClr val="dk1"/>
            </a:solidFill>
            <a:effectLst/>
            <a:latin typeface="Arial" pitchFamily="34" charset="0"/>
            <a:ea typeface="+mn-ea"/>
            <a:cs typeface="Arial" pitchFamily="34" charset="0"/>
          </a:endParaRPr>
        </a:p>
        <a:p>
          <a:pPr marL="0" indent="0"/>
          <a:r>
            <a:rPr lang="en-AU" sz="800" b="1">
              <a:solidFill>
                <a:schemeClr val="dk1"/>
              </a:solidFill>
              <a:effectLst/>
              <a:latin typeface="Arial" pitchFamily="34" charset="0"/>
              <a:ea typeface="+mn-ea"/>
              <a:cs typeface="Arial" pitchFamily="34" charset="0"/>
            </a:rPr>
            <a:t>Summer MMLI:</a:t>
          </a:r>
          <a:r>
            <a:rPr lang="en-AU" sz="800" b="1"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For eastern and south-eastern Australia, summer 1-in-2 and 1-in-20 MMLI annual peak day demands are forecast to grow at an average annual rate of 1.2% over the period 2014-23. Growth broadly reflects forecast movements in domestic annual gas demand over the outlook period. In summer, 1-in-20 MMLI annual peak day demand is higher than summer 1 in 2 annual MMLI peak day demand by an average of 17.9% over the outlook period. The MM market segment, which includes the residential and commercial sectors, is more sensitive to temperature than the LI sector, which generally consumes gas at a consistent rate throughout the day regardless of temperature fluctuations.</a:t>
          </a:r>
        </a:p>
        <a:p>
          <a:pPr marL="0" indent="0"/>
          <a:r>
            <a:rPr lang="en-AU" sz="800">
              <a:solidFill>
                <a:schemeClr val="dk1"/>
              </a:solidFill>
              <a:effectLst/>
              <a:latin typeface="Arial" pitchFamily="34" charset="0"/>
              <a:ea typeface="+mn-ea"/>
              <a:cs typeface="Arial" pitchFamily="34" charset="0"/>
            </a:rPr>
            <a:t> </a:t>
          </a:r>
        </a:p>
        <a:p>
          <a:pPr marL="0" indent="0"/>
          <a:r>
            <a:rPr lang="en-AU" sz="800" b="1">
              <a:solidFill>
                <a:schemeClr val="dk1"/>
              </a:solidFill>
              <a:effectLst/>
              <a:latin typeface="Arial" pitchFamily="34" charset="0"/>
              <a:ea typeface="+mn-ea"/>
              <a:cs typeface="Arial" pitchFamily="34" charset="0"/>
            </a:rPr>
            <a:t>Winter GPG:</a:t>
          </a:r>
          <a:r>
            <a:rPr lang="en-AU" sz="800" b="1"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For eastern and south-eastern Australia, winter 1-in-2 annual GPG peak day demand is forecast to grow at an average annual rate of 1.3% over the period 2014-2033. Summer 1-in-20 annual GPG annual peak day demand is forecast to grow by an average annual rate of 1.0%. Growth in GPG annual peak day demand is higher than growth in GPG annual gas demand over the outlook period as a result of the greater use of GPG for peak generation compared to other generation technologies. As such, low or negative growth in GPG annual gas demand is unlikely to translate to a similar rate growth in GPG annual peak day demand. In winter, 1 in 20 GPG annual peak day demand is higher than winter</a:t>
          </a:r>
          <a:r>
            <a:rPr lang="en-AU" sz="800"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1-in-2 annual GPG peak day demand by an average of 6.2% over the outlook period. However this difference varies over the outlook period, growing from 2.9% in 2015 to a maximum of 9.1% in 2029, before falling to 2.1% by 2033.</a:t>
          </a:r>
          <a:r>
            <a:rPr lang="en-AU" sz="800" baseline="0">
              <a:solidFill>
                <a:schemeClr val="dk1"/>
              </a:solidFill>
              <a:effectLst/>
              <a:latin typeface="Arial" pitchFamily="34" charset="0"/>
              <a:ea typeface="+mn-ea"/>
              <a:cs typeface="Arial" pitchFamily="34" charset="0"/>
            </a:rPr>
            <a:t> Winter 1-in-20 GPG annual peak day demand is lower than summer 1-in-2 annual GPG peak day demand by an average of 31.3% over the outlook period.</a:t>
          </a:r>
          <a:r>
            <a:rPr lang="en-AU" sz="800">
              <a:solidFill>
                <a:schemeClr val="dk1"/>
              </a:solidFill>
              <a:effectLst/>
              <a:latin typeface="Arial" pitchFamily="34" charset="0"/>
              <a:ea typeface="+mn-ea"/>
              <a:cs typeface="Arial" pitchFamily="34" charset="0"/>
            </a:rPr>
            <a:t> In general, GPG makes a greater contribution to peak demand in summer than in winter as a result of increased summer demand for electricity for air conditioning and the greater use of GPG for peak generation compared to other generation technologies as described above.</a:t>
          </a:r>
        </a:p>
        <a:p>
          <a:pPr marL="0" indent="0"/>
          <a:r>
            <a:rPr lang="en-AU" sz="800">
              <a:solidFill>
                <a:schemeClr val="dk1"/>
              </a:solidFill>
              <a:effectLst/>
              <a:latin typeface="Arial" pitchFamily="34" charset="0"/>
              <a:ea typeface="+mn-ea"/>
              <a:cs typeface="Arial" pitchFamily="34" charset="0"/>
            </a:rPr>
            <a:t> </a:t>
          </a:r>
        </a:p>
        <a:p>
          <a:pPr marL="0" indent="0"/>
          <a:r>
            <a:rPr lang="en-AU" sz="800" b="1">
              <a:solidFill>
                <a:schemeClr val="dk1"/>
              </a:solidFill>
              <a:effectLst/>
              <a:latin typeface="Arial" pitchFamily="34" charset="0"/>
              <a:ea typeface="+mn-ea"/>
              <a:cs typeface="Arial" pitchFamily="34" charset="0"/>
            </a:rPr>
            <a:t>Winter MMLI : </a:t>
          </a:r>
          <a:r>
            <a:rPr lang="en-AU" sz="800">
              <a:solidFill>
                <a:schemeClr val="dk1"/>
              </a:solidFill>
              <a:effectLst/>
              <a:latin typeface="Arial" pitchFamily="34" charset="0"/>
              <a:ea typeface="+mn-ea"/>
              <a:cs typeface="Arial" pitchFamily="34" charset="0"/>
            </a:rPr>
            <a:t>For eastern and south-eastern Australia, winter 1-in-2 MMLI annual peak day demand is forecast to grow at an average annual rate of 1.2% over the period 2014-33. Winter 1 in 20 MMLI annual peak day demand is forecast to grow by an average annual rate of 1.1% over the period 2014-2033. Growth broadly reflects forecast movements in domestic annual gas demand over the outlook period. In winter, 1-in-20 MMLI annual peak day demand is higher than winter 1-in-2 annual MMLI peak day demand by an average of 8.8% over the outlook period. The MM market segment, which includes the residential and commercial sectors, is more sensitive to temperature than the LI sector, which generally consumes gas at a consistent rate throughout the day regardless of temperature fluctuations.</a:t>
          </a:r>
        </a:p>
        <a:p>
          <a:pPr marL="0" indent="0"/>
          <a:r>
            <a:rPr lang="en-AU" sz="800">
              <a:solidFill>
                <a:schemeClr val="dk1"/>
              </a:solidFill>
              <a:effectLst/>
              <a:latin typeface="Arial" pitchFamily="34" charset="0"/>
              <a:ea typeface="+mn-ea"/>
              <a:cs typeface="Arial" pitchFamily="34" charset="0"/>
            </a:rPr>
            <a:t> </a:t>
          </a:r>
        </a:p>
        <a:p>
          <a:pPr marL="0" indent="0"/>
          <a:r>
            <a:rPr lang="en-AU" sz="800" b="1">
              <a:solidFill>
                <a:schemeClr val="dk1"/>
              </a:solidFill>
              <a:effectLst/>
              <a:latin typeface="Arial" pitchFamily="34" charset="0"/>
              <a:ea typeface="+mn-ea"/>
              <a:cs typeface="Arial" pitchFamily="34" charset="0"/>
            </a:rPr>
            <a:t>Differences between the 2012 and 2013 Planning scenario forecasts:</a:t>
          </a:r>
          <a:r>
            <a:rPr lang="en-AU" sz="800" b="1"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Ov</a:t>
          </a:r>
          <a:r>
            <a:rPr lang="en-AU" sz="800">
              <a:solidFill>
                <a:schemeClr val="dk1"/>
              </a:solidFill>
              <a:effectLst/>
              <a:latin typeface="Arial" pitchFamily="34" charset="0"/>
              <a:ea typeface="+mn-ea"/>
              <a:cs typeface="Arial" pitchFamily="34" charset="0"/>
            </a:rPr>
            <a:t>er the entire outlook period, summer 1-in-2 GPG annual peak day demand growth has been revised down from an average annual of 5.0% in the 2012 Planning scenario to 1.8% in the 2013 forecasts. Summer 1-in-20 GPG annual peak day demand growth has been revised down from an average annual of 4.3% in the 2012 Planning scenario to 2.1% in the 2013 forecasts. Winter 1-in-2 GPG annual peak day demand growth has been revised down from an average annual of 5.6% in the 2012 Planning scenario to 1.3% in the 2013 forecasts. Winter 1-in-20 GPG annual peak day demand growth has been revised down from an average annual 5.4% in the 2012 Planning scenario to 1.0% in the 2013 forecasts. These changes broadly reflect shifts in relative short-run marginal cost differentials between generation technologies as a result of assumed carbon price growth trends over the outlook period. </a:t>
          </a:r>
        </a:p>
        <a:p>
          <a:pPr marL="0" indent="0"/>
          <a:r>
            <a:rPr lang="en-AU" sz="800">
              <a:solidFill>
                <a:schemeClr val="dk1"/>
              </a:solidFill>
              <a:effectLst/>
              <a:latin typeface="Arial" pitchFamily="34" charset="0"/>
              <a:ea typeface="+mn-ea"/>
              <a:cs typeface="Arial" pitchFamily="34" charset="0"/>
            </a:rPr>
            <a:t>Over the entire outlook period, summer 1-in-2 MMLI annual peak day demand growth has been revised up from an average annual 1.1% in the 2012 Planning scenario to 1.2% in the 2013 forecasts. Summer 1-in-20 MMLI annual peak day demand growth has been revised up from an average annual 1.1% in the 2012 Planning scenario to 1.2% in the 2013 forecasts. Winter 1-in-2 MMLI annual peak day demand growth has been revised up from an average annual 1.0% in the 2012 Planning scenario to 1.2% in the 2013 forecasts. Winter 1-in-20 MMLI annual peak day demand growth has been revised up from an average annual 1.0% in the 2012 Planning scenario to 1.1% in the 2013 forecasts. These changes broadly reflect revisions to domestic annual gas demand over the outlook period and additional demand data received for the 2013 winter.</a:t>
          </a:r>
        </a:p>
        <a:p>
          <a:pPr marL="0" indent="0"/>
          <a:r>
            <a:rPr lang="en-AU" sz="800">
              <a:solidFill>
                <a:schemeClr val="dk1"/>
              </a:solidFill>
              <a:effectLst/>
              <a:latin typeface="Arial" pitchFamily="34" charset="0"/>
              <a:ea typeface="+mn-ea"/>
              <a:cs typeface="Arial" pitchFamily="34" charset="0"/>
            </a:rPr>
            <a:t> </a:t>
          </a:r>
        </a:p>
        <a:p>
          <a:pPr marL="0" indent="0"/>
          <a:r>
            <a:rPr lang="en-AU" sz="800" b="1">
              <a:solidFill>
                <a:schemeClr val="dk1"/>
              </a:solidFill>
              <a:effectLst/>
              <a:latin typeface="Arial" pitchFamily="34" charset="0"/>
              <a:ea typeface="+mn-ea"/>
              <a:cs typeface="Arial" pitchFamily="34" charset="0"/>
            </a:rPr>
            <a:t>Note: </a:t>
          </a:r>
          <a:r>
            <a:rPr lang="en-AU" sz="80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xdr:txBody>
    </xdr:sp>
    <xdr:clientData/>
  </xdr:twoCellAnchor>
  <xdr:absoluteAnchor>
    <xdr:pos x="6389901" y="281827"/>
    <xdr:ext cx="5097600" cy="37656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594306" y="273844"/>
    <xdr:ext cx="5097600" cy="37656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52</xdr:row>
      <xdr:rowOff>38100</xdr:rowOff>
    </xdr:to>
    <xdr:sp macro="" textlink="">
      <xdr:nvSpPr>
        <xdr:cNvPr id="2" name="TextBox 1"/>
        <xdr:cNvSpPr txBox="1"/>
      </xdr:nvSpPr>
      <xdr:spPr>
        <a:xfrm>
          <a:off x="85725" y="6307791"/>
          <a:ext cx="17005725" cy="2712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Total: </a:t>
          </a:r>
          <a:r>
            <a:rPr lang="en-AU" sz="800" b="0">
              <a:solidFill>
                <a:schemeClr val="dk1"/>
              </a:solidFill>
              <a:effectLst/>
              <a:latin typeface="Arial" pitchFamily="34" charset="0"/>
              <a:ea typeface="+mn-ea"/>
              <a:cs typeface="Arial" pitchFamily="34" charset="0"/>
            </a:rPr>
            <a:t>Between 2008 and 2012, South Australian (SA) annual gas demand growth fell by an average annual 3.0%. This largely reflected lower GPG as a result of an increased uptake of rooftop PV and wind generation during a period of declining electricity demand. In 2013, SA domestic annual demand is forecast to fall by 12.3% to 86 PJ reflecting lower estimated gas use for GPG. Between 2014 and 2018, SA annual gas demand is forecast to fall by 5.5% to 61 PJ as GPG demand falls in response to a decrease in electricity demand, an assumed fall in the assumed carbon price and increased flows of lower cost wind generation from Victoria. Between 2018 and 2033, SA annual gas demand is forecast to grow by an average annual 1.5% to 77 PJ as increasing demand for electricity stimulates gas demand for GPG. Over the entire period 2014-33, SA annual gas demand is forecast to be flat, with MM average annual growth of 0.7% and LI average annual growth of 0.4% offset by a fall in gas demand for GPG (by an average annual of 0.4%).  </a:t>
          </a:r>
        </a:p>
        <a:p>
          <a:endParaRPr lang="en-AU" sz="8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GPG:</a:t>
          </a:r>
          <a:r>
            <a:rPr lang="en-AU" sz="800" b="1"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Between 2008 and 2012, SA gas demand for GPG fell by an average annual 3.6% to 63 PJ. This largely reflected lower GPG as a result of an increased uptake of rooftop PV and wind generation during a period of declining electricity demand. In 2013, GPG in SA is estimated to fall by 17.5% to 52 PJ as declining demand for electricity and a lower carbon price combined to reduce gas demand for GPG. For the period 2014 to 2018, SA GPG is forecast to fall by an average annual rate of 11.1% to 27 PJ. Declining demand for electricity over this period, combined with a lower assumed carbon price and increased competition from newly installed wind generated electricity from Victoria are expected to drive this decrease in gas demand for GPG. For the period 2018 to 2033, gas demand for GPG is forecast to rise by an average annual rate of 2.7% to 40 PJ. GPG growth over this period is expected to be driven by modest growth in South Australian electricity demand, largely from the residential and commercial sectors. Reflecting an assumed growth in the price of carbon, GPG is expected to grow in response to increased cost competitiveness compared to more carbon intensive generation technologies. Additionally, the assumed retirement of coal-fired generation technology near the end of the outlook period is forecast to promote gas demand for GPG. Over the entire outlook period 2014-33, the share of GPG gas demand as a proportion of total SA gas demand is forecast to fall from 56% in 2014 to 52% in 2033. While varying over time, gas demand for GPG is forecast to fall by an average annual rate of 0.4%.</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MM: </a:t>
          </a:r>
          <a:r>
            <a:rPr lang="en-AU" sz="800">
              <a:solidFill>
                <a:schemeClr val="dk1"/>
              </a:solidFill>
              <a:effectLst/>
              <a:latin typeface="Arial" pitchFamily="34" charset="0"/>
              <a:ea typeface="+mn-ea"/>
              <a:cs typeface="Arial" pitchFamily="34" charset="0"/>
            </a:rPr>
            <a:t> Between 2008 and 2012, gas demand in the South Australian MM market segment fell by an average annual rate of 0.3% to 13 PJ. In 2013, MM gas demand is estimated to have risen by 0.3%. The residential sector consumes the majority of gas that makes up the SA MM market segment. For the period 2014 to 2018, average annual growth in the SA MM market segment is forecast to rise by 0.8% in response to modest growth in real household per capita incomes and household dwelling numbers. Additionally, lower growth in retail gas prices (compared to recent years), is expected to provide support for the MM market segment. For the period 2018 to 2033, average annual growth of 0.6% is forecast for SA MM gas demand, resulting in gas demand of 15 PJ by 2033. Over the entire outlook period, MM gas demand in South Australia is forecast to grow by an average annual rate of 0.5%. The share of gas demanded by the MM market segment is forecast to rise from 17% in 2014 to 19%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LI:</a:t>
          </a:r>
          <a:r>
            <a:rPr lang="en-AU" sz="800">
              <a:solidFill>
                <a:schemeClr val="dk1"/>
              </a:solidFill>
              <a:effectLst/>
              <a:latin typeface="Arial" pitchFamily="34" charset="0"/>
              <a:ea typeface="+mn-ea"/>
              <a:cs typeface="Arial" pitchFamily="34" charset="0"/>
            </a:rPr>
            <a:t> Between 2008 and 2012, gas demand in the South Australian LI market segment fell by an average annual rate of 3.0% to 22 PJ. Continuing this trend, in 2013 LI gas demand is estimated to have fallen by 4.8% to 21 PJ. In SA the largest sectors that comprise the LI market segment include non-metallic mineral manufacturing, mining, basic and fabricated metal product manufacturing, and wood and paper product manufacturing. For the period 2014 to 2018, average annual growth in the SA LI market segment is forecast to be 0.2%. For the period 2018 to 2033, average annual growth of 0.5% is forecast for SA LI gas demand, resulting in gas demand of 22 PJ by 2033. This growth is derived from continued mild, but positive, increases in economic activity for energy intensive industrial sectors. Over the entire outlook period, LI gas demand in South Australia is forecast to grow by an average annual rate of 0.5%. The share of gas demanded by the LI market segment is forecast to rise from 27% in 2014 to 29% in 2033.</a:t>
          </a:r>
        </a:p>
        <a:p>
          <a:endParaRPr lang="en-AU" sz="800" b="1">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In South Australia, over the entire outlook period, annual gas demand has been revised down to an average annual growth rate of 0.0% from 0.8% in the 2012 Planning scenario. Downward revisions have occurred to GPG (with average annual growth being revised down from 0.6% to -0.4%) reflecting downward revisions to electricity demand and higher short run marginal costs for GPG compared to other generation technologies including coal. Downward revisions have also occurred for LI (average annual growth being revised down from 1.1% to 0.4%) as a result of slightly lower economic growth assumptions and higher assumed business gas prices. The MM market segment has been revised upwards from average annual growth of 0.6% in the 2012 Planning scenario to 0.7% annual average growth in the 2013 forecasts. This upward revision is due to slightly lower assumed growth in residential gas prices, and higher assumed growth in household incomes.</a:t>
          </a:r>
        </a:p>
        <a:p>
          <a:pPr marL="0" marR="0" indent="0" defTabSz="914400" eaLnBrk="1" fontAlgn="auto" latinLnBrk="0" hangingPunct="1">
            <a:lnSpc>
              <a:spcPct val="100000"/>
            </a:lnSpc>
            <a:spcBef>
              <a:spcPts val="0"/>
            </a:spcBef>
            <a:spcAft>
              <a:spcPts val="0"/>
            </a:spcAft>
            <a:buClrTx/>
            <a:buSzTx/>
            <a:buFontTx/>
            <a:buNone/>
            <a:tabLst/>
            <a:defRPr/>
          </a:pPr>
          <a:endParaRPr lang="en-AU" sz="800" b="1">
            <a:solidFill>
              <a:schemeClr val="dk1"/>
            </a:solidFill>
            <a:effectLst/>
            <a:latin typeface="Arial" pitchFamily="34" charset="0"/>
            <a:ea typeface="+mn-ea"/>
            <a:cs typeface="Arial" pitchFamily="34" charset="0"/>
          </a:endParaRPr>
        </a:p>
        <a:p>
          <a:endParaRPr lang="en-AU" sz="800" b="1">
            <a:solidFill>
              <a:schemeClr val="dk1"/>
            </a:solidFill>
            <a:effectLst/>
            <a:latin typeface="Arial" pitchFamily="34" charset="0"/>
            <a:ea typeface="+mn-ea"/>
            <a:cs typeface="Arial" pitchFamily="34" charset="0"/>
          </a:endParaRPr>
        </a:p>
      </xdr:txBody>
    </xdr:sp>
    <xdr:clientData/>
  </xdr:twoCellAnchor>
  <xdr:absoluteAnchor>
    <xdr:pos x="6800850" y="248211"/>
    <xdr:ext cx="5085790"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976388" y="248211"/>
    <xdr:ext cx="5098677" cy="3765718"/>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0.25788</cdr:x>
      <cdr:y>0.11102</cdr:y>
    </cdr:from>
    <cdr:to>
      <cdr:x>0.25788</cdr:x>
      <cdr:y>0.79095</cdr:y>
    </cdr:to>
    <cdr:cxnSp macro="">
      <cdr:nvCxnSpPr>
        <cdr:cNvPr id="3" name="Straight Connector 2"/>
        <cdr:cNvCxnSpPr/>
      </cdr:nvCxnSpPr>
      <cdr:spPr>
        <a:xfrm xmlns:a="http://schemas.openxmlformats.org/drawingml/2006/main">
          <a:off x="1314847" y="418081"/>
          <a:ext cx="0" cy="2560431"/>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0.25798</cdr:x>
      <cdr:y>0.1419</cdr:y>
    </cdr:from>
    <cdr:to>
      <cdr:x>0.94895</cdr:x>
      <cdr:y>0.14252</cdr:y>
    </cdr:to>
    <cdr:cxnSp macro="">
      <cdr:nvCxnSpPr>
        <cdr:cNvPr id="6" name="Straight Connector 5"/>
        <cdr:cNvCxnSpPr/>
      </cdr:nvCxnSpPr>
      <cdr:spPr>
        <a:xfrm xmlns:a="http://schemas.openxmlformats.org/drawingml/2006/main" flipH="1">
          <a:off x="1315380" y="534343"/>
          <a:ext cx="3522987" cy="234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0.12645</cdr:x>
      <cdr:y>0.14198</cdr:y>
    </cdr:from>
    <cdr:to>
      <cdr:x>0.25798</cdr:x>
      <cdr:y>0.14243</cdr:y>
    </cdr:to>
    <cdr:cxnSp macro="">
      <cdr:nvCxnSpPr>
        <cdr:cNvPr id="8" name="Straight Connector 7"/>
        <cdr:cNvCxnSpPr/>
      </cdr:nvCxnSpPr>
      <cdr:spPr>
        <a:xfrm xmlns:a="http://schemas.openxmlformats.org/drawingml/2006/main" flipH="1">
          <a:off x="644713" y="534663"/>
          <a:ext cx="670667" cy="170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0.12435</cdr:x>
      <cdr:y>0.10862</cdr:y>
    </cdr:from>
    <cdr:to>
      <cdr:x>0.25512</cdr:x>
      <cdr:y>0.1419</cdr:y>
    </cdr:to>
    <cdr:sp macro="" textlink="">
      <cdr:nvSpPr>
        <cdr:cNvPr id="10" name="TextBox 9"/>
        <cdr:cNvSpPr txBox="1"/>
      </cdr:nvSpPr>
      <cdr:spPr>
        <a:xfrm xmlns:a="http://schemas.openxmlformats.org/drawingml/2006/main">
          <a:off x="634018" y="409015"/>
          <a:ext cx="666750" cy="125327"/>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0.25282</cdr:x>
      <cdr:y>0.10862</cdr:y>
    </cdr:from>
    <cdr:to>
      <cdr:x>0.94928</cdr:x>
      <cdr:y>0.1419</cdr:y>
    </cdr:to>
    <cdr:sp macro="" textlink="">
      <cdr:nvSpPr>
        <cdr:cNvPr id="11" name="TextBox 1"/>
        <cdr:cNvSpPr txBox="1"/>
      </cdr:nvSpPr>
      <cdr:spPr>
        <a:xfrm xmlns:a="http://schemas.openxmlformats.org/drawingml/2006/main">
          <a:off x="1289049" y="409015"/>
          <a:ext cx="3551007" cy="125327"/>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45</xdr:row>
      <xdr:rowOff>47625</xdr:rowOff>
    </xdr:to>
    <xdr:sp macro="" textlink="">
      <xdr:nvSpPr>
        <xdr:cNvPr id="2" name="TextBox 1"/>
        <xdr:cNvSpPr txBox="1"/>
      </xdr:nvSpPr>
      <xdr:spPr>
        <a:xfrm>
          <a:off x="85725" y="6307791"/>
          <a:ext cx="17005725" cy="1588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Summer: </a:t>
          </a:r>
          <a:r>
            <a:rPr lang="en-AU" sz="800" b="0">
              <a:solidFill>
                <a:schemeClr val="dk1"/>
              </a:solidFill>
              <a:effectLst/>
              <a:latin typeface="Arial" pitchFamily="34" charset="0"/>
              <a:ea typeface="+mn-ea"/>
              <a:cs typeface="Arial" pitchFamily="34" charset="0"/>
            </a:rPr>
            <a:t>In South Australia, summer 1-in-2 domestic annual domestic peak day demand is forecast to fall by an average annual rate of 0.5% over the outlook period 2014-33. Over the same period, summer 1-in-20 domestic annual domestic peak day demand is forecast to fall by an average annual rate of 0.1%. Summer 1-in-20 peak day demand is, on average, 19% above summer 1-in-2 peak day demand over the outlook period. Growth broadly reflects forecast movements in domestic annual gas demand over the outlook period. </a:t>
          </a:r>
        </a:p>
        <a:p>
          <a:r>
            <a:rPr lang="en-AU" sz="800" b="1">
              <a:solidFill>
                <a:schemeClr val="dk1"/>
              </a:solidFill>
              <a:effectLst/>
              <a:latin typeface="Arial" pitchFamily="34" charset="0"/>
              <a:ea typeface="+mn-ea"/>
              <a:cs typeface="Arial" pitchFamily="34" charset="0"/>
            </a:rPr>
            <a:t> </a:t>
          </a:r>
          <a:endParaRPr lang="en-AU" sz="8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Winter: </a:t>
          </a:r>
          <a:r>
            <a:rPr lang="en-AU" sz="800" b="0">
              <a:solidFill>
                <a:schemeClr val="dk1"/>
              </a:solidFill>
              <a:effectLst/>
              <a:latin typeface="Arial" pitchFamily="34" charset="0"/>
              <a:ea typeface="+mn-ea"/>
              <a:cs typeface="Arial" pitchFamily="34" charset="0"/>
            </a:rPr>
            <a:t>In South Australia, winter 1-in-2 annual domestic peak day demand is forecast to fall by an average annual rate of 0.6% over the outlook period 2014-2033. Over the same period, summer 1 in 20 domestic annual domestic peak day demand is forecast to fall by an average annual rate of 0.9%. The growth profile broadly reflects forecast movements in domestic annual gas demand over the outlook period. Winter 1-in-20 peak day demand is, on average, 6% above winter 1-in-2 peak day demand over the outlook period. Winter 1-in-2 annual domestic peak day demand is around 3% below summer 1-in-2 annual over the outlook period, reflecting the use of gas for GPG during summer peak days. </a:t>
          </a:r>
        </a:p>
        <a:p>
          <a:endParaRPr lang="en-AU" sz="800" b="1">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Over the entire outlook period, SA summer 1-in-2 annual peak day demand growth has been revised down from an average annual 0.3% in the 2012 Planning scenario to -0.5% in the 2013 forecasts. Summer 1-in-20 annual peak day demand growth has been revised down from an average annual 0.2% in the 2012 Planning scenario to -0.1% in the 2013 forecasts. Winter 1-in-2 annual peak day demand growth has been revised down from an average annual 1.1% in the 2012 Planning scenario to -0.6% in the 2013 forecasts. Winter 1-in-20 annual peak day demand growth has been revised down from an average annual 0.9% in the 2012 Planning scenario to -0.9% in the 2013 forecasts. These changes broadly reflect revisions to domestic annual gas demand over the outlook period.</a:t>
          </a:r>
        </a:p>
        <a:p>
          <a:pPr marL="0" marR="0" indent="0" defTabSz="914400" eaLnBrk="1" fontAlgn="auto" latinLnBrk="0" hangingPunct="1">
            <a:lnSpc>
              <a:spcPct val="100000"/>
            </a:lnSpc>
            <a:spcBef>
              <a:spcPts val="0"/>
            </a:spcBef>
            <a:spcAft>
              <a:spcPts val="0"/>
            </a:spcAft>
            <a:buClrTx/>
            <a:buSzTx/>
            <a:buFontTx/>
            <a:buNone/>
            <a:tabLst/>
            <a:defRPr/>
          </a:pPr>
          <a:endParaRPr lang="en-AU" sz="800" b="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800" b="1">
              <a:solidFill>
                <a:schemeClr val="dk1"/>
              </a:solidFill>
              <a:effectLst/>
              <a:latin typeface="Arial" pitchFamily="34" charset="0"/>
              <a:ea typeface="+mn-ea"/>
              <a:cs typeface="Arial" pitchFamily="34" charset="0"/>
            </a:rPr>
            <a:t>Note: </a:t>
          </a:r>
          <a:r>
            <a:rPr lang="en-AU" sz="800" b="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xdr:txBody>
    </xdr:sp>
    <xdr:clientData/>
  </xdr:twoCellAnchor>
  <xdr:absoluteAnchor>
    <xdr:pos x="6164355" y="319927"/>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352680" y="331134"/>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xdr:wsDr xmlns:xdr="http://schemas.openxmlformats.org/drawingml/2006/spreadsheetDrawing" xmlns:a="http://schemas.openxmlformats.org/drawingml/2006/main">
  <xdr:twoCellAnchor>
    <xdr:from>
      <xdr:col>0</xdr:col>
      <xdr:colOff>85725</xdr:colOff>
      <xdr:row>35</xdr:row>
      <xdr:rowOff>78442</xdr:rowOff>
    </xdr:from>
    <xdr:to>
      <xdr:col>34</xdr:col>
      <xdr:colOff>622725</xdr:colOff>
      <xdr:row>52</xdr:row>
      <xdr:rowOff>0</xdr:rowOff>
    </xdr:to>
    <xdr:sp macro="" textlink="">
      <xdr:nvSpPr>
        <xdr:cNvPr id="2" name="TextBox 1"/>
        <xdr:cNvSpPr txBox="1"/>
      </xdr:nvSpPr>
      <xdr:spPr>
        <a:xfrm>
          <a:off x="85725" y="6307792"/>
          <a:ext cx="17005725" cy="2674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Total: </a:t>
          </a:r>
          <a:r>
            <a:rPr lang="en-AU" sz="800" b="0">
              <a:solidFill>
                <a:schemeClr val="dk1"/>
              </a:solidFill>
              <a:effectLst/>
              <a:latin typeface="Arial" pitchFamily="34" charset="0"/>
              <a:ea typeface="+mn-ea"/>
              <a:cs typeface="Arial" pitchFamily="34" charset="0"/>
            </a:rPr>
            <a:t>Between 2008 and 2012, Victorian annual gas demand growth fell by an average annual 1.5%. This largely reflected lower LI demand and reduced gas demand for GPG as a result of lower demand for electricity over this period. In 2013 Victorian annual demand is estimated to fall by 3.2% to 213 PJ, mainly reflecting declining gas use for GPG. Between 2014 and 2018, Victorian annual gas demand is forecast to grow by an average annual rate of 0.8% to 211 PJ. This rise is forecast to result from increasing MM gas demand in response to growing household incomes and dwelling stocks, and lower (but still positive) gas price growth compared to recent years. Additionally, GPG demand is forecast to fall in response to a decrease in electricity demand. Between 2018 and 2033, Victorian annual gas demand is forecast to grow by an average annual 1.0% to 245 PJ as residential and commercial sector growth stimulate MM gas demand and GPG demand rises in response to an assumed rise in the carbon price and increasing electricity demand. Over the entire period 2014-33, Victorian annual gas demand is forecast to rise by 1.0%. Contributing to this rise is MM, with average annual growth of 1.1%, and LI, with average annual growth of 0.2%, supplemented by a 10 PJ rise in gas demand for GPG.  </a:t>
          </a:r>
        </a:p>
        <a:p>
          <a:endParaRPr lang="en-AU" sz="8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GPG:</a:t>
          </a:r>
          <a:r>
            <a:rPr lang="en-AU" sz="800">
              <a:solidFill>
                <a:schemeClr val="dk1"/>
              </a:solidFill>
              <a:effectLst/>
              <a:latin typeface="Arial" pitchFamily="34" charset="0"/>
              <a:ea typeface="+mn-ea"/>
              <a:cs typeface="Arial" pitchFamily="34" charset="0"/>
            </a:rPr>
            <a:t> Between 2008 and 2012, Victorian gas demand for GPG fell by an average annual 8.9% to 16 PJ. This decline largely reflects lower demand for electricity in the context of Victorian GPG being less competitive than other forms of Victorian generation types, including coal and hydroelectricity. Continuing this trend, in 2013, GPG in Victoria is estimated to fall by 39.9% to 9 PJ. Between 2014 and 2018, from a low base, gas demand for GPG is forecast to rise by 22.6% to 3 PJ as growing demand for electricity and the assumed retirement of coal-fired generation technology over this period boosts demand. For the period 2018 to 2033, from a low base, gas demand for GPG is forecast to grow by an average annual rate of 10.1% to 11 PJ. Increasing electricity demand from the Victorian residential and commercial sectors is expected to contribute to this growth. Additionally, increased competitiveness of GPG compared to other technologies is expected to stimulate the development of new GPG capacity for consumption domestically and interstate. While varying over time, over the entire outlook period 2014 to 2033, from a low base, gas demand for GPG is forecast to grow by an average annual rate of 12.6%. The share of GPG gas demand as a proportion of total Victorian gas demand is forecast to rise from 1% in 2014 to 5%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MM:</a:t>
          </a:r>
          <a:r>
            <a:rPr lang="en-AU" sz="800">
              <a:solidFill>
                <a:schemeClr val="dk1"/>
              </a:solidFill>
              <a:effectLst/>
              <a:latin typeface="Arial" pitchFamily="34" charset="0"/>
              <a:ea typeface="+mn-ea"/>
              <a:cs typeface="Arial" pitchFamily="34" charset="0"/>
            </a:rPr>
            <a:t> Between 2008 and 2012, gas demand in the Victoria MM market segment rose by an average annual rate of 0.9% to 124 PJ, driven by falls in industrial gas demand. In 2013 MM gas demand is estimated to have risen by 0.6% to 125 PJ. The residential sector consumes the majority of gas that makes up the Victorian MM market segment, although significant demand originates from the business sector. For the period 2014 to 2018, average annual growth in Victorian MM gas demand is forecast to rise by 1.1% to 132 PJ. This growth is driven by strong growth in household per capita incomes, and lower, but still positive, growth in gas prices than that of recent years.  Continuing this trend, for the period 2018 to 2033, average annual growth in MM gas demand of 1.1% is forecast, resulting in demand rising to 154 PJ by 2033. Over the entire outlook period, MM gas demand in Victoria is forecast to grow by an average annual rate of 0.8%. The share of gas demanded by the MM market segment is forecast to rise from 62% in 2014 to 63%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LI:</a:t>
          </a:r>
          <a:r>
            <a:rPr lang="en-AU" sz="800">
              <a:solidFill>
                <a:schemeClr val="dk1"/>
              </a:solidFill>
              <a:effectLst/>
              <a:latin typeface="Arial" pitchFamily="34" charset="0"/>
              <a:ea typeface="+mn-ea"/>
              <a:cs typeface="Arial" pitchFamily="34" charset="0"/>
            </a:rPr>
            <a:t> Between 2008 and 2012, gas demand in the Victoria LI market segment fell by an average annual rate of 3.2% to 79 PJ. In 2013 LI gas demand is estimated to have fallen by 1.5% to 78 PJ. In Victoria, the largest sectors that comprise the LI market segment include chemicals, petroleum and coal product manufacturing, business and government services, and wood and paper product manufacturing. For the period 2014 to 2018, average annual growth in Victoria LI gas demand is forecast to remain flat at 77 PJ. For the period 2018 to 2033, average annual growth in LI gas demand of 0.2% is forecast, resulting in demand rising to 79 PJ by 2033. Over the entire outlook period, LI gas demand in Victoria is forecast to grow by an average annual rate of 0.8%. The share of gas demanded by the LI market segment is forecast to fall from 38% in 2014 to 32%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In Victoria, over the entire outlook period, annual gas demand is unchanged from the 2012 Planning scenario at 1.0%. At a market segment level, GPG demand has been revised downwards from 16.2% to 12.6% average annual growth. Downward revisions reflect lower forecast electricity demand as a result of lower forecasts of industrial demand for electricity, increase solar PV penetration, increased energy efficiency offsets and higher short-term retail electricity price assumptions. These downward revisions also reflect higher short run marginal costs for GPG compared to other generation technologies including coal. MM has been revised upwards from 0.8% to 1.1% average annual growth. This upward revision mainly reflects a lower assumed growth profile for retail gas prices, in response to a lower assumed carbon price. LI has been also been revised upwards, from 0.1% average annual growth in the 2012 Planning scenario to 0.2% average annual growth. This upward revision results from slightly higher economic growth assumptions.</a:t>
          </a:r>
        </a:p>
        <a:p>
          <a:endParaRPr lang="en-AU" sz="800" b="1">
            <a:solidFill>
              <a:schemeClr val="dk1"/>
            </a:solidFill>
            <a:effectLst/>
            <a:latin typeface="Arial" pitchFamily="34" charset="0"/>
            <a:ea typeface="+mn-ea"/>
            <a:cs typeface="Arial" pitchFamily="34" charset="0"/>
          </a:endParaRPr>
        </a:p>
        <a:p>
          <a:endParaRPr lang="en-AU" sz="800" b="1">
            <a:solidFill>
              <a:schemeClr val="dk1"/>
            </a:solidFill>
            <a:effectLst/>
            <a:latin typeface="Arial" pitchFamily="34" charset="0"/>
            <a:ea typeface="+mn-ea"/>
            <a:cs typeface="Arial" pitchFamily="34" charset="0"/>
          </a:endParaRPr>
        </a:p>
      </xdr:txBody>
    </xdr:sp>
    <xdr:clientData/>
  </xdr:twoCellAnchor>
  <xdr:absoluteAnchor>
    <xdr:pos x="6845113" y="257736"/>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976388" y="257736"/>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0.25788</cdr:x>
      <cdr:y>0.11102</cdr:y>
    </cdr:from>
    <cdr:to>
      <cdr:x>0.25788</cdr:x>
      <cdr:y>0.79095</cdr:y>
    </cdr:to>
    <cdr:cxnSp macro="">
      <cdr:nvCxnSpPr>
        <cdr:cNvPr id="3" name="Straight Connector 2"/>
        <cdr:cNvCxnSpPr/>
      </cdr:nvCxnSpPr>
      <cdr:spPr>
        <a:xfrm xmlns:a="http://schemas.openxmlformats.org/drawingml/2006/main">
          <a:off x="1314847" y="418081"/>
          <a:ext cx="0" cy="2560431"/>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0.25798</cdr:x>
      <cdr:y>0.1419</cdr:y>
    </cdr:from>
    <cdr:to>
      <cdr:x>0.94895</cdr:x>
      <cdr:y>0.14252</cdr:y>
    </cdr:to>
    <cdr:cxnSp macro="">
      <cdr:nvCxnSpPr>
        <cdr:cNvPr id="6" name="Straight Connector 5"/>
        <cdr:cNvCxnSpPr/>
      </cdr:nvCxnSpPr>
      <cdr:spPr>
        <a:xfrm xmlns:a="http://schemas.openxmlformats.org/drawingml/2006/main" flipH="1">
          <a:off x="1315380" y="534343"/>
          <a:ext cx="3522987" cy="234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0.12645</cdr:x>
      <cdr:y>0.14198</cdr:y>
    </cdr:from>
    <cdr:to>
      <cdr:x>0.25798</cdr:x>
      <cdr:y>0.14243</cdr:y>
    </cdr:to>
    <cdr:cxnSp macro="">
      <cdr:nvCxnSpPr>
        <cdr:cNvPr id="8" name="Straight Connector 7"/>
        <cdr:cNvCxnSpPr/>
      </cdr:nvCxnSpPr>
      <cdr:spPr>
        <a:xfrm xmlns:a="http://schemas.openxmlformats.org/drawingml/2006/main" flipH="1">
          <a:off x="644713" y="534663"/>
          <a:ext cx="670667" cy="170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0.12435</cdr:x>
      <cdr:y>0.10862</cdr:y>
    </cdr:from>
    <cdr:to>
      <cdr:x>0.25512</cdr:x>
      <cdr:y>0.1419</cdr:y>
    </cdr:to>
    <cdr:sp macro="" textlink="">
      <cdr:nvSpPr>
        <cdr:cNvPr id="10" name="TextBox 9"/>
        <cdr:cNvSpPr txBox="1"/>
      </cdr:nvSpPr>
      <cdr:spPr>
        <a:xfrm xmlns:a="http://schemas.openxmlformats.org/drawingml/2006/main">
          <a:off x="634018" y="409015"/>
          <a:ext cx="666750" cy="125327"/>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0.25282</cdr:x>
      <cdr:y>0.10862</cdr:y>
    </cdr:from>
    <cdr:to>
      <cdr:x>0.94928</cdr:x>
      <cdr:y>0.1419</cdr:y>
    </cdr:to>
    <cdr:sp macro="" textlink="">
      <cdr:nvSpPr>
        <cdr:cNvPr id="11" name="TextBox 1"/>
        <cdr:cNvSpPr txBox="1"/>
      </cdr:nvSpPr>
      <cdr:spPr>
        <a:xfrm xmlns:a="http://schemas.openxmlformats.org/drawingml/2006/main">
          <a:off x="1289049" y="409015"/>
          <a:ext cx="3551007" cy="125327"/>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2.xml><?xml version="1.0" encoding="utf-8"?>
<c:userShapes xmlns:c="http://schemas.openxmlformats.org/drawingml/2006/chart">
  <cdr:relSizeAnchor xmlns:cdr="http://schemas.openxmlformats.org/drawingml/2006/chartDrawing">
    <cdr:from>
      <cdr:x>0.29195</cdr:x>
      <cdr:y>0.14757</cdr:y>
    </cdr:from>
    <cdr:to>
      <cdr:x>0.29195</cdr:x>
      <cdr:y>0.79415</cdr:y>
    </cdr:to>
    <cdr:cxnSp macro="">
      <cdr:nvCxnSpPr>
        <cdr:cNvPr id="3" name="Straight Connector 2"/>
        <cdr:cNvCxnSpPr/>
      </cdr:nvCxnSpPr>
      <cdr:spPr>
        <a:xfrm xmlns:a="http://schemas.openxmlformats.org/drawingml/2006/main" flipH="1">
          <a:off x="1249034" y="461020"/>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0.29179</cdr:x>
      <cdr:y>0.18731</cdr:y>
    </cdr:from>
    <cdr:to>
      <cdr:x>0.93853</cdr:x>
      <cdr:y>0.18763</cdr:y>
    </cdr:to>
    <cdr:cxnSp macro="">
      <cdr:nvCxnSpPr>
        <cdr:cNvPr id="6" name="Straight Connector 5"/>
        <cdr:cNvCxnSpPr/>
      </cdr:nvCxnSpPr>
      <cdr:spPr>
        <a:xfrm xmlns:a="http://schemas.openxmlformats.org/drawingml/2006/main" flipH="1">
          <a:off x="1248329" y="585158"/>
          <a:ext cx="2766897" cy="1004"/>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0.29179</cdr:x>
      <cdr:y>0.18657</cdr:y>
    </cdr:to>
    <cdr:cxnSp macro="">
      <cdr:nvCxnSpPr>
        <cdr:cNvPr id="8" name="Straight Connector 7"/>
        <cdr:cNvCxnSpPr/>
      </cdr:nvCxnSpPr>
      <cdr:spPr>
        <a:xfrm xmlns:a="http://schemas.openxmlformats.org/drawingml/2006/main" flipH="1" flipV="1">
          <a:off x="717748" y="582830"/>
          <a:ext cx="530581"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0.13618</cdr:y>
    </cdr:from>
    <cdr:to>
      <cdr:x>0.29179</cdr:x>
      <cdr:y>0.1734</cdr:y>
    </cdr:to>
    <cdr:sp macro="" textlink="">
      <cdr:nvSpPr>
        <cdr:cNvPr id="10" name="TextBox 9"/>
        <cdr:cNvSpPr txBox="1"/>
      </cdr:nvSpPr>
      <cdr:spPr>
        <a:xfrm xmlns:a="http://schemas.openxmlformats.org/drawingml/2006/main">
          <a:off x="695729" y="425427"/>
          <a:ext cx="552600" cy="116281"/>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0.14106</cdr:y>
    </cdr:from>
    <cdr:to>
      <cdr:x>0.94958</cdr:x>
      <cdr:y>0.1734</cdr:y>
    </cdr:to>
    <cdr:sp macro="" textlink="">
      <cdr:nvSpPr>
        <cdr:cNvPr id="11" name="TextBox 1"/>
        <cdr:cNvSpPr txBox="1"/>
      </cdr:nvSpPr>
      <cdr:spPr>
        <a:xfrm xmlns:a="http://schemas.openxmlformats.org/drawingml/2006/main">
          <a:off x="1202210" y="440658"/>
          <a:ext cx="2860301" cy="10105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45</xdr:row>
      <xdr:rowOff>38100</xdr:rowOff>
    </xdr:to>
    <xdr:sp macro="" textlink="">
      <xdr:nvSpPr>
        <xdr:cNvPr id="2" name="TextBox 1"/>
        <xdr:cNvSpPr txBox="1"/>
      </xdr:nvSpPr>
      <xdr:spPr>
        <a:xfrm>
          <a:off x="85725" y="6307791"/>
          <a:ext cx="17005725" cy="1578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Summer: </a:t>
          </a:r>
          <a:r>
            <a:rPr lang="en-AU" sz="800" b="0">
              <a:solidFill>
                <a:schemeClr val="dk1"/>
              </a:solidFill>
              <a:effectLst/>
              <a:latin typeface="Arial" pitchFamily="34" charset="0"/>
              <a:ea typeface="+mn-ea"/>
              <a:cs typeface="Arial" pitchFamily="34" charset="0"/>
            </a:rPr>
            <a:t>In Victoria, summer 1-in-2 domestic annual domestic peak day demand is forecast to rise by an average annual rate of 1.7% over the outlook period 2014-33. Over the same period, summer 1-in-20 domestic annual domestic peak day demand is forecast to rise by an average annual rate of 1.4%. Summer 1-in-20 peak day demand is, on average, 36% above summer 1-in-2 peak day demand over the outlook period. Growth broadly reflects forecast movements in domestic annual gas demand over the outlook period. </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Winter: </a:t>
          </a:r>
          <a:r>
            <a:rPr lang="en-AU" sz="800" b="0">
              <a:solidFill>
                <a:schemeClr val="dk1"/>
              </a:solidFill>
              <a:effectLst/>
              <a:latin typeface="Arial" pitchFamily="34" charset="0"/>
              <a:ea typeface="+mn-ea"/>
              <a:cs typeface="Arial" pitchFamily="34" charset="0"/>
            </a:rPr>
            <a:t>In Victoria, winter 1-in-2 annual domestic peak day demand is forecast to rise by an average annual rate of 1.3% over the outlook period 2014-33. Over the same period, summer 1-in-20 domestic annual domestic peak day demand is also forecast to rise by an average annual rate of 1.3%. The growth profile broadly reflects forecast movements in domestic annual gas demand over the outlook period. Winter 1-in-20 peak day demand is, on average, 13% above winter 1-in-2 peak day demand over the outlook period. Winter 1-in-2 annual domestic peak day demand is around 86% above summer 1-in-2 annual over the outlook period. </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Over the entire outlook period, Victorian summer 1-in-2 annual peak day demand growth has been revised down from an average annual 2.2% in the 2012 Planning scenario to 1.7% in the 2013 forecasts. Summer 1-in-20 annual peak day demand growth has been revised down from an average annual 1.9% in the 2012 Planning scenario to 1.4% in the 2013 forecasts. Winter 1-in-2 annual peak day demand growth has been revised down from an average annual 1.9% in the 2012 Planning scenario to 1.3% in the 2013 forecasts. Winter 1-in-20 annual peak day demand growth has been revised down from an average annual 1.7% in the 2012 Planning scenario to 1.3% in the 2013 forecasts. These changes broadly reflect revisions to domestic annual gas demand over the outlook period.</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Note: </a:t>
          </a:r>
          <a:r>
            <a:rPr lang="en-AU" sz="800" b="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a:p>
          <a:endParaRPr lang="en-AU" sz="800" b="1">
            <a:solidFill>
              <a:schemeClr val="dk1"/>
            </a:solidFill>
            <a:effectLst/>
            <a:latin typeface="Arial" pitchFamily="34" charset="0"/>
            <a:ea typeface="+mn-ea"/>
            <a:cs typeface="Arial" pitchFamily="34" charset="0"/>
          </a:endParaRPr>
        </a:p>
      </xdr:txBody>
    </xdr:sp>
    <xdr:clientData/>
  </xdr:twoCellAnchor>
  <xdr:absoluteAnchor>
    <xdr:pos x="6383430" y="243727"/>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571755" y="254934"/>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0</xdr:col>
      <xdr:colOff>85725</xdr:colOff>
      <xdr:row>35</xdr:row>
      <xdr:rowOff>78442</xdr:rowOff>
    </xdr:from>
    <xdr:to>
      <xdr:col>34</xdr:col>
      <xdr:colOff>622725</xdr:colOff>
      <xdr:row>51</xdr:row>
      <xdr:rowOff>142876</xdr:rowOff>
    </xdr:to>
    <xdr:sp macro="" textlink="">
      <xdr:nvSpPr>
        <xdr:cNvPr id="2" name="TextBox 1"/>
        <xdr:cNvSpPr txBox="1"/>
      </xdr:nvSpPr>
      <xdr:spPr>
        <a:xfrm>
          <a:off x="85725" y="6307792"/>
          <a:ext cx="17034300" cy="2655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Total: </a:t>
          </a:r>
          <a:r>
            <a:rPr lang="en-AU" sz="800" b="0">
              <a:solidFill>
                <a:schemeClr val="dk1"/>
              </a:solidFill>
              <a:effectLst/>
              <a:latin typeface="Arial" pitchFamily="34" charset="0"/>
              <a:ea typeface="+mn-ea"/>
              <a:cs typeface="Arial" pitchFamily="34" charset="0"/>
            </a:rPr>
            <a:t>Between 2008 and 2012, from a low base, Tasmanian annual gas demand growth rose by an average annual 4.9%, mainly reflecting increased gas demand for GPG. In 2013 Tasmanian domestic annual demand is estimated to fall by 29.4% to 12 PJ, mainly reflecting lower gas demand for GPG. Between 2014 and 2018, Tasmanian annual gas demand is forecast to fall by an average annual rate of 0.2% to 7 PJ. While MM and LI segments are forecast to grow, this growth is expected to be more than offset by decreasing GPG gas demand. Between 2018 and 2033, Tasmanian annual gas demand is forecast to grow by an average annual  2.4% to 10 PJ. This growth is expected to be driven by increasing GPG demand in response to increasing electricity demand, and a higher assumed carbon price that encourages GPG.  Additionally, over this period annual gas demand is forecast to increase for MM (average annual growth of 2.2%) and LI (average annual growth of 1.3%) gas demand is also forecast to grow over this period. Over the entire period 2014-33, Tasmanian annual gas demand is forecast to rise by 1.9%.</a:t>
          </a:r>
        </a:p>
        <a:p>
          <a:endParaRPr lang="en-AU" sz="8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GPG:</a:t>
          </a:r>
          <a:r>
            <a:rPr lang="en-AU" sz="800">
              <a:solidFill>
                <a:schemeClr val="dk1"/>
              </a:solidFill>
              <a:effectLst/>
              <a:latin typeface="Arial" pitchFamily="34" charset="0"/>
              <a:ea typeface="+mn-ea"/>
              <a:cs typeface="Arial" pitchFamily="34" charset="0"/>
            </a:rPr>
            <a:t> Between 2008 and 2012, from a low base, Tasmanian annual gas demand growth rose by an average annual 5.2% to 12 PJ. In 2013, gas demand for GPG is estimated to fall by 46.2% to 6 PJ. Between 2014 and 2018, from a low base, gas demand for GPG is forecast to decrease by 13.8% to 1 PJ. This decrease in growth reflects falling electricity demand from the residential and commercial sectors, and increased penetration of wind generation in Tasmania. For the period 2018 and 2033, from a low base, gas demand for GPG is forecast to grow by an average annual rate of 8.7% to 2 PJ. This increase in growth reflects increasing demand for electricity, partly due to flat or declining retail electricity prices. An improvement in competitiveness of GPG compared to other generation technologies is also likely to stimulate modest demand for GPG over this period. While varying over time, over the entire outlook period 2014 to 2033, from a low base, gas demand for GPG is forecast to grow by an average annual rate of 3.5%. The share of gas demanded by the GPG market segment is forecast to rise from 15% in 2014 to 21%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MM:</a:t>
          </a:r>
          <a:r>
            <a:rPr lang="en-AU" sz="800">
              <a:solidFill>
                <a:schemeClr val="dk1"/>
              </a:solidFill>
              <a:effectLst/>
              <a:latin typeface="Arial" pitchFamily="34" charset="0"/>
              <a:ea typeface="+mn-ea"/>
              <a:cs typeface="Arial" pitchFamily="34" charset="0"/>
            </a:rPr>
            <a:t> Between 2008 and 2012, from a low base, gas demand in the Tasmanian MM market segment rose by an average annual rate of 23.3% to 1 PJ. In 2013 MM gas demand is estimated to have risen by 4.8% while for the period 2014 to 2018, from a low base, Tasmanian MM gas demand is forecast to rise by an average annual rate of 4.8%. While volumes are small, the residential sector consumes the majority of gas that makes up the Tasmanian MM market segment. Growth is expected to be driven by steady growth in real household per capita incomes, a moderation in residential and business gas prices compared to recent years and growth in household dwelling numbers. For the period 2018 to 2033, average annual growth in MM gas demand of 2.2% is forecast, slightly below the rate of MM gas demand growth over the entire outlook period of 2.7%. The share of gas demanded by the MM market segment is forecast to rise from 11% in 2014 to 13%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LI:</a:t>
          </a:r>
          <a:r>
            <a:rPr lang="en-AU" sz="800">
              <a:solidFill>
                <a:schemeClr val="dk1"/>
              </a:solidFill>
              <a:effectLst/>
              <a:latin typeface="Arial" pitchFamily="34" charset="0"/>
              <a:ea typeface="+mn-ea"/>
              <a:cs typeface="Arial" pitchFamily="34" charset="0"/>
            </a:rPr>
            <a:t> Between 2008 and 2012, from a low base, gas demand in the Tasmanian LI market segment rose by an average annual rate of 2.3% to 4 PJ. In 2013 LI gas demand is estimated to have risen by an average annual rate of 10.1% to 5 PJ. In Tasmania, the largest sectors that comprise the LI market segment include basic and fabricated metal product manufacturing, food, beverages and tobacco manufacturing, and wood and paper product manufacturing.  For the period 2014 to 2018, from a low base, average annual growth in Tasmanian LI gas demand is forecast to rise by an average annual rate of 1.3%. This trend continues for the period 2018 to 2033, with average annual growth in LI gas demand of 1.3% forecast, resulting in demand rising to 6 PJ by 2033. LI gas demand is driven by a moderation in energy prices compared to recent years, and assumed positive economic growth over the outlook period for energy intensive industries. Over the entire outlook period, LI gas demand in Tasmania is forecast to grow by an average annual rate of 1.3%. The share of gas demanded by the LI market segment is forecast to fall from 74% in 2014 to 66%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In Tasmania, over the entire outlook period, annual gas demand has been revised down to an average annual growth rate of 1.9% from 2.2% in the 2012 Planning scenario. Reflecting changes to the Tasmanian economic outlook since 2012, downward revisions have been made for MM annual gas demand (with average annual growth being revised down from 3.2% to 2.7%). This downward revision reflects lower growth in the outlook for residential dwelling formation and household per capita incomes. Downward revisions have also occurred for the LI market segment (average annual growth being revised down from 1.9% to 1.3%). This has resulted from downward revisions to the outlook for economic growth of large energy intensive industry sectors. The GPG market segment has been revised upwards from average annual growth of 3.3% in the 2012 Planning scenario to 3.5% annual average growth in the 2013 forecasts.</a:t>
          </a:r>
          <a:endParaRPr lang="en-AU" sz="800" b="1">
            <a:solidFill>
              <a:schemeClr val="dk1"/>
            </a:solidFill>
            <a:effectLst/>
            <a:latin typeface="Arial" pitchFamily="34" charset="0"/>
            <a:ea typeface="+mn-ea"/>
            <a:cs typeface="Arial" pitchFamily="34" charset="0"/>
          </a:endParaRPr>
        </a:p>
        <a:p>
          <a:endParaRPr lang="en-AU" sz="800" b="1">
            <a:solidFill>
              <a:schemeClr val="dk1"/>
            </a:solidFill>
            <a:effectLst/>
            <a:latin typeface="Arial" pitchFamily="34" charset="0"/>
            <a:ea typeface="+mn-ea"/>
            <a:cs typeface="Arial" pitchFamily="34" charset="0"/>
          </a:endParaRPr>
        </a:p>
      </xdr:txBody>
    </xdr:sp>
    <xdr:clientData/>
  </xdr:twoCellAnchor>
  <xdr:absoluteAnchor>
    <xdr:pos x="6835588" y="248211"/>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966863" y="248211"/>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0.24667</cdr:x>
      <cdr:y>0.11355</cdr:y>
    </cdr:from>
    <cdr:to>
      <cdr:x>0.24667</cdr:x>
      <cdr:y>0.79348</cdr:y>
    </cdr:to>
    <cdr:cxnSp macro="">
      <cdr:nvCxnSpPr>
        <cdr:cNvPr id="3" name="Straight Connector 2"/>
        <cdr:cNvCxnSpPr/>
      </cdr:nvCxnSpPr>
      <cdr:spPr>
        <a:xfrm xmlns:a="http://schemas.openxmlformats.org/drawingml/2006/main">
          <a:off x="1257697" y="427595"/>
          <a:ext cx="0" cy="2560425"/>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0.25238</cdr:x>
      <cdr:y>0.1419</cdr:y>
    </cdr:from>
    <cdr:to>
      <cdr:x>0.94335</cdr:x>
      <cdr:y>0.14252</cdr:y>
    </cdr:to>
    <cdr:cxnSp macro="">
      <cdr:nvCxnSpPr>
        <cdr:cNvPr id="6" name="Straight Connector 5"/>
        <cdr:cNvCxnSpPr/>
      </cdr:nvCxnSpPr>
      <cdr:spPr>
        <a:xfrm xmlns:a="http://schemas.openxmlformats.org/drawingml/2006/main" flipH="1">
          <a:off x="1286782" y="534355"/>
          <a:ext cx="3523033" cy="2335"/>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0.11337</cdr:x>
      <cdr:y>0.14198</cdr:y>
    </cdr:from>
    <cdr:to>
      <cdr:x>0.2449</cdr:x>
      <cdr:y>0.14243</cdr:y>
    </cdr:to>
    <cdr:cxnSp macro="">
      <cdr:nvCxnSpPr>
        <cdr:cNvPr id="8" name="Straight Connector 7"/>
        <cdr:cNvCxnSpPr/>
      </cdr:nvCxnSpPr>
      <cdr:spPr>
        <a:xfrm xmlns:a="http://schemas.openxmlformats.org/drawingml/2006/main" flipH="1">
          <a:off x="578053" y="534657"/>
          <a:ext cx="670629" cy="1694"/>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0.10901</cdr:x>
      <cdr:y>0.10609</cdr:y>
    </cdr:from>
    <cdr:to>
      <cdr:x>0.25512</cdr:x>
      <cdr:y>0.1419</cdr:y>
    </cdr:to>
    <cdr:sp macro="" textlink="">
      <cdr:nvSpPr>
        <cdr:cNvPr id="10" name="TextBox 9"/>
        <cdr:cNvSpPr txBox="1"/>
      </cdr:nvSpPr>
      <cdr:spPr>
        <a:xfrm xmlns:a="http://schemas.openxmlformats.org/drawingml/2006/main">
          <a:off x="555812" y="399490"/>
          <a:ext cx="744962" cy="134866"/>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0.25282</cdr:x>
      <cdr:y>0.10862</cdr:y>
    </cdr:from>
    <cdr:to>
      <cdr:x>0.94928</cdr:x>
      <cdr:y>0.1419</cdr:y>
    </cdr:to>
    <cdr:sp macro="" textlink="">
      <cdr:nvSpPr>
        <cdr:cNvPr id="11" name="TextBox 1"/>
        <cdr:cNvSpPr txBox="1"/>
      </cdr:nvSpPr>
      <cdr:spPr>
        <a:xfrm xmlns:a="http://schemas.openxmlformats.org/drawingml/2006/main">
          <a:off x="1289049" y="409015"/>
          <a:ext cx="3551007" cy="125327"/>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47</xdr:row>
      <xdr:rowOff>0</xdr:rowOff>
    </xdr:to>
    <xdr:sp macro="" textlink="">
      <xdr:nvSpPr>
        <xdr:cNvPr id="2" name="TextBox 1"/>
        <xdr:cNvSpPr txBox="1"/>
      </xdr:nvSpPr>
      <xdr:spPr>
        <a:xfrm>
          <a:off x="85725" y="6307791"/>
          <a:ext cx="17005725" cy="1864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Summer:</a:t>
          </a:r>
          <a:r>
            <a:rPr lang="en-AU" sz="800" b="0">
              <a:solidFill>
                <a:schemeClr val="dk1"/>
              </a:solidFill>
              <a:effectLst/>
              <a:latin typeface="Arial" pitchFamily="34" charset="0"/>
              <a:ea typeface="+mn-ea"/>
              <a:cs typeface="Arial" pitchFamily="34" charset="0"/>
            </a:rPr>
            <a:t> In Tasmania, summer 1-in-2 domestic annual domestic peak day demand is forecast to rise by an average annual rate of 1.8% over the outlook period 2014-33. Over the same period, summer 1-in-20 domestic annual domestic peak day demand is forecast to rise by an average annual rate of 1.6%. Summer 1-in-20 peak day demand is, on average, 6% above summer 1-in-2 peak day demand over the outlook period. Growth broadly reflects forecast movements in domestic annual gas demand over the outlook period. </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Winter:</a:t>
          </a:r>
          <a:r>
            <a:rPr lang="en-AU" sz="800" b="0">
              <a:solidFill>
                <a:schemeClr val="dk1"/>
              </a:solidFill>
              <a:effectLst/>
              <a:latin typeface="Arial" pitchFamily="34" charset="0"/>
              <a:ea typeface="+mn-ea"/>
              <a:cs typeface="Arial" pitchFamily="34" charset="0"/>
            </a:rPr>
            <a:t> In Tasmania, winter 1-in-2 annual domestic peak day demand is forecast to rise by an average annual rate of 1.9% over the outlook period 2014-2033. Over the same period, summer 1 in 20 domestic annual domestic peak day demand is forecast to rise by an average annual rate of 1.7%. The growth profile broadly reflects forecast movements in domestic annual gas demand over the outlook period. Winter 1-in-20 peak day demand is, on average, 3% above winter 1-in-2 peak day demand over the outlook period. Winter 1-in-2 annual domestic peak day demand is around 5% below</a:t>
          </a:r>
          <a:r>
            <a:rPr lang="en-AU" sz="800" b="0" baseline="0">
              <a:solidFill>
                <a:schemeClr val="dk1"/>
              </a:solidFill>
              <a:effectLst/>
              <a:latin typeface="Arial" pitchFamily="34" charset="0"/>
              <a:ea typeface="+mn-ea"/>
              <a:cs typeface="Arial" pitchFamily="34" charset="0"/>
            </a:rPr>
            <a:t> the</a:t>
          </a:r>
          <a:r>
            <a:rPr lang="en-AU" sz="800" b="0">
              <a:solidFill>
                <a:schemeClr val="dk1"/>
              </a:solidFill>
              <a:effectLst/>
              <a:latin typeface="Arial" pitchFamily="34" charset="0"/>
              <a:ea typeface="+mn-ea"/>
              <a:cs typeface="Arial" pitchFamily="34" charset="0"/>
            </a:rPr>
            <a:t> summer 1-in-2 annual over the outlook period. </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Over the entire outlook period, Tasmanian summer 1-in-2 annual peak day demand growth has been revised up from an average annual -3.5% in the 2012 Planning scenario to 1.8% in the 2013 forecasts. Summer 1-in-20 annual peak day demand growth has been revised down from an average annual 2.1% in the 2012 Planning scenario to 1.6% in the 2013 forecasts. Winter 1-in-2 annual peak day demand growth has been revised up from an average annual 0.8% in the 2012 Planning scenario to 1.9% in the 2013 forecasts. Winter 1-in-20 annual peak day demand growth has been revised up from an average annual 1.1% in the 2012 Planning scenario to 1.7% in the 2013 forecasts. These changes broadly reflect revisions to domestic annual gas demand over the outlook period.</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Note: </a:t>
          </a:r>
          <a:r>
            <a:rPr lang="en-AU" sz="800" b="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Note: </a:t>
          </a:r>
          <a:r>
            <a:rPr lang="en-AU" sz="800" b="0">
              <a:solidFill>
                <a:schemeClr val="dk1"/>
              </a:solidFill>
              <a:effectLst/>
              <a:latin typeface="Arial" pitchFamily="34" charset="0"/>
              <a:ea typeface="+mn-ea"/>
              <a:cs typeface="Arial" pitchFamily="34" charset="0"/>
            </a:rPr>
            <a:t>As</a:t>
          </a:r>
          <a:r>
            <a:rPr lang="en-AU" sz="800" b="0" baseline="0">
              <a:solidFill>
                <a:schemeClr val="dk1"/>
              </a:solidFill>
              <a:effectLst/>
              <a:latin typeface="Arial" pitchFamily="34" charset="0"/>
              <a:ea typeface="+mn-ea"/>
              <a:cs typeface="Arial" pitchFamily="34" charset="0"/>
            </a:rPr>
            <a:t> a result of the GPG modelling methodology, there are instances where 1-in-2 peak day demand slightly exceed 1-in-20 peak day in this table.   </a:t>
          </a:r>
          <a:endParaRPr lang="en-AU" sz="800" b="0">
            <a:solidFill>
              <a:schemeClr val="dk1"/>
            </a:solidFill>
            <a:effectLst/>
            <a:latin typeface="Arial" pitchFamily="34" charset="0"/>
            <a:ea typeface="+mn-ea"/>
            <a:cs typeface="Arial" pitchFamily="34" charset="0"/>
          </a:endParaRPr>
        </a:p>
        <a:p>
          <a:endParaRPr lang="en-AU" sz="800" b="0">
            <a:solidFill>
              <a:schemeClr val="dk1"/>
            </a:solidFill>
            <a:effectLst/>
            <a:latin typeface="Arial" pitchFamily="34" charset="0"/>
            <a:ea typeface="+mn-ea"/>
            <a:cs typeface="Arial" pitchFamily="34" charset="0"/>
          </a:endParaRPr>
        </a:p>
      </xdr:txBody>
    </xdr:sp>
    <xdr:clientData/>
  </xdr:twoCellAnchor>
  <xdr:absoluteAnchor>
    <xdr:pos x="6173880" y="281827"/>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362205" y="293034"/>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4.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53</xdr:row>
      <xdr:rowOff>104775</xdr:rowOff>
    </xdr:to>
    <xdr:sp macro="" textlink="">
      <xdr:nvSpPr>
        <xdr:cNvPr id="2" name="TextBox 1"/>
        <xdr:cNvSpPr txBox="1"/>
      </xdr:nvSpPr>
      <xdr:spPr>
        <a:xfrm>
          <a:off x="85725" y="6307791"/>
          <a:ext cx="17034300" cy="2940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Total: </a:t>
          </a:r>
          <a:r>
            <a:rPr lang="en-AU" sz="800" b="0">
              <a:solidFill>
                <a:schemeClr val="dk1"/>
              </a:solidFill>
              <a:effectLst/>
              <a:latin typeface="Arial" pitchFamily="34" charset="0"/>
              <a:ea typeface="+mn-ea"/>
              <a:cs typeface="Arial" pitchFamily="34" charset="0"/>
            </a:rPr>
            <a:t>For the period 2008-12, New South Wales (NSW) annual gas demand grew by 4.0% to 144 PJ largely reflecting growth in gas demand for GPG from 12 PJ in 2008 to 33 PJ in 2012 following the commissioning of a number of GPG power stations. In 2013 NSW annual gas demand is estimated to decline by 4.0% to 138 PJ reflecting decreases in gas demand in the LI and GPG sectors. Between 2014 and 2018, NSW annual gas demand is forecast to increase by 1.0% as increased economic output in gas intensive industry sectors stimulates LI demand growth. Additionally MM gas demand is expected to grow by an average annual rate of 1.7% over this period in response to higher per capita household incomes and weaker growth in residential gas prices compared to recent years. Partly offsetting this growth in MM and LI demand is a forecast fall in gas demand for GPG (by an average annual of 4.1%) as short run marginal costs for GPG increase compared to other generation technologies. Between 2018 and 2033, NSW annual gas demand is forecast to rise by an average annual rate of 0.7%. Over this period, forecast LI and MM gas demand growth is expected to be partly offset by declining gas demand for GPG. Over the entire period 2014-33, NSW annual gas demand is forecast to rise by 0.8% to 159 PJ.</a:t>
          </a:r>
        </a:p>
        <a:p>
          <a:endParaRPr lang="en-AU" sz="8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GPG:</a:t>
          </a:r>
          <a:r>
            <a:rPr lang="en-AU" sz="800"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For the period 2008 to 2012, annual gas demand for GPG in NSW grew from 12 PJ in 2008 to 33 PJ in 2012 following the commissioning of a number of GPG power stations. In 2013, gas demand for GPG is estimated to fall by 8.9% to 30 PJ. Between 2014 and 2018, gas demand for GPG is forecast to fall by 4.1% to 24 PJ as an assumed lower cost of carbon reduces the competitiveness of GPG compared to other generation technologies, including coal. This fall is somewhat offset by the increased demand for GPG as a result of the assumed retirement of coal-fired generation technology over this period. For the period 2018 to 2033, despite modest growth in electricity demand and the assumption of a rising cost of carbon, gas demand for GPG is forecast to fall by an average annual rate of 1.8% to 19 PJ. This decline partly reflects the impact of higher gas prices that results in higher relative short run marginal costs for GPG compared to other generation technologies. While varying over time, over the entire outlook period 2014 to 2033, gas demand for GPG in NSW is forecast to fall by an average annual rate of 2.3%. The share of gas demanded by the GPG market segment is forecast to fall from 21% in 2014 to 12%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MM:</a:t>
          </a:r>
          <a:r>
            <a:rPr lang="en-AU" sz="800">
              <a:solidFill>
                <a:schemeClr val="dk1"/>
              </a:solidFill>
              <a:effectLst/>
              <a:latin typeface="Arial" pitchFamily="34" charset="0"/>
              <a:ea typeface="+mn-ea"/>
              <a:cs typeface="Arial" pitchFamily="34" charset="0"/>
            </a:rPr>
            <a:t> Between 2008 and 2012, New South Wales gas demand in the MM market sector rose by an average annual 0.3% to 42 PJ. In 2013, MM gas demand is estimated to have risen by 0.4%. The residential sector consumes the majority of gas that makes up the NSW MM market segment, although significant demand originates from the business sector. Between 2014 and 2018, average annual MM gas demand is forecast to rise by 1.7% to 46 PJ reflecting assumed growth in household per capita incomes and household dwellings. Also contributing to this growth is lower, but still positive, retail and business gas price growth compared to the strong price growth of recent years. For the period 2018 to 2033, average annual MM gas demand is forecast to rise by 1.5% to 57 PJ. Over the entire outlook period, MM gas demand in NSW is forecast to grow by an average annual rate of 1.4%. The share of gas demanded by the MM market segment is forecast to rise from 31% in 2014 to 36%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LI:</a:t>
          </a:r>
          <a:r>
            <a:rPr lang="en-AU" sz="800">
              <a:solidFill>
                <a:schemeClr val="dk1"/>
              </a:solidFill>
              <a:effectLst/>
              <a:latin typeface="Arial" pitchFamily="34" charset="0"/>
              <a:ea typeface="+mn-ea"/>
              <a:cs typeface="Arial" pitchFamily="34" charset="0"/>
            </a:rPr>
            <a:t> Between 2008 and 2012, New South Wales gas demand in the LI market sector was largely unchanged at 69 PJ. In 2013, average annual LI gas demand is estimated to have fallen by 4.3% to 66 PJ. This decline in gas demand is driven by large industrial users within the LI market segment including basic and fabricated metal product manufacturing, petroleum and coal product manufacturing and non-metallic minerals manufacturing. Between 2014 and 2018, average annual LI gas demand is forecast to rise by 2.6% to 72 PJ, partly reflecting lower, but still positive, business gas price growth compared to the strong price growth of recent years. Largely reflecting changes in industry specific economic growth assumptions, for the period 2018 to 2033, average annual LI gas demand is forecast to rise by 1.0% to 83 PJ. Over the entire outlook period, LI gas demand in NSW is forecast to grow by an average annual rate of 1.3%. The share of gas demanded by the LI market segment is forecast to rise from 48% in 2014 to 52%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In New South Wales, over the entire outlook period, annual gas demand has been revised up to an average annual growth rate of 0.8% from 0.5% in the 2012 Planning scenario. Reflecting changes to the NSW economic outlook since 2012, upward revisions have been made for MM annual gas demand (with average annual growth being revised up from 1.1% to 1.6%). These revisions to the economic outlook include lower growth in the outlook for residential gas prices (with retail prices growing, but at a slower rate), higher assumed numbers in household dwelling formation, and higher household per capita incomes. Upward revisions have also been made for LI (average annual growth being revised up from 1.0% to 1.3%) as a result of a stronger outlook for industry-specific economic growth assumptions and minor downward revisions to business gas prices. The decline in the GPG market segment has been revised upwards from an average annual rate of -1.8% in the 2012 Planning scenario to -2.3% annual average growth in the 2013 forecasts. Downward revisions reflect lower forecast electricity demand as a result of lower forecasts of industrial demand for electricity, increase solar PV penetration, increased energy efficiency offsets and higher short term retail electricity price assumptions. These downward revisions also reflect higher short run marginal costs for GPG compared to other generation technologies as a result of a lower carbon price than that assumed in the 2012 Planning scenario.</a:t>
          </a:r>
        </a:p>
      </xdr:txBody>
    </xdr:sp>
    <xdr:clientData/>
  </xdr:twoCellAnchor>
  <xdr:absoluteAnchor>
    <xdr:pos x="6845113" y="238686"/>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976388" y="238686"/>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0.25788</cdr:x>
      <cdr:y>0.11102</cdr:y>
    </cdr:from>
    <cdr:to>
      <cdr:x>0.25788</cdr:x>
      <cdr:y>0.79095</cdr:y>
    </cdr:to>
    <cdr:cxnSp macro="">
      <cdr:nvCxnSpPr>
        <cdr:cNvPr id="3" name="Straight Connector 2"/>
        <cdr:cNvCxnSpPr/>
      </cdr:nvCxnSpPr>
      <cdr:spPr>
        <a:xfrm xmlns:a="http://schemas.openxmlformats.org/drawingml/2006/main">
          <a:off x="1314847" y="418081"/>
          <a:ext cx="0" cy="2560431"/>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0.25798</cdr:x>
      <cdr:y>0.1419</cdr:y>
    </cdr:from>
    <cdr:to>
      <cdr:x>0.94895</cdr:x>
      <cdr:y>0.14252</cdr:y>
    </cdr:to>
    <cdr:cxnSp macro="">
      <cdr:nvCxnSpPr>
        <cdr:cNvPr id="6" name="Straight Connector 5"/>
        <cdr:cNvCxnSpPr/>
      </cdr:nvCxnSpPr>
      <cdr:spPr>
        <a:xfrm xmlns:a="http://schemas.openxmlformats.org/drawingml/2006/main" flipH="1">
          <a:off x="1315380" y="534343"/>
          <a:ext cx="3522987" cy="234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0.12645</cdr:x>
      <cdr:y>0.14198</cdr:y>
    </cdr:from>
    <cdr:to>
      <cdr:x>0.25798</cdr:x>
      <cdr:y>0.14243</cdr:y>
    </cdr:to>
    <cdr:cxnSp macro="">
      <cdr:nvCxnSpPr>
        <cdr:cNvPr id="8" name="Straight Connector 7"/>
        <cdr:cNvCxnSpPr/>
      </cdr:nvCxnSpPr>
      <cdr:spPr>
        <a:xfrm xmlns:a="http://schemas.openxmlformats.org/drawingml/2006/main" flipH="1">
          <a:off x="644713" y="534663"/>
          <a:ext cx="670667" cy="170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0.12435</cdr:x>
      <cdr:y>0.10862</cdr:y>
    </cdr:from>
    <cdr:to>
      <cdr:x>0.25512</cdr:x>
      <cdr:y>0.1419</cdr:y>
    </cdr:to>
    <cdr:sp macro="" textlink="">
      <cdr:nvSpPr>
        <cdr:cNvPr id="10" name="TextBox 9"/>
        <cdr:cNvSpPr txBox="1"/>
      </cdr:nvSpPr>
      <cdr:spPr>
        <a:xfrm xmlns:a="http://schemas.openxmlformats.org/drawingml/2006/main">
          <a:off x="634018" y="409015"/>
          <a:ext cx="666750" cy="125327"/>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0.25282</cdr:x>
      <cdr:y>0.10862</cdr:y>
    </cdr:from>
    <cdr:to>
      <cdr:x>0.94928</cdr:x>
      <cdr:y>0.1419</cdr:y>
    </cdr:to>
    <cdr:sp macro="" textlink="">
      <cdr:nvSpPr>
        <cdr:cNvPr id="11" name="TextBox 1"/>
        <cdr:cNvSpPr txBox="1"/>
      </cdr:nvSpPr>
      <cdr:spPr>
        <a:xfrm xmlns:a="http://schemas.openxmlformats.org/drawingml/2006/main">
          <a:off x="1289049" y="409015"/>
          <a:ext cx="3551007" cy="125327"/>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45</xdr:row>
      <xdr:rowOff>104775</xdr:rowOff>
    </xdr:to>
    <xdr:sp macro="" textlink="">
      <xdr:nvSpPr>
        <xdr:cNvPr id="2" name="TextBox 1"/>
        <xdr:cNvSpPr txBox="1"/>
      </xdr:nvSpPr>
      <xdr:spPr>
        <a:xfrm>
          <a:off x="85725" y="6307791"/>
          <a:ext cx="17005725" cy="1645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Summer</a:t>
          </a:r>
          <a:r>
            <a:rPr lang="en-AU" sz="800" b="0">
              <a:solidFill>
                <a:schemeClr val="dk1"/>
              </a:solidFill>
              <a:effectLst/>
              <a:latin typeface="Arial" pitchFamily="34" charset="0"/>
              <a:ea typeface="+mn-ea"/>
              <a:cs typeface="Arial" pitchFamily="34" charset="0"/>
            </a:rPr>
            <a:t>: In New South Wales, summer 1-in-2 domestic annual domestic peak day demand is forecast to rise by an average annual rate of 1.1% over the outlook period 2014-33. Over the same period, summer 1-in-20 domestic annual domestic peak day demand is forecast to rise by an average annual rate of 1.4%. Summer 1-in-20 peak day demand is, on average, 10% above summer 1-in-2 peak day demand over the outlook period. Growth broadly reflects forecast movements in domestic annual gas demand over the outlook period. </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Winter: </a:t>
          </a:r>
          <a:r>
            <a:rPr lang="en-AU" sz="800" b="0">
              <a:solidFill>
                <a:schemeClr val="dk1"/>
              </a:solidFill>
              <a:effectLst/>
              <a:latin typeface="Arial" pitchFamily="34" charset="0"/>
              <a:ea typeface="+mn-ea"/>
              <a:cs typeface="Arial" pitchFamily="34" charset="0"/>
            </a:rPr>
            <a:t>In New South Wales, winter 1-in-2 annual domestic peak day demand is forecast to rise by an average annual rate of 1.2% over the outlook period 2014-33. Over the same period, summer 1-in-20 domestic annual domestic peak day demand is also forecast to rise by an average annual rate of 1.2%. The growth profile broadly reflects forecast movements in domestic annual gas demand over the outlook period. Winter 1-in-20 peak day demand is, on average, 6% above winter 1-in-2 peak day demand over the outlook period. Winter 1-in-2 annual domestic peak day demand is around 31% above</a:t>
          </a:r>
          <a:r>
            <a:rPr lang="en-AU" sz="800" b="0" baseline="0">
              <a:solidFill>
                <a:schemeClr val="dk1"/>
              </a:solidFill>
              <a:effectLst/>
              <a:latin typeface="Arial" pitchFamily="34" charset="0"/>
              <a:ea typeface="+mn-ea"/>
              <a:cs typeface="Arial" pitchFamily="34" charset="0"/>
            </a:rPr>
            <a:t> the </a:t>
          </a:r>
          <a:r>
            <a:rPr lang="en-AU" sz="800" b="0">
              <a:solidFill>
                <a:schemeClr val="dk1"/>
              </a:solidFill>
              <a:effectLst/>
              <a:latin typeface="Arial" pitchFamily="34" charset="0"/>
              <a:ea typeface="+mn-ea"/>
              <a:cs typeface="Arial" pitchFamily="34" charset="0"/>
            </a:rPr>
            <a:t>summer 1-in-2 annual over the outlook period reflecting the use of gas for GPG during summer peak days. </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Over the entire outlook period, New South Wales summer 1-in-2 annual peak day demand growth has been revised down from an average annual 1.4% in the 2012 Planning scenario to 1.1% in the 2013 forecasts. Summer 1-in-20 annual peak day demand growth has been revised up from an average annual 1.0% in the 2012 Planning scenario to 1.4% in the 2013 forecasts. Winter 1-in-2 annual peak day demand growth has been revised up from an average annual 0.9% in the 2012 Planning scenario to 1.2% in the 2013 forecasts. Winter 1-in-20 annual peak day demand growth has been revised up from an average annual 0.9% in the 2012 Planning scenario to 1.2% in the 2013 forecasts. These changes broadly reflect revisions to domestic annual gas demand over the outlook period.</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Note: </a:t>
          </a:r>
          <a:r>
            <a:rPr lang="en-AU" sz="800" b="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a:p>
          <a:endParaRPr lang="en-AU" sz="800" b="0">
            <a:solidFill>
              <a:schemeClr val="dk1"/>
            </a:solidFill>
            <a:effectLst/>
            <a:latin typeface="Arial" pitchFamily="34" charset="0"/>
            <a:ea typeface="+mn-ea"/>
            <a:cs typeface="Arial" pitchFamily="34" charset="0"/>
          </a:endParaRPr>
        </a:p>
      </xdr:txBody>
    </xdr:sp>
    <xdr:clientData/>
  </xdr:twoCellAnchor>
  <xdr:absoluteAnchor>
    <xdr:pos x="6164355" y="272302"/>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352680" y="283509"/>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7.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53</xdr:row>
      <xdr:rowOff>95250</xdr:rowOff>
    </xdr:to>
    <xdr:sp macro="" textlink="">
      <xdr:nvSpPr>
        <xdr:cNvPr id="2" name="TextBox 1"/>
        <xdr:cNvSpPr txBox="1"/>
      </xdr:nvSpPr>
      <xdr:spPr>
        <a:xfrm>
          <a:off x="85725" y="6307791"/>
          <a:ext cx="17005725" cy="293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Total: </a:t>
          </a:r>
          <a:r>
            <a:rPr lang="en-AU" sz="800" b="0">
              <a:solidFill>
                <a:schemeClr val="dk1"/>
              </a:solidFill>
              <a:effectLst/>
              <a:latin typeface="Arial" pitchFamily="34" charset="0"/>
              <a:ea typeface="+mn-ea"/>
              <a:cs typeface="Arial" pitchFamily="34" charset="0"/>
            </a:rPr>
            <a:t>For the period 2008-12, Queensland domestic annual gas demand grew by 7.9% to 209 PJ, led by increases in GPG and LI gas demand, largely in response to expansions in industries including mining and metal product manufacturing. In 2013 Queensland domestic annual gas demand is estimated to decline by 9.8% as falls in gas demand for GPG more than offset continued growth in LI gas demand. Between 2014 and 2018, Queensland domestic annual gas demand growth is forecast to decrease by 4.2% to 166 PJ. Declines in GPG gas demand over this period are expected to be driven by higher gas prices as existing long-term gas price contracts expire and are renegotiated at higher levels closer to assumed wholesale gas price levels. Between 2018 and 2033, Queensland domestic annual gas demand growth is forecast to increase by an average annual rate of 1.1% to 246 PJ. The LI market segment is expected to contribute most to this growth, rising by an average annual rate of 1.7% from 145 PJ in 2018 to 186 PJ in 2033. Over the entire period 2014-33, Queensland annual gas demand is forecast to rise by 0.8% to 159 PJ.</a:t>
          </a:r>
        </a:p>
        <a:p>
          <a:endParaRPr lang="en-AU" sz="8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GPG:</a:t>
          </a:r>
          <a:r>
            <a:rPr lang="en-AU" sz="800">
              <a:solidFill>
                <a:schemeClr val="dk1"/>
              </a:solidFill>
              <a:effectLst/>
              <a:latin typeface="Arial" pitchFamily="34" charset="0"/>
              <a:ea typeface="+mn-ea"/>
              <a:cs typeface="Arial" pitchFamily="34" charset="0"/>
            </a:rPr>
            <a:t> Between 2008 and 2012, gas demand for GPG in Queensland rose by an average annual rate of 11.8% to 78PJ driven by growth in electricity demand stemming from the expansion of energy intensive industrial sectors in Queensland. In 2013, gas demand for GPG is estimated to fall by 33.4% to 52 PJ. Continue this decrease, between 2014 to 2018 GPG is forecast to fall by an average annual rate of 30.0% to 13 PJ, despite growth in electricity demand over this period. This decline is largely driven by increasing short run marginal costs as a result of new gas price contracts between GPG plants and suppliers being settled at a higher price than that of previous contracts. However, this decline is partly offset by increased GPG demand due to the assumed retirement of coal-fired generation technology over this period. Between 2018 and 2033 gas demand for GPG is forecast to rise by an average annual rate of 9.0% to 49 PJ. This increase reflects strong growth in demand for electricity demand from Queensland residential and commercial sectors and the introduction of new open cycle gas turbine gas capacity from 2025 as a result of declining relative short run marginal costs for GPG. While varying over time, over the entire outlook period, gas demand for GPG is forecast to decline by an average annual rate of 0.7%. The share of gas demanded by the GPG market segment is forecast to fall from 28% in 2014 to 20%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MM:</a:t>
          </a:r>
          <a:r>
            <a:rPr lang="en-AU" sz="800">
              <a:solidFill>
                <a:schemeClr val="dk1"/>
              </a:solidFill>
              <a:effectLst/>
              <a:latin typeface="Arial" pitchFamily="34" charset="0"/>
              <a:ea typeface="+mn-ea"/>
              <a:cs typeface="Arial" pitchFamily="34" charset="0"/>
            </a:rPr>
            <a:t> In 2013, average annual growth in Queensland MM gas demand is forecast to increase by 4.5% while for the period 2014 to 2018, annual average MM gas demand is expected to grow by 3.3%. The business sector consumes the majority of gas that makes up the Queensland MM sector. Growth in business gas demand is forecast to stem from the services sectors that include the Transport and Storage, Communications, and Business and Government Services. For the period 2018 to 2033, average annual MM gas demand growth is forecast to grow by 2.2% to 11 PJ. Over this period MM gas demand from the residential sector is expected to be driven by robust growth in real household per capita incomes and household dwelling numbers. Over the entire outlook period, Queensland average annual MM growth is forecast to grow by 2.4%. The share of gas demanded by the MM market segment is forecast to rise from 3% in 2014 to 4%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LI:</a:t>
          </a:r>
          <a:r>
            <a:rPr lang="en-AU" sz="800">
              <a:solidFill>
                <a:schemeClr val="dk1"/>
              </a:solidFill>
              <a:effectLst/>
              <a:latin typeface="Arial" pitchFamily="34" charset="0"/>
              <a:ea typeface="+mn-ea"/>
              <a:cs typeface="Arial" pitchFamily="34" charset="0"/>
            </a:rPr>
            <a:t> Between 2008 and 2012, Queensland LI gas demand rose by an average annual rate of 6.7% to 125 PJ. This increase has been driven by new developments or expansions of existing large industrial operations within the mining sector and manufacturing sub-sectors including basic and fabricated metal product manufacturing, and petroleum and coal product manufacturing. In 2013, LI gas demand is forecast to increase by 4.3% to 130 PJ. For the period 2014 to 2018, annual average LI gas demand is expected to grow by 1.7%. This reduced rate of growth compared to recent years reflects no new expected start-ups of major industrial developments over this period. Continuing this trend, for the period 2018 to 2033, average annual LI gas demand growth is forecast to grow by 1.7% to 186 PJ. Over this period, LI gas demand is forecast to rise as a result of moderate increases in economic activity in gas intensive industry sectors. Over the entire outlook period, Queensland average annual LI growth is forecast to grow by 1.7%. The share of gas demanded by the LI market segment is forecast to rise from 69% in 2014 to 76% in 2033.</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In Queensland, over the entire outlook period, domestic annual gas demand has been revised down to an average annual growth rate of 1.1% from 2.5% in the 2012 Planning scenario. This revision has been driven by the GPG market segment, which has been revised down from an average annual of 1.4% in the 2012 Planning scenario to be declining by 0.7% in the 2013 forecasts. Downward revisions reflect lower forecasts of electricity demand and higher short run marginal costs for GPG compared to other generation technologies as a result of a lower carbon price than that assumed in the 2012 Planning scenario. Partly offsetting this downward revision to GPG, MM gas demand has been revised up from average annual growth of 2.2% in 2012 to 2.4% in the 2013 forecasts. This upward revision reflects lower growth in the outlook for residential gas prices (with retail prices growing, but at a slower rate), and higher assumed growth in household dwelling formation. Growth in the LI market segment has also been revised upwards, from an average annual rate of 1.5% in the 2012 Planning scenario to 1.7% in the 2013 forecasts. This upward revision has resulted from a slightly stronger outlook for industry-specific economic growth assumptions and minor downward revisions to business gas prices. However, despite the higher growth in the LI market segment, the level of LI gas demand has been revised down by a cumulative 500 PJ over the entire outlook period reflecting a reduced likelihood of commencement of several major industrial developments.</a:t>
          </a:r>
        </a:p>
      </xdr:txBody>
    </xdr:sp>
    <xdr:clientData/>
  </xdr:twoCellAnchor>
  <xdr:absoluteAnchor>
    <xdr:pos x="6848475" y="238686"/>
    <xdr:ext cx="5028640"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909713" y="238686"/>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0.25788</cdr:x>
      <cdr:y>0.11102</cdr:y>
    </cdr:from>
    <cdr:to>
      <cdr:x>0.25788</cdr:x>
      <cdr:y>0.79095</cdr:y>
    </cdr:to>
    <cdr:cxnSp macro="">
      <cdr:nvCxnSpPr>
        <cdr:cNvPr id="3" name="Straight Connector 2"/>
        <cdr:cNvCxnSpPr/>
      </cdr:nvCxnSpPr>
      <cdr:spPr>
        <a:xfrm xmlns:a="http://schemas.openxmlformats.org/drawingml/2006/main">
          <a:off x="1314847" y="418081"/>
          <a:ext cx="0" cy="2560431"/>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0.25798</cdr:x>
      <cdr:y>0.1419</cdr:y>
    </cdr:from>
    <cdr:to>
      <cdr:x>0.94895</cdr:x>
      <cdr:y>0.14252</cdr:y>
    </cdr:to>
    <cdr:cxnSp macro="">
      <cdr:nvCxnSpPr>
        <cdr:cNvPr id="6" name="Straight Connector 5"/>
        <cdr:cNvCxnSpPr/>
      </cdr:nvCxnSpPr>
      <cdr:spPr>
        <a:xfrm xmlns:a="http://schemas.openxmlformats.org/drawingml/2006/main" flipH="1">
          <a:off x="1315380" y="534343"/>
          <a:ext cx="3522987" cy="234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0.12645</cdr:x>
      <cdr:y>0.14198</cdr:y>
    </cdr:from>
    <cdr:to>
      <cdr:x>0.25798</cdr:x>
      <cdr:y>0.14243</cdr:y>
    </cdr:to>
    <cdr:cxnSp macro="">
      <cdr:nvCxnSpPr>
        <cdr:cNvPr id="8" name="Straight Connector 7"/>
        <cdr:cNvCxnSpPr/>
      </cdr:nvCxnSpPr>
      <cdr:spPr>
        <a:xfrm xmlns:a="http://schemas.openxmlformats.org/drawingml/2006/main" flipH="1">
          <a:off x="644713" y="534663"/>
          <a:ext cx="670667" cy="1707"/>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0.12435</cdr:x>
      <cdr:y>0.10862</cdr:y>
    </cdr:from>
    <cdr:to>
      <cdr:x>0.25512</cdr:x>
      <cdr:y>0.1419</cdr:y>
    </cdr:to>
    <cdr:sp macro="" textlink="">
      <cdr:nvSpPr>
        <cdr:cNvPr id="10" name="TextBox 9"/>
        <cdr:cNvSpPr txBox="1"/>
      </cdr:nvSpPr>
      <cdr:spPr>
        <a:xfrm xmlns:a="http://schemas.openxmlformats.org/drawingml/2006/main">
          <a:off x="634018" y="409015"/>
          <a:ext cx="666750" cy="125327"/>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0.25282</cdr:x>
      <cdr:y>0.10862</cdr:y>
    </cdr:from>
    <cdr:to>
      <cdr:x>0.94928</cdr:x>
      <cdr:y>0.1419</cdr:y>
    </cdr:to>
    <cdr:sp macro="" textlink="">
      <cdr:nvSpPr>
        <cdr:cNvPr id="11" name="TextBox 1"/>
        <cdr:cNvSpPr txBox="1"/>
      </cdr:nvSpPr>
      <cdr:spPr>
        <a:xfrm xmlns:a="http://schemas.openxmlformats.org/drawingml/2006/main">
          <a:off x="1289049" y="409015"/>
          <a:ext cx="3551007" cy="125327"/>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85725</xdr:colOff>
      <xdr:row>35</xdr:row>
      <xdr:rowOff>78441</xdr:rowOff>
    </xdr:from>
    <xdr:to>
      <xdr:col>34</xdr:col>
      <xdr:colOff>622725</xdr:colOff>
      <xdr:row>45</xdr:row>
      <xdr:rowOff>57150</xdr:rowOff>
    </xdr:to>
    <xdr:sp macro="" textlink="">
      <xdr:nvSpPr>
        <xdr:cNvPr id="2" name="TextBox 1"/>
        <xdr:cNvSpPr txBox="1"/>
      </xdr:nvSpPr>
      <xdr:spPr>
        <a:xfrm>
          <a:off x="85725" y="6307791"/>
          <a:ext cx="17005725" cy="15979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Summer</a:t>
          </a:r>
          <a:r>
            <a:rPr lang="en-AU" sz="800" b="0">
              <a:solidFill>
                <a:schemeClr val="dk1"/>
              </a:solidFill>
              <a:effectLst/>
              <a:latin typeface="Arial" pitchFamily="34" charset="0"/>
              <a:ea typeface="+mn-ea"/>
              <a:cs typeface="Arial" pitchFamily="34" charset="0"/>
            </a:rPr>
            <a:t>: In Queensland, summer 1-in-2 domestic annual domestic peak day demand is forecast to rise by an average annual rate of 1.8% over the outlook period 2014-33. Over the same period, summer 1-in-20 domestic annual domestic peak day demand is forecast to rise by an average annual rate of 1.9%. Summer 1-in-20 peak day demand is, on average, 1% above summer 1-in-2 peak day demand over the outlook period. Growth broadly reflects forecast movements in domestic annual gas demand over the outlook period. </a:t>
          </a:r>
        </a:p>
        <a:p>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Winter: </a:t>
          </a:r>
          <a:r>
            <a:rPr lang="en-AU" sz="800" b="0">
              <a:solidFill>
                <a:schemeClr val="dk1"/>
              </a:solidFill>
              <a:effectLst/>
              <a:latin typeface="Arial" pitchFamily="34" charset="0"/>
              <a:ea typeface="+mn-ea"/>
              <a:cs typeface="Arial" pitchFamily="34" charset="0"/>
            </a:rPr>
            <a:t> In Queensland, winter 1-in-2 annual domestic peak day demand is forecast to rise by an average annual rate of 1.4% over the outlook period 2014-33. Over the same period, summer 1 in 20 domestic annual domestic peak day demand is forecast to rise by an average annual rate of 1.5%. The growth profile broadly reflects forecast movements in domestic annual gas demand over the outlook period. Winter 1-in-20 peak day demand is, on average, 2% above winter 1-in-2 peak day demand over the outlook period. Winter 1-in-2 annual domestic peak day demand is around 2% below</a:t>
          </a:r>
          <a:r>
            <a:rPr lang="en-AU" sz="800" b="0" baseline="0">
              <a:solidFill>
                <a:schemeClr val="dk1"/>
              </a:solidFill>
              <a:effectLst/>
              <a:latin typeface="Arial" pitchFamily="34" charset="0"/>
              <a:ea typeface="+mn-ea"/>
              <a:cs typeface="Arial" pitchFamily="34" charset="0"/>
            </a:rPr>
            <a:t> the </a:t>
          </a:r>
          <a:r>
            <a:rPr lang="en-AU" sz="800" b="0">
              <a:solidFill>
                <a:schemeClr val="dk1"/>
              </a:solidFill>
              <a:effectLst/>
              <a:latin typeface="Arial" pitchFamily="34" charset="0"/>
              <a:ea typeface="+mn-ea"/>
              <a:cs typeface="Arial" pitchFamily="34" charset="0"/>
            </a:rPr>
            <a:t>summer 1-in-2 annual over the outlook period. </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Over the entire outlook period, Queensland summer 1-in-2 annual peak day demand growth has been revised down from an average annual 2.5% in the 2012 Planning scenario to 1.8% in the 2013 forecasts. Summer 1-in-20 annual peak day demand growth has been revised down from an average annual 2.6% in the 2012 Planning scenario to 1.9% in the 2013 forecasts. Winter 1-in-2 annual peak day demand growth has been revised down from an average annual 2.1% in the 2012 Planning scenario to 1.4% in the 2013 forecasts. Winter 1-in-20 annual peak day demand growth has been revised down from an average annual 2.0% in the 2012 Planning scenario to 1.5% in the 2013 forecasts. These changes broadly reflect revisions to domestic annual gas demand over the outlook period.</a:t>
          </a:r>
        </a:p>
        <a:p>
          <a:endParaRPr lang="en-AU" sz="8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Note: </a:t>
          </a:r>
          <a:r>
            <a:rPr lang="en-AU" sz="800" b="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a:p>
          <a:endParaRPr lang="en-AU" sz="800" b="0">
            <a:solidFill>
              <a:schemeClr val="dk1"/>
            </a:solidFill>
            <a:effectLst/>
            <a:latin typeface="Arial" pitchFamily="34" charset="0"/>
            <a:ea typeface="+mn-ea"/>
            <a:cs typeface="Arial" pitchFamily="34" charset="0"/>
          </a:endParaRPr>
        </a:p>
      </xdr:txBody>
    </xdr:sp>
    <xdr:clientData/>
  </xdr:twoCellAnchor>
  <xdr:absoluteAnchor>
    <xdr:pos x="6202455" y="186577"/>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390780" y="197784"/>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0.29195</cdr:x>
      <cdr:y>0.14758</cdr:y>
    </cdr:from>
    <cdr:to>
      <cdr:x>0.29195</cdr:x>
      <cdr:y>0.79416</cdr:y>
    </cdr:to>
    <cdr:cxnSp macro="">
      <cdr:nvCxnSpPr>
        <cdr:cNvPr id="3" name="Straight Connector 2"/>
        <cdr:cNvCxnSpPr/>
      </cdr:nvCxnSpPr>
      <cdr:spPr>
        <a:xfrm xmlns:a="http://schemas.openxmlformats.org/drawingml/2006/main" flipH="1">
          <a:off x="1249036" y="461027"/>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0.29236</cdr:x>
      <cdr:y>0.18731</cdr:y>
    </cdr:from>
    <cdr:to>
      <cdr:x>0.93853</cdr:x>
      <cdr:y>0.18731</cdr:y>
    </cdr:to>
    <cdr:cxnSp macro="">
      <cdr:nvCxnSpPr>
        <cdr:cNvPr id="6" name="Straight Connector 5"/>
        <cdr:cNvCxnSpPr/>
      </cdr:nvCxnSpPr>
      <cdr:spPr>
        <a:xfrm xmlns:a="http://schemas.openxmlformats.org/drawingml/2006/main" flipH="1">
          <a:off x="1250790" y="585157"/>
          <a:ext cx="2764440"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0.29236</cdr:x>
      <cdr:y>0.18657</cdr:y>
    </cdr:to>
    <cdr:cxnSp macro="">
      <cdr:nvCxnSpPr>
        <cdr:cNvPr id="8" name="Straight Connector 7"/>
        <cdr:cNvCxnSpPr/>
      </cdr:nvCxnSpPr>
      <cdr:spPr>
        <a:xfrm xmlns:a="http://schemas.openxmlformats.org/drawingml/2006/main" flipH="1" flipV="1">
          <a:off x="717755" y="582846"/>
          <a:ext cx="533035"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0.1419</cdr:y>
    </cdr:from>
    <cdr:to>
      <cdr:x>0.29654</cdr:x>
      <cdr:y>0.1734</cdr:y>
    </cdr:to>
    <cdr:sp macro="" textlink="">
      <cdr:nvSpPr>
        <cdr:cNvPr id="10" name="TextBox 9"/>
        <cdr:cNvSpPr txBox="1"/>
      </cdr:nvSpPr>
      <cdr:spPr>
        <a:xfrm xmlns:a="http://schemas.openxmlformats.org/drawingml/2006/main">
          <a:off x="695723" y="443286"/>
          <a:ext cx="572926" cy="98415"/>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0.14106</cdr:y>
    </cdr:from>
    <cdr:to>
      <cdr:x>0.94958</cdr:x>
      <cdr:y>0.1734</cdr:y>
    </cdr:to>
    <cdr:sp macro="" textlink="">
      <cdr:nvSpPr>
        <cdr:cNvPr id="11" name="TextBox 1"/>
        <cdr:cNvSpPr txBox="1"/>
      </cdr:nvSpPr>
      <cdr:spPr>
        <a:xfrm xmlns:a="http://schemas.openxmlformats.org/drawingml/2006/main">
          <a:off x="1202210" y="440658"/>
          <a:ext cx="2860301" cy="10105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38514</xdr:colOff>
      <xdr:row>37</xdr:row>
      <xdr:rowOff>93009</xdr:rowOff>
    </xdr:from>
    <xdr:to>
      <xdr:col>34</xdr:col>
      <xdr:colOff>575514</xdr:colOff>
      <xdr:row>57</xdr:row>
      <xdr:rowOff>38100</xdr:rowOff>
    </xdr:to>
    <xdr:sp macro="" textlink="">
      <xdr:nvSpPr>
        <xdr:cNvPr id="2" name="TextBox 1"/>
        <xdr:cNvSpPr txBox="1"/>
      </xdr:nvSpPr>
      <xdr:spPr>
        <a:xfrm>
          <a:off x="38514" y="6646209"/>
          <a:ext cx="17005725" cy="3212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2008 to 2012: </a:t>
          </a:r>
          <a:r>
            <a:rPr lang="en-AU" sz="800" b="0">
              <a:solidFill>
                <a:schemeClr val="dk1"/>
              </a:solidFill>
              <a:effectLst/>
              <a:latin typeface="Arial" pitchFamily="34" charset="0"/>
              <a:ea typeface="+mn-ea"/>
              <a:cs typeface="Arial" pitchFamily="34" charset="0"/>
            </a:rPr>
            <a:t>Domestic annual gas demand rose by 51 PJ to 687 PJ (an average rise of 2.0%) due to increases in Tasmania, NSW and Queensland, partly offset by falls in SA and Victoria. GPG demand rose by 33 PJ to 201 PJ (an average annual 4.7%), caused by growth in open cycle turbine generation capacity in NSW and Queensland. Mass Market (MM) gas demand rose by 3 PJ to 187 PJ (an average annual 0.4%). Large industrial gas demand rose by 15 PJ to 300 PJ (an average annual rise of 1.3%) driven by new mining and fabricated metal products manufacturing developments in Queensland.</a:t>
          </a:r>
        </a:p>
        <a:p>
          <a:endParaRPr lang="en-AU" sz="4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Current estimate for 2013: </a:t>
          </a:r>
          <a:r>
            <a:rPr lang="en-AU" sz="800" b="0">
              <a:solidFill>
                <a:schemeClr val="dk1"/>
              </a:solidFill>
              <a:effectLst/>
              <a:latin typeface="Arial" pitchFamily="34" charset="0"/>
              <a:ea typeface="+mn-ea"/>
              <a:cs typeface="Arial" pitchFamily="34" charset="0"/>
            </a:rPr>
            <a:t>The current estimate for 2013 annual gas demand is 638 PJ, which is 66 PJ (11.5%) higher than the 2012 GSOO planning scenario of 572 PJ. GPG gas demand is estimated to be 68 PJ (84.0%) higher than the 2012 GSOO forecast of 81 PJ.</a:t>
          </a:r>
        </a:p>
        <a:p>
          <a:endParaRPr lang="en-AU" sz="4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Forecast from 2014 to 2018: </a:t>
          </a:r>
          <a:r>
            <a:rPr lang="en-AU" sz="800" b="0">
              <a:solidFill>
                <a:schemeClr val="dk1"/>
              </a:solidFill>
              <a:effectLst/>
              <a:latin typeface="Arial" pitchFamily="34" charset="0"/>
              <a:ea typeface="+mn-ea"/>
              <a:cs typeface="Arial" pitchFamily="34" charset="0"/>
            </a:rPr>
            <a:t>Domestic annual gas demand is forecast to decrease by 35 PJ to 587 PJ (an average annual -1.4%). This is mainly driven by GPG gas demand, which is forecast to fall by 62 PJ to 68 PJ (an average annual -14.9%). This fall largely reflects an assumed fall in the carbon price, which increases the effective cost of GPG relative to other fossil fuel generation technologies and results in a decrease in gas demand for GPG over this period. MM gas demand is forecast to increase by 10 PJ</a:t>
          </a:r>
          <a:r>
            <a:rPr lang="en-AU" sz="800" b="0" baseline="0">
              <a:solidFill>
                <a:schemeClr val="dk1"/>
              </a:solidFill>
              <a:effectLst/>
              <a:latin typeface="Arial" pitchFamily="34" charset="0"/>
              <a:ea typeface="+mn-ea"/>
              <a:cs typeface="Arial" pitchFamily="34" charset="0"/>
            </a:rPr>
            <a:t> to 199 PJ </a:t>
          </a:r>
          <a:r>
            <a:rPr lang="en-AU" sz="800" b="0">
              <a:solidFill>
                <a:schemeClr val="dk1"/>
              </a:solidFill>
              <a:effectLst/>
              <a:latin typeface="Arial" pitchFamily="34" charset="0"/>
              <a:ea typeface="+mn-ea"/>
              <a:cs typeface="Arial" pitchFamily="34" charset="0"/>
            </a:rPr>
            <a:t>(an average annual growth of 1.3%). Key drivers are an average annual GSP growth rate of 3.4% over the next five years, growth in real household incomes of 3.7%, and an assumed moderation in residential gas price growth compared to recent years. LI gas demand is forecast to increase by 17 PJ to 320 PJ</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(an average annual growth of 1.4%), largely as a result of growth in the NSW and Victoria petroleum, coal and chemical manufacturing sectors. </a:t>
          </a:r>
        </a:p>
        <a:p>
          <a:endParaRPr lang="en-AU" sz="4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Forecast from 2018 to 2033:</a:t>
          </a:r>
          <a:r>
            <a:rPr lang="en-AU" sz="800" b="1"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Domestic annual gas demand is forecast to increase by 149 PJ to 736 PJ (an average annual 1.5%). Gas demand for GPG is forecast to increase by 53 PJ to 121 PJ (an average annual 3.9%). This rise largely reflects growing electricity demand and the</a:t>
          </a:r>
          <a:r>
            <a:rPr lang="en-AU" sz="800" b="0" baseline="0">
              <a:solidFill>
                <a:schemeClr val="dk1"/>
              </a:solidFill>
              <a:effectLst/>
              <a:latin typeface="Arial" pitchFamily="34" charset="0"/>
              <a:ea typeface="+mn-ea"/>
              <a:cs typeface="Arial" pitchFamily="34" charset="0"/>
            </a:rPr>
            <a:t> assumption of</a:t>
          </a:r>
          <a:r>
            <a:rPr lang="en-AU" sz="800" b="0">
              <a:solidFill>
                <a:schemeClr val="dk1"/>
              </a:solidFill>
              <a:effectLst/>
              <a:latin typeface="Arial" pitchFamily="34" charset="0"/>
              <a:ea typeface="+mn-ea"/>
              <a:cs typeface="Arial" pitchFamily="34" charset="0"/>
            </a:rPr>
            <a:t> a rising price of carbon  A rising carbon price encourages GPG compared to other fossil fuel generation technologies. MM gas demand is forecast to increase by 39 PJ to 238 PJ (an average annual growth of 1.2%).  Over the outlook period, growth in GSP (at an average annual growth rate of 2.1%) and growth in household incomes (at an average annual rate of 2.3%) are expected to lead to this increase in MM gas demand. LI gas demand is forecast to increase by 57 PJ to 277 PJ (an average annual growth of 1.1%), largely driven by new developments near Gladstone in Queensland.</a:t>
          </a:r>
        </a:p>
        <a:p>
          <a:endParaRPr lang="en-AU" sz="4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GPG: </a:t>
          </a:r>
          <a:r>
            <a:rPr lang="en-AU" sz="800" b="0">
              <a:solidFill>
                <a:schemeClr val="dk1"/>
              </a:solidFill>
              <a:effectLst/>
              <a:latin typeface="Arial" pitchFamily="34" charset="0"/>
              <a:ea typeface="+mn-ea"/>
              <a:cs typeface="Arial" pitchFamily="34" charset="0"/>
            </a:rPr>
            <a:t>Between 2014 and 2018 GPG is forecast to fall by 62 PJ to 68 PJ (an average annual  decline of -14.9%). This fall largely reflects an assumed fall in the carbon price, which increases the effective cost of GPG relative to other fossil fuel generation technologies and results in a decrease in gas demand for GPG over this period. Between 2018 and 2033, gas demand for GPG is forecast to increase by 53 PJ to 121 PJ (an average annual  of</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3.9%). This rise largely reflects increased utilisation of open cycle gas turbine capacity resulting from growing electricity demand and  the assumption of a rising price of carbon. A rising carbon price encourages GPG compared to other fossil fuel generation technologies. Increased demand for GPG as a result of the assumed retirement of coal-fired power plants in South Australia, New South Wales and Victoria is expected to lead to higher demand for GPG. However, this is expected to be partly offset by decreased demand for GPG as a result of new gas price contracts between GPG plants and suppliers being settled at a higher price than that for previous contracts. While varying over time, over the entire outlook period, gas demand for GPG is forecast to fall by an average annual rate</a:t>
          </a:r>
          <a:r>
            <a:rPr lang="en-AU" sz="800" b="0" baseline="0">
              <a:solidFill>
                <a:schemeClr val="dk1"/>
              </a:solidFill>
              <a:effectLst/>
              <a:latin typeface="Arial" pitchFamily="34" charset="0"/>
              <a:ea typeface="+mn-ea"/>
              <a:cs typeface="Arial" pitchFamily="34" charset="0"/>
            </a:rPr>
            <a:t> of </a:t>
          </a:r>
          <a:r>
            <a:rPr lang="en-AU" sz="800" b="0">
              <a:solidFill>
                <a:schemeClr val="dk1"/>
              </a:solidFill>
              <a:effectLst/>
              <a:latin typeface="Arial" pitchFamily="34" charset="0"/>
              <a:ea typeface="+mn-ea"/>
              <a:cs typeface="Arial" pitchFamily="34" charset="0"/>
            </a:rPr>
            <a:t>0.4%</a:t>
          </a:r>
        </a:p>
        <a:p>
          <a:endParaRPr lang="en-AU" sz="4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MM:</a:t>
          </a:r>
          <a:r>
            <a:rPr lang="en-AU" sz="800" b="1"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Between 2014 and 2018, MM gas demand is forecast to increase by 10 PJ to 199 PJ (an average annual growth of 1.3%). Key drivers are an average annual Gross State Product (GSP) growth rate of 3.4% over the next five years, growth in real household incomes of 3.7%, and an assumed moderation in residential gas price growth compared to recent years. Between 2018 and 2033, MM gas demand is forecast to increase by 39 PJ to 238 PJ (an average annual growth of 1.2%).  Over the outlook period, growth in GSP (at an average annual rate of 2.1%) and growth in household incomes (at an average annual rate of 2.3%) are expected to lead to this increase in MM gas demand. Over the entire outlook period, MM gas demand is forecast to rise by an average annual rate of 1.2%.</a:t>
          </a:r>
        </a:p>
        <a:p>
          <a:endParaRPr lang="en-AU" sz="4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LI:</a:t>
          </a:r>
          <a:r>
            <a:rPr lang="en-AU" sz="800" b="1"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Between 2014 and 2018 LI gas demand is forecast to increase by 17 PJ to 320 PJ (an average annual growth of 1.4%), largely as a result of growth in the NSW and Victoria petroleum, coal and chemical manufacturing sectors. Between 2018 and 2033, LI annual demand is forecast to increase by 57 PJ</a:t>
          </a:r>
          <a:r>
            <a:rPr lang="en-AU" sz="800" b="0" baseline="0">
              <a:solidFill>
                <a:schemeClr val="dk1"/>
              </a:solidFill>
              <a:effectLst/>
              <a:latin typeface="Arial" pitchFamily="34" charset="0"/>
              <a:ea typeface="+mn-ea"/>
              <a:cs typeface="Arial" pitchFamily="34" charset="0"/>
            </a:rPr>
            <a:t> to 377 PJ </a:t>
          </a:r>
          <a:r>
            <a:rPr lang="en-AU" sz="800" b="0">
              <a:solidFill>
                <a:schemeClr val="dk1"/>
              </a:solidFill>
              <a:effectLst/>
              <a:latin typeface="Arial" pitchFamily="34" charset="0"/>
              <a:ea typeface="+mn-ea"/>
              <a:cs typeface="Arial" pitchFamily="34" charset="0"/>
            </a:rPr>
            <a:t>(an average annual growth of 1.1%), largely driven by new developments near Gladstone in Queensland. Over the entire outlook period, LI gas demand is forecast to rise by an average annual rate of 1.2%.</a:t>
          </a:r>
        </a:p>
        <a:p>
          <a:endParaRPr lang="en-AU" sz="400" b="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b="0">
              <a:solidFill>
                <a:schemeClr val="dk1"/>
              </a:solidFill>
              <a:effectLst/>
              <a:latin typeface="Arial" pitchFamily="34" charset="0"/>
              <a:ea typeface="+mn-ea"/>
              <a:cs typeface="Arial" pitchFamily="34" charset="0"/>
            </a:rPr>
            <a:t>The 2013 forecast average annual growth rate from 2014 to 2033</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0.9%) is lower than in the 2012 forecast (1.1%). The 2013 forecasts are lower,</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reflecting downward revisions gas demand growth for GPG. This revision partly reflects lower than forecast gas demand for GPG for 2013, and a greater response to relative short-run marginal cost differentials between generation technologies as a result of assumed carbon price decreases during the first part of the outlook period. For the MM segment, upward revisions to the level of gas demand based on higher than expected demand in the 2013 year have combined with upward revisions to household incomes and downward revisions to prices (noting that prices are not falling, just increasing at a slower rate). This has led to MM gas demand over the entire outlook period rising at an average annual rate of 1.2%, compared to 1.0% in last year’s forecasts.  For the LI segment, downward revisions to the level of gas demand based on lower than expected demand in the 2013 year has led to the tariff D forecast demand being below the 2012 forecast profile over the entire outlook period. Despite this, over the entire outlook period forecast LI gas demand grows at an average annual rate of 1.2%, compared to 1.1% in last year’s forecasts. This upward revision to LI annual demand growth is driven by slight upward revisions to the economic outlook for sectors including the metal product manufacturing sector, the non-metallic mineral product manufacturing sector, the electricity, gas and water sector, and the construction sector. </a:t>
          </a:r>
        </a:p>
      </xdr:txBody>
    </xdr:sp>
    <xdr:clientData/>
  </xdr:twoCellAnchor>
  <xdr:absoluteAnchor>
    <xdr:pos x="7882715" y="100549"/>
    <xdr:ext cx="4278211" cy="312400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464161" y="100549"/>
    <xdr:ext cx="4278211" cy="3124005"/>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7880888" y="3264414"/>
    <xdr:ext cx="4278211" cy="3124005"/>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464161" y="3264414"/>
    <xdr:ext cx="4278211" cy="3124005"/>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0.29195</cdr:x>
      <cdr:y>0.14757</cdr:y>
    </cdr:from>
    <cdr:to>
      <cdr:x>0.29195</cdr:x>
      <cdr:y>0.79415</cdr:y>
    </cdr:to>
    <cdr:cxnSp macro="">
      <cdr:nvCxnSpPr>
        <cdr:cNvPr id="3" name="Straight Connector 2"/>
        <cdr:cNvCxnSpPr/>
      </cdr:nvCxnSpPr>
      <cdr:spPr>
        <a:xfrm xmlns:a="http://schemas.openxmlformats.org/drawingml/2006/main" flipH="1">
          <a:off x="1249034" y="461020"/>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0.29179</cdr:x>
      <cdr:y>0.18731</cdr:y>
    </cdr:from>
    <cdr:to>
      <cdr:x>0.93853</cdr:x>
      <cdr:y>0.18763</cdr:y>
    </cdr:to>
    <cdr:cxnSp macro="">
      <cdr:nvCxnSpPr>
        <cdr:cNvPr id="6" name="Straight Connector 5"/>
        <cdr:cNvCxnSpPr/>
      </cdr:nvCxnSpPr>
      <cdr:spPr>
        <a:xfrm xmlns:a="http://schemas.openxmlformats.org/drawingml/2006/main" flipH="1">
          <a:off x="1248329" y="585158"/>
          <a:ext cx="2766897" cy="1004"/>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0.29179</cdr:x>
      <cdr:y>0.18657</cdr:y>
    </cdr:to>
    <cdr:cxnSp macro="">
      <cdr:nvCxnSpPr>
        <cdr:cNvPr id="8" name="Straight Connector 7"/>
        <cdr:cNvCxnSpPr/>
      </cdr:nvCxnSpPr>
      <cdr:spPr>
        <a:xfrm xmlns:a="http://schemas.openxmlformats.org/drawingml/2006/main" flipH="1" flipV="1">
          <a:off x="717748" y="582830"/>
          <a:ext cx="530581"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0.13618</cdr:y>
    </cdr:from>
    <cdr:to>
      <cdr:x>0.29179</cdr:x>
      <cdr:y>0.1734</cdr:y>
    </cdr:to>
    <cdr:sp macro="" textlink="">
      <cdr:nvSpPr>
        <cdr:cNvPr id="10" name="TextBox 9"/>
        <cdr:cNvSpPr txBox="1"/>
      </cdr:nvSpPr>
      <cdr:spPr>
        <a:xfrm xmlns:a="http://schemas.openxmlformats.org/drawingml/2006/main">
          <a:off x="695729" y="425427"/>
          <a:ext cx="552600" cy="116281"/>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0.14106</cdr:y>
    </cdr:from>
    <cdr:to>
      <cdr:x>0.94958</cdr:x>
      <cdr:y>0.1734</cdr:y>
    </cdr:to>
    <cdr:sp macro="" textlink="">
      <cdr:nvSpPr>
        <cdr:cNvPr id="11" name="TextBox 1"/>
        <cdr:cNvSpPr txBox="1"/>
      </cdr:nvSpPr>
      <cdr:spPr>
        <a:xfrm xmlns:a="http://schemas.openxmlformats.org/drawingml/2006/main">
          <a:off x="1202210" y="440658"/>
          <a:ext cx="2860301" cy="10105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6.xml><?xml version="1.0" encoding="utf-8"?>
<c:userShapes xmlns:c="http://schemas.openxmlformats.org/drawingml/2006/chart">
  <cdr:relSizeAnchor xmlns:cdr="http://schemas.openxmlformats.org/drawingml/2006/chartDrawing">
    <cdr:from>
      <cdr:x>0.29195</cdr:x>
      <cdr:y>0.14758</cdr:y>
    </cdr:from>
    <cdr:to>
      <cdr:x>0.29195</cdr:x>
      <cdr:y>0.79416</cdr:y>
    </cdr:to>
    <cdr:cxnSp macro="">
      <cdr:nvCxnSpPr>
        <cdr:cNvPr id="3" name="Straight Connector 2"/>
        <cdr:cNvCxnSpPr/>
      </cdr:nvCxnSpPr>
      <cdr:spPr>
        <a:xfrm xmlns:a="http://schemas.openxmlformats.org/drawingml/2006/main" flipH="1">
          <a:off x="1249036" y="461027"/>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0.29236</cdr:x>
      <cdr:y>0.18731</cdr:y>
    </cdr:from>
    <cdr:to>
      <cdr:x>0.93853</cdr:x>
      <cdr:y>0.18731</cdr:y>
    </cdr:to>
    <cdr:cxnSp macro="">
      <cdr:nvCxnSpPr>
        <cdr:cNvPr id="6" name="Straight Connector 5"/>
        <cdr:cNvCxnSpPr/>
      </cdr:nvCxnSpPr>
      <cdr:spPr>
        <a:xfrm xmlns:a="http://schemas.openxmlformats.org/drawingml/2006/main" flipH="1">
          <a:off x="1250790" y="585157"/>
          <a:ext cx="2764440"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0.29236</cdr:x>
      <cdr:y>0.18657</cdr:y>
    </cdr:to>
    <cdr:cxnSp macro="">
      <cdr:nvCxnSpPr>
        <cdr:cNvPr id="8" name="Straight Connector 7"/>
        <cdr:cNvCxnSpPr/>
      </cdr:nvCxnSpPr>
      <cdr:spPr>
        <a:xfrm xmlns:a="http://schemas.openxmlformats.org/drawingml/2006/main" flipH="1" flipV="1">
          <a:off x="717755" y="582846"/>
          <a:ext cx="533035"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0.1419</cdr:y>
    </cdr:from>
    <cdr:to>
      <cdr:x>0.29654</cdr:x>
      <cdr:y>0.1734</cdr:y>
    </cdr:to>
    <cdr:sp macro="" textlink="">
      <cdr:nvSpPr>
        <cdr:cNvPr id="10" name="TextBox 9"/>
        <cdr:cNvSpPr txBox="1"/>
      </cdr:nvSpPr>
      <cdr:spPr>
        <a:xfrm xmlns:a="http://schemas.openxmlformats.org/drawingml/2006/main">
          <a:off x="695723" y="443286"/>
          <a:ext cx="572926" cy="98415"/>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0.14106</cdr:y>
    </cdr:from>
    <cdr:to>
      <cdr:x>0.94958</cdr:x>
      <cdr:y>0.1734</cdr:y>
    </cdr:to>
    <cdr:sp macro="" textlink="">
      <cdr:nvSpPr>
        <cdr:cNvPr id="11" name="TextBox 1"/>
        <cdr:cNvSpPr txBox="1"/>
      </cdr:nvSpPr>
      <cdr:spPr>
        <a:xfrm xmlns:a="http://schemas.openxmlformats.org/drawingml/2006/main">
          <a:off x="1202210" y="440658"/>
          <a:ext cx="2860301" cy="10105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19464</xdr:colOff>
      <xdr:row>36</xdr:row>
      <xdr:rowOff>93009</xdr:rowOff>
    </xdr:from>
    <xdr:to>
      <xdr:col>36</xdr:col>
      <xdr:colOff>628650</xdr:colOff>
      <xdr:row>62</xdr:row>
      <xdr:rowOff>123825</xdr:rowOff>
    </xdr:to>
    <xdr:sp macro="" textlink="">
      <xdr:nvSpPr>
        <xdr:cNvPr id="2" name="TextBox 1"/>
        <xdr:cNvSpPr txBox="1"/>
      </xdr:nvSpPr>
      <xdr:spPr>
        <a:xfrm>
          <a:off x="19464" y="6484284"/>
          <a:ext cx="17077911" cy="4269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SA: </a:t>
          </a:r>
          <a:r>
            <a:rPr lang="en-AU" sz="800" b="0">
              <a:solidFill>
                <a:schemeClr val="dk1"/>
              </a:solidFill>
              <a:effectLst/>
              <a:latin typeface="Arial" pitchFamily="34" charset="0"/>
              <a:ea typeface="+mn-ea"/>
              <a:cs typeface="Arial" pitchFamily="34" charset="0"/>
            </a:rPr>
            <a:t>Between 2008 and 2012, South Australian (SA) annual gas demand fell at an average annual rate of 3.0%. This largely reflected lower GPG as a result of an increased uptake of rooftop PV and wind generation during a period of declining electricity demand. In 2013, SA domestic annual demand is estimated</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to fall by 12.3% to 86 PJ reflecting lower estimated gas use for GPG. Between 2014 and 2018, SA annual gas demand is forecast to fall at</a:t>
          </a:r>
          <a:r>
            <a:rPr lang="en-AU" sz="800" b="0" baseline="0">
              <a:solidFill>
                <a:schemeClr val="dk1"/>
              </a:solidFill>
              <a:effectLst/>
              <a:latin typeface="Arial" pitchFamily="34" charset="0"/>
              <a:ea typeface="+mn-ea"/>
              <a:cs typeface="Arial" pitchFamily="34" charset="0"/>
            </a:rPr>
            <a:t> an average annual rate of</a:t>
          </a:r>
          <a:r>
            <a:rPr lang="en-AU" sz="800" b="0">
              <a:solidFill>
                <a:schemeClr val="dk1"/>
              </a:solidFill>
              <a:effectLst/>
              <a:latin typeface="Arial" pitchFamily="34" charset="0"/>
              <a:ea typeface="+mn-ea"/>
              <a:cs typeface="Arial" pitchFamily="34" charset="0"/>
            </a:rPr>
            <a:t> 5.5% to 61 PJ as GPG demand falls in response to a decrease in electricity demand, an assumed fall in the</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carbon price, and increased import</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of lower cost wind generation from Victoria. Between 2018 and 2033, SA annual gas demand is forecast to grow at an average annual rate of 1.5% to 77 PJ as increasing demand for electricity stimulates gas demand for GPG. Over the entire period 2014-33, SA annual gas demand is forecast to be flat, with an MM average annual growth rate of 0.7% and LI average annual growth of 0.4% offset by a fall in gas demand for GPG (at an average annual rate of 0.4%).  </a:t>
          </a:r>
          <a:endParaRPr lang="en-AU" sz="800" b="1">
            <a:solidFill>
              <a:schemeClr val="dk1"/>
            </a:solidFill>
            <a:effectLst/>
            <a:latin typeface="Arial" pitchFamily="34" charset="0"/>
            <a:ea typeface="+mn-ea"/>
            <a:cs typeface="Arial" pitchFamily="34" charset="0"/>
          </a:endParaRPr>
        </a:p>
        <a:p>
          <a:endParaRPr lang="en-AU" sz="400">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VIC:</a:t>
          </a:r>
          <a:r>
            <a:rPr lang="en-AU" sz="800">
              <a:solidFill>
                <a:schemeClr val="dk1"/>
              </a:solidFill>
              <a:effectLst/>
              <a:latin typeface="Arial" pitchFamily="34" charset="0"/>
              <a:ea typeface="+mn-ea"/>
              <a:cs typeface="Arial" pitchFamily="34" charset="0"/>
            </a:rPr>
            <a:t> Between 2008 and 2012, Victorian annual gas demand fell at an average annual rate of 1.5%. This largely reflected lower LI demand and reduced gas demand for GPG as a result of lower demand for electricity over this period. In 2013, Victorian annual demand is estimated to fall by 3.2% to 212 PJ, mainly reflecting declining gas use for GPG. Between 2014 and 2018, Victorian annual gas demand is forecast to grow at an average annual rate of 0.8% to 211 PJ. This rise is forecast to result from increasing MM gas demand in response to growing household incomes and dwelling stocks, and lower (but still positive) gas price growth compared to recent years. Additionally, GPG demand is forecast to initially fall in response to a decrease in electricity demand and gradually increase thereafter. Between 2018 and 2033, Victorian annual gas demand is forecast to grow at an average annual rate of 1.0% to 245 PJ as residential and commercial sector growth stimulate MM gas demand and GPG demand rises in response to an assumed rise in the carbon price and increasing electricity demand. Over the entire period 2014-33, Victorian annual gas demand is forecast to rise at</a:t>
          </a:r>
          <a:r>
            <a:rPr lang="en-AU" sz="800" baseline="0">
              <a:solidFill>
                <a:schemeClr val="dk1"/>
              </a:solidFill>
              <a:effectLst/>
              <a:latin typeface="Arial" pitchFamily="34" charset="0"/>
              <a:ea typeface="+mn-ea"/>
              <a:cs typeface="Arial" pitchFamily="34" charset="0"/>
            </a:rPr>
            <a:t> an average annual rate of</a:t>
          </a:r>
          <a:r>
            <a:rPr lang="en-AU" sz="800">
              <a:solidFill>
                <a:schemeClr val="dk1"/>
              </a:solidFill>
              <a:effectLst/>
              <a:latin typeface="Arial" pitchFamily="34" charset="0"/>
              <a:ea typeface="+mn-ea"/>
              <a:cs typeface="Arial" pitchFamily="34" charset="0"/>
            </a:rPr>
            <a:t> 1.0%. Contributing to this rise is MM, with an average annual growth rate of 1.1%, and LI, with an average annual growth of 0.2%, supplemented by a 10 PJ rise in gas demand for GPG.  </a:t>
          </a:r>
        </a:p>
        <a:p>
          <a:endParaRPr lang="en-AU" sz="4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TAS:</a:t>
          </a:r>
          <a:r>
            <a:rPr lang="en-AU" sz="800">
              <a:solidFill>
                <a:schemeClr val="dk1"/>
              </a:solidFill>
              <a:effectLst/>
              <a:latin typeface="Arial" pitchFamily="34" charset="0"/>
              <a:ea typeface="+mn-ea"/>
              <a:cs typeface="Arial" pitchFamily="34" charset="0"/>
            </a:rPr>
            <a:t> Between 2008 and 2012, from a low base, Tasmanian annual gas demand rose at an average annual rate of 4.9%, mainly reflecting increased gas demand for GPG. In 2013, Tasmanian domestic annual demand is estimated to fall at</a:t>
          </a:r>
          <a:r>
            <a:rPr lang="en-AU" sz="800" baseline="0">
              <a:solidFill>
                <a:schemeClr val="dk1"/>
              </a:solidFill>
              <a:effectLst/>
              <a:latin typeface="Arial" pitchFamily="34" charset="0"/>
              <a:ea typeface="+mn-ea"/>
              <a:cs typeface="Arial" pitchFamily="34" charset="0"/>
            </a:rPr>
            <a:t> an average annual rate of</a:t>
          </a:r>
          <a:r>
            <a:rPr lang="en-AU" sz="800">
              <a:solidFill>
                <a:schemeClr val="dk1"/>
              </a:solidFill>
              <a:effectLst/>
              <a:latin typeface="Arial" pitchFamily="34" charset="0"/>
              <a:ea typeface="+mn-ea"/>
              <a:cs typeface="Arial" pitchFamily="34" charset="0"/>
            </a:rPr>
            <a:t> 29.4% to 12 PJ, mainly reflecting lower gas demand for GPG. Between 2014 and 2018, Tasmanian annual gas demand is forecast to fall at an average annual rate of 0.2% to 7 PJ. While MM and LI segments are forecast to grow, this growth is expected to be more than offset by decreasing GPG gas demand. Between 2018 and 2033, Tasmanian annual gas demand is forecast to grow at an average annual rate of 2.4% to 10 PJ. This growth is expected to be driven by increasing GPG demand in response to increasing electricity demand, and a higher assumed carbon price that encourages GPG. Additionally, over this period annual gas demand is forecast to increase for MM (average annual growth rate of 2.2%) and LI (average annual growth rate of 1.3%) gas demand is also forecast to grow over this period. Over the entire period 2014-2033, Tasmanian annual gas demand is forecast to rise at</a:t>
          </a:r>
          <a:r>
            <a:rPr lang="en-AU" sz="800" baseline="0">
              <a:solidFill>
                <a:schemeClr val="dk1"/>
              </a:solidFill>
              <a:effectLst/>
              <a:latin typeface="Arial" pitchFamily="34" charset="0"/>
              <a:ea typeface="+mn-ea"/>
              <a:cs typeface="Arial" pitchFamily="34" charset="0"/>
            </a:rPr>
            <a:t> an average annual rate of</a:t>
          </a:r>
          <a:r>
            <a:rPr lang="en-AU" sz="800">
              <a:solidFill>
                <a:schemeClr val="dk1"/>
              </a:solidFill>
              <a:effectLst/>
              <a:latin typeface="Arial" pitchFamily="34" charset="0"/>
              <a:ea typeface="+mn-ea"/>
              <a:cs typeface="Arial" pitchFamily="34" charset="0"/>
            </a:rPr>
            <a:t> 1.9%. </a:t>
          </a:r>
        </a:p>
        <a:p>
          <a:endParaRPr lang="en-AU" sz="4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NSW/ACT:</a:t>
          </a:r>
          <a:r>
            <a:rPr lang="en-AU" sz="800">
              <a:solidFill>
                <a:schemeClr val="dk1"/>
              </a:solidFill>
              <a:effectLst/>
              <a:latin typeface="Arial" pitchFamily="34" charset="0"/>
              <a:ea typeface="+mn-ea"/>
              <a:cs typeface="Arial" pitchFamily="34" charset="0"/>
            </a:rPr>
            <a:t> Between</a:t>
          </a:r>
          <a:r>
            <a:rPr lang="en-AU" sz="800"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2008</a:t>
          </a:r>
          <a:r>
            <a:rPr lang="en-AU" sz="800" baseline="0">
              <a:solidFill>
                <a:schemeClr val="dk1"/>
              </a:solidFill>
              <a:effectLst/>
              <a:latin typeface="Arial" pitchFamily="34" charset="0"/>
              <a:ea typeface="+mn-ea"/>
              <a:cs typeface="Arial" pitchFamily="34" charset="0"/>
            </a:rPr>
            <a:t> and </a:t>
          </a:r>
          <a:r>
            <a:rPr lang="en-AU" sz="800">
              <a:solidFill>
                <a:schemeClr val="dk1"/>
              </a:solidFill>
              <a:effectLst/>
              <a:latin typeface="Arial" pitchFamily="34" charset="0"/>
              <a:ea typeface="+mn-ea"/>
              <a:cs typeface="Arial" pitchFamily="34" charset="0"/>
            </a:rPr>
            <a:t>2012, NSW annual gas demand rose</a:t>
          </a:r>
          <a:r>
            <a:rPr lang="en-AU" sz="800" baseline="0">
              <a:solidFill>
                <a:schemeClr val="dk1"/>
              </a:solidFill>
              <a:effectLst/>
              <a:latin typeface="Arial" pitchFamily="34" charset="0"/>
              <a:ea typeface="+mn-ea"/>
              <a:cs typeface="Arial" pitchFamily="34" charset="0"/>
            </a:rPr>
            <a:t> at an average annual rate of</a:t>
          </a:r>
          <a:r>
            <a:rPr lang="en-AU" sz="800">
              <a:solidFill>
                <a:schemeClr val="dk1"/>
              </a:solidFill>
              <a:effectLst/>
              <a:latin typeface="Arial" pitchFamily="34" charset="0"/>
              <a:ea typeface="+mn-ea"/>
              <a:cs typeface="Arial" pitchFamily="34" charset="0"/>
            </a:rPr>
            <a:t> 4.0% largely reflecting growth in gas demand for GPG from 12 PJ in 2008 to 33 PJ in 2012 following the commissioning of a number of GPG power stations. In 2013, NSW annual gas demand is estimated to fall by 4.0% to 138 PJ reflecting decreases in gas demand in the LI and GPG sectors. Between 2014 and 2018, NSW annual gas demand is forecast to increase at</a:t>
          </a:r>
          <a:r>
            <a:rPr lang="en-AU" sz="800" baseline="0">
              <a:solidFill>
                <a:schemeClr val="dk1"/>
              </a:solidFill>
              <a:effectLst/>
              <a:latin typeface="Arial" pitchFamily="34" charset="0"/>
              <a:ea typeface="+mn-ea"/>
              <a:cs typeface="Arial" pitchFamily="34" charset="0"/>
            </a:rPr>
            <a:t> an average annual rate of</a:t>
          </a:r>
          <a:r>
            <a:rPr lang="en-AU" sz="800">
              <a:solidFill>
                <a:schemeClr val="dk1"/>
              </a:solidFill>
              <a:effectLst/>
              <a:latin typeface="Arial" pitchFamily="34" charset="0"/>
              <a:ea typeface="+mn-ea"/>
              <a:cs typeface="Arial" pitchFamily="34" charset="0"/>
            </a:rPr>
            <a:t> 1.0% to 142 PJ</a:t>
          </a:r>
          <a:r>
            <a:rPr lang="en-AU" sz="800" baseline="0">
              <a:solidFill>
                <a:schemeClr val="dk1"/>
              </a:solidFill>
              <a:effectLst/>
              <a:latin typeface="Arial" pitchFamily="34" charset="0"/>
              <a:ea typeface="+mn-ea"/>
              <a:cs typeface="Arial" pitchFamily="34" charset="0"/>
            </a:rPr>
            <a:t> </a:t>
          </a:r>
          <a:r>
            <a:rPr lang="en-AU" sz="800">
              <a:solidFill>
                <a:schemeClr val="dk1"/>
              </a:solidFill>
              <a:effectLst/>
              <a:latin typeface="Arial" pitchFamily="34" charset="0"/>
              <a:ea typeface="+mn-ea"/>
              <a:cs typeface="Arial" pitchFamily="34" charset="0"/>
            </a:rPr>
            <a:t>as increased economic output in gas intensive industry sectors stimulates LI demand growth. Additionally, MM gas demand is expected to grow by an average annual rate of 1.7% over this period in response to higher per capita household incomes and weaker growth in residential gas prices compared to recent years. Partly offsetting this growth in MM and LI demand is a forecast fall in gas demand for GPG (at an average annual rate of 4.1%) as short run marginal costs for GPG increase compared to other generation technologies. Between 2018 and 2033, NSW annual gas demand is forecast to rise at an average annual rate of 0.7%. Over this period, forecast LI and MM gas demand growth is expected to be partly offset by declining gas demand for GPG. Over the entire period 2014-33, NSW annual gas demand is forecast to rise at</a:t>
          </a:r>
          <a:r>
            <a:rPr lang="en-AU" sz="800" baseline="0">
              <a:solidFill>
                <a:schemeClr val="dk1"/>
              </a:solidFill>
              <a:effectLst/>
              <a:latin typeface="Arial" pitchFamily="34" charset="0"/>
              <a:ea typeface="+mn-ea"/>
              <a:cs typeface="Arial" pitchFamily="34" charset="0"/>
            </a:rPr>
            <a:t> an average annual rate of</a:t>
          </a:r>
          <a:r>
            <a:rPr lang="en-AU" sz="800">
              <a:solidFill>
                <a:schemeClr val="dk1"/>
              </a:solidFill>
              <a:effectLst/>
              <a:latin typeface="Arial" pitchFamily="34" charset="0"/>
              <a:ea typeface="+mn-ea"/>
              <a:cs typeface="Arial" pitchFamily="34" charset="0"/>
            </a:rPr>
            <a:t> 0.8% to 159 PJ.</a:t>
          </a:r>
        </a:p>
        <a:p>
          <a:endParaRPr lang="en-AU" sz="4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QLD Domestic: </a:t>
          </a:r>
          <a:r>
            <a:rPr lang="en-AU" sz="800" b="0">
              <a:solidFill>
                <a:schemeClr val="dk1"/>
              </a:solidFill>
              <a:effectLst/>
              <a:latin typeface="Arial" pitchFamily="34" charset="0"/>
              <a:ea typeface="+mn-ea"/>
              <a:cs typeface="Arial" pitchFamily="34" charset="0"/>
            </a:rPr>
            <a:t>Between 2008</a:t>
          </a:r>
          <a:r>
            <a:rPr lang="en-AU" sz="800" b="0" baseline="0">
              <a:solidFill>
                <a:schemeClr val="dk1"/>
              </a:solidFill>
              <a:effectLst/>
              <a:latin typeface="Arial" pitchFamily="34" charset="0"/>
              <a:ea typeface="+mn-ea"/>
              <a:cs typeface="Arial" pitchFamily="34" charset="0"/>
            </a:rPr>
            <a:t> and </a:t>
          </a:r>
          <a:r>
            <a:rPr lang="en-AU" sz="800" b="0">
              <a:solidFill>
                <a:schemeClr val="dk1"/>
              </a:solidFill>
              <a:effectLst/>
              <a:latin typeface="Arial" pitchFamily="34" charset="0"/>
              <a:ea typeface="+mn-ea"/>
              <a:cs typeface="Arial" pitchFamily="34" charset="0"/>
            </a:rPr>
            <a:t>2012, Queensland domestic annual gas demand rose</a:t>
          </a:r>
          <a:r>
            <a:rPr lang="en-AU" sz="800" b="0" baseline="0">
              <a:solidFill>
                <a:schemeClr val="dk1"/>
              </a:solidFill>
              <a:effectLst/>
              <a:latin typeface="Arial" pitchFamily="34" charset="0"/>
              <a:ea typeface="+mn-ea"/>
              <a:cs typeface="Arial" pitchFamily="34" charset="0"/>
            </a:rPr>
            <a:t> at an average annual rate of</a:t>
          </a:r>
          <a:r>
            <a:rPr lang="en-AU" sz="800" b="0">
              <a:solidFill>
                <a:schemeClr val="dk1"/>
              </a:solidFill>
              <a:effectLst/>
              <a:latin typeface="Arial" pitchFamily="34" charset="0"/>
              <a:ea typeface="+mn-ea"/>
              <a:cs typeface="Arial" pitchFamily="34" charset="0"/>
            </a:rPr>
            <a:t> 7.9% to 209 PJ, led by increases in GPG and LI gas demand, largely in response to expansions in industries including mining and metal product manufacturing. In 2013, Queensland domestic annual gas demand is estimated to fall by 9.8% to 189 PJ</a:t>
          </a:r>
          <a:r>
            <a:rPr lang="en-AU" sz="800" b="0" baseline="0">
              <a:solidFill>
                <a:schemeClr val="dk1"/>
              </a:solidFill>
              <a:effectLst/>
              <a:latin typeface="Arial" pitchFamily="34" charset="0"/>
              <a:ea typeface="+mn-ea"/>
              <a:cs typeface="Arial" pitchFamily="34" charset="0"/>
            </a:rPr>
            <a:t> </a:t>
          </a:r>
          <a:r>
            <a:rPr lang="en-AU" sz="800" b="0">
              <a:solidFill>
                <a:schemeClr val="dk1"/>
              </a:solidFill>
              <a:effectLst/>
              <a:latin typeface="Arial" pitchFamily="34" charset="0"/>
              <a:ea typeface="+mn-ea"/>
              <a:cs typeface="Arial" pitchFamily="34" charset="0"/>
            </a:rPr>
            <a:t>as falls in gas demand for GPG more than offset continued growth in LI gas demand. Between 2014 and 2018, Queensland domestic annual gas demand growth is forecast to decrease at</a:t>
          </a:r>
          <a:r>
            <a:rPr lang="en-AU" sz="800" b="0" baseline="0">
              <a:solidFill>
                <a:schemeClr val="dk1"/>
              </a:solidFill>
              <a:effectLst/>
              <a:latin typeface="Arial" pitchFamily="34" charset="0"/>
              <a:ea typeface="+mn-ea"/>
              <a:cs typeface="Arial" pitchFamily="34" charset="0"/>
            </a:rPr>
            <a:t> an average annual rate of </a:t>
          </a:r>
          <a:r>
            <a:rPr lang="en-AU" sz="800" b="0">
              <a:solidFill>
                <a:schemeClr val="dk1"/>
              </a:solidFill>
              <a:effectLst/>
              <a:latin typeface="Arial" pitchFamily="34" charset="0"/>
              <a:ea typeface="+mn-ea"/>
              <a:cs typeface="Arial" pitchFamily="34" charset="0"/>
            </a:rPr>
            <a:t>4.2% to 166 PJ. Declines in GPG gas demand over this period are expected to be driven by higher gas prices as existing long term gas price contracts expire and are renegotiated at higher levels closer to assumed wholesale gas price levels. Between 2018 and 2033, Queensland domestic annual gas demand growth is forecast to increase at an average annual rate of 1.1% to 246 PJ. The LI market segment is expected to contribute most to this growth, rising by an average annual rate of 1.7% from 145 PJ in 2018 to 186 PJ in 2033. Over the entire period 2014-2033, Queensland annual gas demand is forecast to rise by 1.1% to 246 PJ.</a:t>
          </a:r>
        </a:p>
        <a:p>
          <a:endParaRPr lang="en-AU" sz="4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Differences between the 2012 and 2013 planning scenario forecasts</a:t>
          </a:r>
          <a:r>
            <a:rPr lang="en-AU" sz="800">
              <a:solidFill>
                <a:schemeClr val="dk1"/>
              </a:solidFill>
              <a:effectLst/>
              <a:latin typeface="Arial" pitchFamily="34" charset="0"/>
              <a:ea typeface="+mn-ea"/>
              <a:cs typeface="Arial" pitchFamily="34" charset="0"/>
            </a:rPr>
            <a:t>: </a:t>
          </a:r>
          <a:r>
            <a:rPr lang="en-AU" sz="800" baseline="0">
              <a:solidFill>
                <a:schemeClr val="dk1"/>
              </a:solidFill>
              <a:effectLst/>
              <a:latin typeface="Arial" pitchFamily="34" charset="0"/>
              <a:ea typeface="+mn-ea"/>
              <a:cs typeface="Arial" pitchFamily="34" charset="0"/>
            </a:rPr>
            <a:t> </a:t>
          </a:r>
        </a:p>
        <a:p>
          <a:r>
            <a:rPr lang="en-AU" sz="800" baseline="0">
              <a:solidFill>
                <a:schemeClr val="dk1"/>
              </a:solidFill>
              <a:effectLst/>
              <a:latin typeface="Arial" pitchFamily="34" charset="0"/>
              <a:ea typeface="+mn-ea"/>
              <a:cs typeface="Arial" pitchFamily="34" charset="0"/>
            </a:rPr>
            <a:t>In South Australia, over the entire outlook period, annual gas demand has been revised down to an average annual growth rate of 0.0% from 0.8% in the 2012 planning scenario. Downward revisions have occurred to GPG (with average annual growth being revised down from 0.6% to -0.4%) and LI (average annual growth revised down from 1.1% to 0.4%). The MM market segment has been revised up from average annual growth of 0.6% in the 2012 planning scenario to 0.7% annual average growth in the 2013 forecasts.</a:t>
          </a:r>
        </a:p>
        <a:p>
          <a:endParaRPr lang="en-AU" sz="400" baseline="0">
            <a:solidFill>
              <a:schemeClr val="dk1"/>
            </a:solidFill>
            <a:effectLst/>
            <a:latin typeface="Arial" pitchFamily="34" charset="0"/>
            <a:ea typeface="+mn-ea"/>
            <a:cs typeface="Arial" pitchFamily="34" charset="0"/>
          </a:endParaRPr>
        </a:p>
        <a:p>
          <a:r>
            <a:rPr lang="en-AU" sz="800" baseline="0">
              <a:solidFill>
                <a:schemeClr val="dk1"/>
              </a:solidFill>
              <a:effectLst/>
              <a:latin typeface="Arial" pitchFamily="34" charset="0"/>
              <a:ea typeface="+mn-ea"/>
              <a:cs typeface="Arial" pitchFamily="34" charset="0"/>
            </a:rPr>
            <a:t>In Victoria, over the entire outlook period, annual gas demand is unchanged from the 2012 Planning scenario at 1.0%. At a market segment level, GPG demand has been revised downwards from 16.2% to 12.6% average annual growth. MM has been revised up from 0.8% to 1.1% average annual growth. LI has been also been revised up from 0.1% average annual growth in the 2012 planning scenario to 0.2% average annual growth.</a:t>
          </a:r>
        </a:p>
        <a:p>
          <a:endParaRPr lang="en-AU" sz="400" baseline="0">
            <a:solidFill>
              <a:schemeClr val="dk1"/>
            </a:solidFill>
            <a:effectLst/>
            <a:latin typeface="Arial" pitchFamily="34" charset="0"/>
            <a:ea typeface="+mn-ea"/>
            <a:cs typeface="Arial" pitchFamily="34" charset="0"/>
          </a:endParaRPr>
        </a:p>
        <a:p>
          <a:r>
            <a:rPr lang="en-AU" sz="800" baseline="0">
              <a:solidFill>
                <a:schemeClr val="dk1"/>
              </a:solidFill>
              <a:effectLst/>
              <a:latin typeface="Arial" pitchFamily="34" charset="0"/>
              <a:ea typeface="+mn-ea"/>
              <a:cs typeface="Arial" pitchFamily="34" charset="0"/>
            </a:rPr>
            <a:t>In Tasmania, over the entire outlook period, annual gas demand has been revised down to an average annual growth rate of 1.9% from 2.2% in the 2012 Planning scenario. Reflecting changes to the Tasmanian economic outlook since 2012, downward revisions have been made for MM annual gas demand (with average annual growth being revised down from 3.2% to 2.7%) and LI (average annual growth being revised down from 1.9% to 1.3%). The GPG market segment has been revised up from average annual growth of 3.3% in the 2012 planning scenario to 3.5% annual average growth in the 2013 forecasts.</a:t>
          </a:r>
        </a:p>
        <a:p>
          <a:endParaRPr lang="en-AU" sz="400" baseline="0">
            <a:solidFill>
              <a:schemeClr val="dk1"/>
            </a:solidFill>
            <a:effectLst/>
            <a:latin typeface="Arial" pitchFamily="34" charset="0"/>
            <a:ea typeface="+mn-ea"/>
            <a:cs typeface="Arial" pitchFamily="34" charset="0"/>
          </a:endParaRPr>
        </a:p>
        <a:p>
          <a:r>
            <a:rPr lang="en-AU" sz="800" baseline="0">
              <a:solidFill>
                <a:schemeClr val="dk1"/>
              </a:solidFill>
              <a:effectLst/>
              <a:latin typeface="Arial" pitchFamily="34" charset="0"/>
              <a:ea typeface="+mn-ea"/>
              <a:cs typeface="Arial" pitchFamily="34" charset="0"/>
            </a:rPr>
            <a:t>In New South Wales, over the entire outlook period, annual gas demand has been revised up to an average annual growth rate of 0.8% from 0.5% in the 2012 Planning scenario. Reflecting changes to the NSW economic outlook since 2012, upward revisions have been made for MM annual gas demand (with average annual growth being revised up from 1.1% to 1.6%) and LI (average annual growth being revised up from 1.0% to 1.3%). The decline in the GPG market segment has been revised up from an average annual rate of -1.8% in the 2012 Planning scenario to an annual average rate of -2.3% in the 2013 forecasts.</a:t>
          </a:r>
        </a:p>
        <a:p>
          <a:endParaRPr lang="en-AU" sz="400" baseline="0">
            <a:solidFill>
              <a:schemeClr val="dk1"/>
            </a:solidFill>
            <a:effectLst/>
            <a:latin typeface="Arial" pitchFamily="34" charset="0"/>
            <a:ea typeface="+mn-ea"/>
            <a:cs typeface="Arial" pitchFamily="34" charset="0"/>
          </a:endParaRPr>
        </a:p>
        <a:p>
          <a:r>
            <a:rPr lang="en-AU" sz="800" baseline="0">
              <a:solidFill>
                <a:schemeClr val="dk1"/>
              </a:solidFill>
              <a:effectLst/>
              <a:latin typeface="Arial" pitchFamily="34" charset="0"/>
              <a:ea typeface="+mn-ea"/>
              <a:cs typeface="Arial" pitchFamily="34" charset="0"/>
            </a:rPr>
            <a:t>In Queensland, over the entire outlook period, domestic annual gas demand has been revised down to an average annual growth rate of 1.1% from 2.5% in the 2012 planning scenario. This revision has been driven by the GPG market segment, which has been revised down from an average annual growth of 1.4% in the 2012 planning scenario to an average annual decline of 0.7% in the 2013 forecasts. Partly offsetting this downward revision to GPG, MM gas demand has been revised up from average annual growth of 2.2% in 2012 to 2.4% in the 2013 forecasts. Growth in the LI market segment has also been revised upwards, from an average annual rate of 1.5% in the 2012 Planning scenario to 1.7% in the 2013 forecasts. However, despite the higher growth, the level of LI gas demand has been revised down by a cumulative 500 PJ over the entire outlook period reflecting a reduced likelihood of commencement of several major industrial developments.</a:t>
          </a:r>
        </a:p>
      </xdr:txBody>
    </xdr:sp>
    <xdr:clientData/>
  </xdr:twoCellAnchor>
  <xdr:absoluteAnchor>
    <xdr:pos x="10159749" y="19050"/>
    <xdr:ext cx="4278211" cy="3124005"/>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167447" y="3182915"/>
    <xdr:ext cx="4278211" cy="3065485"/>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0.29195</cdr:x>
      <cdr:y>0.14757</cdr:y>
    </cdr:from>
    <cdr:to>
      <cdr:x>0.29195</cdr:x>
      <cdr:y>0.79415</cdr:y>
    </cdr:to>
    <cdr:cxnSp macro="">
      <cdr:nvCxnSpPr>
        <cdr:cNvPr id="3" name="Straight Connector 2"/>
        <cdr:cNvCxnSpPr/>
      </cdr:nvCxnSpPr>
      <cdr:spPr>
        <a:xfrm xmlns:a="http://schemas.openxmlformats.org/drawingml/2006/main" flipH="1">
          <a:off x="1249034" y="461020"/>
          <a:ext cx="0" cy="2019919"/>
        </a:xfrm>
        <a:prstGeom xmlns:a="http://schemas.openxmlformats.org/drawingml/2006/main" prst="line">
          <a:avLst/>
        </a:prstGeom>
        <a:ln xmlns:a="http://schemas.openxmlformats.org/drawingml/2006/main">
          <a:solidFill>
            <a:schemeClr val="accent2">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0.29179</cdr:x>
      <cdr:y>0.18731</cdr:y>
    </cdr:from>
    <cdr:to>
      <cdr:x>0.93853</cdr:x>
      <cdr:y>0.18763</cdr:y>
    </cdr:to>
    <cdr:cxnSp macro="">
      <cdr:nvCxnSpPr>
        <cdr:cNvPr id="6" name="Straight Connector 5"/>
        <cdr:cNvCxnSpPr/>
      </cdr:nvCxnSpPr>
      <cdr:spPr>
        <a:xfrm xmlns:a="http://schemas.openxmlformats.org/drawingml/2006/main" flipH="1">
          <a:off x="1248329" y="585158"/>
          <a:ext cx="2766897" cy="1004"/>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0.16777</cdr:x>
      <cdr:y>0.18657</cdr:y>
    </cdr:from>
    <cdr:to>
      <cdr:x>0.29179</cdr:x>
      <cdr:y>0.18657</cdr:y>
    </cdr:to>
    <cdr:cxnSp macro="">
      <cdr:nvCxnSpPr>
        <cdr:cNvPr id="8" name="Straight Connector 7"/>
        <cdr:cNvCxnSpPr/>
      </cdr:nvCxnSpPr>
      <cdr:spPr>
        <a:xfrm xmlns:a="http://schemas.openxmlformats.org/drawingml/2006/main" flipH="1" flipV="1">
          <a:off x="717748" y="582830"/>
          <a:ext cx="530581" cy="0"/>
        </a:xfrm>
        <a:prstGeom xmlns:a="http://schemas.openxmlformats.org/drawingml/2006/main" prst="line">
          <a:avLst/>
        </a:prstGeom>
        <a:ln xmlns:a="http://schemas.openxmlformats.org/drawingml/2006/main">
          <a:solidFill>
            <a:schemeClr val="accent2">
              <a:lumMod val="50000"/>
            </a:schemeClr>
          </a:solidFill>
          <a:prstDash val="sysDot"/>
          <a:headEnd type="arrow" w="sm" len="sm"/>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0.16262</cdr:x>
      <cdr:y>0.13618</cdr:y>
    </cdr:from>
    <cdr:to>
      <cdr:x>0.29179</cdr:x>
      <cdr:y>0.1734</cdr:y>
    </cdr:to>
    <cdr:sp macro="" textlink="">
      <cdr:nvSpPr>
        <cdr:cNvPr id="10" name="TextBox 9"/>
        <cdr:cNvSpPr txBox="1"/>
      </cdr:nvSpPr>
      <cdr:spPr>
        <a:xfrm xmlns:a="http://schemas.openxmlformats.org/drawingml/2006/main">
          <a:off x="695729" y="425427"/>
          <a:ext cx="552600" cy="116281"/>
        </a:xfrm>
        <a:prstGeom xmlns:a="http://schemas.openxmlformats.org/drawingml/2006/main" prst="rect">
          <a:avLst/>
        </a:prstGeom>
      </cdr:spPr>
      <cdr:txBody>
        <a:bodyPr xmlns:a="http://schemas.openxmlformats.org/drawingml/2006/main" vertOverflow="clip" wrap="square" lIns="0" tIns="0" rIns="0" rtlCol="0"/>
        <a:lstStyle xmlns:a="http://schemas.openxmlformats.org/drawingml/2006/main"/>
        <a:p xmlns:a="http://schemas.openxmlformats.org/drawingml/2006/main">
          <a:pPr algn="ctr"/>
          <a:r>
            <a:rPr lang="en-AU" sz="800">
              <a:solidFill>
                <a:schemeClr val="accent2">
                  <a:lumMod val="50000"/>
                </a:schemeClr>
              </a:solidFill>
              <a:latin typeface="Arial" pitchFamily="34" charset="0"/>
              <a:cs typeface="Arial" pitchFamily="34" charset="0"/>
            </a:rPr>
            <a:t>Actual</a:t>
          </a:r>
        </a:p>
      </cdr:txBody>
    </cdr:sp>
  </cdr:relSizeAnchor>
  <cdr:relSizeAnchor xmlns:cdr="http://schemas.openxmlformats.org/drawingml/2006/chartDrawing">
    <cdr:from>
      <cdr:x>0.28101</cdr:x>
      <cdr:y>0.14106</cdr:y>
    </cdr:from>
    <cdr:to>
      <cdr:x>0.94958</cdr:x>
      <cdr:y>0.1734</cdr:y>
    </cdr:to>
    <cdr:sp macro="" textlink="">
      <cdr:nvSpPr>
        <cdr:cNvPr id="11" name="TextBox 1"/>
        <cdr:cNvSpPr txBox="1"/>
      </cdr:nvSpPr>
      <cdr:spPr>
        <a:xfrm xmlns:a="http://schemas.openxmlformats.org/drawingml/2006/main">
          <a:off x="1202210" y="440658"/>
          <a:ext cx="2860301" cy="101050"/>
        </a:xfrm>
        <a:prstGeom xmlns:a="http://schemas.openxmlformats.org/drawingml/2006/main" prst="rect">
          <a:avLst/>
        </a:prstGeom>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800">
              <a:solidFill>
                <a:schemeClr val="accent2">
                  <a:lumMod val="50000"/>
                </a:schemeClr>
              </a:solidFill>
              <a:latin typeface="Arial" pitchFamily="34" charset="0"/>
              <a:cs typeface="Arial" pitchFamily="34" charset="0"/>
            </a:rPr>
            <a:t>Projections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35</xdr:row>
      <xdr:rowOff>78442</xdr:rowOff>
    </xdr:from>
    <xdr:to>
      <xdr:col>34</xdr:col>
      <xdr:colOff>622725</xdr:colOff>
      <xdr:row>50</xdr:row>
      <xdr:rowOff>1</xdr:rowOff>
    </xdr:to>
    <xdr:sp macro="" textlink="">
      <xdr:nvSpPr>
        <xdr:cNvPr id="2" name="TextBox 1"/>
        <xdr:cNvSpPr txBox="1"/>
      </xdr:nvSpPr>
      <xdr:spPr>
        <a:xfrm>
          <a:off x="85725" y="6307792"/>
          <a:ext cx="17005725" cy="2350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800" b="1">
              <a:solidFill>
                <a:schemeClr val="dk1"/>
              </a:solidFill>
              <a:effectLst/>
              <a:latin typeface="Arial" pitchFamily="34" charset="0"/>
              <a:ea typeface="+mn-ea"/>
              <a:cs typeface="Arial" pitchFamily="34" charset="0"/>
            </a:rPr>
            <a:t>Summer 1 in 2: </a:t>
          </a:r>
          <a:r>
            <a:rPr lang="en-AU" sz="800">
              <a:solidFill>
                <a:schemeClr val="dk1"/>
              </a:solidFill>
              <a:effectLst/>
              <a:latin typeface="Arial" pitchFamily="34" charset="0"/>
              <a:ea typeface="+mn-ea"/>
              <a:cs typeface="Arial" pitchFamily="34" charset="0"/>
            </a:rPr>
            <a:t>For eastern and south-eastern Australia, summer 1-in-2 annual domestic peak day demand is forecast to grow at an average annual rate of 1.3% over the outlook period 2014-33. Growth broadly reflects forecast movements in domestic annual gas demand over the outlook period. GPG makes a greater contribution to peak demand in summer than in winter as a result of increased demand for electricity for air conditioning. Reflecting the predominant use of GPG during periods of peak demand in summer, decreases in GPG annual gas demand have a lesser impact on annual domestic peak day gas demand than changes in MM and LI annual gas demand.   </a:t>
          </a:r>
        </a:p>
        <a:p>
          <a:endParaRPr lang="en-AU" sz="800">
            <a:effectLst/>
          </a:endParaRPr>
        </a:p>
        <a:p>
          <a:r>
            <a:rPr lang="en-AU" sz="800" b="1">
              <a:solidFill>
                <a:schemeClr val="dk1"/>
              </a:solidFill>
              <a:effectLst/>
              <a:latin typeface="Arial" pitchFamily="34" charset="0"/>
              <a:ea typeface="+mn-ea"/>
              <a:cs typeface="Arial" pitchFamily="34" charset="0"/>
            </a:rPr>
            <a:t>Summer 1 in 20: </a:t>
          </a:r>
          <a:r>
            <a:rPr lang="en-AU" sz="800">
              <a:solidFill>
                <a:schemeClr val="dk1"/>
              </a:solidFill>
              <a:effectLst/>
              <a:latin typeface="Arial" pitchFamily="34" charset="0"/>
              <a:ea typeface="+mn-ea"/>
              <a:cs typeface="Arial" pitchFamily="34" charset="0"/>
            </a:rPr>
            <a:t>For eastern and south-eastern Australia, summer 1-in-20 annual domestic peak day demand is forecast to grow at an average annual rate of 1.4% over the outlook period 2014-33. The growth profile broadly reflects forecast movements in domestic annual gas demand over the outlook period. Summer 1-in-20 peak day demand is, on average, 17.3% above summer 1-in-2 peak day demand over the outlook period. </a:t>
          </a:r>
          <a:endParaRPr lang="en-AU" sz="800" b="1">
            <a:solidFill>
              <a:schemeClr val="dk1"/>
            </a:solidFill>
            <a:effectLst/>
            <a:latin typeface="Arial" pitchFamily="34" charset="0"/>
            <a:ea typeface="+mn-ea"/>
            <a:cs typeface="Arial" pitchFamily="34" charset="0"/>
          </a:endParaRPr>
        </a:p>
        <a:p>
          <a:r>
            <a:rPr lang="en-AU" sz="800" b="1">
              <a:solidFill>
                <a:schemeClr val="dk1"/>
              </a:solidFill>
              <a:effectLst/>
              <a:latin typeface="Arial" pitchFamily="34" charset="0"/>
              <a:ea typeface="+mn-ea"/>
              <a:cs typeface="Arial" pitchFamily="34" charset="0"/>
            </a:rPr>
            <a:t> </a:t>
          </a:r>
        </a:p>
        <a:p>
          <a:pPr marL="0" indent="0"/>
          <a:r>
            <a:rPr lang="en-AU" sz="800" b="1">
              <a:solidFill>
                <a:schemeClr val="dk1"/>
              </a:solidFill>
              <a:effectLst/>
              <a:latin typeface="Arial" pitchFamily="34" charset="0"/>
              <a:ea typeface="+mn-ea"/>
              <a:cs typeface="Arial" pitchFamily="34" charset="0"/>
            </a:rPr>
            <a:t>Winter 1 in 2: </a:t>
          </a:r>
          <a:r>
            <a:rPr lang="en-AU" sz="800">
              <a:solidFill>
                <a:schemeClr val="dk1"/>
              </a:solidFill>
              <a:effectLst/>
              <a:latin typeface="Arial" pitchFamily="34" charset="0"/>
              <a:ea typeface="+mn-ea"/>
              <a:cs typeface="Arial" pitchFamily="34" charset="0"/>
            </a:rPr>
            <a:t>For eastern and south-eastern Australia, winter 1-in-2 annual domestic peak day demand is forecast to grow by an average annual rate of 1.2% over the outlook period 2014-33. The growth profile broadly reflects forecast movements in domestic annual gas demand over the outlook period. Winter 1-in-2 annual domestic peak day demand is around 36% above summer 1-in-2 annual over the outlook period.</a:t>
          </a:r>
        </a:p>
        <a:p>
          <a:endParaRPr lang="en-AU" sz="800" b="1">
            <a:solidFill>
              <a:schemeClr val="dk1"/>
            </a:solidFill>
            <a:effectLst/>
            <a:latin typeface="Arial" pitchFamily="34" charset="0"/>
            <a:ea typeface="+mn-ea"/>
            <a:cs typeface="Arial" pitchFamily="34" charset="0"/>
          </a:endParaRPr>
        </a:p>
        <a:p>
          <a:pPr marL="0" indent="0"/>
          <a:r>
            <a:rPr lang="en-AU" sz="800" b="1">
              <a:solidFill>
                <a:schemeClr val="dk1"/>
              </a:solidFill>
              <a:effectLst/>
              <a:latin typeface="Arial" pitchFamily="34" charset="0"/>
              <a:ea typeface="+mn-ea"/>
              <a:cs typeface="Arial" pitchFamily="34" charset="0"/>
            </a:rPr>
            <a:t>Winter 1 in 20: </a:t>
          </a:r>
          <a:r>
            <a:rPr lang="en-AU" sz="800">
              <a:solidFill>
                <a:schemeClr val="dk1"/>
              </a:solidFill>
              <a:effectLst/>
              <a:latin typeface="Arial" pitchFamily="34" charset="0"/>
              <a:ea typeface="+mn-ea"/>
              <a:cs typeface="Arial" pitchFamily="34" charset="0"/>
            </a:rPr>
            <a:t>For eastern and south-eastern Australia, winter 1-in-20 annual domestic peak day demand is forecast to grow at an average annual rate of 1.1% over the outlook period 2014-33. The growth profile broadly reflects forecast movements in domestic annual gas demand over the outlook period. Reflecting higher capacity utilisation during a normal winter compared to summer, winter 1-in-20 peak day demand is, on average, 8.5% above winter 1-in-2 peak day demand over the outlook period.</a:t>
          </a:r>
        </a:p>
        <a:p>
          <a:endParaRPr lang="en-AU" sz="800" b="1">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800" b="1">
              <a:solidFill>
                <a:schemeClr val="dk1"/>
              </a:solidFill>
              <a:effectLst/>
              <a:latin typeface="Arial" pitchFamily="34" charset="0"/>
              <a:ea typeface="+mn-ea"/>
              <a:cs typeface="Arial" pitchFamily="34" charset="0"/>
            </a:rPr>
            <a:t>Differences between the 2012 and 2013 Planning scenario forecasts: </a:t>
          </a:r>
          <a:r>
            <a:rPr lang="en-AU" sz="800">
              <a:solidFill>
                <a:schemeClr val="dk1"/>
              </a:solidFill>
              <a:effectLst/>
              <a:latin typeface="Arial" pitchFamily="34" charset="0"/>
              <a:ea typeface="+mn-ea"/>
              <a:cs typeface="Arial" pitchFamily="34" charset="0"/>
            </a:rPr>
            <a:t>Over the entire outlook period, summer 1-in-2 annual peak day demand growth has been revised down from an average annual 1.8% in the 2012 Planning scenario to 1.3% in the 2013 forecasts. Summer 1-in-20 annual peak day demand growth has been revised up from an average annual 1.0% in the 2012 Planning scenario to 1.4% in the 2013 forecasts. Winter 1-in-2 annual peak day demand growth has been revised down from an average annual 1.6% in the 2012 Planning scenario to 1.2% in the 2013 forecasts. Winter 1-in-20 annual peak day demand growth has been revised down from an average annual 1.5% in the 2012 Planning scenario to 1.1% in the 2013 forecasts. These changes broadly reflect revisions to domestic annual gas demand over the outlook period.</a:t>
          </a:r>
        </a:p>
        <a:p>
          <a:pPr marL="0" marR="0" indent="0" defTabSz="914400" eaLnBrk="1" fontAlgn="auto" latinLnBrk="0" hangingPunct="1">
            <a:lnSpc>
              <a:spcPct val="100000"/>
            </a:lnSpc>
            <a:spcBef>
              <a:spcPts val="0"/>
            </a:spcBef>
            <a:spcAft>
              <a:spcPts val="0"/>
            </a:spcAft>
            <a:buClrTx/>
            <a:buSzTx/>
            <a:buFontTx/>
            <a:buNone/>
            <a:tabLst/>
            <a:defRPr/>
          </a:pPr>
          <a:endParaRPr lang="en-AU" sz="8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800" b="1">
              <a:solidFill>
                <a:schemeClr val="dk1"/>
              </a:solidFill>
              <a:effectLst/>
              <a:latin typeface="Arial" pitchFamily="34" charset="0"/>
              <a:ea typeface="+mn-ea"/>
              <a:cs typeface="Arial" pitchFamily="34" charset="0"/>
            </a:rPr>
            <a:t>Note:</a:t>
          </a:r>
          <a:r>
            <a:rPr lang="en-AU" sz="1100" b="1">
              <a:solidFill>
                <a:schemeClr val="dk1"/>
              </a:solidFill>
              <a:effectLst/>
              <a:latin typeface="+mn-lt"/>
              <a:ea typeface="+mn-ea"/>
              <a:cs typeface="+mn-cs"/>
            </a:rPr>
            <a:t> </a:t>
          </a:r>
          <a:r>
            <a:rPr lang="en-AU" sz="800">
              <a:solidFill>
                <a:schemeClr val="dk1"/>
              </a:solidFill>
              <a:effectLst/>
              <a:latin typeface="Arial" pitchFamily="34" charset="0"/>
              <a:ea typeface="+mn-ea"/>
              <a:cs typeface="Arial" pitchFamily="34" charset="0"/>
            </a:rPr>
            <a:t>Insufficient data is available for a detailed analysis of demand diversity across all gas market segments and time periods. However, it is known that peak demand for the various market segments does not generally occur on the same day. This would result in peak day demand being less than the sum of the individual market segment peaks. The eastern and south-eastern Australian aggregate peak day demand projections assumed no diversity between the demand areas within a demand group, or any diversity between the different demand groups. This potentially results in higher aggregate peak demand projections as shown here than will actually be observed.</a:t>
          </a:r>
        </a:p>
      </xdr:txBody>
    </xdr:sp>
    <xdr:clientData/>
  </xdr:twoCellAnchor>
  <xdr:absoluteAnchor>
    <xdr:pos x="6164355" y="224677"/>
    <xdr:ext cx="5098677" cy="3765718"/>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1352680" y="235884"/>
    <xdr:ext cx="5098677" cy="3765718"/>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theme/theme1.xml><?xml version="1.0" encoding="utf-8"?>
<a:theme xmlns:a="http://schemas.openxmlformats.org/drawingml/2006/main" name="Office Theme">
  <a:themeElements>
    <a:clrScheme name="Custom 2">
      <a:dk1>
        <a:srgbClr val="000000"/>
      </a:dk1>
      <a:lt1>
        <a:srgbClr val="FFFFFF"/>
      </a:lt1>
      <a:dk2>
        <a:srgbClr val="000000"/>
      </a:dk2>
      <a:lt2>
        <a:srgbClr val="FFFFFF"/>
      </a:lt2>
      <a:accent1>
        <a:srgbClr val="F37321"/>
      </a:accent1>
      <a:accent2>
        <a:srgbClr val="FFC222"/>
      </a:accent2>
      <a:accent3>
        <a:srgbClr val="ADE0EE"/>
      </a:accent3>
      <a:accent4>
        <a:srgbClr val="C41230"/>
      </a:accent4>
      <a:accent5>
        <a:srgbClr val="1E4164"/>
      </a:accent5>
      <a:accent6>
        <a:srgbClr val="A9C399"/>
      </a:accent6>
      <a:hlink>
        <a:srgbClr val="CB7E80"/>
      </a:hlink>
      <a:folHlink>
        <a:srgbClr val="C0AF2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emo.com.au/Gas/Planning/~/media/Files/Other/planning/gsoo/2013/2013%20GSOO%20Methodology.pdf.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aemo.com.au/Gas/Planning/~/media/Files/Other/planning/gsoo/2013/2013%20GSOO%20Methodology.pdf.ashx" TargetMode="External"/><Relationship Id="rId3" Type="http://schemas.openxmlformats.org/officeDocument/2006/relationships/hyperlink" Target="http://www.aemo.com.au/Gas/Planning/Victorian-EDD-Weather-Standards-Review" TargetMode="External"/><Relationship Id="rId7" Type="http://schemas.openxmlformats.org/officeDocument/2006/relationships/hyperlink" Target="http://aemo.com.au/Gas/Planning/~/media/Files/Other/planning/gsoo/2013/2013%20GSOO%20Methodology.pdf.ashx" TargetMode="External"/><Relationship Id="rId2" Type="http://schemas.openxmlformats.org/officeDocument/2006/relationships/hyperlink" Target="http://www.aemo.com.au/Electricity/Planning/Forecasting/National-Electricity-Forecasting-Report-2013/~/media/Files/Other/planning/NEFR/2013/Economic_Outlook_Information_Paper_2013.pdf.ashx" TargetMode="External"/><Relationship Id="rId1" Type="http://schemas.openxmlformats.org/officeDocument/2006/relationships/hyperlink" Target="http://www.aemo.com.au/Electricity/Planning/Forecasting/National-Electricity-Forecasting-Report-2013" TargetMode="External"/><Relationship Id="rId6" Type="http://schemas.openxmlformats.org/officeDocument/2006/relationships/hyperlink" Target="http://www.aemo.com.au/Electricity/Planning/Electricity-Statement-of-Opportunities" TargetMode="External"/><Relationship Id="rId5" Type="http://schemas.openxmlformats.org/officeDocument/2006/relationships/hyperlink" Target="http://www.aemo.com.au/Electricity/Planning/National-Transmission-Network-Development-Plan" TargetMode="External"/><Relationship Id="rId10" Type="http://schemas.openxmlformats.org/officeDocument/2006/relationships/printerSettings" Target="../printerSettings/printerSettings2.bin"/><Relationship Id="rId4" Type="http://schemas.openxmlformats.org/officeDocument/2006/relationships/hyperlink" Target="http://aemo.com.au/Gas/Planning/~/media/Files/Other/planning/gsoo/2013/2013.09.04%20LNG%20Report.pdf.ashx" TargetMode="External"/><Relationship Id="rId9" Type="http://schemas.openxmlformats.org/officeDocument/2006/relationships/hyperlink" Target="http://aemo.com.au/Gas/Planning/~/media/Files/Other/planning/gsoo/2013/2013%20GSOO%20Methodology.pdf.ashx"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C29"/>
  <sheetViews>
    <sheetView showGridLines="0" tabSelected="1" view="pageBreakPreview" zoomScaleNormal="100" zoomScaleSheetLayoutView="100" workbookViewId="0">
      <selection activeCell="A4" sqref="A4"/>
    </sheetView>
  </sheetViews>
  <sheetFormatPr defaultRowHeight="12.75"/>
  <cols>
    <col min="1" max="1" width="24.140625" style="64" customWidth="1"/>
    <col min="2" max="2" width="17.140625" style="64" customWidth="1"/>
    <col min="3" max="3" width="110.7109375" style="63" customWidth="1"/>
    <col min="4" max="16384" width="9.140625" style="64"/>
  </cols>
  <sheetData>
    <row r="1" spans="1:3" ht="19.5" customHeight="1">
      <c r="A1" s="62" t="s">
        <v>45</v>
      </c>
      <c r="B1" s="62"/>
    </row>
    <row r="2" spans="1:3" ht="14.1" customHeight="1"/>
    <row r="3" spans="1:3" ht="14.1" customHeight="1">
      <c r="A3" s="64" t="s">
        <v>197</v>
      </c>
    </row>
    <row r="4" spans="1:3" ht="14.1" customHeight="1">
      <c r="A4" s="64" t="s">
        <v>0</v>
      </c>
    </row>
    <row r="5" spans="1:3" ht="14.1" customHeight="1">
      <c r="A5" s="64" t="s">
        <v>207</v>
      </c>
    </row>
    <row r="6" spans="1:3" ht="14.1" customHeight="1">
      <c r="A6" s="64" t="s">
        <v>208</v>
      </c>
    </row>
    <row r="7" spans="1:3" ht="14.1" customHeight="1">
      <c r="A7" s="134" t="s">
        <v>135</v>
      </c>
      <c r="B7" s="135"/>
      <c r="C7" s="139"/>
    </row>
    <row r="8" spans="1:3" ht="14.1" customHeight="1"/>
    <row r="9" spans="1:3" ht="14.1" customHeight="1" thickBot="1">
      <c r="A9" s="8" t="s">
        <v>42</v>
      </c>
      <c r="B9" s="2" t="s">
        <v>43</v>
      </c>
      <c r="C9" s="5" t="s">
        <v>44</v>
      </c>
    </row>
    <row r="10" spans="1:3" ht="14.1" customHeight="1" thickBot="1">
      <c r="A10" s="65" t="s">
        <v>18</v>
      </c>
      <c r="B10" s="137" t="s">
        <v>43</v>
      </c>
      <c r="C10" s="65" t="s">
        <v>46</v>
      </c>
    </row>
    <row r="11" spans="1:3" ht="14.1" customHeight="1" thickBot="1">
      <c r="A11" s="66" t="s">
        <v>85</v>
      </c>
      <c r="B11" s="67" t="s">
        <v>43</v>
      </c>
      <c r="C11" s="65" t="s">
        <v>47</v>
      </c>
    </row>
    <row r="12" spans="1:3" ht="14.1" customHeight="1" thickBot="1">
      <c r="A12" s="66" t="s">
        <v>86</v>
      </c>
      <c r="B12" s="67" t="s">
        <v>43</v>
      </c>
      <c r="C12" s="65" t="s">
        <v>48</v>
      </c>
    </row>
    <row r="13" spans="1:3" ht="14.1" customHeight="1" thickBot="1">
      <c r="A13" s="66" t="s">
        <v>87</v>
      </c>
      <c r="B13" s="67" t="s">
        <v>43</v>
      </c>
      <c r="C13" s="65" t="s">
        <v>49</v>
      </c>
    </row>
    <row r="14" spans="1:3" ht="14.1" customHeight="1" thickBot="1">
      <c r="A14" s="66" t="s">
        <v>88</v>
      </c>
      <c r="B14" s="67" t="s">
        <v>43</v>
      </c>
      <c r="C14" s="65" t="s">
        <v>123</v>
      </c>
    </row>
    <row r="15" spans="1:3" ht="14.1" customHeight="1" thickBot="1">
      <c r="A15" s="66" t="s">
        <v>15</v>
      </c>
      <c r="B15" s="67" t="s">
        <v>43</v>
      </c>
      <c r="C15" s="65" t="s">
        <v>51</v>
      </c>
    </row>
    <row r="16" spans="1:3" ht="14.1" customHeight="1" thickBot="1">
      <c r="A16" s="66" t="s">
        <v>16</v>
      </c>
      <c r="B16" s="67" t="s">
        <v>43</v>
      </c>
      <c r="C16" s="65" t="s">
        <v>52</v>
      </c>
    </row>
    <row r="17" spans="1:3" ht="14.1" customHeight="1" thickBot="1">
      <c r="A17" s="66" t="s">
        <v>124</v>
      </c>
      <c r="B17" s="67" t="s">
        <v>43</v>
      </c>
      <c r="C17" s="65" t="s">
        <v>50</v>
      </c>
    </row>
    <row r="18" spans="1:3" ht="14.1" customHeight="1" thickBot="1">
      <c r="A18" s="66" t="s">
        <v>89</v>
      </c>
      <c r="B18" s="67" t="s">
        <v>43</v>
      </c>
      <c r="C18" s="65" t="s">
        <v>53</v>
      </c>
    </row>
    <row r="19" spans="1:3" ht="14.1" customHeight="1" thickBot="1">
      <c r="A19" s="66" t="s">
        <v>94</v>
      </c>
      <c r="B19" s="67" t="s">
        <v>43</v>
      </c>
      <c r="C19" s="65" t="s">
        <v>54</v>
      </c>
    </row>
    <row r="20" spans="1:3" ht="14.1" customHeight="1" thickBot="1">
      <c r="A20" s="66" t="s">
        <v>90</v>
      </c>
      <c r="B20" s="67" t="s">
        <v>43</v>
      </c>
      <c r="C20" s="65" t="s">
        <v>55</v>
      </c>
    </row>
    <row r="21" spans="1:3" ht="14.1" customHeight="1" thickBot="1">
      <c r="A21" s="66" t="s">
        <v>95</v>
      </c>
      <c r="B21" s="67" t="s">
        <v>43</v>
      </c>
      <c r="C21" s="65" t="s">
        <v>56</v>
      </c>
    </row>
    <row r="22" spans="1:3" ht="14.1" customHeight="1" thickBot="1">
      <c r="A22" s="66" t="s">
        <v>91</v>
      </c>
      <c r="B22" s="67" t="s">
        <v>43</v>
      </c>
      <c r="C22" s="65" t="s">
        <v>57</v>
      </c>
    </row>
    <row r="23" spans="1:3" ht="14.1" customHeight="1" thickBot="1">
      <c r="A23" s="66" t="s">
        <v>96</v>
      </c>
      <c r="B23" s="67" t="s">
        <v>43</v>
      </c>
      <c r="C23" s="65" t="s">
        <v>58</v>
      </c>
    </row>
    <row r="24" spans="1:3" ht="14.1" customHeight="1" thickBot="1">
      <c r="A24" s="66" t="s">
        <v>92</v>
      </c>
      <c r="B24" s="67" t="s">
        <v>43</v>
      </c>
      <c r="C24" s="65" t="s">
        <v>59</v>
      </c>
    </row>
    <row r="25" spans="1:3" ht="14.1" customHeight="1" thickBot="1">
      <c r="A25" s="66" t="s">
        <v>97</v>
      </c>
      <c r="B25" s="67" t="s">
        <v>43</v>
      </c>
      <c r="C25" s="65" t="s">
        <v>60</v>
      </c>
    </row>
    <row r="26" spans="1:3" ht="14.1" customHeight="1" thickBot="1">
      <c r="A26" s="66" t="s">
        <v>93</v>
      </c>
      <c r="B26" s="67" t="s">
        <v>43</v>
      </c>
      <c r="C26" s="65" t="s">
        <v>61</v>
      </c>
    </row>
    <row r="27" spans="1:3" ht="14.1" customHeight="1" thickBot="1">
      <c r="A27" s="66" t="s">
        <v>98</v>
      </c>
      <c r="B27" s="67" t="s">
        <v>43</v>
      </c>
      <c r="C27" s="65" t="s">
        <v>62</v>
      </c>
    </row>
    <row r="28" spans="1:3" ht="14.1" customHeight="1" thickBot="1">
      <c r="A28" s="65" t="s">
        <v>17</v>
      </c>
      <c r="B28" s="67" t="s">
        <v>43</v>
      </c>
      <c r="C28" s="65" t="s">
        <v>155</v>
      </c>
    </row>
    <row r="29" spans="1:3" ht="14.1" customHeight="1" thickBot="1">
      <c r="A29" s="66" t="s">
        <v>178</v>
      </c>
      <c r="B29" s="67" t="s">
        <v>43</v>
      </c>
      <c r="C29" s="65" t="s">
        <v>179</v>
      </c>
    </row>
  </sheetData>
  <hyperlinks>
    <hyperlink ref="B11" location="'Total AD (segment)'!A1" display="Link"/>
    <hyperlink ref="B12" location="'Domestic AD (segment)'!A1" display="Link"/>
    <hyperlink ref="B18" location="'SA AD'!A1" display="Link"/>
    <hyperlink ref="B19" location="'SA PD'!A1" display="Link"/>
    <hyperlink ref="B28" location="'2012 GSOO'!A1" display="Link"/>
    <hyperlink ref="B10" location="Introduction!A1" display="Link"/>
    <hyperlink ref="B13" location="'Domestic AD (state)'!A1" display="Link"/>
    <hyperlink ref="B15" location="MMLI!A1" display="Link"/>
    <hyperlink ref="B16" location="GPG!A1" display="Link"/>
    <hyperlink ref="B14" location="'Domestic PD'!A1" display="Link"/>
    <hyperlink ref="B17" location="'Domestic PD (Segment)'!A1" display="Link"/>
    <hyperlink ref="B20" location="'VIC AD'!A1" display="Link"/>
    <hyperlink ref="B21" location="'VIC PD'!A1" display="Link"/>
    <hyperlink ref="B22" location="'TAS AD'!A1" display="Link"/>
    <hyperlink ref="B23" location="'TAS PD'!A1" display="Link"/>
    <hyperlink ref="B24" location="'NSW-ACT AD'!A1" display="Link"/>
    <hyperlink ref="B25" location="'NSW-ACT PD'!A1" display="Link"/>
    <hyperlink ref="B26" location="'QLD AD'!A1" display="Link"/>
    <hyperlink ref="B27" location="'QLD PD'!A1" display="Link"/>
    <hyperlink ref="B29" location="'GSOO sub-groups'!A1" display="Link"/>
    <hyperlink ref="A7" r:id="rId1"/>
  </hyperlinks>
  <pageMargins left="0.70866141732283472" right="0.70866141732283472" top="0.74803149606299213" bottom="0.74803149606299213" header="0.31496062992125984" footer="0.31496062992125984"/>
  <pageSetup paperSize="8" orientation="landscape" r:id="rId2"/>
  <headerFooter>
    <oddHeader>&amp;C2013 Gas Statement of Opportunities</oddHeader>
    <oddFooter>&amp;L© 2013 Australian Energy Market Operator&amp;R&amp;P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6"/>
  <sheetViews>
    <sheetView showGridLines="0" view="pageBreakPreview" topLeftCell="A13" zoomScaleNormal="70" zoomScaleSheetLayoutView="100" zoomScalePageLayoutView="30" workbookViewId="0">
      <selection activeCell="Y31" sqref="Y31"/>
    </sheetView>
  </sheetViews>
  <sheetFormatPr defaultRowHeight="12.75" outlineLevelCol="1"/>
  <cols>
    <col min="1" max="1" width="10.7109375" style="3" customWidth="1"/>
    <col min="2" max="2" width="10.85546875" style="3" customWidth="1"/>
    <col min="3" max="3" width="11.28515625" style="3" customWidth="1"/>
    <col min="4" max="4" width="11.140625" style="3" customWidth="1"/>
    <col min="5" max="5" width="10.140625" style="3" customWidth="1"/>
    <col min="6" max="6" width="12" style="3" customWidth="1"/>
    <col min="7" max="9" width="10.140625" style="3" customWidth="1"/>
    <col min="10" max="10" width="1.7109375" style="3" customWidth="1"/>
    <col min="11" max="11" width="10.7109375" style="3" hidden="1" customWidth="1" outlineLevel="1"/>
    <col min="12" max="12" width="12" style="3" hidden="1" customWidth="1" outlineLevel="1"/>
    <col min="13" max="15" width="10.140625" style="3" hidden="1" customWidth="1" outlineLevel="1"/>
    <col min="16" max="17" width="9.140625" style="3" hidden="1" customWidth="1" outlineLevel="1"/>
    <col min="18" max="18" width="1.7109375" style="3" customWidth="1" collapsed="1"/>
    <col min="19" max="33" width="9.140625" style="3"/>
    <col min="34" max="34" width="9.85546875" style="3" customWidth="1"/>
    <col min="35" max="35" width="10.140625" style="3" customWidth="1"/>
    <col min="36" max="39" width="0" style="3" hidden="1" customWidth="1"/>
    <col min="40" max="16384" width="9.140625" style="3"/>
  </cols>
  <sheetData>
    <row r="1" spans="1:32" s="4" customFormat="1" ht="21" customHeight="1" thickBot="1">
      <c r="A1" s="44" t="s">
        <v>20</v>
      </c>
      <c r="K1" s="44" t="s">
        <v>19</v>
      </c>
      <c r="AF1" s="9"/>
    </row>
    <row r="2" spans="1:32" ht="12.75" customHeight="1">
      <c r="A2" s="49"/>
      <c r="B2" s="146" t="s">
        <v>1</v>
      </c>
      <c r="C2" s="147"/>
      <c r="D2" s="147"/>
      <c r="E2" s="148"/>
      <c r="F2" s="146" t="s">
        <v>2</v>
      </c>
      <c r="G2" s="147"/>
      <c r="H2" s="147"/>
      <c r="I2" s="148"/>
      <c r="K2" s="150"/>
      <c r="L2" s="146" t="s">
        <v>2</v>
      </c>
      <c r="M2" s="147"/>
      <c r="N2" s="147"/>
      <c r="O2" s="148"/>
      <c r="W2" s="4"/>
      <c r="X2" s="4"/>
    </row>
    <row r="3" spans="1:32" ht="23.25" customHeight="1" thickBot="1">
      <c r="A3" s="50"/>
      <c r="B3" s="16" t="s">
        <v>3</v>
      </c>
      <c r="C3" s="16" t="s">
        <v>4</v>
      </c>
      <c r="D3" s="16" t="s">
        <v>5</v>
      </c>
      <c r="E3" s="16" t="s">
        <v>6</v>
      </c>
      <c r="F3" s="16" t="s">
        <v>3</v>
      </c>
      <c r="G3" s="16" t="s">
        <v>4</v>
      </c>
      <c r="H3" s="16" t="s">
        <v>5</v>
      </c>
      <c r="I3" s="16" t="s">
        <v>6</v>
      </c>
      <c r="K3" s="151"/>
      <c r="L3" s="16" t="s">
        <v>3</v>
      </c>
      <c r="M3" s="16" t="s">
        <v>4</v>
      </c>
      <c r="N3" s="16" t="s">
        <v>5</v>
      </c>
      <c r="O3" s="16" t="s">
        <v>6</v>
      </c>
      <c r="T3" s="6"/>
      <c r="V3" s="6"/>
      <c r="W3" s="4"/>
      <c r="X3" s="4"/>
      <c r="Y3" s="6"/>
      <c r="Z3" s="6"/>
      <c r="AA3" s="6"/>
      <c r="AB3" s="6"/>
      <c r="AC3" s="6"/>
    </row>
    <row r="4" spans="1:32" ht="14.25" customHeight="1" thickTop="1" thickBot="1">
      <c r="A4" s="149" t="s">
        <v>40</v>
      </c>
      <c r="B4" s="140"/>
      <c r="C4" s="140"/>
      <c r="D4" s="140"/>
      <c r="E4" s="140"/>
      <c r="F4" s="140"/>
      <c r="G4" s="140"/>
      <c r="H4" s="140"/>
      <c r="I4" s="141"/>
      <c r="K4" s="149" t="s">
        <v>194</v>
      </c>
      <c r="L4" s="140"/>
      <c r="M4" s="140"/>
      <c r="N4" s="140"/>
      <c r="O4" s="141"/>
      <c r="T4" s="7"/>
      <c r="U4" s="7"/>
      <c r="V4" s="7"/>
      <c r="W4" s="4"/>
      <c r="X4" s="4"/>
    </row>
    <row r="5" spans="1:32" ht="13.5" customHeight="1" thickBot="1">
      <c r="A5" s="48">
        <v>2008</v>
      </c>
      <c r="B5" s="18">
        <v>72.828403860192978</v>
      </c>
      <c r="C5" s="18">
        <v>13.153191872034004</v>
      </c>
      <c r="D5" s="18">
        <v>25.315124351021041</v>
      </c>
      <c r="E5" s="19">
        <v>111.29672008324802</v>
      </c>
      <c r="F5" s="23"/>
      <c r="G5" s="24"/>
      <c r="H5" s="24"/>
      <c r="I5" s="51"/>
      <c r="K5" s="48">
        <v>2008</v>
      </c>
      <c r="L5" s="46">
        <f t="shared" ref="L5:N9" si="0">B5</f>
        <v>72.828403860192978</v>
      </c>
      <c r="M5" s="46">
        <f t="shared" si="0"/>
        <v>13.153191872034004</v>
      </c>
      <c r="N5" s="46">
        <f t="shared" si="0"/>
        <v>25.315124351021041</v>
      </c>
      <c r="O5" s="47">
        <f t="shared" ref="O5:O10" si="1">SUM(L5:N5)</f>
        <v>111.29672008324802</v>
      </c>
      <c r="T5" s="7"/>
      <c r="U5" s="7"/>
      <c r="V5" s="7"/>
      <c r="W5" s="4"/>
      <c r="X5" s="4"/>
    </row>
    <row r="6" spans="1:32" ht="13.5" thickBot="1">
      <c r="A6" s="48">
        <f t="shared" ref="A6:A30" si="2">A5+1</f>
        <v>2009</v>
      </c>
      <c r="B6" s="108">
        <v>63.395355262760759</v>
      </c>
      <c r="C6" s="18">
        <v>13.502061784662775</v>
      </c>
      <c r="D6" s="18">
        <v>24.569229089002018</v>
      </c>
      <c r="E6" s="19">
        <v>101.46664613642555</v>
      </c>
      <c r="F6" s="23"/>
      <c r="G6" s="24"/>
      <c r="H6" s="24"/>
      <c r="I6" s="51"/>
      <c r="K6" s="48">
        <f t="shared" ref="K6:K30" si="3">K5+1</f>
        <v>2009</v>
      </c>
      <c r="L6" s="46">
        <f t="shared" si="0"/>
        <v>63.395355262760759</v>
      </c>
      <c r="M6" s="46">
        <f t="shared" si="0"/>
        <v>13.502061784662775</v>
      </c>
      <c r="N6" s="46">
        <f t="shared" si="0"/>
        <v>24.569229089002018</v>
      </c>
      <c r="O6" s="47">
        <f t="shared" si="1"/>
        <v>101.46664613642555</v>
      </c>
      <c r="V6" s="6"/>
      <c r="W6" s="4"/>
      <c r="X6" s="4"/>
    </row>
    <row r="7" spans="1:32" ht="13.5" thickBot="1">
      <c r="A7" s="48">
        <f t="shared" si="2"/>
        <v>2010</v>
      </c>
      <c r="B7" s="108">
        <v>62.633522556541507</v>
      </c>
      <c r="C7" s="18">
        <v>13.510819625405686</v>
      </c>
      <c r="D7" s="18">
        <v>24.353744902000042</v>
      </c>
      <c r="E7" s="19">
        <v>100.49808708394724</v>
      </c>
      <c r="F7" s="23"/>
      <c r="G7" s="24"/>
      <c r="H7" s="24"/>
      <c r="I7" s="51"/>
      <c r="K7" s="48">
        <f t="shared" si="3"/>
        <v>2010</v>
      </c>
      <c r="L7" s="46">
        <f t="shared" si="0"/>
        <v>62.633522556541507</v>
      </c>
      <c r="M7" s="46">
        <f t="shared" si="0"/>
        <v>13.510819625405686</v>
      </c>
      <c r="N7" s="46">
        <f t="shared" si="0"/>
        <v>24.353744902000042</v>
      </c>
      <c r="O7" s="47">
        <f t="shared" si="1"/>
        <v>100.49808708394724</v>
      </c>
      <c r="V7" s="6"/>
      <c r="W7" s="4"/>
      <c r="X7" s="4"/>
    </row>
    <row r="8" spans="1:32" ht="13.5" thickBot="1">
      <c r="A8" s="48">
        <f t="shared" si="2"/>
        <v>2011</v>
      </c>
      <c r="B8" s="108">
        <v>60.085241013557386</v>
      </c>
      <c r="C8" s="108">
        <v>13.203461819737374</v>
      </c>
      <c r="D8" s="108">
        <v>23.777370418325141</v>
      </c>
      <c r="E8" s="19">
        <v>97.066073251619912</v>
      </c>
      <c r="F8" s="23"/>
      <c r="G8" s="24"/>
      <c r="H8" s="24"/>
      <c r="I8" s="51"/>
      <c r="K8" s="48">
        <f t="shared" si="3"/>
        <v>2011</v>
      </c>
      <c r="L8" s="46">
        <f t="shared" si="0"/>
        <v>60.085241013557386</v>
      </c>
      <c r="M8" s="46">
        <f t="shared" si="0"/>
        <v>13.203461819737374</v>
      </c>
      <c r="N8" s="46">
        <f t="shared" si="0"/>
        <v>23.777370418325141</v>
      </c>
      <c r="O8" s="47">
        <f t="shared" si="1"/>
        <v>97.066073251619912</v>
      </c>
      <c r="V8" s="6"/>
      <c r="W8" s="4"/>
      <c r="X8" s="4"/>
    </row>
    <row r="9" spans="1:32" ht="13.5" thickBot="1">
      <c r="A9" s="48">
        <f t="shared" si="2"/>
        <v>2012</v>
      </c>
      <c r="B9" s="108">
        <v>62.986820784045292</v>
      </c>
      <c r="C9" s="108">
        <v>12.976692139194084</v>
      </c>
      <c r="D9" s="108">
        <v>22.42925569501655</v>
      </c>
      <c r="E9" s="19">
        <v>98.392768618255928</v>
      </c>
      <c r="F9" s="26"/>
      <c r="G9" s="27"/>
      <c r="H9" s="27"/>
      <c r="I9" s="18"/>
      <c r="K9" s="48">
        <f t="shared" si="3"/>
        <v>2012</v>
      </c>
      <c r="L9" s="46">
        <f t="shared" si="0"/>
        <v>62.986820784045292</v>
      </c>
      <c r="M9" s="46">
        <f t="shared" si="0"/>
        <v>12.976692139194084</v>
      </c>
      <c r="N9" s="46">
        <f t="shared" si="0"/>
        <v>22.42925569501655</v>
      </c>
      <c r="O9" s="47">
        <f t="shared" si="1"/>
        <v>98.392768618255928</v>
      </c>
      <c r="V9" s="6"/>
      <c r="W9" s="4"/>
      <c r="X9" s="4"/>
    </row>
    <row r="10" spans="1:32" ht="13.5" thickBot="1">
      <c r="A10" s="48">
        <f t="shared" si="2"/>
        <v>2013</v>
      </c>
      <c r="B10" s="20"/>
      <c r="C10" s="21"/>
      <c r="D10" s="21"/>
      <c r="E10" s="22"/>
      <c r="F10" s="18">
        <v>51.913973942866519</v>
      </c>
      <c r="G10" s="18">
        <v>13.016039195631841</v>
      </c>
      <c r="H10" s="18">
        <v>21.35299875390492</v>
      </c>
      <c r="I10" s="19">
        <v>86.283011892403294</v>
      </c>
      <c r="K10" s="48">
        <f t="shared" si="3"/>
        <v>2013</v>
      </c>
      <c r="L10" s="18">
        <f t="shared" ref="L10:L30" si="4">F10</f>
        <v>51.913973942866519</v>
      </c>
      <c r="M10" s="18">
        <f t="shared" ref="M10:M30" si="5">G10</f>
        <v>13.016039195631841</v>
      </c>
      <c r="N10" s="18">
        <f t="shared" ref="N10:N30" si="6">H10</f>
        <v>21.35299875390492</v>
      </c>
      <c r="O10" s="19">
        <f t="shared" si="1"/>
        <v>86.283011892403294</v>
      </c>
      <c r="V10" s="6"/>
      <c r="W10" s="4"/>
      <c r="X10" s="4"/>
    </row>
    <row r="11" spans="1:32" ht="13.5" thickBot="1">
      <c r="A11" s="48">
        <f t="shared" si="2"/>
        <v>2014</v>
      </c>
      <c r="B11" s="23"/>
      <c r="C11" s="24"/>
      <c r="D11" s="24"/>
      <c r="E11" s="25"/>
      <c r="F11" s="108">
        <v>43.251814256697834</v>
      </c>
      <c r="G11" s="18">
        <v>13.01134426259153</v>
      </c>
      <c r="H11" s="18">
        <v>20.758859883389118</v>
      </c>
      <c r="I11" s="19">
        <v>77.022018402678484</v>
      </c>
      <c r="K11" s="48">
        <f t="shared" si="3"/>
        <v>2014</v>
      </c>
      <c r="L11" s="18">
        <f t="shared" si="4"/>
        <v>43.251814256697834</v>
      </c>
      <c r="M11" s="18">
        <f t="shared" si="5"/>
        <v>13.01134426259153</v>
      </c>
      <c r="N11" s="18">
        <f t="shared" si="6"/>
        <v>20.758859883389118</v>
      </c>
      <c r="O11" s="19">
        <f t="shared" ref="O11:O30" si="7">SUM(L11:N11)</f>
        <v>77.022018402678484</v>
      </c>
      <c r="V11" s="6"/>
      <c r="W11" s="4"/>
      <c r="X11" s="4"/>
    </row>
    <row r="12" spans="1:32" ht="13.5" thickBot="1">
      <c r="A12" s="48">
        <f t="shared" si="2"/>
        <v>2015</v>
      </c>
      <c r="B12" s="23"/>
      <c r="C12" s="24"/>
      <c r="D12" s="24"/>
      <c r="E12" s="25"/>
      <c r="F12" s="108">
        <v>30.966859349332662</v>
      </c>
      <c r="G12" s="18">
        <v>13.035070157609912</v>
      </c>
      <c r="H12" s="18">
        <v>20.707549034400838</v>
      </c>
      <c r="I12" s="19">
        <v>64.709478541343415</v>
      </c>
      <c r="K12" s="48">
        <f t="shared" si="3"/>
        <v>2015</v>
      </c>
      <c r="L12" s="18">
        <f t="shared" si="4"/>
        <v>30.966859349332662</v>
      </c>
      <c r="M12" s="18">
        <f t="shared" si="5"/>
        <v>13.035070157609912</v>
      </c>
      <c r="N12" s="18">
        <f t="shared" si="6"/>
        <v>20.707549034400838</v>
      </c>
      <c r="O12" s="19">
        <f t="shared" si="7"/>
        <v>64.709478541343415</v>
      </c>
      <c r="V12" s="6"/>
      <c r="W12" s="4"/>
      <c r="X12" s="4"/>
    </row>
    <row r="13" spans="1:32" ht="13.5" thickBot="1">
      <c r="A13" s="48">
        <f t="shared" si="2"/>
        <v>2016</v>
      </c>
      <c r="B13" s="23"/>
      <c r="C13" s="24"/>
      <c r="D13" s="24"/>
      <c r="E13" s="25"/>
      <c r="F13" s="108">
        <v>30.976003450809877</v>
      </c>
      <c r="G13" s="18">
        <v>13.12114153252757</v>
      </c>
      <c r="H13" s="18">
        <v>20.63197011334611</v>
      </c>
      <c r="I13" s="19">
        <v>64.729115096683557</v>
      </c>
      <c r="K13" s="48">
        <f t="shared" si="3"/>
        <v>2016</v>
      </c>
      <c r="L13" s="18">
        <f t="shared" si="4"/>
        <v>30.976003450809877</v>
      </c>
      <c r="M13" s="18">
        <f t="shared" si="5"/>
        <v>13.12114153252757</v>
      </c>
      <c r="N13" s="18">
        <f t="shared" si="6"/>
        <v>20.63197011334611</v>
      </c>
      <c r="O13" s="19">
        <f t="shared" si="7"/>
        <v>64.729115096683557</v>
      </c>
      <c r="V13" s="6"/>
      <c r="W13" s="4"/>
      <c r="X13" s="4"/>
    </row>
    <row r="14" spans="1:32" ht="13.5" thickBot="1">
      <c r="A14" s="48">
        <f t="shared" si="2"/>
        <v>2017</v>
      </c>
      <c r="B14" s="23"/>
      <c r="C14" s="24"/>
      <c r="D14" s="24"/>
      <c r="E14" s="25"/>
      <c r="F14" s="108">
        <v>28.512568313666577</v>
      </c>
      <c r="G14" s="18">
        <v>13.26113620084308</v>
      </c>
      <c r="H14" s="18">
        <v>20.71947184606222</v>
      </c>
      <c r="I14" s="19">
        <v>62.49317636057188</v>
      </c>
      <c r="K14" s="48">
        <f t="shared" si="3"/>
        <v>2017</v>
      </c>
      <c r="L14" s="18">
        <f t="shared" si="4"/>
        <v>28.512568313666577</v>
      </c>
      <c r="M14" s="18">
        <f t="shared" si="5"/>
        <v>13.26113620084308</v>
      </c>
      <c r="N14" s="18">
        <f t="shared" si="6"/>
        <v>20.71947184606222</v>
      </c>
      <c r="O14" s="19">
        <f t="shared" si="7"/>
        <v>62.49317636057188</v>
      </c>
      <c r="V14" s="6"/>
      <c r="W14" s="4"/>
      <c r="X14" s="4"/>
    </row>
    <row r="15" spans="1:32" ht="13.5" thickBot="1">
      <c r="A15" s="48">
        <f t="shared" si="2"/>
        <v>2018</v>
      </c>
      <c r="B15" s="23"/>
      <c r="C15" s="24"/>
      <c r="D15" s="24"/>
      <c r="E15" s="25"/>
      <c r="F15" s="108">
        <v>27.037603813434608</v>
      </c>
      <c r="G15" s="18">
        <v>13.414310515045425</v>
      </c>
      <c r="H15" s="18">
        <v>20.913727023779661</v>
      </c>
      <c r="I15" s="19">
        <v>61.365641352259686</v>
      </c>
      <c r="K15" s="48">
        <f t="shared" si="3"/>
        <v>2018</v>
      </c>
      <c r="L15" s="18">
        <f t="shared" si="4"/>
        <v>27.037603813434608</v>
      </c>
      <c r="M15" s="18">
        <f t="shared" si="5"/>
        <v>13.414310515045425</v>
      </c>
      <c r="N15" s="18">
        <f t="shared" si="6"/>
        <v>20.913727023779661</v>
      </c>
      <c r="O15" s="19">
        <f t="shared" si="7"/>
        <v>61.365641352259686</v>
      </c>
      <c r="V15" s="6"/>
      <c r="W15" s="4"/>
      <c r="X15" s="4"/>
    </row>
    <row r="16" spans="1:32" ht="13.5" thickBot="1">
      <c r="A16" s="48">
        <f t="shared" si="2"/>
        <v>2019</v>
      </c>
      <c r="B16" s="23"/>
      <c r="C16" s="24"/>
      <c r="D16" s="24"/>
      <c r="E16" s="25"/>
      <c r="F16" s="108">
        <v>27.123460599928737</v>
      </c>
      <c r="G16" s="18">
        <v>13.560135250953119</v>
      </c>
      <c r="H16" s="18">
        <v>21.080087139768608</v>
      </c>
      <c r="I16" s="19">
        <v>61.763682990650466</v>
      </c>
      <c r="K16" s="48">
        <f t="shared" si="3"/>
        <v>2019</v>
      </c>
      <c r="L16" s="18">
        <f t="shared" si="4"/>
        <v>27.123460599928737</v>
      </c>
      <c r="M16" s="18">
        <f t="shared" si="5"/>
        <v>13.560135250953119</v>
      </c>
      <c r="N16" s="18">
        <f t="shared" si="6"/>
        <v>21.080087139768608</v>
      </c>
      <c r="O16" s="19">
        <f t="shared" si="7"/>
        <v>61.763682990650466</v>
      </c>
      <c r="V16" s="6"/>
      <c r="W16" s="4"/>
      <c r="X16" s="4"/>
    </row>
    <row r="17" spans="1:29" ht="13.5" thickBot="1">
      <c r="A17" s="48">
        <f t="shared" si="2"/>
        <v>2020</v>
      </c>
      <c r="B17" s="23"/>
      <c r="C17" s="24"/>
      <c r="D17" s="24"/>
      <c r="E17" s="25"/>
      <c r="F17" s="108">
        <v>27.182406549554361</v>
      </c>
      <c r="G17" s="18">
        <v>13.695263154425032</v>
      </c>
      <c r="H17" s="18">
        <v>21.167947082979087</v>
      </c>
      <c r="I17" s="19">
        <v>62.045616786958476</v>
      </c>
      <c r="K17" s="48">
        <f t="shared" si="3"/>
        <v>2020</v>
      </c>
      <c r="L17" s="18">
        <f t="shared" si="4"/>
        <v>27.182406549554361</v>
      </c>
      <c r="M17" s="18">
        <f t="shared" si="5"/>
        <v>13.695263154425032</v>
      </c>
      <c r="N17" s="18">
        <f t="shared" si="6"/>
        <v>21.167947082979087</v>
      </c>
      <c r="O17" s="19">
        <f t="shared" si="7"/>
        <v>62.045616786958476</v>
      </c>
      <c r="V17" s="6"/>
      <c r="W17" s="4"/>
      <c r="X17" s="4"/>
    </row>
    <row r="18" spans="1:29" ht="13.5" thickBot="1">
      <c r="A18" s="48">
        <f t="shared" si="2"/>
        <v>2021</v>
      </c>
      <c r="B18" s="23"/>
      <c r="C18" s="24"/>
      <c r="D18" s="24"/>
      <c r="E18" s="25"/>
      <c r="F18" s="108">
        <v>27.101884667345178</v>
      </c>
      <c r="G18" s="18">
        <v>13.814939504171935</v>
      </c>
      <c r="H18" s="18">
        <v>21.171667977296238</v>
      </c>
      <c r="I18" s="19">
        <v>62.088492148813351</v>
      </c>
      <c r="K18" s="48">
        <f t="shared" si="3"/>
        <v>2021</v>
      </c>
      <c r="L18" s="18">
        <f t="shared" si="4"/>
        <v>27.101884667345178</v>
      </c>
      <c r="M18" s="18">
        <f t="shared" si="5"/>
        <v>13.814939504171935</v>
      </c>
      <c r="N18" s="18">
        <f t="shared" si="6"/>
        <v>21.171667977296238</v>
      </c>
      <c r="O18" s="19">
        <f t="shared" si="7"/>
        <v>62.088492148813351</v>
      </c>
      <c r="V18" s="6"/>
      <c r="W18" s="4"/>
      <c r="X18" s="4"/>
    </row>
    <row r="19" spans="1:29" ht="13.5" thickBot="1">
      <c r="A19" s="48">
        <f t="shared" si="2"/>
        <v>2022</v>
      </c>
      <c r="B19" s="23"/>
      <c r="C19" s="24"/>
      <c r="D19" s="24"/>
      <c r="E19" s="25"/>
      <c r="F19" s="108">
        <v>27.597427162382651</v>
      </c>
      <c r="G19" s="18">
        <v>13.904986374448177</v>
      </c>
      <c r="H19" s="18">
        <v>21.153247419267043</v>
      </c>
      <c r="I19" s="19">
        <v>62.655660956097876</v>
      </c>
      <c r="K19" s="48">
        <f t="shared" si="3"/>
        <v>2022</v>
      </c>
      <c r="L19" s="18">
        <f t="shared" si="4"/>
        <v>27.597427162382651</v>
      </c>
      <c r="M19" s="18">
        <f t="shared" si="5"/>
        <v>13.904986374448177</v>
      </c>
      <c r="N19" s="18">
        <f t="shared" si="6"/>
        <v>21.153247419267043</v>
      </c>
      <c r="O19" s="19">
        <f t="shared" si="7"/>
        <v>62.655660956097876</v>
      </c>
      <c r="V19" s="6"/>
      <c r="W19" s="4"/>
      <c r="X19" s="4"/>
    </row>
    <row r="20" spans="1:29" ht="13.5" thickBot="1">
      <c r="A20" s="48">
        <f t="shared" si="2"/>
        <v>2023</v>
      </c>
      <c r="B20" s="23"/>
      <c r="C20" s="24"/>
      <c r="D20" s="24"/>
      <c r="E20" s="25"/>
      <c r="F20" s="108">
        <v>27.500317610692065</v>
      </c>
      <c r="G20" s="18">
        <v>13.975274213703722</v>
      </c>
      <c r="H20" s="18">
        <v>21.155493928271532</v>
      </c>
      <c r="I20" s="19">
        <v>62.631085752667317</v>
      </c>
      <c r="K20" s="48">
        <f t="shared" si="3"/>
        <v>2023</v>
      </c>
      <c r="L20" s="18">
        <f t="shared" si="4"/>
        <v>27.500317610692065</v>
      </c>
      <c r="M20" s="18">
        <f t="shared" si="5"/>
        <v>13.975274213703722</v>
      </c>
      <c r="N20" s="18">
        <f t="shared" si="6"/>
        <v>21.155493928271532</v>
      </c>
      <c r="O20" s="19">
        <f t="shared" si="7"/>
        <v>62.631085752667317</v>
      </c>
      <c r="V20" s="6"/>
      <c r="W20" s="4"/>
      <c r="X20" s="4"/>
    </row>
    <row r="21" spans="1:29" ht="13.5" thickBot="1">
      <c r="A21" s="48">
        <f t="shared" si="2"/>
        <v>2024</v>
      </c>
      <c r="B21" s="23"/>
      <c r="C21" s="24"/>
      <c r="D21" s="24"/>
      <c r="E21" s="25"/>
      <c r="F21" s="108">
        <v>27.601086082404763</v>
      </c>
      <c r="G21" s="18">
        <v>14.033109037778027</v>
      </c>
      <c r="H21" s="18">
        <v>21.194966499383927</v>
      </c>
      <c r="I21" s="19">
        <v>62.829161619566719</v>
      </c>
      <c r="K21" s="48">
        <f t="shared" si="3"/>
        <v>2024</v>
      </c>
      <c r="L21" s="18">
        <f t="shared" si="4"/>
        <v>27.601086082404763</v>
      </c>
      <c r="M21" s="18">
        <f t="shared" si="5"/>
        <v>14.033109037778027</v>
      </c>
      <c r="N21" s="18">
        <f t="shared" si="6"/>
        <v>21.194966499383927</v>
      </c>
      <c r="O21" s="19">
        <f t="shared" si="7"/>
        <v>62.829161619566719</v>
      </c>
      <c r="V21" s="6"/>
      <c r="W21" s="4"/>
      <c r="X21" s="4"/>
    </row>
    <row r="22" spans="1:29" ht="13.5" thickBot="1">
      <c r="A22" s="48">
        <f t="shared" si="2"/>
        <v>2025</v>
      </c>
      <c r="B22" s="23"/>
      <c r="C22" s="24"/>
      <c r="D22" s="24"/>
      <c r="E22" s="25"/>
      <c r="F22" s="108">
        <v>27.722393156276166</v>
      </c>
      <c r="G22" s="18">
        <v>14.092060205344541</v>
      </c>
      <c r="H22" s="18">
        <v>21.295821077371247</v>
      </c>
      <c r="I22" s="19">
        <v>63.110274438991951</v>
      </c>
      <c r="K22" s="48">
        <f t="shared" si="3"/>
        <v>2025</v>
      </c>
      <c r="L22" s="18">
        <f t="shared" si="4"/>
        <v>27.722393156276166</v>
      </c>
      <c r="M22" s="18">
        <f t="shared" si="5"/>
        <v>14.092060205344541</v>
      </c>
      <c r="N22" s="18">
        <f t="shared" si="6"/>
        <v>21.295821077371247</v>
      </c>
      <c r="O22" s="19">
        <f t="shared" si="7"/>
        <v>63.110274438991951</v>
      </c>
      <c r="V22" s="6"/>
      <c r="W22" s="4"/>
      <c r="X22" s="4"/>
    </row>
    <row r="23" spans="1:29" ht="13.5" thickBot="1">
      <c r="A23" s="48">
        <f t="shared" si="2"/>
        <v>2026</v>
      </c>
      <c r="B23" s="23"/>
      <c r="C23" s="24"/>
      <c r="D23" s="24"/>
      <c r="E23" s="25"/>
      <c r="F23" s="108">
        <v>28.0535526830629</v>
      </c>
      <c r="G23" s="18">
        <v>14.15358663542672</v>
      </c>
      <c r="H23" s="18">
        <v>21.387376885219727</v>
      </c>
      <c r="I23" s="19">
        <v>63.594516203709347</v>
      </c>
      <c r="K23" s="48">
        <f t="shared" si="3"/>
        <v>2026</v>
      </c>
      <c r="L23" s="18">
        <f t="shared" si="4"/>
        <v>28.0535526830629</v>
      </c>
      <c r="M23" s="18">
        <f t="shared" si="5"/>
        <v>14.15358663542672</v>
      </c>
      <c r="N23" s="18">
        <f t="shared" si="6"/>
        <v>21.387376885219727</v>
      </c>
      <c r="O23" s="19">
        <f t="shared" si="7"/>
        <v>63.594516203709347</v>
      </c>
      <c r="V23" s="6"/>
      <c r="W23" s="4"/>
      <c r="X23" s="4"/>
    </row>
    <row r="24" spans="1:29" ht="13.5" thickBot="1">
      <c r="A24" s="48">
        <f t="shared" si="2"/>
        <v>2027</v>
      </c>
      <c r="B24" s="23"/>
      <c r="C24" s="24"/>
      <c r="D24" s="24"/>
      <c r="E24" s="25"/>
      <c r="F24" s="108">
        <v>28.539444945024648</v>
      </c>
      <c r="G24" s="18">
        <v>14.22161884245615</v>
      </c>
      <c r="H24" s="18">
        <v>21.450064846532911</v>
      </c>
      <c r="I24" s="19">
        <v>64.211128634013704</v>
      </c>
      <c r="K24" s="48">
        <f t="shared" si="3"/>
        <v>2027</v>
      </c>
      <c r="L24" s="18">
        <f t="shared" si="4"/>
        <v>28.539444945024648</v>
      </c>
      <c r="M24" s="18">
        <f t="shared" si="5"/>
        <v>14.22161884245615</v>
      </c>
      <c r="N24" s="18">
        <f t="shared" si="6"/>
        <v>21.450064846532911</v>
      </c>
      <c r="O24" s="19">
        <f t="shared" si="7"/>
        <v>64.211128634013704</v>
      </c>
      <c r="V24" s="6"/>
      <c r="W24" s="4"/>
      <c r="X24" s="4"/>
    </row>
    <row r="25" spans="1:29" ht="13.5" thickBot="1">
      <c r="A25" s="48">
        <f t="shared" si="2"/>
        <v>2028</v>
      </c>
      <c r="B25" s="23"/>
      <c r="C25" s="24"/>
      <c r="D25" s="24"/>
      <c r="E25" s="25"/>
      <c r="F25" s="108">
        <v>28.907666427406458</v>
      </c>
      <c r="G25" s="18">
        <v>14.30892930665666</v>
      </c>
      <c r="H25" s="18">
        <v>21.53398716613189</v>
      </c>
      <c r="I25" s="19">
        <v>64.750582900195013</v>
      </c>
      <c r="K25" s="48">
        <f t="shared" si="3"/>
        <v>2028</v>
      </c>
      <c r="L25" s="18">
        <f t="shared" si="4"/>
        <v>28.907666427406458</v>
      </c>
      <c r="M25" s="18">
        <f t="shared" si="5"/>
        <v>14.30892930665666</v>
      </c>
      <c r="N25" s="18">
        <f t="shared" si="6"/>
        <v>21.53398716613189</v>
      </c>
      <c r="O25" s="19">
        <f t="shared" si="7"/>
        <v>64.750582900195013</v>
      </c>
      <c r="V25" s="6"/>
      <c r="W25" s="4"/>
      <c r="X25" s="4"/>
    </row>
    <row r="26" spans="1:29" ht="13.5" thickBot="1">
      <c r="A26" s="48">
        <f t="shared" si="2"/>
        <v>2029</v>
      </c>
      <c r="B26" s="23"/>
      <c r="C26" s="24"/>
      <c r="D26" s="24"/>
      <c r="E26" s="25"/>
      <c r="F26" s="108">
        <v>29.647883697927206</v>
      </c>
      <c r="G26" s="18">
        <v>14.416741790559161</v>
      </c>
      <c r="H26" s="18">
        <v>21.692784931799949</v>
      </c>
      <c r="I26" s="19">
        <v>65.75741042028632</v>
      </c>
      <c r="K26" s="48">
        <f t="shared" si="3"/>
        <v>2029</v>
      </c>
      <c r="L26" s="18">
        <f t="shared" si="4"/>
        <v>29.647883697927206</v>
      </c>
      <c r="M26" s="18">
        <f t="shared" si="5"/>
        <v>14.416741790559161</v>
      </c>
      <c r="N26" s="18">
        <f t="shared" si="6"/>
        <v>21.692784931799949</v>
      </c>
      <c r="O26" s="19">
        <f t="shared" si="7"/>
        <v>65.75741042028632</v>
      </c>
      <c r="V26" s="6"/>
      <c r="W26" s="4"/>
      <c r="X26" s="4"/>
    </row>
    <row r="27" spans="1:29" ht="13.5" thickBot="1">
      <c r="A27" s="48">
        <f t="shared" si="2"/>
        <v>2030</v>
      </c>
      <c r="B27" s="23"/>
      <c r="C27" s="24"/>
      <c r="D27" s="24"/>
      <c r="E27" s="25"/>
      <c r="F27" s="108">
        <v>33.295483148294906</v>
      </c>
      <c r="G27" s="18">
        <v>14.526160942309925</v>
      </c>
      <c r="H27" s="18">
        <v>21.898098712866599</v>
      </c>
      <c r="I27" s="19">
        <v>69.719742803471433</v>
      </c>
      <c r="K27" s="48">
        <f t="shared" si="3"/>
        <v>2030</v>
      </c>
      <c r="L27" s="18">
        <f t="shared" si="4"/>
        <v>33.295483148294906</v>
      </c>
      <c r="M27" s="18">
        <f t="shared" si="5"/>
        <v>14.526160942309925</v>
      </c>
      <c r="N27" s="18">
        <f t="shared" si="6"/>
        <v>21.898098712866599</v>
      </c>
      <c r="O27" s="19">
        <f t="shared" si="7"/>
        <v>69.719742803471433</v>
      </c>
      <c r="V27" s="6"/>
      <c r="W27" s="4"/>
      <c r="X27" s="4"/>
    </row>
    <row r="28" spans="1:29" ht="13.5" thickBot="1">
      <c r="A28" s="48">
        <f t="shared" si="2"/>
        <v>2031</v>
      </c>
      <c r="B28" s="23"/>
      <c r="C28" s="24"/>
      <c r="D28" s="24"/>
      <c r="E28" s="25"/>
      <c r="F28" s="108">
        <v>38.545002149834993</v>
      </c>
      <c r="G28" s="18">
        <v>14.614454284894089</v>
      </c>
      <c r="H28" s="18">
        <v>22.046828589079361</v>
      </c>
      <c r="I28" s="19">
        <v>75.206285023808448</v>
      </c>
      <c r="K28" s="48">
        <f t="shared" si="3"/>
        <v>2031</v>
      </c>
      <c r="L28" s="18">
        <f t="shared" si="4"/>
        <v>38.545002149834993</v>
      </c>
      <c r="M28" s="18">
        <f t="shared" si="5"/>
        <v>14.614454284894089</v>
      </c>
      <c r="N28" s="18">
        <f t="shared" si="6"/>
        <v>22.046828589079361</v>
      </c>
      <c r="O28" s="19">
        <f t="shared" si="7"/>
        <v>75.206285023808448</v>
      </c>
      <c r="V28" s="6"/>
      <c r="W28" s="4"/>
      <c r="X28" s="4"/>
    </row>
    <row r="29" spans="1:29" ht="13.5" thickBot="1">
      <c r="A29" s="48">
        <f t="shared" si="2"/>
        <v>2032</v>
      </c>
      <c r="B29" s="23"/>
      <c r="C29" s="24"/>
      <c r="D29" s="24"/>
      <c r="E29" s="25"/>
      <c r="F29" s="108">
        <v>39.26980665826882</v>
      </c>
      <c r="G29" s="18">
        <v>14.681161728604055</v>
      </c>
      <c r="H29" s="18">
        <v>22.137746126431207</v>
      </c>
      <c r="I29" s="19">
        <v>76.088714513304083</v>
      </c>
      <c r="K29" s="48">
        <f t="shared" si="3"/>
        <v>2032</v>
      </c>
      <c r="L29" s="18">
        <f t="shared" si="4"/>
        <v>39.26980665826882</v>
      </c>
      <c r="M29" s="18">
        <f t="shared" si="5"/>
        <v>14.681161728604055</v>
      </c>
      <c r="N29" s="18">
        <f t="shared" si="6"/>
        <v>22.137746126431207</v>
      </c>
      <c r="O29" s="19">
        <f t="shared" si="7"/>
        <v>76.088714513304083</v>
      </c>
      <c r="V29" s="6"/>
      <c r="W29" s="4"/>
      <c r="X29" s="4"/>
    </row>
    <row r="30" spans="1:29" ht="13.5" thickBot="1">
      <c r="A30" s="48">
        <f t="shared" si="2"/>
        <v>2033</v>
      </c>
      <c r="B30" s="28"/>
      <c r="C30" s="29"/>
      <c r="D30" s="29"/>
      <c r="E30" s="30"/>
      <c r="F30" s="108">
        <v>40.039259136078236</v>
      </c>
      <c r="G30" s="18">
        <v>14.751409554980787</v>
      </c>
      <c r="H30" s="18">
        <v>22.194147355788711</v>
      </c>
      <c r="I30" s="19">
        <v>76.98481604684774</v>
      </c>
      <c r="K30" s="48">
        <f t="shared" si="3"/>
        <v>2033</v>
      </c>
      <c r="L30" s="18">
        <f t="shared" si="4"/>
        <v>40.039259136078236</v>
      </c>
      <c r="M30" s="18">
        <f t="shared" si="5"/>
        <v>14.751409554980787</v>
      </c>
      <c r="N30" s="18">
        <f t="shared" si="6"/>
        <v>22.194147355788711</v>
      </c>
      <c r="O30" s="19">
        <f t="shared" si="7"/>
        <v>76.98481604684774</v>
      </c>
      <c r="V30" s="6"/>
      <c r="W30" s="4"/>
      <c r="X30" s="4"/>
    </row>
    <row r="31" spans="1:29" ht="14.25" customHeight="1" thickTop="1" thickBot="1">
      <c r="A31" s="149" t="s">
        <v>10</v>
      </c>
      <c r="B31" s="140"/>
      <c r="C31" s="140"/>
      <c r="D31" s="140"/>
      <c r="E31" s="140"/>
      <c r="F31" s="140"/>
      <c r="G31" s="140"/>
      <c r="H31" s="140"/>
      <c r="I31" s="141"/>
      <c r="V31" s="6"/>
      <c r="W31" s="4"/>
      <c r="X31" s="4"/>
      <c r="Y31" s="6"/>
      <c r="Z31" s="6"/>
      <c r="AA31" s="6"/>
      <c r="AB31" s="6"/>
      <c r="AC31" s="6"/>
    </row>
    <row r="32" spans="1:29" ht="13.5" thickBot="1">
      <c r="A32" s="48" t="s">
        <v>39</v>
      </c>
      <c r="B32" s="31">
        <v>-3.5644361553202719E-2</v>
      </c>
      <c r="C32" s="31">
        <v>-3.3717082774274987E-3</v>
      </c>
      <c r="D32" s="31">
        <v>-2.9805743652105532E-2</v>
      </c>
      <c r="E32" s="32">
        <v>-3.0338385372726595E-2</v>
      </c>
      <c r="F32" s="33"/>
      <c r="G32" s="34"/>
      <c r="H32" s="34"/>
      <c r="I32" s="35"/>
      <c r="W32" s="4"/>
      <c r="X32" s="4"/>
    </row>
    <row r="33" spans="1:24" ht="13.5" thickBot="1">
      <c r="A33" s="48" t="s">
        <v>11</v>
      </c>
      <c r="B33" s="36"/>
      <c r="C33" s="37"/>
      <c r="D33" s="37"/>
      <c r="E33" s="38"/>
      <c r="F33" s="31">
        <v>-4.0537994734768379E-3</v>
      </c>
      <c r="G33" s="31">
        <v>6.6280282086468301E-3</v>
      </c>
      <c r="H33" s="31">
        <v>3.5249075905610106E-3</v>
      </c>
      <c r="I33" s="32">
        <v>-2.5427363393171198E-5</v>
      </c>
      <c r="W33" s="4"/>
      <c r="X33" s="4"/>
    </row>
    <row r="34" spans="1:24" ht="13.5" thickBot="1">
      <c r="A34" s="48" t="s">
        <v>12</v>
      </c>
      <c r="B34" s="39"/>
      <c r="C34" s="40"/>
      <c r="D34" s="40"/>
      <c r="E34" s="41"/>
      <c r="F34" s="31">
        <v>-0.11081737528294378</v>
      </c>
      <c r="G34" s="31">
        <v>7.6542636137870712E-3</v>
      </c>
      <c r="H34" s="31">
        <v>1.8598776542837481E-3</v>
      </c>
      <c r="I34" s="32">
        <v>-5.5226734257318499E-2</v>
      </c>
      <c r="W34" s="4"/>
      <c r="X34" s="4"/>
    </row>
    <row r="35" spans="1:24" ht="13.5" thickBot="1">
      <c r="A35" s="48" t="s">
        <v>13</v>
      </c>
      <c r="B35" s="42"/>
      <c r="C35" s="43"/>
      <c r="D35" s="43"/>
      <c r="E35" s="31"/>
      <c r="F35" s="31">
        <v>2.6521040601501289E-2</v>
      </c>
      <c r="G35" s="31">
        <v>6.3545419936792413E-3</v>
      </c>
      <c r="H35" s="31">
        <v>3.9693827294753348E-3</v>
      </c>
      <c r="I35" s="32">
        <v>1.5232050742969738E-2</v>
      </c>
      <c r="W35" s="4"/>
      <c r="X35" s="4"/>
    </row>
    <row r="40" spans="1:24">
      <c r="A40" s="11"/>
      <c r="B40" s="11"/>
      <c r="C40" s="11"/>
      <c r="K40" s="11"/>
    </row>
    <row r="41" spans="1:24">
      <c r="A41" s="11"/>
      <c r="B41" s="11"/>
      <c r="C41" s="11"/>
      <c r="K41" s="11"/>
    </row>
    <row r="42" spans="1:24">
      <c r="A42" s="11"/>
      <c r="B42" s="11"/>
      <c r="C42" s="11"/>
      <c r="K42" s="11"/>
    </row>
    <row r="43" spans="1:24">
      <c r="A43" s="11"/>
      <c r="B43" s="11"/>
      <c r="C43" s="11"/>
      <c r="K43" s="11"/>
    </row>
    <row r="45" spans="1:24">
      <c r="A45" s="10"/>
      <c r="B45" s="11"/>
      <c r="C45" s="11"/>
      <c r="D45" s="11"/>
      <c r="K45" s="10"/>
    </row>
    <row r="46" spans="1:24">
      <c r="A46" s="11"/>
      <c r="B46" s="11"/>
      <c r="C46" s="11"/>
      <c r="D46" s="11"/>
      <c r="K46" s="11"/>
    </row>
    <row r="47" spans="1:24">
      <c r="A47" s="12"/>
      <c r="B47" s="12"/>
      <c r="C47" s="12"/>
      <c r="D47" s="12"/>
      <c r="K47" s="12"/>
    </row>
    <row r="48" spans="1:24">
      <c r="A48" s="13"/>
      <c r="B48" s="14"/>
      <c r="C48" s="14"/>
      <c r="D48" s="14"/>
      <c r="K48" s="13"/>
    </row>
    <row r="49" spans="1:11">
      <c r="A49" s="13"/>
      <c r="B49" s="15"/>
      <c r="C49" s="14"/>
      <c r="D49" s="15"/>
      <c r="K49" s="13"/>
    </row>
    <row r="50" spans="1:11">
      <c r="A50" s="13"/>
      <c r="B50" s="14"/>
      <c r="C50" s="14"/>
      <c r="D50" s="14"/>
      <c r="K50" s="13"/>
    </row>
    <row r="51" spans="1:11">
      <c r="A51" s="13"/>
      <c r="B51" s="14"/>
      <c r="C51" s="14"/>
      <c r="D51" s="14"/>
      <c r="K51" s="13"/>
    </row>
    <row r="56" spans="1:11" ht="15" customHeight="1"/>
  </sheetData>
  <mergeCells count="7">
    <mergeCell ref="L2:O2"/>
    <mergeCell ref="K4:O4"/>
    <mergeCell ref="F2:I2"/>
    <mergeCell ref="A31:I31"/>
    <mergeCell ref="A4:I4"/>
    <mergeCell ref="B2:E2"/>
    <mergeCell ref="K2:K3"/>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5"/>
  <sheetViews>
    <sheetView showGridLines="0" view="pageBreakPreview" zoomScaleNormal="70" zoomScaleSheetLayoutView="100" zoomScalePageLayoutView="30" workbookViewId="0"/>
  </sheetViews>
  <sheetFormatPr defaultRowHeight="12.75" outlineLevelCol="1"/>
  <cols>
    <col min="1" max="1" width="10.7109375" style="3" customWidth="1"/>
    <col min="2" max="2" width="10.85546875" style="3" customWidth="1"/>
    <col min="3" max="3" width="11.28515625" style="3" customWidth="1"/>
    <col min="4" max="4" width="11.140625" style="3" customWidth="1"/>
    <col min="5" max="5" width="10.140625" style="3" customWidth="1"/>
    <col min="6" max="6" width="12" style="3" customWidth="1"/>
    <col min="7" max="7" width="10.140625" style="3" customWidth="1"/>
    <col min="8" max="8" width="1.7109375" style="3" customWidth="1"/>
    <col min="9" max="9" width="10.7109375" style="3" hidden="1" customWidth="1" outlineLevel="1"/>
    <col min="10" max="10" width="12" style="3" hidden="1" customWidth="1" outlineLevel="1"/>
    <col min="11" max="13" width="10.140625" style="3" hidden="1" customWidth="1" outlineLevel="1"/>
    <col min="14" max="15" width="9.140625" style="3" hidden="1" customWidth="1" outlineLevel="1"/>
    <col min="16" max="16" width="1.7109375" style="3" customWidth="1" collapsed="1"/>
    <col min="17" max="21" width="9.140625" style="3"/>
    <col min="22" max="23" width="10.140625" style="3" customWidth="1"/>
    <col min="24" max="33" width="9.140625" style="3"/>
    <col min="34" max="34" width="9.85546875" style="3" customWidth="1"/>
    <col min="35" max="35" width="10.140625" style="3" customWidth="1"/>
    <col min="36" max="39" width="0" style="3" hidden="1" customWidth="1"/>
    <col min="40" max="16384" width="9.140625" style="3"/>
  </cols>
  <sheetData>
    <row r="1" spans="1:32" s="4" customFormat="1" ht="21" customHeight="1" thickBot="1">
      <c r="A1" s="44" t="s">
        <v>80</v>
      </c>
      <c r="AF1" s="9"/>
    </row>
    <row r="2" spans="1:32" ht="12.75" customHeight="1">
      <c r="A2" s="49"/>
      <c r="B2" s="150" t="s">
        <v>26</v>
      </c>
      <c r="C2" s="150"/>
      <c r="D2" s="150"/>
      <c r="E2" s="150" t="s">
        <v>25</v>
      </c>
      <c r="F2" s="150"/>
      <c r="G2" s="150"/>
      <c r="U2" s="4"/>
      <c r="V2" s="4"/>
      <c r="W2" s="4"/>
      <c r="X2" s="4"/>
    </row>
    <row r="3" spans="1:32" ht="23.25" customHeight="1" thickBot="1">
      <c r="A3" s="50"/>
      <c r="B3" s="16" t="s">
        <v>1</v>
      </c>
      <c r="C3" s="16" t="s">
        <v>21</v>
      </c>
      <c r="D3" s="16" t="s">
        <v>22</v>
      </c>
      <c r="E3" s="16" t="s">
        <v>1</v>
      </c>
      <c r="F3" s="16" t="s">
        <v>21</v>
      </c>
      <c r="G3" s="16" t="s">
        <v>22</v>
      </c>
      <c r="R3" s="6"/>
      <c r="T3" s="6"/>
      <c r="U3" s="4"/>
      <c r="V3" s="4"/>
      <c r="W3" s="4"/>
      <c r="X3" s="4"/>
      <c r="Y3" s="6"/>
      <c r="Z3" s="6"/>
      <c r="AA3" s="6"/>
      <c r="AB3" s="6"/>
      <c r="AC3" s="6"/>
    </row>
    <row r="4" spans="1:32" ht="14.25" customHeight="1" thickTop="1" thickBot="1">
      <c r="A4" s="149" t="s">
        <v>81</v>
      </c>
      <c r="B4" s="140"/>
      <c r="C4" s="140"/>
      <c r="D4" s="140"/>
      <c r="E4" s="140"/>
      <c r="F4" s="140"/>
      <c r="G4" s="141"/>
      <c r="R4" s="7"/>
      <c r="S4" s="7"/>
      <c r="T4" s="7"/>
      <c r="U4" s="4"/>
      <c r="V4" s="4"/>
      <c r="W4" s="4"/>
      <c r="X4" s="4"/>
    </row>
    <row r="5" spans="1:32" ht="13.5" customHeight="1" thickBot="1">
      <c r="A5" s="48">
        <v>2008</v>
      </c>
      <c r="B5" s="80">
        <v>475.65115102909914</v>
      </c>
      <c r="C5" s="23"/>
      <c r="D5" s="24"/>
      <c r="E5" s="52">
        <v>467.10885255788645</v>
      </c>
      <c r="F5" s="23"/>
      <c r="G5" s="51"/>
      <c r="R5" s="7"/>
      <c r="S5" s="7"/>
      <c r="T5" s="7"/>
      <c r="U5" s="4"/>
      <c r="V5" s="4"/>
      <c r="W5" s="4"/>
      <c r="X5" s="4"/>
    </row>
    <row r="6" spans="1:32" ht="13.5" thickBot="1">
      <c r="A6" s="48">
        <f t="shared" ref="A6:A30" si="0">A5+1</f>
        <v>2009</v>
      </c>
      <c r="B6" s="80">
        <v>564.52943109973091</v>
      </c>
      <c r="C6" s="23"/>
      <c r="D6" s="24"/>
      <c r="E6" s="53">
        <v>443.39131352296903</v>
      </c>
      <c r="F6" s="23"/>
      <c r="G6" s="51"/>
      <c r="T6" s="6"/>
      <c r="U6" s="4"/>
      <c r="V6" s="4"/>
      <c r="W6" s="4"/>
      <c r="X6" s="4"/>
    </row>
    <row r="7" spans="1:32" ht="13.5" thickBot="1">
      <c r="A7" s="48">
        <f t="shared" si="0"/>
        <v>2010</v>
      </c>
      <c r="B7" s="80">
        <v>456.13701776780749</v>
      </c>
      <c r="C7" s="23"/>
      <c r="D7" s="24"/>
      <c r="E7" s="53">
        <v>454.84769093297268</v>
      </c>
      <c r="F7" s="23"/>
      <c r="G7" s="51"/>
      <c r="T7" s="6"/>
      <c r="U7" s="4"/>
      <c r="V7" s="4"/>
      <c r="W7" s="4"/>
      <c r="X7" s="4"/>
    </row>
    <row r="8" spans="1:32" ht="13.5" thickBot="1">
      <c r="A8" s="48">
        <f t="shared" si="0"/>
        <v>2011</v>
      </c>
      <c r="B8" s="80">
        <v>531.87730089323395</v>
      </c>
      <c r="C8" s="23"/>
      <c r="D8" s="24"/>
      <c r="E8" s="53">
        <v>457.95648601147349</v>
      </c>
      <c r="F8" s="23"/>
      <c r="G8" s="51"/>
      <c r="T8" s="6"/>
      <c r="U8" s="4"/>
      <c r="V8" s="4"/>
      <c r="W8" s="4"/>
      <c r="X8" s="4"/>
    </row>
    <row r="9" spans="1:32" ht="13.5" thickBot="1">
      <c r="A9" s="48">
        <f t="shared" si="0"/>
        <v>2012</v>
      </c>
      <c r="B9" s="18">
        <v>415.10259347916235</v>
      </c>
      <c r="C9" s="26"/>
      <c r="D9" s="27"/>
      <c r="E9" s="53">
        <v>463.40808592706861</v>
      </c>
      <c r="F9" s="26"/>
      <c r="G9" s="18"/>
      <c r="T9" s="6"/>
      <c r="U9" s="4"/>
      <c r="V9" s="4"/>
      <c r="W9" s="4"/>
      <c r="X9" s="4"/>
    </row>
    <row r="10" spans="1:32" ht="13.5" thickBot="1">
      <c r="A10" s="48">
        <f t="shared" si="0"/>
        <v>2013</v>
      </c>
      <c r="B10" s="20"/>
      <c r="C10" s="52">
        <v>261.42741646900913</v>
      </c>
      <c r="D10" s="18">
        <v>280.62769938301028</v>
      </c>
      <c r="E10" s="22"/>
      <c r="F10" s="18">
        <v>250.58000974718124</v>
      </c>
      <c r="G10" s="18">
        <v>265.40136794629336</v>
      </c>
      <c r="T10" s="6"/>
      <c r="U10" s="4"/>
      <c r="V10" s="4"/>
      <c r="W10" s="4"/>
      <c r="X10" s="4"/>
    </row>
    <row r="11" spans="1:32" ht="13.5" thickBot="1">
      <c r="A11" s="48">
        <f t="shared" si="0"/>
        <v>2014</v>
      </c>
      <c r="B11" s="23"/>
      <c r="C11" s="53">
        <v>278.81803844759207</v>
      </c>
      <c r="D11" s="18">
        <v>294.92719164798518</v>
      </c>
      <c r="E11" s="25"/>
      <c r="F11" s="18">
        <v>274.17179483948428</v>
      </c>
      <c r="G11" s="18">
        <v>302.66718284863202</v>
      </c>
      <c r="T11" s="6"/>
      <c r="U11" s="4"/>
      <c r="V11" s="4"/>
      <c r="W11" s="4"/>
      <c r="X11" s="4"/>
    </row>
    <row r="12" spans="1:32" ht="13.5" thickBot="1">
      <c r="A12" s="48">
        <f t="shared" si="0"/>
        <v>2015</v>
      </c>
      <c r="B12" s="23"/>
      <c r="C12" s="53">
        <v>254.7603636969838</v>
      </c>
      <c r="D12" s="18">
        <v>278.08350840176911</v>
      </c>
      <c r="E12" s="25"/>
      <c r="F12" s="18">
        <v>204.26761781055052</v>
      </c>
      <c r="G12" s="18">
        <v>220.1309304445758</v>
      </c>
      <c r="T12" s="6"/>
      <c r="U12" s="4"/>
      <c r="V12" s="4"/>
      <c r="W12" s="4"/>
      <c r="X12" s="4"/>
    </row>
    <row r="13" spans="1:32" ht="13.5" thickBot="1">
      <c r="A13" s="48">
        <f t="shared" si="0"/>
        <v>2016</v>
      </c>
      <c r="B13" s="23"/>
      <c r="C13" s="53">
        <v>256.06826832931534</v>
      </c>
      <c r="D13" s="18">
        <v>282.46399585808695</v>
      </c>
      <c r="E13" s="25"/>
      <c r="F13" s="18">
        <v>210.06833777282552</v>
      </c>
      <c r="G13" s="18">
        <v>222.29809144172174</v>
      </c>
      <c r="T13" s="6"/>
      <c r="U13" s="4"/>
      <c r="V13" s="4"/>
      <c r="W13" s="4"/>
      <c r="X13" s="4"/>
    </row>
    <row r="14" spans="1:32" ht="13.5" thickBot="1">
      <c r="A14" s="48">
        <f t="shared" si="0"/>
        <v>2017</v>
      </c>
      <c r="B14" s="23"/>
      <c r="C14" s="53">
        <v>247.75338546492316</v>
      </c>
      <c r="D14" s="18">
        <v>270.54824777205846</v>
      </c>
      <c r="E14" s="25"/>
      <c r="F14" s="18">
        <v>229.70015338662523</v>
      </c>
      <c r="G14" s="18">
        <v>251.02139927358729</v>
      </c>
      <c r="T14" s="6"/>
      <c r="U14" s="4"/>
      <c r="V14" s="4"/>
      <c r="W14" s="4"/>
      <c r="X14" s="4"/>
    </row>
    <row r="15" spans="1:32" ht="13.5" thickBot="1">
      <c r="A15" s="48">
        <f t="shared" si="0"/>
        <v>2018</v>
      </c>
      <c r="B15" s="23"/>
      <c r="C15" s="53">
        <v>232.49902137770269</v>
      </c>
      <c r="D15" s="18">
        <v>265.09141581707286</v>
      </c>
      <c r="E15" s="25"/>
      <c r="F15" s="18">
        <v>199.19169469020147</v>
      </c>
      <c r="G15" s="18">
        <v>211.18317673717135</v>
      </c>
      <c r="T15" s="6"/>
      <c r="U15" s="4"/>
      <c r="V15" s="4"/>
      <c r="W15" s="4"/>
      <c r="X15" s="4"/>
    </row>
    <row r="16" spans="1:32" ht="13.5" thickBot="1">
      <c r="A16" s="48">
        <f t="shared" si="0"/>
        <v>2019</v>
      </c>
      <c r="B16" s="23"/>
      <c r="C16" s="53">
        <v>232.04273742598835</v>
      </c>
      <c r="D16" s="18">
        <v>255.99450923764465</v>
      </c>
      <c r="E16" s="25"/>
      <c r="F16" s="18">
        <v>200.94526457008885</v>
      </c>
      <c r="G16" s="18">
        <v>208.76111554260481</v>
      </c>
      <c r="T16" s="6"/>
      <c r="U16" s="4"/>
      <c r="V16" s="4"/>
      <c r="W16" s="4"/>
      <c r="X16" s="4"/>
    </row>
    <row r="17" spans="1:29" ht="13.5" thickBot="1">
      <c r="A17" s="48">
        <f t="shared" si="0"/>
        <v>2020</v>
      </c>
      <c r="B17" s="23"/>
      <c r="C17" s="53">
        <v>232.37755693289148</v>
      </c>
      <c r="D17" s="18">
        <v>261.39298378737635</v>
      </c>
      <c r="E17" s="25"/>
      <c r="F17" s="18">
        <v>203.62259622944993</v>
      </c>
      <c r="G17" s="18">
        <v>216.04162950142532</v>
      </c>
      <c r="T17" s="6"/>
      <c r="U17" s="4"/>
      <c r="V17" s="4"/>
      <c r="W17" s="4"/>
      <c r="X17" s="4"/>
    </row>
    <row r="18" spans="1:29" ht="13.5" thickBot="1">
      <c r="A18" s="48">
        <f t="shared" si="0"/>
        <v>2021</v>
      </c>
      <c r="B18" s="23"/>
      <c r="C18" s="53">
        <v>225.63161952619481</v>
      </c>
      <c r="D18" s="18">
        <v>259.83450247888152</v>
      </c>
      <c r="E18" s="25"/>
      <c r="F18" s="18">
        <v>204.42151927737149</v>
      </c>
      <c r="G18" s="18">
        <v>217.20851495610447</v>
      </c>
      <c r="T18" s="6"/>
      <c r="U18" s="4"/>
      <c r="V18" s="4"/>
      <c r="W18" s="4"/>
      <c r="X18" s="4"/>
    </row>
    <row r="19" spans="1:29" ht="13.5" thickBot="1">
      <c r="A19" s="48">
        <f t="shared" si="0"/>
        <v>2022</v>
      </c>
      <c r="B19" s="23"/>
      <c r="C19" s="53">
        <v>211.31742916503845</v>
      </c>
      <c r="D19" s="18">
        <v>253.77931519507732</v>
      </c>
      <c r="E19" s="25"/>
      <c r="F19" s="18">
        <v>206.42804196555289</v>
      </c>
      <c r="G19" s="18">
        <v>218.60329180568721</v>
      </c>
      <c r="T19" s="6"/>
      <c r="U19" s="4"/>
      <c r="V19" s="4"/>
      <c r="W19" s="4"/>
      <c r="X19" s="4"/>
    </row>
    <row r="20" spans="1:29" ht="13.5" thickBot="1">
      <c r="A20" s="48">
        <f t="shared" si="0"/>
        <v>2023</v>
      </c>
      <c r="B20" s="23"/>
      <c r="C20" s="53">
        <v>208.99466981293091</v>
      </c>
      <c r="D20" s="18">
        <v>253.25384897323329</v>
      </c>
      <c r="E20" s="25"/>
      <c r="F20" s="18">
        <v>207.40140875297109</v>
      </c>
      <c r="G20" s="18">
        <v>216.74945542724788</v>
      </c>
      <c r="T20" s="6"/>
      <c r="U20" s="4"/>
      <c r="V20" s="4"/>
      <c r="W20" s="4"/>
      <c r="X20" s="4"/>
    </row>
    <row r="21" spans="1:29" ht="13.5" thickBot="1">
      <c r="A21" s="48">
        <f t="shared" si="0"/>
        <v>2024</v>
      </c>
      <c r="B21" s="23"/>
      <c r="C21" s="53">
        <v>205.76920606634044</v>
      </c>
      <c r="D21" s="18">
        <v>254.17087174737469</v>
      </c>
      <c r="E21" s="25"/>
      <c r="F21" s="18">
        <v>210.26492982419677</v>
      </c>
      <c r="G21" s="18">
        <v>220.28127183681119</v>
      </c>
      <c r="T21" s="6"/>
      <c r="U21" s="4"/>
      <c r="V21" s="4"/>
      <c r="W21" s="4"/>
      <c r="X21" s="4"/>
    </row>
    <row r="22" spans="1:29" ht="13.5" thickBot="1">
      <c r="A22" s="48">
        <f t="shared" si="0"/>
        <v>2025</v>
      </c>
      <c r="B22" s="23"/>
      <c r="C22" s="53">
        <v>210.92993347085442</v>
      </c>
      <c r="D22" s="18">
        <v>250.94812964904378</v>
      </c>
      <c r="E22" s="25"/>
      <c r="F22" s="18">
        <v>211.44268075228635</v>
      </c>
      <c r="G22" s="18">
        <v>223.20460318817999</v>
      </c>
      <c r="T22" s="6"/>
      <c r="U22" s="4"/>
      <c r="V22" s="4"/>
      <c r="W22" s="4"/>
      <c r="X22" s="4"/>
    </row>
    <row r="23" spans="1:29" ht="13.5" thickBot="1">
      <c r="A23" s="48">
        <f t="shared" si="0"/>
        <v>2026</v>
      </c>
      <c r="B23" s="23"/>
      <c r="C23" s="53">
        <v>205.2963038701478</v>
      </c>
      <c r="D23" s="18">
        <v>258.89721159493456</v>
      </c>
      <c r="E23" s="25"/>
      <c r="F23" s="18">
        <v>211.7558973396003</v>
      </c>
      <c r="G23" s="18">
        <v>222.77231752747957</v>
      </c>
      <c r="T23" s="6"/>
      <c r="U23" s="4"/>
      <c r="V23" s="4"/>
      <c r="W23" s="4"/>
      <c r="X23" s="4"/>
    </row>
    <row r="24" spans="1:29" ht="13.5" thickBot="1">
      <c r="A24" s="48">
        <f t="shared" si="0"/>
        <v>2027</v>
      </c>
      <c r="B24" s="23"/>
      <c r="C24" s="53">
        <v>187.42709942332544</v>
      </c>
      <c r="D24" s="18">
        <v>254.91694532109469</v>
      </c>
      <c r="E24" s="25"/>
      <c r="F24" s="18">
        <v>215.16971295177964</v>
      </c>
      <c r="G24" s="18">
        <v>227.33808967615141</v>
      </c>
      <c r="T24" s="6"/>
      <c r="U24" s="4"/>
      <c r="V24" s="4"/>
      <c r="W24" s="4"/>
      <c r="X24" s="4"/>
    </row>
    <row r="25" spans="1:29" ht="13.5" thickBot="1">
      <c r="A25" s="48">
        <f t="shared" si="0"/>
        <v>2028</v>
      </c>
      <c r="B25" s="23"/>
      <c r="C25" s="53">
        <v>187.19202473803927</v>
      </c>
      <c r="D25" s="18">
        <v>253.88315706056321</v>
      </c>
      <c r="E25" s="25"/>
      <c r="F25" s="18">
        <v>214.88369890890721</v>
      </c>
      <c r="G25" s="18">
        <v>225.66849909575507</v>
      </c>
      <c r="T25" s="6"/>
      <c r="U25" s="4"/>
      <c r="V25" s="4"/>
      <c r="W25" s="4"/>
      <c r="X25" s="4"/>
    </row>
    <row r="26" spans="1:29" ht="13.5" thickBot="1">
      <c r="A26" s="48">
        <f t="shared" si="0"/>
        <v>2029</v>
      </c>
      <c r="B26" s="23"/>
      <c r="C26" s="53">
        <v>191.85890378340866</v>
      </c>
      <c r="D26" s="18">
        <v>257.58899816620595</v>
      </c>
      <c r="E26" s="25"/>
      <c r="F26" s="18">
        <v>219.30066782211023</v>
      </c>
      <c r="G26" s="18">
        <v>226.69228849315076</v>
      </c>
      <c r="T26" s="6"/>
      <c r="U26" s="4"/>
      <c r="V26" s="4"/>
      <c r="W26" s="4"/>
      <c r="X26" s="4"/>
    </row>
    <row r="27" spans="1:29" ht="13.5" thickBot="1">
      <c r="A27" s="48">
        <f t="shared" si="0"/>
        <v>2030</v>
      </c>
      <c r="B27" s="23"/>
      <c r="C27" s="53">
        <v>206.66159155139161</v>
      </c>
      <c r="D27" s="18">
        <v>256.76086094986908</v>
      </c>
      <c r="E27" s="25"/>
      <c r="F27" s="18">
        <v>234.17447341843294</v>
      </c>
      <c r="G27" s="18">
        <v>242.79425662090816</v>
      </c>
      <c r="T27" s="6"/>
      <c r="U27" s="4"/>
      <c r="V27" s="4"/>
      <c r="W27" s="4"/>
      <c r="X27" s="4"/>
    </row>
    <row r="28" spans="1:29" ht="13.5" thickBot="1">
      <c r="A28" s="48">
        <f t="shared" si="0"/>
        <v>2031</v>
      </c>
      <c r="B28" s="23"/>
      <c r="C28" s="53">
        <v>254.11022359614088</v>
      </c>
      <c r="D28" s="18">
        <v>288.66388845156428</v>
      </c>
      <c r="E28" s="25"/>
      <c r="F28" s="18">
        <v>235.7164174803749</v>
      </c>
      <c r="G28" s="18">
        <v>252.57263192200492</v>
      </c>
      <c r="T28" s="6"/>
      <c r="U28" s="4"/>
      <c r="V28" s="4"/>
      <c r="W28" s="4"/>
      <c r="X28" s="4"/>
    </row>
    <row r="29" spans="1:29" ht="13.5" thickBot="1">
      <c r="A29" s="48">
        <f t="shared" si="0"/>
        <v>2032</v>
      </c>
      <c r="B29" s="23"/>
      <c r="C29" s="53">
        <v>253.3601659443728</v>
      </c>
      <c r="D29" s="18">
        <v>291.12418133186861</v>
      </c>
      <c r="E29" s="25"/>
      <c r="F29" s="18">
        <v>239.29681464609774</v>
      </c>
      <c r="G29" s="18">
        <v>252.03169928402113</v>
      </c>
      <c r="T29" s="6"/>
      <c r="U29" s="4"/>
      <c r="V29" s="4"/>
      <c r="W29" s="4"/>
      <c r="X29" s="4"/>
    </row>
    <row r="30" spans="1:29" ht="13.5" thickBot="1">
      <c r="A30" s="48">
        <f t="shared" si="0"/>
        <v>2033</v>
      </c>
      <c r="B30" s="28"/>
      <c r="C30" s="53">
        <v>251.60414527177707</v>
      </c>
      <c r="D30" s="18">
        <v>291.04218682579324</v>
      </c>
      <c r="E30" s="30"/>
      <c r="F30" s="18">
        <v>246.86089567637856</v>
      </c>
      <c r="G30" s="18">
        <v>254.4776126388029</v>
      </c>
      <c r="T30" s="6"/>
      <c r="U30" s="4"/>
      <c r="V30" s="4"/>
      <c r="W30" s="4"/>
      <c r="X30" s="4"/>
    </row>
    <row r="31" spans="1:29" ht="14.25" customHeight="1" thickTop="1" thickBot="1">
      <c r="A31" s="149" t="s">
        <v>10</v>
      </c>
      <c r="B31" s="140"/>
      <c r="C31" s="140"/>
      <c r="D31" s="140"/>
      <c r="E31" s="140"/>
      <c r="F31" s="140"/>
      <c r="G31" s="141"/>
      <c r="T31" s="6"/>
      <c r="U31" s="4"/>
      <c r="V31" s="4"/>
      <c r="W31" s="4"/>
      <c r="X31" s="4"/>
      <c r="Y31" s="6"/>
      <c r="Z31" s="6"/>
      <c r="AA31" s="6"/>
      <c r="AB31" s="6"/>
      <c r="AC31" s="6"/>
    </row>
    <row r="32" spans="1:29" ht="13.5" thickBot="1">
      <c r="A32" s="48" t="s">
        <v>39</v>
      </c>
      <c r="B32" s="31">
        <v>-3.3466917429308518E-2</v>
      </c>
      <c r="C32" s="33"/>
      <c r="D32" s="34"/>
      <c r="E32" s="73">
        <v>-1.9865887453975883E-3</v>
      </c>
      <c r="F32" s="33"/>
      <c r="G32" s="35"/>
      <c r="U32" s="4"/>
      <c r="V32" s="4"/>
      <c r="W32" s="4"/>
      <c r="X32" s="4"/>
    </row>
    <row r="33" spans="1:24" ht="13.5" thickBot="1">
      <c r="A33" s="48" t="s">
        <v>11</v>
      </c>
      <c r="B33" s="38"/>
      <c r="C33" s="31">
        <v>-5.3908054272968631E-3</v>
      </c>
      <c r="D33" s="31">
        <v>-6.9766648226388117E-4</v>
      </c>
      <c r="E33" s="38"/>
      <c r="F33" s="31">
        <v>-5.5074044289239454E-3</v>
      </c>
      <c r="G33" s="31">
        <v>-9.085888903838879E-3</v>
      </c>
      <c r="U33" s="4"/>
      <c r="V33" s="4"/>
      <c r="W33" s="4"/>
      <c r="X33" s="4"/>
    </row>
    <row r="34" spans="1:24" ht="13.5" thickBot="1">
      <c r="A34" s="48" t="s">
        <v>12</v>
      </c>
      <c r="B34" s="41"/>
      <c r="C34" s="31">
        <v>-4.4402366802123394E-2</v>
      </c>
      <c r="D34" s="31">
        <v>-2.6311115225527981E-2</v>
      </c>
      <c r="E34" s="41"/>
      <c r="F34" s="31">
        <v>-7.6765313456369388E-2</v>
      </c>
      <c r="G34" s="31">
        <v>-8.6047771751023183E-2</v>
      </c>
      <c r="U34" s="4"/>
      <c r="V34" s="4"/>
      <c r="W34" s="4"/>
      <c r="X34" s="4"/>
    </row>
    <row r="35" spans="1:24" ht="13.5" thickBot="1">
      <c r="A35" s="48" t="s">
        <v>13</v>
      </c>
      <c r="B35" s="31"/>
      <c r="C35" s="31">
        <v>5.2786153521178214E-3</v>
      </c>
      <c r="D35" s="31">
        <v>6.2456563949151445E-3</v>
      </c>
      <c r="E35" s="31"/>
      <c r="F35" s="31">
        <v>1.4406612632388072E-2</v>
      </c>
      <c r="G35" s="31">
        <v>1.2510069229477283E-2</v>
      </c>
      <c r="U35" s="4"/>
      <c r="V35" s="4"/>
      <c r="W35" s="4"/>
      <c r="X35" s="4"/>
    </row>
    <row r="39" spans="1:24">
      <c r="A39" s="11"/>
      <c r="B39" s="11"/>
      <c r="C39" s="11"/>
      <c r="I39" s="11"/>
    </row>
    <row r="40" spans="1:24">
      <c r="A40" s="11"/>
      <c r="B40" s="11"/>
      <c r="C40" s="11"/>
      <c r="I40" s="11"/>
    </row>
    <row r="41" spans="1:24">
      <c r="A41" s="11"/>
      <c r="B41" s="11"/>
      <c r="C41" s="11"/>
      <c r="I41" s="11"/>
    </row>
    <row r="42" spans="1:24">
      <c r="A42" s="11"/>
      <c r="B42" s="11"/>
      <c r="C42" s="11"/>
      <c r="I42" s="11"/>
    </row>
    <row r="44" spans="1:24">
      <c r="A44" s="10"/>
      <c r="B44" s="11"/>
      <c r="C44" s="11"/>
      <c r="D44" s="11"/>
      <c r="I44" s="10"/>
    </row>
    <row r="45" spans="1:24">
      <c r="A45" s="11"/>
      <c r="B45" s="11"/>
      <c r="C45" s="11"/>
      <c r="D45" s="11"/>
      <c r="I45" s="11"/>
    </row>
    <row r="46" spans="1:24">
      <c r="A46" s="12"/>
      <c r="B46" s="12"/>
      <c r="C46" s="12"/>
      <c r="D46" s="12"/>
      <c r="I46" s="12"/>
    </row>
    <row r="47" spans="1:24">
      <c r="A47" s="13"/>
      <c r="B47" s="14"/>
      <c r="C47" s="14"/>
      <c r="D47" s="14"/>
      <c r="I47" s="13"/>
    </row>
    <row r="48" spans="1:24">
      <c r="A48" s="13"/>
      <c r="B48" s="15"/>
      <c r="C48" s="14"/>
      <c r="D48" s="15"/>
      <c r="I48" s="13"/>
    </row>
    <row r="49" spans="1:9">
      <c r="A49" s="13"/>
      <c r="B49" s="14"/>
      <c r="C49" s="14"/>
      <c r="D49" s="14"/>
      <c r="I49" s="13"/>
    </row>
    <row r="50" spans="1:9">
      <c r="A50" s="13"/>
      <c r="B50" s="14"/>
      <c r="C50" s="14"/>
      <c r="D50" s="14"/>
      <c r="I50" s="13"/>
    </row>
    <row r="55" spans="1:9" ht="15" customHeight="1"/>
  </sheetData>
  <mergeCells count="4">
    <mergeCell ref="B2:D2"/>
    <mergeCell ref="E2:G2"/>
    <mergeCell ref="A4:G4"/>
    <mergeCell ref="A31:G31"/>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6"/>
  <sheetViews>
    <sheetView showGridLines="0" view="pageBreakPreview" zoomScaleNormal="70" zoomScaleSheetLayoutView="100" zoomScalePageLayoutView="30" workbookViewId="0"/>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9" width="10.140625" style="113" customWidth="1"/>
    <col min="10" max="10" width="1.7109375" style="113" customWidth="1"/>
    <col min="11" max="11" width="10.7109375" style="113" hidden="1" customWidth="1" outlineLevel="1"/>
    <col min="12" max="12" width="12" style="113" hidden="1" customWidth="1" outlineLevel="1"/>
    <col min="13" max="15" width="10.140625" style="113" hidden="1" customWidth="1" outlineLevel="1"/>
    <col min="16" max="17" width="9.140625" style="113" hidden="1" customWidth="1" outlineLevel="1"/>
    <col min="18" max="18" width="1.7109375" style="113" customWidth="1" collapsed="1"/>
    <col min="19"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127</v>
      </c>
      <c r="K1" s="44" t="s">
        <v>19</v>
      </c>
      <c r="AF1" s="9"/>
    </row>
    <row r="2" spans="1:32" ht="12.75" customHeight="1">
      <c r="A2" s="49"/>
      <c r="B2" s="146" t="s">
        <v>1</v>
      </c>
      <c r="C2" s="147"/>
      <c r="D2" s="147"/>
      <c r="E2" s="148"/>
      <c r="F2" s="146" t="s">
        <v>2</v>
      </c>
      <c r="G2" s="147"/>
      <c r="H2" s="147"/>
      <c r="I2" s="148"/>
      <c r="K2" s="150"/>
      <c r="L2" s="146" t="s">
        <v>2</v>
      </c>
      <c r="M2" s="147"/>
      <c r="N2" s="147"/>
      <c r="O2" s="148"/>
      <c r="W2" s="114"/>
      <c r="X2" s="114"/>
    </row>
    <row r="3" spans="1:32" ht="23.25" customHeight="1" thickBot="1">
      <c r="A3" s="50"/>
      <c r="B3" s="119" t="s">
        <v>3</v>
      </c>
      <c r="C3" s="119" t="s">
        <v>4</v>
      </c>
      <c r="D3" s="119" t="s">
        <v>5</v>
      </c>
      <c r="E3" s="119" t="s">
        <v>6</v>
      </c>
      <c r="F3" s="119" t="s">
        <v>3</v>
      </c>
      <c r="G3" s="119" t="s">
        <v>4</v>
      </c>
      <c r="H3" s="119" t="s">
        <v>5</v>
      </c>
      <c r="I3" s="119" t="s">
        <v>6</v>
      </c>
      <c r="K3" s="151"/>
      <c r="L3" s="119" t="s">
        <v>3</v>
      </c>
      <c r="M3" s="119" t="s">
        <v>4</v>
      </c>
      <c r="N3" s="119" t="s">
        <v>5</v>
      </c>
      <c r="O3" s="119" t="s">
        <v>6</v>
      </c>
      <c r="T3" s="6"/>
      <c r="V3" s="6"/>
      <c r="W3" s="114"/>
      <c r="X3" s="114"/>
      <c r="Y3" s="6"/>
      <c r="Z3" s="6"/>
      <c r="AA3" s="6"/>
      <c r="AB3" s="6"/>
      <c r="AC3" s="6"/>
    </row>
    <row r="4" spans="1:32" ht="14.25" customHeight="1" thickTop="1" thickBot="1">
      <c r="A4" s="149" t="s">
        <v>40</v>
      </c>
      <c r="B4" s="140"/>
      <c r="C4" s="140"/>
      <c r="D4" s="140"/>
      <c r="E4" s="140"/>
      <c r="F4" s="140"/>
      <c r="G4" s="140"/>
      <c r="H4" s="140"/>
      <c r="I4" s="141"/>
      <c r="K4" s="149" t="s">
        <v>195</v>
      </c>
      <c r="L4" s="140"/>
      <c r="M4" s="140"/>
      <c r="N4" s="140"/>
      <c r="O4" s="141"/>
      <c r="T4" s="7"/>
      <c r="U4" s="7"/>
      <c r="V4" s="7"/>
      <c r="W4" s="114"/>
      <c r="X4" s="114"/>
    </row>
    <row r="5" spans="1:32" ht="13.5" customHeight="1" thickBot="1">
      <c r="A5" s="48">
        <v>2008</v>
      </c>
      <c r="B5" s="108">
        <v>22.859977062625198</v>
      </c>
      <c r="C5" s="108">
        <v>120.25788965895211</v>
      </c>
      <c r="D5" s="108">
        <v>90.000848279563712</v>
      </c>
      <c r="E5" s="109">
        <v>233.11871500114103</v>
      </c>
      <c r="F5" s="23"/>
      <c r="G5" s="24"/>
      <c r="H5" s="24"/>
      <c r="I5" s="51"/>
      <c r="K5" s="48">
        <v>2008</v>
      </c>
      <c r="L5" s="46">
        <f t="shared" ref="L5:N9" si="0">B5</f>
        <v>22.859977062625198</v>
      </c>
      <c r="M5" s="46">
        <f t="shared" si="0"/>
        <v>120.25788965895211</v>
      </c>
      <c r="N5" s="46">
        <f t="shared" si="0"/>
        <v>90.000848279563712</v>
      </c>
      <c r="O5" s="47">
        <f t="shared" ref="O5:O30" si="1">SUM(L5:N5)</f>
        <v>233.11871500114103</v>
      </c>
      <c r="T5" s="7"/>
      <c r="U5" s="7"/>
      <c r="V5" s="7"/>
      <c r="W5" s="114"/>
      <c r="X5" s="114"/>
    </row>
    <row r="6" spans="1:32" ht="13.5" thickBot="1">
      <c r="A6" s="48">
        <f t="shared" ref="A6:A30" si="2">A5+1</f>
        <v>2009</v>
      </c>
      <c r="B6" s="108">
        <v>17.38082805530161</v>
      </c>
      <c r="C6" s="108">
        <v>121.80442397489503</v>
      </c>
      <c r="D6" s="108">
        <v>83.908727183238895</v>
      </c>
      <c r="E6" s="109">
        <v>223.09397921343555</v>
      </c>
      <c r="F6" s="23"/>
      <c r="G6" s="24"/>
      <c r="H6" s="24"/>
      <c r="I6" s="51"/>
      <c r="K6" s="48">
        <f t="shared" ref="K6:K30" si="3">K5+1</f>
        <v>2009</v>
      </c>
      <c r="L6" s="46">
        <f t="shared" si="0"/>
        <v>17.38082805530161</v>
      </c>
      <c r="M6" s="46">
        <f t="shared" si="0"/>
        <v>121.80442397489503</v>
      </c>
      <c r="N6" s="46">
        <f t="shared" si="0"/>
        <v>83.908727183238895</v>
      </c>
      <c r="O6" s="47">
        <f t="shared" si="1"/>
        <v>223.09397921343555</v>
      </c>
      <c r="V6" s="6"/>
      <c r="W6" s="114"/>
      <c r="X6" s="114"/>
    </row>
    <row r="7" spans="1:32" ht="13.5" thickBot="1">
      <c r="A7" s="48">
        <f t="shared" si="2"/>
        <v>2010</v>
      </c>
      <c r="B7" s="108">
        <v>7.1816842751290286</v>
      </c>
      <c r="C7" s="108">
        <v>121.51629606279324</v>
      </c>
      <c r="D7" s="108">
        <v>84.211798307699382</v>
      </c>
      <c r="E7" s="109">
        <v>212.90977864562166</v>
      </c>
      <c r="F7" s="23"/>
      <c r="G7" s="24"/>
      <c r="H7" s="24"/>
      <c r="I7" s="51"/>
      <c r="K7" s="48">
        <f t="shared" si="3"/>
        <v>2010</v>
      </c>
      <c r="L7" s="46">
        <f t="shared" si="0"/>
        <v>7.1816842751290286</v>
      </c>
      <c r="M7" s="46">
        <f t="shared" si="0"/>
        <v>121.51629606279324</v>
      </c>
      <c r="N7" s="46">
        <f t="shared" si="0"/>
        <v>84.211798307699382</v>
      </c>
      <c r="O7" s="47">
        <f t="shared" si="1"/>
        <v>212.90977864562166</v>
      </c>
      <c r="V7" s="6"/>
      <c r="W7" s="114"/>
      <c r="X7" s="114"/>
    </row>
    <row r="8" spans="1:32" ht="13.5" thickBot="1">
      <c r="A8" s="48">
        <f t="shared" si="2"/>
        <v>2011</v>
      </c>
      <c r="B8" s="108">
        <v>8.9701321590761136</v>
      </c>
      <c r="C8" s="108">
        <v>122.43499989158613</v>
      </c>
      <c r="D8" s="108">
        <v>82.119104623002798</v>
      </c>
      <c r="E8" s="109">
        <v>213.52423667366503</v>
      </c>
      <c r="F8" s="23"/>
      <c r="G8" s="24"/>
      <c r="H8" s="24"/>
      <c r="I8" s="51"/>
      <c r="K8" s="48">
        <f t="shared" si="3"/>
        <v>2011</v>
      </c>
      <c r="L8" s="46">
        <f t="shared" si="0"/>
        <v>8.9701321590761136</v>
      </c>
      <c r="M8" s="46">
        <f t="shared" si="0"/>
        <v>122.43499989158613</v>
      </c>
      <c r="N8" s="46">
        <f t="shared" si="0"/>
        <v>82.119104623002798</v>
      </c>
      <c r="O8" s="47">
        <f t="shared" si="1"/>
        <v>213.52423667366503</v>
      </c>
      <c r="V8" s="6"/>
      <c r="W8" s="114"/>
      <c r="X8" s="114"/>
    </row>
    <row r="9" spans="1:32" ht="13.5" thickBot="1">
      <c r="A9" s="48">
        <f t="shared" si="2"/>
        <v>2012</v>
      </c>
      <c r="B9" s="108">
        <v>15.713476285288872</v>
      </c>
      <c r="C9" s="108">
        <v>124.49011856768851</v>
      </c>
      <c r="D9" s="108">
        <v>78.860344759619892</v>
      </c>
      <c r="E9" s="109">
        <v>219.06393961259727</v>
      </c>
      <c r="F9" s="26"/>
      <c r="G9" s="27"/>
      <c r="H9" s="27"/>
      <c r="I9" s="108"/>
      <c r="K9" s="48">
        <f t="shared" si="3"/>
        <v>2012</v>
      </c>
      <c r="L9" s="46">
        <f t="shared" si="0"/>
        <v>15.713476285288872</v>
      </c>
      <c r="M9" s="46">
        <f t="shared" si="0"/>
        <v>124.49011856768851</v>
      </c>
      <c r="N9" s="46">
        <f t="shared" si="0"/>
        <v>78.860344759619892</v>
      </c>
      <c r="O9" s="47">
        <f t="shared" si="1"/>
        <v>219.06393961259727</v>
      </c>
      <c r="V9" s="6"/>
      <c r="W9" s="114"/>
      <c r="X9" s="114"/>
    </row>
    <row r="10" spans="1:32" ht="13.5" thickBot="1">
      <c r="A10" s="48">
        <f t="shared" si="2"/>
        <v>2013</v>
      </c>
      <c r="B10" s="20"/>
      <c r="C10" s="21"/>
      <c r="D10" s="21"/>
      <c r="E10" s="22"/>
      <c r="F10" s="108">
        <v>9.4414297523115813</v>
      </c>
      <c r="G10" s="108">
        <v>125.32206490620248</v>
      </c>
      <c r="H10" s="108">
        <v>77.714839311476794</v>
      </c>
      <c r="I10" s="109">
        <v>212.47833396999087</v>
      </c>
      <c r="K10" s="48">
        <f t="shared" si="3"/>
        <v>2013</v>
      </c>
      <c r="L10" s="108">
        <f t="shared" ref="L10:N30" si="4">F10</f>
        <v>9.4414297523115813</v>
      </c>
      <c r="M10" s="108">
        <f t="shared" si="4"/>
        <v>125.32206490620248</v>
      </c>
      <c r="N10" s="108">
        <f t="shared" si="4"/>
        <v>77.714839311476794</v>
      </c>
      <c r="O10" s="109">
        <f t="shared" si="1"/>
        <v>212.47833396999087</v>
      </c>
      <c r="V10" s="6"/>
      <c r="W10" s="114"/>
      <c r="X10" s="114"/>
    </row>
    <row r="11" spans="1:32" ht="13.5" thickBot="1">
      <c r="A11" s="48">
        <f t="shared" si="2"/>
        <v>2014</v>
      </c>
      <c r="B11" s="23"/>
      <c r="C11" s="24"/>
      <c r="D11" s="24"/>
      <c r="E11" s="25"/>
      <c r="F11" s="108">
        <v>1.170222329533394</v>
      </c>
      <c r="G11" s="108">
        <v>125.98645114631174</v>
      </c>
      <c r="H11" s="108">
        <v>76.772769042318302</v>
      </c>
      <c r="I11" s="109">
        <v>203.92944251816343</v>
      </c>
      <c r="K11" s="48">
        <f t="shared" si="3"/>
        <v>2014</v>
      </c>
      <c r="L11" s="108">
        <f t="shared" si="4"/>
        <v>1.170222329533394</v>
      </c>
      <c r="M11" s="108">
        <f t="shared" si="4"/>
        <v>125.98645114631174</v>
      </c>
      <c r="N11" s="108">
        <f t="shared" si="4"/>
        <v>76.772769042318302</v>
      </c>
      <c r="O11" s="109">
        <f t="shared" si="1"/>
        <v>203.92944251816343</v>
      </c>
      <c r="V11" s="6"/>
      <c r="W11" s="114"/>
      <c r="X11" s="114"/>
    </row>
    <row r="12" spans="1:32" ht="13.5" thickBot="1">
      <c r="A12" s="48">
        <f t="shared" si="2"/>
        <v>2015</v>
      </c>
      <c r="B12" s="23"/>
      <c r="C12" s="24"/>
      <c r="D12" s="24"/>
      <c r="E12" s="25"/>
      <c r="F12" s="108">
        <v>1.0487185761526585</v>
      </c>
      <c r="G12" s="108">
        <v>126.78478004180002</v>
      </c>
      <c r="H12" s="108">
        <v>76.303128432296802</v>
      </c>
      <c r="I12" s="109">
        <v>204.13662705024947</v>
      </c>
      <c r="K12" s="48">
        <f t="shared" si="3"/>
        <v>2015</v>
      </c>
      <c r="L12" s="108">
        <f t="shared" si="4"/>
        <v>1.0487185761526585</v>
      </c>
      <c r="M12" s="108">
        <f t="shared" si="4"/>
        <v>126.78478004180002</v>
      </c>
      <c r="N12" s="108">
        <f t="shared" si="4"/>
        <v>76.303128432296802</v>
      </c>
      <c r="O12" s="109">
        <f t="shared" si="1"/>
        <v>204.13662705024947</v>
      </c>
      <c r="V12" s="6"/>
      <c r="W12" s="114"/>
      <c r="X12" s="114"/>
    </row>
    <row r="13" spans="1:32" ht="13.5" thickBot="1">
      <c r="A13" s="48">
        <f t="shared" si="2"/>
        <v>2016</v>
      </c>
      <c r="B13" s="23"/>
      <c r="C13" s="24"/>
      <c r="D13" s="24"/>
      <c r="E13" s="25"/>
      <c r="F13" s="108">
        <v>1.1316946013317413</v>
      </c>
      <c r="G13" s="108">
        <v>128.11969235663753</v>
      </c>
      <c r="H13" s="108">
        <v>75.987791304095012</v>
      </c>
      <c r="I13" s="109">
        <v>205.23917826206429</v>
      </c>
      <c r="K13" s="48">
        <f t="shared" si="3"/>
        <v>2016</v>
      </c>
      <c r="L13" s="108">
        <f t="shared" si="4"/>
        <v>1.1316946013317413</v>
      </c>
      <c r="M13" s="108">
        <f t="shared" si="4"/>
        <v>128.11969235663753</v>
      </c>
      <c r="N13" s="108">
        <f t="shared" si="4"/>
        <v>75.987791304095012</v>
      </c>
      <c r="O13" s="109">
        <f t="shared" si="1"/>
        <v>205.23917826206429</v>
      </c>
      <c r="V13" s="6"/>
      <c r="W13" s="114"/>
      <c r="X13" s="114"/>
    </row>
    <row r="14" spans="1:32" ht="13.5" thickBot="1">
      <c r="A14" s="48">
        <f t="shared" si="2"/>
        <v>2017</v>
      </c>
      <c r="B14" s="23"/>
      <c r="C14" s="24"/>
      <c r="D14" s="24"/>
      <c r="E14" s="25"/>
      <c r="F14" s="108">
        <v>2.0281770780214061</v>
      </c>
      <c r="G14" s="108">
        <v>129.8216381508206</v>
      </c>
      <c r="H14" s="108">
        <v>76.218914525642191</v>
      </c>
      <c r="I14" s="109">
        <v>208.0687297544842</v>
      </c>
      <c r="K14" s="48">
        <f t="shared" si="3"/>
        <v>2017</v>
      </c>
      <c r="L14" s="108">
        <f t="shared" si="4"/>
        <v>2.0281770780214061</v>
      </c>
      <c r="M14" s="108">
        <f t="shared" si="4"/>
        <v>129.8216381508206</v>
      </c>
      <c r="N14" s="108">
        <f t="shared" si="4"/>
        <v>76.218914525642191</v>
      </c>
      <c r="O14" s="109">
        <f t="shared" si="1"/>
        <v>208.0687297544842</v>
      </c>
      <c r="V14" s="6"/>
      <c r="W14" s="114"/>
      <c r="X14" s="114"/>
    </row>
    <row r="15" spans="1:32" ht="13.5" thickBot="1">
      <c r="A15" s="48">
        <f t="shared" si="2"/>
        <v>2018</v>
      </c>
      <c r="B15" s="23"/>
      <c r="C15" s="24"/>
      <c r="D15" s="24"/>
      <c r="E15" s="25"/>
      <c r="F15" s="108">
        <v>2.643038101576618</v>
      </c>
      <c r="G15" s="108">
        <v>131.54065644554291</v>
      </c>
      <c r="H15" s="108">
        <v>76.72937556378649</v>
      </c>
      <c r="I15" s="109">
        <v>210.91307011090601</v>
      </c>
      <c r="K15" s="48">
        <f t="shared" si="3"/>
        <v>2018</v>
      </c>
      <c r="L15" s="108">
        <f t="shared" si="4"/>
        <v>2.643038101576618</v>
      </c>
      <c r="M15" s="108">
        <f t="shared" si="4"/>
        <v>131.54065644554291</v>
      </c>
      <c r="N15" s="108">
        <f t="shared" si="4"/>
        <v>76.72937556378649</v>
      </c>
      <c r="O15" s="109">
        <f t="shared" si="1"/>
        <v>210.91307011090601</v>
      </c>
      <c r="V15" s="6"/>
      <c r="W15" s="114"/>
      <c r="X15" s="114"/>
    </row>
    <row r="16" spans="1:32" ht="13.5" thickBot="1">
      <c r="A16" s="48">
        <f t="shared" si="2"/>
        <v>2019</v>
      </c>
      <c r="B16" s="23"/>
      <c r="C16" s="24"/>
      <c r="D16" s="24"/>
      <c r="E16" s="25"/>
      <c r="F16" s="108">
        <v>2.5623073140922625</v>
      </c>
      <c r="G16" s="108">
        <v>133.12824110278291</v>
      </c>
      <c r="H16" s="108">
        <v>77.168757470478184</v>
      </c>
      <c r="I16" s="109">
        <v>212.85930588735334</v>
      </c>
      <c r="K16" s="48">
        <f t="shared" si="3"/>
        <v>2019</v>
      </c>
      <c r="L16" s="108">
        <f t="shared" si="4"/>
        <v>2.5623073140922625</v>
      </c>
      <c r="M16" s="108">
        <f t="shared" si="4"/>
        <v>133.12824110278291</v>
      </c>
      <c r="N16" s="108">
        <f t="shared" si="4"/>
        <v>77.168757470478184</v>
      </c>
      <c r="O16" s="109">
        <f t="shared" si="1"/>
        <v>212.85930588735334</v>
      </c>
      <c r="V16" s="6"/>
      <c r="W16" s="114"/>
      <c r="X16" s="114"/>
    </row>
    <row r="17" spans="1:29" ht="13.5" thickBot="1">
      <c r="A17" s="48">
        <f t="shared" si="2"/>
        <v>2020</v>
      </c>
      <c r="B17" s="23"/>
      <c r="C17" s="24"/>
      <c r="D17" s="24"/>
      <c r="E17" s="25"/>
      <c r="F17" s="108">
        <v>3.3339013118793512</v>
      </c>
      <c r="G17" s="108">
        <v>134.56890385195493</v>
      </c>
      <c r="H17" s="108">
        <v>77.538977182792394</v>
      </c>
      <c r="I17" s="109">
        <v>215.44178234662667</v>
      </c>
      <c r="K17" s="48">
        <f t="shared" si="3"/>
        <v>2020</v>
      </c>
      <c r="L17" s="108">
        <f t="shared" si="4"/>
        <v>3.3339013118793512</v>
      </c>
      <c r="M17" s="108">
        <f t="shared" si="4"/>
        <v>134.56890385195493</v>
      </c>
      <c r="N17" s="108">
        <f t="shared" si="4"/>
        <v>77.538977182792394</v>
      </c>
      <c r="O17" s="109">
        <f t="shared" si="1"/>
        <v>215.44178234662667</v>
      </c>
      <c r="V17" s="6"/>
      <c r="W17" s="114"/>
      <c r="X17" s="114"/>
    </row>
    <row r="18" spans="1:29" ht="13.5" thickBot="1">
      <c r="A18" s="48">
        <f t="shared" si="2"/>
        <v>2021</v>
      </c>
      <c r="B18" s="23"/>
      <c r="C18" s="24"/>
      <c r="D18" s="24"/>
      <c r="E18" s="25"/>
      <c r="F18" s="108">
        <v>3.3253356783014634</v>
      </c>
      <c r="G18" s="108">
        <v>135.80526960144053</v>
      </c>
      <c r="H18" s="108">
        <v>77.570392451940904</v>
      </c>
      <c r="I18" s="109">
        <v>216.70099773168289</v>
      </c>
      <c r="K18" s="48">
        <f t="shared" si="3"/>
        <v>2021</v>
      </c>
      <c r="L18" s="108">
        <f t="shared" si="4"/>
        <v>3.3253356783014634</v>
      </c>
      <c r="M18" s="108">
        <f t="shared" si="4"/>
        <v>135.80526960144053</v>
      </c>
      <c r="N18" s="108">
        <f t="shared" si="4"/>
        <v>77.570392451940904</v>
      </c>
      <c r="O18" s="109">
        <f t="shared" si="1"/>
        <v>216.70099773168289</v>
      </c>
      <c r="V18" s="6"/>
      <c r="W18" s="114"/>
      <c r="X18" s="114"/>
    </row>
    <row r="19" spans="1:29" ht="13.5" thickBot="1">
      <c r="A19" s="48">
        <f t="shared" si="2"/>
        <v>2022</v>
      </c>
      <c r="B19" s="23"/>
      <c r="C19" s="24"/>
      <c r="D19" s="24"/>
      <c r="E19" s="25"/>
      <c r="F19" s="108">
        <v>3.759813701355518</v>
      </c>
      <c r="G19" s="108">
        <v>136.8950677645818</v>
      </c>
      <c r="H19" s="108">
        <v>77.228705930914415</v>
      </c>
      <c r="I19" s="109">
        <v>217.88358739685174</v>
      </c>
      <c r="K19" s="48">
        <f t="shared" si="3"/>
        <v>2022</v>
      </c>
      <c r="L19" s="108">
        <f t="shared" si="4"/>
        <v>3.759813701355518</v>
      </c>
      <c r="M19" s="108">
        <f t="shared" si="4"/>
        <v>136.8950677645818</v>
      </c>
      <c r="N19" s="108">
        <f t="shared" si="4"/>
        <v>77.228705930914415</v>
      </c>
      <c r="O19" s="109">
        <f t="shared" si="1"/>
        <v>217.88358739685174</v>
      </c>
      <c r="V19" s="6"/>
      <c r="W19" s="114"/>
      <c r="X19" s="114"/>
    </row>
    <row r="20" spans="1:29" ht="13.5" thickBot="1">
      <c r="A20" s="48">
        <f t="shared" si="2"/>
        <v>2023</v>
      </c>
      <c r="B20" s="23"/>
      <c r="C20" s="24"/>
      <c r="D20" s="24"/>
      <c r="E20" s="25"/>
      <c r="F20" s="108">
        <v>3.9022980759259762</v>
      </c>
      <c r="G20" s="108">
        <v>138.03478526205569</v>
      </c>
      <c r="H20" s="108">
        <v>77.0701680431645</v>
      </c>
      <c r="I20" s="109">
        <v>219.00725138114618</v>
      </c>
      <c r="K20" s="48">
        <f t="shared" si="3"/>
        <v>2023</v>
      </c>
      <c r="L20" s="108">
        <f t="shared" si="4"/>
        <v>3.9022980759259762</v>
      </c>
      <c r="M20" s="108">
        <f t="shared" si="4"/>
        <v>138.03478526205569</v>
      </c>
      <c r="N20" s="108">
        <f t="shared" si="4"/>
        <v>77.0701680431645</v>
      </c>
      <c r="O20" s="109">
        <f t="shared" si="1"/>
        <v>219.00725138114618</v>
      </c>
      <c r="V20" s="6"/>
      <c r="W20" s="114"/>
      <c r="X20" s="114"/>
    </row>
    <row r="21" spans="1:29" ht="13.5" thickBot="1">
      <c r="A21" s="48">
        <f t="shared" si="2"/>
        <v>2024</v>
      </c>
      <c r="B21" s="23"/>
      <c r="C21" s="24"/>
      <c r="D21" s="24"/>
      <c r="E21" s="25"/>
      <c r="F21" s="108">
        <v>4.122494618846579</v>
      </c>
      <c r="G21" s="108">
        <v>139.35397451025682</v>
      </c>
      <c r="H21" s="108">
        <v>77.387857954190196</v>
      </c>
      <c r="I21" s="109">
        <v>220.8643270832936</v>
      </c>
      <c r="K21" s="48">
        <f t="shared" si="3"/>
        <v>2024</v>
      </c>
      <c r="L21" s="108">
        <f t="shared" si="4"/>
        <v>4.122494618846579</v>
      </c>
      <c r="M21" s="108">
        <f t="shared" si="4"/>
        <v>139.35397451025682</v>
      </c>
      <c r="N21" s="108">
        <f t="shared" si="4"/>
        <v>77.387857954190196</v>
      </c>
      <c r="O21" s="109">
        <f t="shared" si="1"/>
        <v>220.8643270832936</v>
      </c>
      <c r="V21" s="6"/>
      <c r="W21" s="114"/>
      <c r="X21" s="114"/>
    </row>
    <row r="22" spans="1:29" ht="13.5" thickBot="1">
      <c r="A22" s="48">
        <f t="shared" si="2"/>
        <v>2025</v>
      </c>
      <c r="B22" s="23"/>
      <c r="C22" s="24"/>
      <c r="D22" s="24"/>
      <c r="E22" s="25"/>
      <c r="F22" s="108">
        <v>3.9190380542028187</v>
      </c>
      <c r="G22" s="108">
        <v>140.8409197851843</v>
      </c>
      <c r="H22" s="108">
        <v>77.934381468109407</v>
      </c>
      <c r="I22" s="109">
        <v>222.69433930749653</v>
      </c>
      <c r="K22" s="48">
        <f t="shared" si="3"/>
        <v>2025</v>
      </c>
      <c r="L22" s="108">
        <f t="shared" si="4"/>
        <v>3.9190380542028187</v>
      </c>
      <c r="M22" s="108">
        <f t="shared" si="4"/>
        <v>140.8409197851843</v>
      </c>
      <c r="N22" s="108">
        <f t="shared" si="4"/>
        <v>77.934381468109407</v>
      </c>
      <c r="O22" s="109">
        <f t="shared" si="1"/>
        <v>222.69433930749653</v>
      </c>
      <c r="V22" s="6"/>
      <c r="W22" s="114"/>
      <c r="X22" s="114"/>
    </row>
    <row r="23" spans="1:29" ht="13.5" thickBot="1">
      <c r="A23" s="48">
        <f t="shared" si="2"/>
        <v>2026</v>
      </c>
      <c r="B23" s="23"/>
      <c r="C23" s="24"/>
      <c r="D23" s="24"/>
      <c r="E23" s="25"/>
      <c r="F23" s="108">
        <v>4.5419602050497829</v>
      </c>
      <c r="G23" s="108">
        <v>142.43193869242009</v>
      </c>
      <c r="H23" s="108">
        <v>78.38385985656609</v>
      </c>
      <c r="I23" s="109">
        <v>225.35775875403596</v>
      </c>
      <c r="K23" s="48">
        <f t="shared" si="3"/>
        <v>2026</v>
      </c>
      <c r="L23" s="108">
        <f t="shared" si="4"/>
        <v>4.5419602050497829</v>
      </c>
      <c r="M23" s="108">
        <f t="shared" si="4"/>
        <v>142.43193869242009</v>
      </c>
      <c r="N23" s="108">
        <f t="shared" si="4"/>
        <v>78.38385985656609</v>
      </c>
      <c r="O23" s="109">
        <f t="shared" si="1"/>
        <v>225.35775875403596</v>
      </c>
      <c r="V23" s="6"/>
      <c r="W23" s="114"/>
      <c r="X23" s="114"/>
    </row>
    <row r="24" spans="1:29" ht="13.5" thickBot="1">
      <c r="A24" s="48">
        <f t="shared" si="2"/>
        <v>2027</v>
      </c>
      <c r="B24" s="23"/>
      <c r="C24" s="24"/>
      <c r="D24" s="24"/>
      <c r="E24" s="25"/>
      <c r="F24" s="108">
        <v>4.8734044127961988</v>
      </c>
      <c r="G24" s="108">
        <v>144.08675080458858</v>
      </c>
      <c r="H24" s="108">
        <v>78.787843505616593</v>
      </c>
      <c r="I24" s="109">
        <v>227.74799872300136</v>
      </c>
      <c r="K24" s="48">
        <f t="shared" si="3"/>
        <v>2027</v>
      </c>
      <c r="L24" s="108">
        <f t="shared" si="4"/>
        <v>4.8734044127961988</v>
      </c>
      <c r="M24" s="108">
        <f t="shared" si="4"/>
        <v>144.08675080458858</v>
      </c>
      <c r="N24" s="108">
        <f t="shared" si="4"/>
        <v>78.787843505616593</v>
      </c>
      <c r="O24" s="109">
        <f t="shared" si="1"/>
        <v>227.74799872300136</v>
      </c>
      <c r="V24" s="6"/>
      <c r="W24" s="114"/>
      <c r="X24" s="114"/>
    </row>
    <row r="25" spans="1:29" ht="13.5" thickBot="1">
      <c r="A25" s="48">
        <f t="shared" si="2"/>
        <v>2028</v>
      </c>
      <c r="B25" s="23"/>
      <c r="C25" s="24"/>
      <c r="D25" s="24"/>
      <c r="E25" s="25"/>
      <c r="F25" s="108">
        <v>5.5800451661196115</v>
      </c>
      <c r="G25" s="108">
        <v>145.78796014190019</v>
      </c>
      <c r="H25" s="108">
        <v>79.221677604654104</v>
      </c>
      <c r="I25" s="109">
        <v>230.58968291267391</v>
      </c>
      <c r="K25" s="48">
        <f t="shared" si="3"/>
        <v>2028</v>
      </c>
      <c r="L25" s="108">
        <f t="shared" si="4"/>
        <v>5.5800451661196115</v>
      </c>
      <c r="M25" s="108">
        <f t="shared" si="4"/>
        <v>145.78796014190019</v>
      </c>
      <c r="N25" s="108">
        <f t="shared" si="4"/>
        <v>79.221677604654104</v>
      </c>
      <c r="O25" s="109">
        <f t="shared" si="1"/>
        <v>230.58968291267391</v>
      </c>
      <c r="V25" s="6"/>
      <c r="W25" s="114"/>
      <c r="X25" s="114"/>
    </row>
    <row r="26" spans="1:29" ht="13.5" thickBot="1">
      <c r="A26" s="48">
        <f t="shared" si="2"/>
        <v>2029</v>
      </c>
      <c r="B26" s="23"/>
      <c r="C26" s="24"/>
      <c r="D26" s="24"/>
      <c r="E26" s="25"/>
      <c r="F26" s="108">
        <v>6.3611409434297332</v>
      </c>
      <c r="G26" s="108">
        <v>147.54807473143873</v>
      </c>
      <c r="H26" s="108">
        <v>79.561860431021501</v>
      </c>
      <c r="I26" s="109">
        <v>233.47107610588998</v>
      </c>
      <c r="K26" s="48">
        <f t="shared" si="3"/>
        <v>2029</v>
      </c>
      <c r="L26" s="108">
        <f t="shared" si="4"/>
        <v>6.3611409434297332</v>
      </c>
      <c r="M26" s="108">
        <f t="shared" si="4"/>
        <v>147.54807473143873</v>
      </c>
      <c r="N26" s="108">
        <f t="shared" si="4"/>
        <v>79.561860431021501</v>
      </c>
      <c r="O26" s="109">
        <f t="shared" si="1"/>
        <v>233.47107610588998</v>
      </c>
      <c r="V26" s="6"/>
      <c r="W26" s="114"/>
      <c r="X26" s="114"/>
    </row>
    <row r="27" spans="1:29" ht="13.5" thickBot="1">
      <c r="A27" s="48">
        <f t="shared" si="2"/>
        <v>2030</v>
      </c>
      <c r="B27" s="23"/>
      <c r="C27" s="24"/>
      <c r="D27" s="24"/>
      <c r="E27" s="25"/>
      <c r="F27" s="108">
        <v>7.2071465128665073</v>
      </c>
      <c r="G27" s="108">
        <v>149.37021151579347</v>
      </c>
      <c r="H27" s="108">
        <v>79.710388294111794</v>
      </c>
      <c r="I27" s="109">
        <v>236.28774632277177</v>
      </c>
      <c r="K27" s="48">
        <f t="shared" si="3"/>
        <v>2030</v>
      </c>
      <c r="L27" s="108">
        <f t="shared" si="4"/>
        <v>7.2071465128665073</v>
      </c>
      <c r="M27" s="108">
        <f t="shared" si="4"/>
        <v>149.37021151579347</v>
      </c>
      <c r="N27" s="108">
        <f t="shared" si="4"/>
        <v>79.710388294111794</v>
      </c>
      <c r="O27" s="109">
        <f t="shared" si="1"/>
        <v>236.28774632277177</v>
      </c>
      <c r="V27" s="6"/>
      <c r="W27" s="114"/>
      <c r="X27" s="114"/>
    </row>
    <row r="28" spans="1:29" ht="13.5" thickBot="1">
      <c r="A28" s="48">
        <f t="shared" si="2"/>
        <v>2031</v>
      </c>
      <c r="B28" s="23"/>
      <c r="C28" s="24"/>
      <c r="D28" s="24"/>
      <c r="E28" s="25"/>
      <c r="F28" s="108">
        <v>10.392359209008468</v>
      </c>
      <c r="G28" s="108">
        <v>151.13920897716937</v>
      </c>
      <c r="H28" s="108">
        <v>79.710664053687708</v>
      </c>
      <c r="I28" s="109">
        <v>241.24223223986556</v>
      </c>
      <c r="K28" s="48">
        <f t="shared" si="3"/>
        <v>2031</v>
      </c>
      <c r="L28" s="108">
        <f t="shared" si="4"/>
        <v>10.392359209008468</v>
      </c>
      <c r="M28" s="108">
        <f t="shared" si="4"/>
        <v>151.13920897716937</v>
      </c>
      <c r="N28" s="108">
        <f t="shared" si="4"/>
        <v>79.710664053687708</v>
      </c>
      <c r="O28" s="109">
        <f t="shared" si="1"/>
        <v>241.24223223986556</v>
      </c>
      <c r="V28" s="6"/>
      <c r="W28" s="114"/>
      <c r="X28" s="114"/>
    </row>
    <row r="29" spans="1:29" ht="13.5" thickBot="1">
      <c r="A29" s="48">
        <f t="shared" si="2"/>
        <v>2032</v>
      </c>
      <c r="B29" s="23"/>
      <c r="C29" s="24"/>
      <c r="D29" s="24"/>
      <c r="E29" s="25"/>
      <c r="F29" s="108">
        <v>10.649112201068792</v>
      </c>
      <c r="G29" s="108">
        <v>152.74335516807091</v>
      </c>
      <c r="H29" s="108">
        <v>79.622038270531291</v>
      </c>
      <c r="I29" s="109">
        <v>243.01450563967097</v>
      </c>
      <c r="K29" s="48">
        <f t="shared" si="3"/>
        <v>2032</v>
      </c>
      <c r="L29" s="108">
        <f t="shared" si="4"/>
        <v>10.649112201068792</v>
      </c>
      <c r="M29" s="108">
        <f t="shared" si="4"/>
        <v>152.74335516807091</v>
      </c>
      <c r="N29" s="108">
        <f t="shared" si="4"/>
        <v>79.622038270531291</v>
      </c>
      <c r="O29" s="109">
        <f t="shared" si="1"/>
        <v>243.01450563967097</v>
      </c>
      <c r="V29" s="6"/>
      <c r="W29" s="114"/>
      <c r="X29" s="114"/>
    </row>
    <row r="30" spans="1:29" ht="13.5" thickBot="1">
      <c r="A30" s="48">
        <f t="shared" si="2"/>
        <v>2033</v>
      </c>
      <c r="B30" s="28"/>
      <c r="C30" s="29"/>
      <c r="D30" s="29"/>
      <c r="E30" s="30"/>
      <c r="F30" s="108">
        <v>11.239804004348947</v>
      </c>
      <c r="G30" s="108">
        <v>154.29383766297192</v>
      </c>
      <c r="H30" s="108">
        <v>79.492831653385394</v>
      </c>
      <c r="I30" s="109">
        <v>245.02647332070626</v>
      </c>
      <c r="K30" s="48">
        <f t="shared" si="3"/>
        <v>2033</v>
      </c>
      <c r="L30" s="108">
        <f t="shared" si="4"/>
        <v>11.239804004348947</v>
      </c>
      <c r="M30" s="108">
        <f t="shared" si="4"/>
        <v>154.29383766297192</v>
      </c>
      <c r="N30" s="108">
        <f t="shared" si="4"/>
        <v>79.492831653385394</v>
      </c>
      <c r="O30" s="109">
        <f t="shared" si="1"/>
        <v>245.02647332070626</v>
      </c>
      <c r="V30" s="6"/>
      <c r="W30" s="114"/>
      <c r="X30" s="114"/>
    </row>
    <row r="31" spans="1:29" ht="14.25" customHeight="1" thickTop="1" thickBot="1">
      <c r="A31" s="149" t="s">
        <v>10</v>
      </c>
      <c r="B31" s="140"/>
      <c r="C31" s="140"/>
      <c r="D31" s="140"/>
      <c r="E31" s="140"/>
      <c r="F31" s="140"/>
      <c r="G31" s="140"/>
      <c r="H31" s="140"/>
      <c r="I31" s="141"/>
      <c r="V31" s="6"/>
      <c r="W31" s="114"/>
      <c r="X31" s="114"/>
      <c r="Y31" s="6"/>
      <c r="Z31" s="6"/>
      <c r="AA31" s="6"/>
      <c r="AB31" s="6"/>
      <c r="AC31" s="6"/>
    </row>
    <row r="32" spans="1:29" ht="13.5" thickBot="1">
      <c r="A32" s="48" t="s">
        <v>39</v>
      </c>
      <c r="B32" s="31">
        <v>-8.9459807237143529E-2</v>
      </c>
      <c r="C32" s="31">
        <v>8.6844495475053574E-3</v>
      </c>
      <c r="D32" s="31">
        <v>-3.2495447676436084E-2</v>
      </c>
      <c r="E32" s="32">
        <v>-1.5425829341677577E-2</v>
      </c>
      <c r="F32" s="33"/>
      <c r="G32" s="34"/>
      <c r="H32" s="34"/>
      <c r="I32" s="35"/>
      <c r="W32" s="114"/>
      <c r="X32" s="114"/>
    </row>
    <row r="33" spans="1:24" ht="13.5" thickBot="1">
      <c r="A33" s="48" t="s">
        <v>11</v>
      </c>
      <c r="B33" s="36"/>
      <c r="C33" s="37"/>
      <c r="D33" s="37"/>
      <c r="E33" s="38"/>
      <c r="F33" s="31">
        <v>0.1264450704758302</v>
      </c>
      <c r="G33" s="31">
        <v>1.0724704402642171E-2</v>
      </c>
      <c r="H33" s="31">
        <v>1.834145369413287E-3</v>
      </c>
      <c r="I33" s="32">
        <v>9.7095821800137205E-3</v>
      </c>
      <c r="W33" s="114"/>
      <c r="X33" s="114"/>
    </row>
    <row r="34" spans="1:24" ht="13.5" thickBot="1">
      <c r="A34" s="48" t="s">
        <v>12</v>
      </c>
      <c r="B34" s="39"/>
      <c r="C34" s="40"/>
      <c r="D34" s="40"/>
      <c r="E34" s="41"/>
      <c r="F34" s="31">
        <v>0.22591048856243923</v>
      </c>
      <c r="G34" s="31">
        <v>1.0843774049077215E-2</v>
      </c>
      <c r="H34" s="31">
        <v>-1.4133487587675297E-4</v>
      </c>
      <c r="I34" s="32">
        <v>8.4535296257264303E-3</v>
      </c>
      <c r="W34" s="114"/>
      <c r="X34" s="114"/>
    </row>
    <row r="35" spans="1:24" ht="13.5" thickBot="1">
      <c r="A35" s="48" t="s">
        <v>13</v>
      </c>
      <c r="B35" s="42"/>
      <c r="C35" s="43"/>
      <c r="D35" s="43"/>
      <c r="E35" s="31"/>
      <c r="F35" s="31">
        <v>0.10131195670241766</v>
      </c>
      <c r="G35" s="31">
        <v>1.0692954865743953E-2</v>
      </c>
      <c r="H35" s="31">
        <v>2.3615989692045147E-3</v>
      </c>
      <c r="I35" s="32">
        <v>1.0044793664455431E-2</v>
      </c>
      <c r="W35" s="114"/>
      <c r="X35" s="114"/>
    </row>
    <row r="40" spans="1:24">
      <c r="A40" s="11"/>
      <c r="B40" s="11"/>
      <c r="C40" s="11"/>
      <c r="K40" s="11"/>
    </row>
    <row r="41" spans="1:24">
      <c r="A41" s="11"/>
      <c r="B41" s="11"/>
      <c r="C41" s="11"/>
      <c r="K41" s="11"/>
    </row>
    <row r="42" spans="1:24">
      <c r="A42" s="11"/>
      <c r="B42" s="11"/>
      <c r="C42" s="11"/>
      <c r="K42" s="11"/>
    </row>
    <row r="43" spans="1:24">
      <c r="A43" s="11"/>
      <c r="B43" s="11"/>
      <c r="C43" s="11"/>
      <c r="K43" s="11"/>
    </row>
    <row r="45" spans="1:24">
      <c r="A45" s="10"/>
      <c r="B45" s="11"/>
      <c r="C45" s="11"/>
      <c r="D45" s="11"/>
      <c r="K45" s="10"/>
    </row>
    <row r="46" spans="1:24">
      <c r="A46" s="11"/>
      <c r="B46" s="11"/>
      <c r="C46" s="11"/>
      <c r="D46" s="11"/>
      <c r="K46" s="11"/>
    </row>
    <row r="47" spans="1:24">
      <c r="A47" s="12"/>
      <c r="B47" s="12"/>
      <c r="C47" s="12"/>
      <c r="D47" s="12"/>
      <c r="K47" s="12"/>
    </row>
    <row r="48" spans="1:24">
      <c r="A48" s="13"/>
      <c r="B48" s="14"/>
      <c r="C48" s="14"/>
      <c r="D48" s="14"/>
      <c r="K48" s="13"/>
    </row>
    <row r="49" spans="1:11">
      <c r="A49" s="13"/>
      <c r="B49" s="15"/>
      <c r="C49" s="14"/>
      <c r="D49" s="15"/>
      <c r="K49" s="13"/>
    </row>
    <row r="50" spans="1:11">
      <c r="A50" s="13"/>
      <c r="B50" s="14"/>
      <c r="C50" s="14"/>
      <c r="D50" s="14"/>
      <c r="K50" s="13"/>
    </row>
    <row r="51" spans="1:11">
      <c r="A51" s="13"/>
      <c r="B51" s="14"/>
      <c r="C51" s="14"/>
      <c r="D51" s="14"/>
      <c r="K51" s="13"/>
    </row>
    <row r="56" spans="1:11" ht="15" customHeight="1"/>
  </sheetData>
  <mergeCells count="7">
    <mergeCell ref="A31:I31"/>
    <mergeCell ref="B2:E2"/>
    <mergeCell ref="F2:I2"/>
    <mergeCell ref="K2:K3"/>
    <mergeCell ref="L2:O2"/>
    <mergeCell ref="A4:I4"/>
    <mergeCell ref="K4:O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5"/>
  <sheetViews>
    <sheetView showGridLines="0" view="pageBreakPreview" zoomScaleNormal="70" zoomScaleSheetLayoutView="100" zoomScalePageLayoutView="30" workbookViewId="0"/>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7" width="10.140625" style="113" customWidth="1"/>
    <col min="8" max="8" width="1.7109375" style="113" customWidth="1"/>
    <col min="9" max="9" width="10.7109375" style="113" hidden="1" customWidth="1" outlineLevel="1"/>
    <col min="10" max="10" width="12" style="113" hidden="1" customWidth="1" outlineLevel="1"/>
    <col min="11" max="13" width="10.140625" style="113" hidden="1" customWidth="1" outlineLevel="1"/>
    <col min="14" max="15" width="9.140625" style="113" hidden="1" customWidth="1" outlineLevel="1"/>
    <col min="16" max="16" width="1.7109375" style="113" customWidth="1" collapsed="1"/>
    <col min="17" max="21" width="9.140625" style="113"/>
    <col min="22" max="23" width="10.140625" style="113" customWidth="1"/>
    <col min="24"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128</v>
      </c>
      <c r="AF1" s="9"/>
    </row>
    <row r="2" spans="1:32" ht="12.75" customHeight="1">
      <c r="A2" s="49"/>
      <c r="B2" s="150" t="s">
        <v>26</v>
      </c>
      <c r="C2" s="150"/>
      <c r="D2" s="150"/>
      <c r="E2" s="150" t="s">
        <v>25</v>
      </c>
      <c r="F2" s="150"/>
      <c r="G2" s="150"/>
      <c r="U2" s="114"/>
      <c r="V2" s="114"/>
      <c r="W2" s="114"/>
      <c r="X2" s="114"/>
    </row>
    <row r="3" spans="1:32" ht="23.25" customHeight="1" thickBot="1">
      <c r="A3" s="50"/>
      <c r="B3" s="119" t="s">
        <v>1</v>
      </c>
      <c r="C3" s="119" t="s">
        <v>21</v>
      </c>
      <c r="D3" s="119" t="s">
        <v>22</v>
      </c>
      <c r="E3" s="119" t="s">
        <v>1</v>
      </c>
      <c r="F3" s="119" t="s">
        <v>21</v>
      </c>
      <c r="G3" s="119" t="s">
        <v>22</v>
      </c>
      <c r="R3" s="6"/>
      <c r="T3" s="6"/>
      <c r="U3" s="114"/>
      <c r="V3" s="114"/>
      <c r="W3" s="114"/>
      <c r="X3" s="114"/>
      <c r="Y3" s="6"/>
      <c r="Z3" s="6"/>
      <c r="AA3" s="6"/>
      <c r="AB3" s="6"/>
      <c r="AC3" s="6"/>
    </row>
    <row r="4" spans="1:32" ht="14.25" customHeight="1" thickTop="1" thickBot="1">
      <c r="A4" s="149" t="s">
        <v>81</v>
      </c>
      <c r="B4" s="140"/>
      <c r="C4" s="140"/>
      <c r="D4" s="140"/>
      <c r="E4" s="140"/>
      <c r="F4" s="140"/>
      <c r="G4" s="141"/>
      <c r="R4" s="7"/>
      <c r="S4" s="7"/>
      <c r="T4" s="7"/>
      <c r="U4" s="114"/>
      <c r="V4" s="114"/>
      <c r="W4" s="114"/>
      <c r="X4" s="114"/>
    </row>
    <row r="5" spans="1:32" ht="13.5" customHeight="1" thickBot="1">
      <c r="A5" s="48">
        <v>2008</v>
      </c>
      <c r="B5" s="108">
        <v>863.6492576367375</v>
      </c>
      <c r="C5" s="23"/>
      <c r="D5" s="24"/>
      <c r="E5" s="52">
        <v>1302.2790392069619</v>
      </c>
      <c r="F5" s="23"/>
      <c r="G5" s="51"/>
      <c r="R5" s="7"/>
      <c r="S5" s="7"/>
      <c r="T5" s="7"/>
      <c r="U5" s="114"/>
      <c r="V5" s="114"/>
      <c r="W5" s="114"/>
      <c r="X5" s="114"/>
    </row>
    <row r="6" spans="1:32" ht="13.5" thickBot="1">
      <c r="A6" s="48">
        <f t="shared" ref="A6:A30" si="0">A5+1</f>
        <v>2009</v>
      </c>
      <c r="B6" s="108">
        <v>1109.7556897301283</v>
      </c>
      <c r="C6" s="23"/>
      <c r="D6" s="24"/>
      <c r="E6" s="53">
        <v>1303.4232222207411</v>
      </c>
      <c r="F6" s="23"/>
      <c r="G6" s="51"/>
      <c r="T6" s="6"/>
      <c r="U6" s="114"/>
      <c r="V6" s="114"/>
      <c r="W6" s="114"/>
      <c r="X6" s="114"/>
    </row>
    <row r="7" spans="1:32" ht="13.5" thickBot="1">
      <c r="A7" s="48">
        <f t="shared" si="0"/>
        <v>2010</v>
      </c>
      <c r="B7" s="108">
        <v>1029.0697736266598</v>
      </c>
      <c r="C7" s="23"/>
      <c r="D7" s="24"/>
      <c r="E7" s="53">
        <v>1415.3778940791938</v>
      </c>
      <c r="F7" s="23"/>
      <c r="G7" s="51"/>
      <c r="T7" s="6"/>
      <c r="U7" s="114"/>
      <c r="V7" s="114"/>
      <c r="W7" s="114"/>
      <c r="X7" s="114"/>
    </row>
    <row r="8" spans="1:32" ht="13.5" thickBot="1">
      <c r="A8" s="48">
        <f t="shared" si="0"/>
        <v>2011</v>
      </c>
      <c r="B8" s="108">
        <v>1103.3622673481041</v>
      </c>
      <c r="C8" s="23"/>
      <c r="D8" s="24"/>
      <c r="E8" s="53">
        <v>1393.5106034208409</v>
      </c>
      <c r="F8" s="23"/>
      <c r="G8" s="51"/>
      <c r="T8" s="6"/>
      <c r="U8" s="114"/>
      <c r="V8" s="114"/>
      <c r="W8" s="114"/>
      <c r="X8" s="114"/>
    </row>
    <row r="9" spans="1:32" ht="13.5" thickBot="1">
      <c r="A9" s="48">
        <f t="shared" si="0"/>
        <v>2012</v>
      </c>
      <c r="B9" s="108">
        <v>932.90729792842353</v>
      </c>
      <c r="C9" s="26"/>
      <c r="D9" s="27"/>
      <c r="E9" s="53">
        <v>1467.6109808557399</v>
      </c>
      <c r="F9" s="26"/>
      <c r="G9" s="108"/>
      <c r="T9" s="6"/>
      <c r="U9" s="114"/>
      <c r="V9" s="114"/>
      <c r="W9" s="114"/>
      <c r="X9" s="114"/>
    </row>
    <row r="10" spans="1:32" ht="13.5" thickBot="1">
      <c r="A10" s="48">
        <f t="shared" si="0"/>
        <v>2013</v>
      </c>
      <c r="B10" s="20"/>
      <c r="C10" s="52">
        <v>571.40816621016484</v>
      </c>
      <c r="D10" s="108">
        <v>802.65480847722199</v>
      </c>
      <c r="E10" s="22"/>
      <c r="F10" s="108">
        <v>1167.0176559169154</v>
      </c>
      <c r="G10" s="108">
        <v>1322.805050066263</v>
      </c>
      <c r="T10" s="6"/>
      <c r="U10" s="114"/>
      <c r="V10" s="114"/>
      <c r="W10" s="114"/>
      <c r="X10" s="114"/>
    </row>
    <row r="11" spans="1:32" ht="13.5" thickBot="1">
      <c r="A11" s="48">
        <f t="shared" si="0"/>
        <v>2014</v>
      </c>
      <c r="B11" s="23"/>
      <c r="C11" s="53">
        <v>620.57080173456472</v>
      </c>
      <c r="D11" s="108">
        <v>861.96709844020143</v>
      </c>
      <c r="E11" s="25"/>
      <c r="F11" s="108">
        <v>1168.0376284777681</v>
      </c>
      <c r="G11" s="108">
        <v>1323.4154201440592</v>
      </c>
      <c r="T11" s="6"/>
      <c r="U11" s="114"/>
      <c r="V11" s="114"/>
      <c r="W11" s="114"/>
      <c r="X11" s="114"/>
    </row>
    <row r="12" spans="1:32" ht="13.5" thickBot="1">
      <c r="A12" s="48">
        <f t="shared" si="0"/>
        <v>2015</v>
      </c>
      <c r="B12" s="23"/>
      <c r="C12" s="53">
        <v>620.42151620489528</v>
      </c>
      <c r="D12" s="108">
        <v>863.79788870903769</v>
      </c>
      <c r="E12" s="25"/>
      <c r="F12" s="108">
        <v>1171.823398971967</v>
      </c>
      <c r="G12" s="108">
        <v>1327.4270882288652</v>
      </c>
      <c r="T12" s="6"/>
      <c r="U12" s="114"/>
      <c r="V12" s="114"/>
      <c r="W12" s="114"/>
      <c r="X12" s="114"/>
    </row>
    <row r="13" spans="1:32" ht="13.5" thickBot="1">
      <c r="A13" s="48">
        <f t="shared" si="0"/>
        <v>2016</v>
      </c>
      <c r="B13" s="23"/>
      <c r="C13" s="53">
        <v>616.03715466660537</v>
      </c>
      <c r="D13" s="108">
        <v>864.1781310621941</v>
      </c>
      <c r="E13" s="25"/>
      <c r="F13" s="108">
        <v>1183.4645317992806</v>
      </c>
      <c r="G13" s="108">
        <v>1345.5226116231288</v>
      </c>
      <c r="T13" s="6"/>
      <c r="U13" s="114"/>
      <c r="V13" s="114"/>
      <c r="W13" s="114"/>
      <c r="X13" s="114"/>
    </row>
    <row r="14" spans="1:32" ht="13.5" thickBot="1">
      <c r="A14" s="48">
        <f t="shared" si="0"/>
        <v>2017</v>
      </c>
      <c r="B14" s="23"/>
      <c r="C14" s="53">
        <v>646.1160983244614</v>
      </c>
      <c r="D14" s="108">
        <v>887.00376445542008</v>
      </c>
      <c r="E14" s="25"/>
      <c r="F14" s="108">
        <v>1201.7544821839497</v>
      </c>
      <c r="G14" s="108">
        <v>1364.8317362096006</v>
      </c>
      <c r="T14" s="6"/>
      <c r="U14" s="114"/>
      <c r="V14" s="114"/>
      <c r="W14" s="114"/>
      <c r="X14" s="114"/>
    </row>
    <row r="15" spans="1:32" ht="13.5" thickBot="1">
      <c r="A15" s="48">
        <f t="shared" si="0"/>
        <v>2018</v>
      </c>
      <c r="B15" s="23"/>
      <c r="C15" s="53">
        <v>656.67087461955987</v>
      </c>
      <c r="D15" s="108">
        <v>898.03220893821333</v>
      </c>
      <c r="E15" s="25"/>
      <c r="F15" s="108">
        <v>1231.043826405547</v>
      </c>
      <c r="G15" s="108">
        <v>1400.3043366960424</v>
      </c>
      <c r="T15" s="6"/>
      <c r="U15" s="114"/>
      <c r="V15" s="114"/>
      <c r="W15" s="114"/>
      <c r="X15" s="114"/>
    </row>
    <row r="16" spans="1:32" ht="13.5" thickBot="1">
      <c r="A16" s="48">
        <f t="shared" si="0"/>
        <v>2019</v>
      </c>
      <c r="B16" s="23"/>
      <c r="C16" s="53">
        <v>658.99899586802258</v>
      </c>
      <c r="D16" s="108">
        <v>909.48950810968051</v>
      </c>
      <c r="E16" s="25"/>
      <c r="F16" s="108">
        <v>1240.2372833056363</v>
      </c>
      <c r="G16" s="108">
        <v>1408.0765430135589</v>
      </c>
      <c r="T16" s="6"/>
      <c r="U16" s="114"/>
      <c r="V16" s="114"/>
      <c r="W16" s="114"/>
      <c r="X16" s="114"/>
    </row>
    <row r="17" spans="1:29" ht="13.5" thickBot="1">
      <c r="A17" s="48">
        <f t="shared" si="0"/>
        <v>2020</v>
      </c>
      <c r="B17" s="23"/>
      <c r="C17" s="53">
        <v>680.02401900541258</v>
      </c>
      <c r="D17" s="108">
        <v>921.42003719366392</v>
      </c>
      <c r="E17" s="25"/>
      <c r="F17" s="108">
        <v>1266.5841080960597</v>
      </c>
      <c r="G17" s="108">
        <v>1439.8931712058461</v>
      </c>
      <c r="T17" s="6"/>
      <c r="U17" s="114"/>
      <c r="V17" s="114"/>
      <c r="W17" s="114"/>
      <c r="X17" s="114"/>
    </row>
    <row r="18" spans="1:29" ht="13.5" thickBot="1">
      <c r="A18" s="48">
        <f t="shared" si="0"/>
        <v>2021</v>
      </c>
      <c r="B18" s="23"/>
      <c r="C18" s="53">
        <v>684.25250082292723</v>
      </c>
      <c r="D18" s="108">
        <v>927.3118273535498</v>
      </c>
      <c r="E18" s="25"/>
      <c r="F18" s="108">
        <v>1276.2087711802083</v>
      </c>
      <c r="G18" s="108">
        <v>1449.2149948243086</v>
      </c>
      <c r="T18" s="6"/>
      <c r="U18" s="114"/>
      <c r="V18" s="114"/>
      <c r="W18" s="114"/>
      <c r="X18" s="114"/>
    </row>
    <row r="19" spans="1:29" ht="13.5" thickBot="1">
      <c r="A19" s="48">
        <f t="shared" si="0"/>
        <v>2022</v>
      </c>
      <c r="B19" s="23"/>
      <c r="C19" s="53">
        <v>684.82759211371365</v>
      </c>
      <c r="D19" s="108">
        <v>931.72095713374097</v>
      </c>
      <c r="E19" s="25"/>
      <c r="F19" s="108">
        <v>1283.3187435367352</v>
      </c>
      <c r="G19" s="108">
        <v>1455.9711886205571</v>
      </c>
      <c r="T19" s="6"/>
      <c r="U19" s="114"/>
      <c r="V19" s="114"/>
      <c r="W19" s="114"/>
      <c r="X19" s="114"/>
    </row>
    <row r="20" spans="1:29" ht="13.5" thickBot="1">
      <c r="A20" s="48">
        <f t="shared" si="0"/>
        <v>2023</v>
      </c>
      <c r="B20" s="23"/>
      <c r="C20" s="53">
        <v>686.06065234461187</v>
      </c>
      <c r="D20" s="108">
        <v>937.95405795873853</v>
      </c>
      <c r="E20" s="25"/>
      <c r="F20" s="108">
        <v>1290.8189027402821</v>
      </c>
      <c r="G20" s="108">
        <v>1465.0849557554905</v>
      </c>
      <c r="T20" s="6"/>
      <c r="U20" s="114"/>
      <c r="V20" s="114"/>
      <c r="W20" s="114"/>
      <c r="X20" s="114"/>
    </row>
    <row r="21" spans="1:29" ht="13.5" thickBot="1">
      <c r="A21" s="48">
        <f t="shared" si="0"/>
        <v>2024</v>
      </c>
      <c r="B21" s="23"/>
      <c r="C21" s="53">
        <v>688.85225856575357</v>
      </c>
      <c r="D21" s="108">
        <v>940.75299344567952</v>
      </c>
      <c r="E21" s="25"/>
      <c r="F21" s="108">
        <v>1299.4473308235113</v>
      </c>
      <c r="G21" s="108">
        <v>1473.5812911271539</v>
      </c>
      <c r="T21" s="6"/>
      <c r="U21" s="114"/>
      <c r="V21" s="114"/>
      <c r="W21" s="114"/>
      <c r="X21" s="114"/>
    </row>
    <row r="22" spans="1:29" ht="13.5" thickBot="1">
      <c r="A22" s="48">
        <f t="shared" si="0"/>
        <v>2025</v>
      </c>
      <c r="B22" s="23"/>
      <c r="C22" s="53">
        <v>686.12444593983253</v>
      </c>
      <c r="D22" s="108">
        <v>943.04831073715707</v>
      </c>
      <c r="E22" s="25"/>
      <c r="F22" s="108">
        <v>1305.3874451734725</v>
      </c>
      <c r="G22" s="108">
        <v>1480.055369131002</v>
      </c>
      <c r="T22" s="6"/>
      <c r="U22" s="114"/>
      <c r="V22" s="114"/>
      <c r="W22" s="114"/>
      <c r="X22" s="114"/>
    </row>
    <row r="23" spans="1:29" ht="13.5" thickBot="1">
      <c r="A23" s="48">
        <f t="shared" si="0"/>
        <v>2026</v>
      </c>
      <c r="B23" s="23"/>
      <c r="C23" s="53">
        <v>704.4937906787261</v>
      </c>
      <c r="D23" s="108">
        <v>960.08849327422433</v>
      </c>
      <c r="E23" s="25"/>
      <c r="F23" s="108">
        <v>1328.1813500613271</v>
      </c>
      <c r="G23" s="108">
        <v>1507.9110173883548</v>
      </c>
      <c r="T23" s="6"/>
      <c r="U23" s="114"/>
      <c r="V23" s="114"/>
      <c r="W23" s="114"/>
      <c r="X23" s="114"/>
    </row>
    <row r="24" spans="1:29" ht="13.5" thickBot="1">
      <c r="A24" s="48">
        <f t="shared" si="0"/>
        <v>2027</v>
      </c>
      <c r="B24" s="23"/>
      <c r="C24" s="53">
        <v>712.40800372295291</v>
      </c>
      <c r="D24" s="108">
        <v>970.40477372635632</v>
      </c>
      <c r="E24" s="25"/>
      <c r="F24" s="108">
        <v>1344.2470922202222</v>
      </c>
      <c r="G24" s="108">
        <v>1522.7376877635631</v>
      </c>
      <c r="T24" s="6"/>
      <c r="U24" s="114"/>
      <c r="V24" s="114"/>
      <c r="W24" s="114"/>
      <c r="X24" s="114"/>
    </row>
    <row r="25" spans="1:29" ht="13.5" thickBot="1">
      <c r="A25" s="48">
        <f t="shared" si="0"/>
        <v>2028</v>
      </c>
      <c r="B25" s="23"/>
      <c r="C25" s="53">
        <v>714.9045952273176</v>
      </c>
      <c r="D25" s="108">
        <v>977.78982584840344</v>
      </c>
      <c r="E25" s="25"/>
      <c r="F25" s="108">
        <v>1357.5468945693626</v>
      </c>
      <c r="G25" s="108">
        <v>1535.7703850249168</v>
      </c>
      <c r="T25" s="6"/>
      <c r="U25" s="114"/>
      <c r="V25" s="114"/>
      <c r="W25" s="114"/>
      <c r="X25" s="114"/>
    </row>
    <row r="26" spans="1:29" ht="13.5" thickBot="1">
      <c r="A26" s="48">
        <f t="shared" si="0"/>
        <v>2029</v>
      </c>
      <c r="B26" s="23"/>
      <c r="C26" s="53">
        <v>727.20605108645373</v>
      </c>
      <c r="D26" s="108">
        <v>1008.8320078699588</v>
      </c>
      <c r="E26" s="25"/>
      <c r="F26" s="108">
        <v>1385.7433047811846</v>
      </c>
      <c r="G26" s="108">
        <v>1566.8547271309019</v>
      </c>
      <c r="T26" s="6"/>
      <c r="U26" s="114"/>
      <c r="V26" s="114"/>
      <c r="W26" s="114"/>
      <c r="X26" s="114"/>
    </row>
    <row r="27" spans="1:29" ht="13.5" thickBot="1">
      <c r="A27" s="48">
        <f t="shared" si="0"/>
        <v>2030</v>
      </c>
      <c r="B27" s="23"/>
      <c r="C27" s="53">
        <v>801.4248124634214</v>
      </c>
      <c r="D27" s="108">
        <v>1075.0689269675552</v>
      </c>
      <c r="E27" s="25"/>
      <c r="F27" s="108">
        <v>1453.418174987828</v>
      </c>
      <c r="G27" s="108">
        <v>1637.3253493743359</v>
      </c>
      <c r="T27" s="6"/>
      <c r="U27" s="114"/>
      <c r="V27" s="114"/>
      <c r="W27" s="114"/>
      <c r="X27" s="114"/>
    </row>
    <row r="28" spans="1:29" ht="13.5" thickBot="1">
      <c r="A28" s="48">
        <f t="shared" si="0"/>
        <v>2031</v>
      </c>
      <c r="B28" s="23"/>
      <c r="C28" s="53">
        <v>837.25139632655873</v>
      </c>
      <c r="D28" s="108">
        <v>1103.2618399422233</v>
      </c>
      <c r="E28" s="25"/>
      <c r="F28" s="108">
        <v>1481.2686184822055</v>
      </c>
      <c r="G28" s="108">
        <v>1671.1981938626511</v>
      </c>
      <c r="T28" s="6"/>
      <c r="U28" s="114"/>
      <c r="V28" s="114"/>
      <c r="W28" s="114"/>
      <c r="X28" s="114"/>
    </row>
    <row r="29" spans="1:29" ht="13.5" thickBot="1">
      <c r="A29" s="48">
        <f t="shared" si="0"/>
        <v>2032</v>
      </c>
      <c r="B29" s="23"/>
      <c r="C29" s="53">
        <v>846.61797542960301</v>
      </c>
      <c r="D29" s="108">
        <v>1113.7322514342736</v>
      </c>
      <c r="E29" s="25"/>
      <c r="F29" s="108">
        <v>1487.9306793676619</v>
      </c>
      <c r="G29" s="108">
        <v>1681.8152836844408</v>
      </c>
      <c r="T29" s="6"/>
      <c r="U29" s="114"/>
      <c r="V29" s="114"/>
      <c r="W29" s="114"/>
      <c r="X29" s="114"/>
    </row>
    <row r="30" spans="1:29" ht="13.5" thickBot="1">
      <c r="A30" s="48">
        <f t="shared" si="0"/>
        <v>2033</v>
      </c>
      <c r="B30" s="28"/>
      <c r="C30" s="53">
        <v>850.04445438503171</v>
      </c>
      <c r="D30" s="108">
        <v>1121.269607391471</v>
      </c>
      <c r="E30" s="30"/>
      <c r="F30" s="108">
        <v>1503.2597446883583</v>
      </c>
      <c r="G30" s="108">
        <v>1695.9448945666386</v>
      </c>
      <c r="T30" s="6"/>
      <c r="U30" s="114"/>
      <c r="V30" s="114"/>
      <c r="W30" s="114"/>
      <c r="X30" s="114"/>
    </row>
    <row r="31" spans="1:29" ht="14.25" customHeight="1" thickTop="1" thickBot="1">
      <c r="A31" s="149" t="s">
        <v>10</v>
      </c>
      <c r="B31" s="140"/>
      <c r="C31" s="140"/>
      <c r="D31" s="140"/>
      <c r="E31" s="140"/>
      <c r="F31" s="140"/>
      <c r="G31" s="141"/>
      <c r="T31" s="6"/>
      <c r="U31" s="114"/>
      <c r="V31" s="114"/>
      <c r="W31" s="114"/>
      <c r="X31" s="114"/>
      <c r="Y31" s="6"/>
      <c r="Z31" s="6"/>
      <c r="AA31" s="6"/>
      <c r="AB31" s="6"/>
      <c r="AC31" s="6"/>
    </row>
    <row r="32" spans="1:29" ht="13.5" thickBot="1">
      <c r="A32" s="48" t="s">
        <v>39</v>
      </c>
      <c r="B32" s="31">
        <v>1.9471927963076174E-2</v>
      </c>
      <c r="C32" s="33"/>
      <c r="D32" s="34"/>
      <c r="E32" s="73">
        <v>3.0330902027221329E-2</v>
      </c>
      <c r="F32" s="33"/>
      <c r="G32" s="35"/>
      <c r="U32" s="114"/>
      <c r="V32" s="114"/>
      <c r="W32" s="114"/>
      <c r="X32" s="114"/>
    </row>
    <row r="33" spans="1:24" ht="13.5" thickBot="1">
      <c r="A33" s="48" t="s">
        <v>11</v>
      </c>
      <c r="B33" s="38"/>
      <c r="C33" s="31">
        <v>1.6698355475756488E-2</v>
      </c>
      <c r="D33" s="31">
        <v>1.3938340055534404E-2</v>
      </c>
      <c r="E33" s="38"/>
      <c r="F33" s="31">
        <v>1.3368080864017751E-2</v>
      </c>
      <c r="G33" s="31">
        <v>1.3139480024022099E-2</v>
      </c>
      <c r="U33" s="114"/>
      <c r="V33" s="114"/>
      <c r="W33" s="114"/>
      <c r="X33" s="114"/>
    </row>
    <row r="34" spans="1:24" ht="13.5" thickBot="1">
      <c r="A34" s="48" t="s">
        <v>12</v>
      </c>
      <c r="B34" s="41"/>
      <c r="C34" s="31">
        <v>1.4236192655894042E-2</v>
      </c>
      <c r="D34" s="31">
        <v>1.0299890936833922E-2</v>
      </c>
      <c r="E34" s="41"/>
      <c r="F34" s="31">
        <v>1.3220971485482957E-2</v>
      </c>
      <c r="G34" s="31">
        <v>1.421857635704793E-2</v>
      </c>
      <c r="U34" s="114"/>
      <c r="V34" s="114"/>
      <c r="W34" s="114"/>
      <c r="X34" s="114"/>
    </row>
    <row r="35" spans="1:24" ht="13.5" thickBot="1">
      <c r="A35" s="48" t="s">
        <v>13</v>
      </c>
      <c r="B35" s="31"/>
      <c r="C35" s="31">
        <v>1.7355941104182815E-2</v>
      </c>
      <c r="D35" s="31">
        <v>1.4910804218747131E-2</v>
      </c>
      <c r="E35" s="31"/>
      <c r="F35" s="31">
        <v>1.3407313638760465E-2</v>
      </c>
      <c r="G35" s="31">
        <v>1.2851914957757282E-2</v>
      </c>
      <c r="U35" s="114"/>
      <c r="V35" s="114"/>
      <c r="W35" s="114"/>
      <c r="X35" s="114"/>
    </row>
    <row r="39" spans="1:24">
      <c r="A39" s="11"/>
      <c r="B39" s="11"/>
      <c r="C39" s="11"/>
      <c r="I39" s="11"/>
    </row>
    <row r="40" spans="1:24">
      <c r="A40" s="11"/>
      <c r="B40" s="11"/>
      <c r="C40" s="11"/>
      <c r="I40" s="11"/>
    </row>
    <row r="41" spans="1:24">
      <c r="A41" s="11"/>
      <c r="B41" s="11"/>
      <c r="C41" s="11"/>
      <c r="I41" s="11"/>
    </row>
    <row r="42" spans="1:24">
      <c r="A42" s="11"/>
      <c r="B42" s="11"/>
      <c r="C42" s="11"/>
      <c r="I42" s="11"/>
    </row>
    <row r="44" spans="1:24">
      <c r="A44" s="10"/>
      <c r="B44" s="11"/>
      <c r="C44" s="11"/>
      <c r="D44" s="11"/>
      <c r="I44" s="10"/>
    </row>
    <row r="45" spans="1:24">
      <c r="A45" s="11"/>
      <c r="B45" s="11"/>
      <c r="C45" s="11"/>
      <c r="D45" s="11"/>
      <c r="I45" s="11"/>
    </row>
    <row r="46" spans="1:24">
      <c r="A46" s="12"/>
      <c r="B46" s="12"/>
      <c r="C46" s="12"/>
      <c r="D46" s="12"/>
      <c r="I46" s="12"/>
    </row>
    <row r="47" spans="1:24">
      <c r="A47" s="13"/>
      <c r="B47" s="14"/>
      <c r="C47" s="14"/>
      <c r="D47" s="14"/>
      <c r="I47" s="13"/>
    </row>
    <row r="48" spans="1:24">
      <c r="A48" s="13"/>
      <c r="B48" s="15"/>
      <c r="C48" s="14"/>
      <c r="D48" s="15"/>
      <c r="I48" s="13"/>
    </row>
    <row r="49" spans="1:9">
      <c r="A49" s="13"/>
      <c r="B49" s="14"/>
      <c r="C49" s="14"/>
      <c r="D49" s="14"/>
      <c r="I49" s="13"/>
    </row>
    <row r="50" spans="1:9">
      <c r="A50" s="13"/>
      <c r="B50" s="14"/>
      <c r="C50" s="14"/>
      <c r="D50" s="14"/>
      <c r="I50" s="13"/>
    </row>
    <row r="55" spans="1:9" ht="15" customHeight="1"/>
  </sheetData>
  <mergeCells count="4">
    <mergeCell ref="B2:D2"/>
    <mergeCell ref="E2:G2"/>
    <mergeCell ref="A4:G4"/>
    <mergeCell ref="A31:G31"/>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6"/>
  <sheetViews>
    <sheetView showGridLines="0" view="pageBreakPreview" zoomScaleNormal="70" zoomScaleSheetLayoutView="100" zoomScalePageLayoutView="30" workbookViewId="0">
      <selection activeCell="Z24" sqref="Z24"/>
    </sheetView>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9" width="10.140625" style="113" customWidth="1"/>
    <col min="10" max="10" width="1.7109375" style="113" customWidth="1"/>
    <col min="11" max="11" width="10.7109375" style="113" hidden="1" customWidth="1" outlineLevel="1"/>
    <col min="12" max="12" width="12" style="113" hidden="1" customWidth="1" outlineLevel="1"/>
    <col min="13" max="15" width="10.140625" style="113" hidden="1" customWidth="1" outlineLevel="1"/>
    <col min="16" max="17" width="9.140625" style="113" hidden="1" customWidth="1" outlineLevel="1"/>
    <col min="18" max="18" width="1.7109375" style="113" customWidth="1" collapsed="1"/>
    <col min="19" max="19" width="9.5703125" style="113" bestFit="1" customWidth="1"/>
    <col min="20"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129</v>
      </c>
      <c r="K1" s="44" t="s">
        <v>19</v>
      </c>
      <c r="AF1" s="9"/>
    </row>
    <row r="2" spans="1:32" ht="12.75" customHeight="1">
      <c r="A2" s="49"/>
      <c r="B2" s="146" t="s">
        <v>1</v>
      </c>
      <c r="C2" s="147"/>
      <c r="D2" s="147"/>
      <c r="E2" s="148"/>
      <c r="F2" s="146" t="s">
        <v>2</v>
      </c>
      <c r="G2" s="147"/>
      <c r="H2" s="147"/>
      <c r="I2" s="148"/>
      <c r="K2" s="150"/>
      <c r="L2" s="146" t="s">
        <v>2</v>
      </c>
      <c r="M2" s="147"/>
      <c r="N2" s="147"/>
      <c r="O2" s="148"/>
      <c r="W2" s="114"/>
      <c r="X2" s="114"/>
    </row>
    <row r="3" spans="1:32" ht="23.25" customHeight="1" thickBot="1">
      <c r="A3" s="50"/>
      <c r="B3" s="119" t="s">
        <v>3</v>
      </c>
      <c r="C3" s="119" t="s">
        <v>4</v>
      </c>
      <c r="D3" s="119" t="s">
        <v>5</v>
      </c>
      <c r="E3" s="119" t="s">
        <v>6</v>
      </c>
      <c r="F3" s="119" t="s">
        <v>3</v>
      </c>
      <c r="G3" s="119" t="s">
        <v>4</v>
      </c>
      <c r="H3" s="119" t="s">
        <v>5</v>
      </c>
      <c r="I3" s="119" t="s">
        <v>6</v>
      </c>
      <c r="K3" s="151"/>
      <c r="L3" s="119" t="s">
        <v>3</v>
      </c>
      <c r="M3" s="119" t="s">
        <v>4</v>
      </c>
      <c r="N3" s="119" t="s">
        <v>5</v>
      </c>
      <c r="O3" s="119" t="s">
        <v>6</v>
      </c>
      <c r="T3" s="6"/>
      <c r="V3" s="6"/>
      <c r="W3" s="114"/>
      <c r="X3" s="114"/>
      <c r="Y3" s="6"/>
      <c r="Z3" s="6"/>
      <c r="AA3" s="6"/>
      <c r="AB3" s="6"/>
      <c r="AC3" s="6"/>
    </row>
    <row r="4" spans="1:32" ht="14.25" customHeight="1" thickTop="1" thickBot="1">
      <c r="A4" s="149" t="s">
        <v>40</v>
      </c>
      <c r="B4" s="140"/>
      <c r="C4" s="140"/>
      <c r="D4" s="140"/>
      <c r="E4" s="140"/>
      <c r="F4" s="140"/>
      <c r="G4" s="140"/>
      <c r="H4" s="140"/>
      <c r="I4" s="141"/>
      <c r="K4" s="149" t="s">
        <v>194</v>
      </c>
      <c r="L4" s="140"/>
      <c r="M4" s="140"/>
      <c r="N4" s="140"/>
      <c r="O4" s="141"/>
      <c r="T4" s="7"/>
      <c r="U4" s="7"/>
      <c r="V4" s="7"/>
      <c r="W4" s="114"/>
      <c r="X4" s="114"/>
    </row>
    <row r="5" spans="1:32" ht="13.5" customHeight="1" thickBot="1">
      <c r="A5" s="48">
        <v>2008</v>
      </c>
      <c r="B5" s="108">
        <v>9.4786565330997234</v>
      </c>
      <c r="C5" s="108">
        <v>0.28015986625964001</v>
      </c>
      <c r="D5" s="108">
        <v>3.9474782560358199</v>
      </c>
      <c r="E5" s="109">
        <v>13.706294655395183</v>
      </c>
      <c r="F5" s="23"/>
      <c r="G5" s="24"/>
      <c r="H5" s="24"/>
      <c r="I5" s="51"/>
      <c r="K5" s="48">
        <v>2008</v>
      </c>
      <c r="L5" s="46">
        <f t="shared" ref="L5:N9" si="0">B5</f>
        <v>9.4786565330997234</v>
      </c>
      <c r="M5" s="46">
        <f t="shared" si="0"/>
        <v>0.28015986625964001</v>
      </c>
      <c r="N5" s="46">
        <f t="shared" si="0"/>
        <v>3.9474782560358199</v>
      </c>
      <c r="O5" s="47">
        <f t="shared" ref="O5:O30" si="1">SUM(L5:N5)</f>
        <v>13.706294655395183</v>
      </c>
      <c r="T5" s="7"/>
      <c r="U5" s="7"/>
      <c r="V5" s="7"/>
      <c r="W5" s="114"/>
      <c r="X5" s="114"/>
    </row>
    <row r="6" spans="1:32" ht="13.5" thickBot="1">
      <c r="A6" s="48">
        <f t="shared" ref="A6:A30" si="2">A5+1</f>
        <v>2009</v>
      </c>
      <c r="B6" s="108">
        <v>7.187046906264742</v>
      </c>
      <c r="C6" s="108">
        <v>0.36186216269746702</v>
      </c>
      <c r="D6" s="108">
        <v>4.0244645759930595</v>
      </c>
      <c r="E6" s="109">
        <v>11.573373644955268</v>
      </c>
      <c r="F6" s="23"/>
      <c r="G6" s="24"/>
      <c r="H6" s="24"/>
      <c r="I6" s="51"/>
      <c r="K6" s="48">
        <f t="shared" ref="K6:K30" si="3">K5+1</f>
        <v>2009</v>
      </c>
      <c r="L6" s="46">
        <f t="shared" si="0"/>
        <v>7.187046906264742</v>
      </c>
      <c r="M6" s="46">
        <f t="shared" si="0"/>
        <v>0.36186216269746702</v>
      </c>
      <c r="N6" s="46">
        <f t="shared" si="0"/>
        <v>4.0244645759930595</v>
      </c>
      <c r="O6" s="47">
        <f t="shared" si="1"/>
        <v>11.573373644955268</v>
      </c>
      <c r="V6" s="6"/>
      <c r="W6" s="114"/>
      <c r="X6" s="114"/>
    </row>
    <row r="7" spans="1:32" ht="13.5" thickBot="1">
      <c r="A7" s="48">
        <f t="shared" si="2"/>
        <v>2010</v>
      </c>
      <c r="B7" s="108">
        <v>10.080305838542834</v>
      </c>
      <c r="C7" s="108">
        <v>0.48287791372318201</v>
      </c>
      <c r="D7" s="108">
        <v>3.5534225498701</v>
      </c>
      <c r="E7" s="109">
        <v>14.116606302136116</v>
      </c>
      <c r="F7" s="23"/>
      <c r="G7" s="24"/>
      <c r="H7" s="24"/>
      <c r="I7" s="51"/>
      <c r="K7" s="48">
        <f t="shared" si="3"/>
        <v>2010</v>
      </c>
      <c r="L7" s="46">
        <f t="shared" si="0"/>
        <v>10.080305838542834</v>
      </c>
      <c r="M7" s="46">
        <f t="shared" si="0"/>
        <v>0.48287791372318201</v>
      </c>
      <c r="N7" s="46">
        <f t="shared" si="0"/>
        <v>3.5534225498701</v>
      </c>
      <c r="O7" s="47">
        <f t="shared" si="1"/>
        <v>14.116606302136116</v>
      </c>
      <c r="V7" s="6"/>
      <c r="W7" s="114"/>
      <c r="X7" s="114"/>
    </row>
    <row r="8" spans="1:32" ht="13.5" thickBot="1">
      <c r="A8" s="48">
        <f t="shared" si="2"/>
        <v>2011</v>
      </c>
      <c r="B8" s="108">
        <v>11.801037412735022</v>
      </c>
      <c r="C8" s="108">
        <v>0.59138428936279108</v>
      </c>
      <c r="D8" s="108">
        <v>3.8053484617132098</v>
      </c>
      <c r="E8" s="109">
        <v>16.197770163811022</v>
      </c>
      <c r="F8" s="23"/>
      <c r="G8" s="24"/>
      <c r="H8" s="24"/>
      <c r="I8" s="51"/>
      <c r="K8" s="48">
        <f t="shared" si="3"/>
        <v>2011</v>
      </c>
      <c r="L8" s="46">
        <f t="shared" si="0"/>
        <v>11.801037412735022</v>
      </c>
      <c r="M8" s="46">
        <f t="shared" si="0"/>
        <v>0.59138428936279108</v>
      </c>
      <c r="N8" s="46">
        <f t="shared" si="0"/>
        <v>3.8053484617132098</v>
      </c>
      <c r="O8" s="47">
        <f t="shared" si="1"/>
        <v>16.197770163811022</v>
      </c>
      <c r="V8" s="6"/>
      <c r="W8" s="114"/>
      <c r="X8" s="114"/>
    </row>
    <row r="9" spans="1:32" ht="13.5" thickBot="1">
      <c r="A9" s="48">
        <f t="shared" si="2"/>
        <v>2012</v>
      </c>
      <c r="B9" s="108">
        <v>11.598904098721404</v>
      </c>
      <c r="C9" s="108">
        <v>0.64731648941911402</v>
      </c>
      <c r="D9" s="108">
        <v>4.3295789380705498</v>
      </c>
      <c r="E9" s="109">
        <v>16.575799526211068</v>
      </c>
      <c r="F9" s="26"/>
      <c r="G9" s="27"/>
      <c r="H9" s="27"/>
      <c r="I9" s="108"/>
      <c r="K9" s="48">
        <f t="shared" si="3"/>
        <v>2012</v>
      </c>
      <c r="L9" s="46">
        <f t="shared" si="0"/>
        <v>11.598904098721404</v>
      </c>
      <c r="M9" s="46">
        <f t="shared" si="0"/>
        <v>0.64731648941911402</v>
      </c>
      <c r="N9" s="46">
        <f t="shared" si="0"/>
        <v>4.3295789380705498</v>
      </c>
      <c r="O9" s="47">
        <f t="shared" si="1"/>
        <v>16.575799526211068</v>
      </c>
      <c r="V9" s="6"/>
      <c r="W9" s="114"/>
      <c r="X9" s="114"/>
    </row>
    <row r="10" spans="1:32" ht="13.5" thickBot="1">
      <c r="A10" s="48">
        <f t="shared" si="2"/>
        <v>2013</v>
      </c>
      <c r="B10" s="20"/>
      <c r="C10" s="21"/>
      <c r="D10" s="21"/>
      <c r="E10" s="22"/>
      <c r="F10" s="108">
        <v>6.2451526659034835</v>
      </c>
      <c r="G10" s="108">
        <v>0.69085818517683506</v>
      </c>
      <c r="H10" s="108">
        <v>4.7649886047254304</v>
      </c>
      <c r="I10" s="109">
        <v>11.70099945580575</v>
      </c>
      <c r="K10" s="48">
        <f t="shared" si="3"/>
        <v>2013</v>
      </c>
      <c r="L10" s="108">
        <f t="shared" ref="L10:N30" si="4">F10</f>
        <v>6.2451526659034835</v>
      </c>
      <c r="M10" s="108">
        <f t="shared" si="4"/>
        <v>0.69085818517683506</v>
      </c>
      <c r="N10" s="108">
        <f t="shared" si="4"/>
        <v>4.7649886047254304</v>
      </c>
      <c r="O10" s="109">
        <f t="shared" si="1"/>
        <v>11.70099945580575</v>
      </c>
      <c r="V10" s="6"/>
      <c r="W10" s="114"/>
      <c r="X10" s="114"/>
    </row>
    <row r="11" spans="1:32" ht="13.5" thickBot="1">
      <c r="A11" s="48">
        <f t="shared" si="2"/>
        <v>2014</v>
      </c>
      <c r="B11" s="23"/>
      <c r="C11" s="24"/>
      <c r="D11" s="24"/>
      <c r="E11" s="25"/>
      <c r="F11" s="108">
        <v>1.0509825205309649</v>
      </c>
      <c r="G11" s="108">
        <v>0.73190822600546401</v>
      </c>
      <c r="H11" s="108">
        <v>4.9990542777478204</v>
      </c>
      <c r="I11" s="109">
        <v>6.7819450242842496</v>
      </c>
      <c r="K11" s="48">
        <f t="shared" si="3"/>
        <v>2014</v>
      </c>
      <c r="L11" s="108">
        <f t="shared" si="4"/>
        <v>1.0509825205309649</v>
      </c>
      <c r="M11" s="108">
        <f t="shared" si="4"/>
        <v>0.73190822600546401</v>
      </c>
      <c r="N11" s="108">
        <f t="shared" si="4"/>
        <v>4.9990542777478204</v>
      </c>
      <c r="O11" s="109">
        <f t="shared" si="1"/>
        <v>6.7819450242842496</v>
      </c>
      <c r="V11" s="6"/>
      <c r="W11" s="114"/>
      <c r="X11" s="114"/>
    </row>
    <row r="12" spans="1:32" ht="13.5" thickBot="1">
      <c r="A12" s="48">
        <f t="shared" si="2"/>
        <v>2015</v>
      </c>
      <c r="B12" s="23"/>
      <c r="C12" s="24"/>
      <c r="D12" s="24"/>
      <c r="E12" s="25"/>
      <c r="F12" s="108">
        <v>0.74285135899958343</v>
      </c>
      <c r="G12" s="108">
        <v>0.77075710069396197</v>
      </c>
      <c r="H12" s="108">
        <v>5.0441726492874803</v>
      </c>
      <c r="I12" s="109">
        <v>6.5577811089810254</v>
      </c>
      <c r="K12" s="48">
        <f t="shared" si="3"/>
        <v>2015</v>
      </c>
      <c r="L12" s="108">
        <f t="shared" si="4"/>
        <v>0.74285135899958343</v>
      </c>
      <c r="M12" s="108">
        <f t="shared" si="4"/>
        <v>0.77075710069396197</v>
      </c>
      <c r="N12" s="108">
        <f t="shared" si="4"/>
        <v>5.0441726492874803</v>
      </c>
      <c r="O12" s="109">
        <f t="shared" si="1"/>
        <v>6.5577811089810254</v>
      </c>
      <c r="V12" s="6"/>
      <c r="W12" s="114"/>
      <c r="X12" s="114"/>
    </row>
    <row r="13" spans="1:32" ht="13.5" thickBot="1">
      <c r="A13" s="48">
        <f t="shared" si="2"/>
        <v>2016</v>
      </c>
      <c r="B13" s="23"/>
      <c r="C13" s="24"/>
      <c r="D13" s="24"/>
      <c r="E13" s="25"/>
      <c r="F13" s="108">
        <v>0.34876717077465397</v>
      </c>
      <c r="G13" s="108">
        <v>0.809121999687341</v>
      </c>
      <c r="H13" s="108">
        <v>5.1030109366206595</v>
      </c>
      <c r="I13" s="109">
        <v>6.2609001070826542</v>
      </c>
      <c r="K13" s="48">
        <f t="shared" si="3"/>
        <v>2016</v>
      </c>
      <c r="L13" s="108">
        <f t="shared" si="4"/>
        <v>0.34876717077465397</v>
      </c>
      <c r="M13" s="108">
        <f t="shared" si="4"/>
        <v>0.809121999687341</v>
      </c>
      <c r="N13" s="108">
        <f t="shared" si="4"/>
        <v>5.1030109366206595</v>
      </c>
      <c r="O13" s="109">
        <f t="shared" si="1"/>
        <v>6.2609001070826542</v>
      </c>
      <c r="V13" s="6"/>
      <c r="W13" s="114"/>
      <c r="X13" s="114"/>
    </row>
    <row r="14" spans="1:32" ht="13.5" thickBot="1">
      <c r="A14" s="48">
        <f t="shared" si="2"/>
        <v>2017</v>
      </c>
      <c r="B14" s="23"/>
      <c r="C14" s="24"/>
      <c r="D14" s="24"/>
      <c r="E14" s="25"/>
      <c r="F14" s="108">
        <v>0.92455926894520002</v>
      </c>
      <c r="G14" s="108">
        <v>0.84674562794059394</v>
      </c>
      <c r="H14" s="108">
        <v>5.1829594034490603</v>
      </c>
      <c r="I14" s="109">
        <v>6.9542643003348541</v>
      </c>
      <c r="K14" s="48">
        <f t="shared" si="3"/>
        <v>2017</v>
      </c>
      <c r="L14" s="108">
        <f t="shared" si="4"/>
        <v>0.92455926894520002</v>
      </c>
      <c r="M14" s="108">
        <f t="shared" si="4"/>
        <v>0.84674562794059394</v>
      </c>
      <c r="N14" s="108">
        <f t="shared" si="4"/>
        <v>5.1829594034490603</v>
      </c>
      <c r="O14" s="109">
        <f t="shared" si="1"/>
        <v>6.9542643003348541</v>
      </c>
      <c r="V14" s="6"/>
      <c r="W14" s="114"/>
      <c r="X14" s="114"/>
    </row>
    <row r="15" spans="1:32" ht="13.5" thickBot="1">
      <c r="A15" s="48">
        <f t="shared" si="2"/>
        <v>2018</v>
      </c>
      <c r="B15" s="23"/>
      <c r="C15" s="24"/>
      <c r="D15" s="24"/>
      <c r="E15" s="25"/>
      <c r="F15" s="108">
        <v>0.58087154881867953</v>
      </c>
      <c r="G15" s="108">
        <v>0.88254663619524998</v>
      </c>
      <c r="H15" s="108">
        <v>5.2710381566455897</v>
      </c>
      <c r="I15" s="109">
        <v>6.7344563416595191</v>
      </c>
      <c r="K15" s="48">
        <f t="shared" si="3"/>
        <v>2018</v>
      </c>
      <c r="L15" s="108">
        <f t="shared" si="4"/>
        <v>0.58087154881867953</v>
      </c>
      <c r="M15" s="108">
        <f t="shared" si="4"/>
        <v>0.88254663619524998</v>
      </c>
      <c r="N15" s="108">
        <f t="shared" si="4"/>
        <v>5.2710381566455897</v>
      </c>
      <c r="O15" s="109">
        <f t="shared" si="1"/>
        <v>6.7344563416595191</v>
      </c>
      <c r="V15" s="6"/>
      <c r="W15" s="114"/>
      <c r="X15" s="114"/>
    </row>
    <row r="16" spans="1:32" ht="13.5" thickBot="1">
      <c r="A16" s="48">
        <f t="shared" si="2"/>
        <v>2019</v>
      </c>
      <c r="B16" s="23"/>
      <c r="C16" s="24"/>
      <c r="D16" s="24"/>
      <c r="E16" s="25"/>
      <c r="F16" s="108">
        <v>0.68747664816381193</v>
      </c>
      <c r="G16" s="108">
        <v>0.91553944517599806</v>
      </c>
      <c r="H16" s="108">
        <v>5.3617315372996597</v>
      </c>
      <c r="I16" s="109">
        <v>6.9647476306394696</v>
      </c>
      <c r="K16" s="48">
        <f t="shared" si="3"/>
        <v>2019</v>
      </c>
      <c r="L16" s="108">
        <f t="shared" si="4"/>
        <v>0.68747664816381193</v>
      </c>
      <c r="M16" s="108">
        <f t="shared" si="4"/>
        <v>0.91553944517599806</v>
      </c>
      <c r="N16" s="108">
        <f t="shared" si="4"/>
        <v>5.3617315372996597</v>
      </c>
      <c r="O16" s="109">
        <f t="shared" si="1"/>
        <v>6.9647476306394696</v>
      </c>
      <c r="V16" s="6"/>
      <c r="W16" s="114"/>
      <c r="X16" s="114"/>
    </row>
    <row r="17" spans="1:29" ht="13.5" thickBot="1">
      <c r="A17" s="48">
        <f t="shared" si="2"/>
        <v>2020</v>
      </c>
      <c r="B17" s="23"/>
      <c r="C17" s="24"/>
      <c r="D17" s="24"/>
      <c r="E17" s="25"/>
      <c r="F17" s="108">
        <v>0.7754411537085939</v>
      </c>
      <c r="G17" s="108">
        <v>0.94658313007563499</v>
      </c>
      <c r="H17" s="108">
        <v>5.4559106630950698</v>
      </c>
      <c r="I17" s="109">
        <v>7.177934946879299</v>
      </c>
      <c r="K17" s="48">
        <f t="shared" si="3"/>
        <v>2020</v>
      </c>
      <c r="L17" s="108">
        <f t="shared" si="4"/>
        <v>0.7754411537085939</v>
      </c>
      <c r="M17" s="108">
        <f t="shared" si="4"/>
        <v>0.94658313007563499</v>
      </c>
      <c r="N17" s="108">
        <f t="shared" si="4"/>
        <v>5.4559106630950698</v>
      </c>
      <c r="O17" s="109">
        <f t="shared" si="1"/>
        <v>7.177934946879299</v>
      </c>
      <c r="V17" s="6"/>
      <c r="W17" s="114"/>
      <c r="X17" s="114"/>
    </row>
    <row r="18" spans="1:29" ht="13.5" thickBot="1">
      <c r="A18" s="48">
        <f t="shared" si="2"/>
        <v>2021</v>
      </c>
      <c r="B18" s="23"/>
      <c r="C18" s="24"/>
      <c r="D18" s="24"/>
      <c r="E18" s="25"/>
      <c r="F18" s="108">
        <v>0.8505048014167228</v>
      </c>
      <c r="G18" s="108">
        <v>0.97601070303425197</v>
      </c>
      <c r="H18" s="108">
        <v>5.5530986055698106</v>
      </c>
      <c r="I18" s="109">
        <v>7.3796141100207855</v>
      </c>
      <c r="K18" s="48">
        <f t="shared" si="3"/>
        <v>2021</v>
      </c>
      <c r="L18" s="108">
        <f t="shared" si="4"/>
        <v>0.8505048014167228</v>
      </c>
      <c r="M18" s="108">
        <f t="shared" si="4"/>
        <v>0.97601070303425197</v>
      </c>
      <c r="N18" s="108">
        <f t="shared" si="4"/>
        <v>5.5530986055698106</v>
      </c>
      <c r="O18" s="109">
        <f t="shared" si="1"/>
        <v>7.3796141100207855</v>
      </c>
      <c r="V18" s="6"/>
      <c r="W18" s="114"/>
      <c r="X18" s="114"/>
    </row>
    <row r="19" spans="1:29" ht="13.5" thickBot="1">
      <c r="A19" s="48">
        <f t="shared" si="2"/>
        <v>2022</v>
      </c>
      <c r="B19" s="23"/>
      <c r="C19" s="24"/>
      <c r="D19" s="24"/>
      <c r="E19" s="25"/>
      <c r="F19" s="108">
        <v>1.0523150349904304</v>
      </c>
      <c r="G19" s="108">
        <v>1.00371940293285</v>
      </c>
      <c r="H19" s="108">
        <v>5.6419715359479499</v>
      </c>
      <c r="I19" s="109">
        <v>7.6980059738712301</v>
      </c>
      <c r="K19" s="48">
        <f t="shared" si="3"/>
        <v>2022</v>
      </c>
      <c r="L19" s="108">
        <f t="shared" si="4"/>
        <v>1.0523150349904304</v>
      </c>
      <c r="M19" s="108">
        <f t="shared" si="4"/>
        <v>1.00371940293285</v>
      </c>
      <c r="N19" s="108">
        <f t="shared" si="4"/>
        <v>5.6419715359479499</v>
      </c>
      <c r="O19" s="109">
        <f t="shared" si="1"/>
        <v>7.6980059738712301</v>
      </c>
      <c r="V19" s="6"/>
      <c r="W19" s="114"/>
      <c r="X19" s="114"/>
    </row>
    <row r="20" spans="1:29" ht="13.5" thickBot="1">
      <c r="A20" s="48">
        <f t="shared" si="2"/>
        <v>2023</v>
      </c>
      <c r="B20" s="23"/>
      <c r="C20" s="24"/>
      <c r="D20" s="24"/>
      <c r="E20" s="25"/>
      <c r="F20" s="108">
        <v>0.95829937992545389</v>
      </c>
      <c r="G20" s="108">
        <v>1.0292330390920299</v>
      </c>
      <c r="H20" s="108">
        <v>5.7025668696760103</v>
      </c>
      <c r="I20" s="109">
        <v>7.690099288693494</v>
      </c>
      <c r="K20" s="48">
        <f t="shared" si="3"/>
        <v>2023</v>
      </c>
      <c r="L20" s="108">
        <f t="shared" si="4"/>
        <v>0.95829937992545389</v>
      </c>
      <c r="M20" s="108">
        <f t="shared" si="4"/>
        <v>1.0292330390920299</v>
      </c>
      <c r="N20" s="108">
        <f t="shared" si="4"/>
        <v>5.7025668696760103</v>
      </c>
      <c r="O20" s="109">
        <f t="shared" si="1"/>
        <v>7.690099288693494</v>
      </c>
      <c r="V20" s="6"/>
      <c r="W20" s="114"/>
      <c r="X20" s="114"/>
    </row>
    <row r="21" spans="1:29" ht="13.5" thickBot="1">
      <c r="A21" s="48">
        <f t="shared" si="2"/>
        <v>2024</v>
      </c>
      <c r="B21" s="23"/>
      <c r="C21" s="24"/>
      <c r="D21" s="24"/>
      <c r="E21" s="25"/>
      <c r="F21" s="108">
        <v>0.8926833351865997</v>
      </c>
      <c r="G21" s="108">
        <v>1.05241304402629</v>
      </c>
      <c r="H21" s="108">
        <v>5.7307808039462396</v>
      </c>
      <c r="I21" s="109">
        <v>7.6758771831591295</v>
      </c>
      <c r="K21" s="48">
        <f t="shared" si="3"/>
        <v>2024</v>
      </c>
      <c r="L21" s="108">
        <f t="shared" si="4"/>
        <v>0.8926833351865997</v>
      </c>
      <c r="M21" s="108">
        <f t="shared" si="4"/>
        <v>1.05241304402629</v>
      </c>
      <c r="N21" s="108">
        <f t="shared" si="4"/>
        <v>5.7307808039462396</v>
      </c>
      <c r="O21" s="109">
        <f t="shared" si="1"/>
        <v>7.6758771831591295</v>
      </c>
      <c r="V21" s="6"/>
      <c r="W21" s="114"/>
      <c r="X21" s="114"/>
    </row>
    <row r="22" spans="1:29" ht="13.5" thickBot="1">
      <c r="A22" s="48">
        <f t="shared" si="2"/>
        <v>2025</v>
      </c>
      <c r="B22" s="23"/>
      <c r="C22" s="24"/>
      <c r="D22" s="24"/>
      <c r="E22" s="25"/>
      <c r="F22" s="108">
        <v>0.87072529212805216</v>
      </c>
      <c r="G22" s="108">
        <v>1.07388868006538</v>
      </c>
      <c r="H22" s="108">
        <v>5.7522874381463396</v>
      </c>
      <c r="I22" s="109">
        <v>7.6969014103397715</v>
      </c>
      <c r="K22" s="48">
        <f t="shared" si="3"/>
        <v>2025</v>
      </c>
      <c r="L22" s="108">
        <f t="shared" si="4"/>
        <v>0.87072529212805216</v>
      </c>
      <c r="M22" s="108">
        <f t="shared" si="4"/>
        <v>1.07388868006538</v>
      </c>
      <c r="N22" s="108">
        <f t="shared" si="4"/>
        <v>5.7522874381463396</v>
      </c>
      <c r="O22" s="109">
        <f t="shared" si="1"/>
        <v>7.6969014103397715</v>
      </c>
      <c r="V22" s="6"/>
      <c r="W22" s="114"/>
      <c r="X22" s="114"/>
    </row>
    <row r="23" spans="1:29" ht="13.5" thickBot="1">
      <c r="A23" s="48">
        <f t="shared" si="2"/>
        <v>2026</v>
      </c>
      <c r="B23" s="23"/>
      <c r="C23" s="24"/>
      <c r="D23" s="24"/>
      <c r="E23" s="25"/>
      <c r="F23" s="108">
        <v>0.92157337765900682</v>
      </c>
      <c r="G23" s="108">
        <v>1.09414071105761</v>
      </c>
      <c r="H23" s="108">
        <v>5.8138492614253199</v>
      </c>
      <c r="I23" s="109">
        <v>7.8295633501419371</v>
      </c>
      <c r="K23" s="48">
        <f t="shared" si="3"/>
        <v>2026</v>
      </c>
      <c r="L23" s="108">
        <f t="shared" si="4"/>
        <v>0.92157337765900682</v>
      </c>
      <c r="M23" s="108">
        <f t="shared" si="4"/>
        <v>1.09414071105761</v>
      </c>
      <c r="N23" s="108">
        <f t="shared" si="4"/>
        <v>5.8138492614253199</v>
      </c>
      <c r="O23" s="109">
        <f t="shared" si="1"/>
        <v>7.8295633501419371</v>
      </c>
      <c r="V23" s="6"/>
      <c r="W23" s="114"/>
      <c r="X23" s="114"/>
    </row>
    <row r="24" spans="1:29" ht="13.5" thickBot="1">
      <c r="A24" s="48">
        <f t="shared" si="2"/>
        <v>2027</v>
      </c>
      <c r="B24" s="23"/>
      <c r="C24" s="24"/>
      <c r="D24" s="24"/>
      <c r="E24" s="25"/>
      <c r="F24" s="108">
        <v>1.0939641847388428</v>
      </c>
      <c r="G24" s="108">
        <v>1.11395769994529</v>
      </c>
      <c r="H24" s="108">
        <v>5.9244377732286306</v>
      </c>
      <c r="I24" s="109">
        <v>8.1323596579127635</v>
      </c>
      <c r="K24" s="48">
        <f t="shared" si="3"/>
        <v>2027</v>
      </c>
      <c r="L24" s="108">
        <f t="shared" si="4"/>
        <v>1.0939641847388428</v>
      </c>
      <c r="M24" s="108">
        <f t="shared" si="4"/>
        <v>1.11395769994529</v>
      </c>
      <c r="N24" s="108">
        <f t="shared" si="4"/>
        <v>5.9244377732286306</v>
      </c>
      <c r="O24" s="109">
        <f t="shared" si="1"/>
        <v>8.1323596579127635</v>
      </c>
      <c r="V24" s="6"/>
      <c r="W24" s="114"/>
      <c r="X24" s="114"/>
    </row>
    <row r="25" spans="1:29" ht="13.5" thickBot="1">
      <c r="A25" s="48">
        <f t="shared" si="2"/>
        <v>2028</v>
      </c>
      <c r="B25" s="23"/>
      <c r="C25" s="24"/>
      <c r="D25" s="24"/>
      <c r="E25" s="25"/>
      <c r="F25" s="108">
        <v>1.1565895314810861</v>
      </c>
      <c r="G25" s="108">
        <v>1.1340348694712601</v>
      </c>
      <c r="H25" s="108">
        <v>6.0450410694942498</v>
      </c>
      <c r="I25" s="109">
        <v>8.335665470446596</v>
      </c>
      <c r="K25" s="48">
        <f t="shared" si="3"/>
        <v>2028</v>
      </c>
      <c r="L25" s="108">
        <f t="shared" si="4"/>
        <v>1.1565895314810861</v>
      </c>
      <c r="M25" s="108">
        <f t="shared" si="4"/>
        <v>1.1340348694712601</v>
      </c>
      <c r="N25" s="108">
        <f t="shared" si="4"/>
        <v>6.0450410694942498</v>
      </c>
      <c r="O25" s="109">
        <f t="shared" si="1"/>
        <v>8.335665470446596</v>
      </c>
      <c r="S25" s="124"/>
      <c r="V25" s="6"/>
      <c r="W25" s="114"/>
      <c r="X25" s="114"/>
    </row>
    <row r="26" spans="1:29" ht="13.5" thickBot="1">
      <c r="A26" s="48">
        <f t="shared" si="2"/>
        <v>2029</v>
      </c>
      <c r="B26" s="23"/>
      <c r="C26" s="24"/>
      <c r="D26" s="24"/>
      <c r="E26" s="25"/>
      <c r="F26" s="108">
        <v>1.2575179552485536</v>
      </c>
      <c r="G26" s="108">
        <v>1.1544426318480601</v>
      </c>
      <c r="H26" s="108">
        <v>6.1359860626593203</v>
      </c>
      <c r="I26" s="109">
        <v>8.547946649755934</v>
      </c>
      <c r="K26" s="48">
        <f t="shared" si="3"/>
        <v>2029</v>
      </c>
      <c r="L26" s="108">
        <f t="shared" si="4"/>
        <v>1.2575179552485536</v>
      </c>
      <c r="M26" s="108">
        <f t="shared" si="4"/>
        <v>1.1544426318480601</v>
      </c>
      <c r="N26" s="108">
        <f t="shared" si="4"/>
        <v>6.1359860626593203</v>
      </c>
      <c r="O26" s="109">
        <f t="shared" si="1"/>
        <v>8.547946649755934</v>
      </c>
      <c r="V26" s="6"/>
      <c r="W26" s="114"/>
      <c r="X26" s="114"/>
    </row>
    <row r="27" spans="1:29" ht="13.5" thickBot="1">
      <c r="A27" s="48">
        <f t="shared" si="2"/>
        <v>2030</v>
      </c>
      <c r="B27" s="23"/>
      <c r="C27" s="24"/>
      <c r="D27" s="24"/>
      <c r="E27" s="25"/>
      <c r="F27" s="108">
        <v>1.5597002054367277</v>
      </c>
      <c r="G27" s="108">
        <v>1.1742125577106401</v>
      </c>
      <c r="H27" s="108">
        <v>6.1984769703281097</v>
      </c>
      <c r="I27" s="109">
        <v>8.9323897334754783</v>
      </c>
      <c r="K27" s="48">
        <f t="shared" si="3"/>
        <v>2030</v>
      </c>
      <c r="L27" s="108">
        <f t="shared" si="4"/>
        <v>1.5597002054367277</v>
      </c>
      <c r="M27" s="108">
        <f t="shared" si="4"/>
        <v>1.1742125577106401</v>
      </c>
      <c r="N27" s="108">
        <f t="shared" si="4"/>
        <v>6.1984769703281097</v>
      </c>
      <c r="O27" s="109">
        <f t="shared" si="1"/>
        <v>8.9323897334754783</v>
      </c>
      <c r="V27" s="6"/>
      <c r="W27" s="114"/>
      <c r="X27" s="114"/>
    </row>
    <row r="28" spans="1:29" ht="13.5" thickBot="1">
      <c r="A28" s="48">
        <f t="shared" si="2"/>
        <v>2031</v>
      </c>
      <c r="B28" s="23"/>
      <c r="C28" s="24"/>
      <c r="D28" s="24"/>
      <c r="E28" s="25"/>
      <c r="F28" s="108">
        <v>1.9638552254538961</v>
      </c>
      <c r="G28" s="108">
        <v>1.1920389658768999</v>
      </c>
      <c r="H28" s="108">
        <v>6.2629628985366095</v>
      </c>
      <c r="I28" s="109">
        <v>9.4188570898674051</v>
      </c>
      <c r="K28" s="48">
        <f t="shared" si="3"/>
        <v>2031</v>
      </c>
      <c r="L28" s="108">
        <f t="shared" si="4"/>
        <v>1.9638552254538961</v>
      </c>
      <c r="M28" s="108">
        <f t="shared" si="4"/>
        <v>1.1920389658768999</v>
      </c>
      <c r="N28" s="108">
        <f t="shared" si="4"/>
        <v>6.2629628985366095</v>
      </c>
      <c r="O28" s="109">
        <f t="shared" si="1"/>
        <v>9.4188570898674051</v>
      </c>
      <c r="V28" s="6"/>
      <c r="W28" s="114"/>
      <c r="X28" s="114"/>
    </row>
    <row r="29" spans="1:29" ht="13.5" thickBot="1">
      <c r="A29" s="48">
        <f t="shared" si="2"/>
        <v>2032</v>
      </c>
      <c r="B29" s="23"/>
      <c r="C29" s="24"/>
      <c r="D29" s="24"/>
      <c r="E29" s="25"/>
      <c r="F29" s="108">
        <v>1.9948973428017414</v>
      </c>
      <c r="G29" s="108">
        <v>1.2075336512149899</v>
      </c>
      <c r="H29" s="108">
        <v>6.3325271314713998</v>
      </c>
      <c r="I29" s="109">
        <v>9.5349581254881315</v>
      </c>
      <c r="K29" s="48">
        <f t="shared" si="3"/>
        <v>2032</v>
      </c>
      <c r="L29" s="108">
        <f t="shared" si="4"/>
        <v>1.9948973428017414</v>
      </c>
      <c r="M29" s="108">
        <f t="shared" si="4"/>
        <v>1.2075336512149899</v>
      </c>
      <c r="N29" s="108">
        <f t="shared" si="4"/>
        <v>6.3325271314713998</v>
      </c>
      <c r="O29" s="109">
        <f t="shared" si="1"/>
        <v>9.5349581254881315</v>
      </c>
      <c r="V29" s="6"/>
      <c r="W29" s="114"/>
      <c r="X29" s="114"/>
    </row>
    <row r="30" spans="1:29" ht="13.5" thickBot="1">
      <c r="A30" s="48">
        <f t="shared" si="2"/>
        <v>2033</v>
      </c>
      <c r="B30" s="28"/>
      <c r="C30" s="29"/>
      <c r="D30" s="29"/>
      <c r="E30" s="30"/>
      <c r="F30" s="108">
        <v>2.0225280754137698</v>
      </c>
      <c r="G30" s="108">
        <v>1.2212766595690501</v>
      </c>
      <c r="H30" s="108">
        <v>6.3970617692615894</v>
      </c>
      <c r="I30" s="109">
        <v>9.6408665042444088</v>
      </c>
      <c r="K30" s="48">
        <f t="shared" si="3"/>
        <v>2033</v>
      </c>
      <c r="L30" s="108">
        <f t="shared" si="4"/>
        <v>2.0225280754137698</v>
      </c>
      <c r="M30" s="108">
        <f t="shared" si="4"/>
        <v>1.2212766595690501</v>
      </c>
      <c r="N30" s="108">
        <f t="shared" si="4"/>
        <v>6.3970617692615894</v>
      </c>
      <c r="O30" s="109">
        <f t="shared" si="1"/>
        <v>9.6408665042444088</v>
      </c>
      <c r="V30" s="6"/>
      <c r="W30" s="114"/>
      <c r="X30" s="114"/>
    </row>
    <row r="31" spans="1:29" ht="14.25" customHeight="1" thickTop="1" thickBot="1">
      <c r="A31" s="149" t="s">
        <v>10</v>
      </c>
      <c r="B31" s="140"/>
      <c r="C31" s="140"/>
      <c r="D31" s="140"/>
      <c r="E31" s="140"/>
      <c r="F31" s="140"/>
      <c r="G31" s="140"/>
      <c r="H31" s="140"/>
      <c r="I31" s="141"/>
      <c r="V31" s="6"/>
      <c r="W31" s="114"/>
      <c r="X31" s="114"/>
      <c r="Y31" s="6"/>
      <c r="Z31" s="6"/>
      <c r="AA31" s="6"/>
      <c r="AB31" s="6"/>
      <c r="AC31" s="6"/>
    </row>
    <row r="32" spans="1:29" ht="13.5" thickBot="1">
      <c r="A32" s="48" t="s">
        <v>39</v>
      </c>
      <c r="B32" s="31">
        <v>5.1762162281375534E-2</v>
      </c>
      <c r="C32" s="31">
        <v>0.23289953046376821</v>
      </c>
      <c r="D32" s="31">
        <v>2.3367166258890126E-2</v>
      </c>
      <c r="E32" s="32">
        <v>4.8669423798950895E-2</v>
      </c>
      <c r="F32" s="33"/>
      <c r="G32" s="34"/>
      <c r="H32" s="34"/>
      <c r="I32" s="35"/>
      <c r="W32" s="114"/>
      <c r="X32" s="114"/>
    </row>
    <row r="33" spans="1:24" ht="13.5" thickBot="1">
      <c r="A33" s="48" t="s">
        <v>11</v>
      </c>
      <c r="B33" s="36"/>
      <c r="C33" s="37"/>
      <c r="D33" s="37"/>
      <c r="E33" s="38"/>
      <c r="F33" s="31">
        <v>3.5054239957868383E-2</v>
      </c>
      <c r="G33" s="31">
        <v>2.7313564640106147E-2</v>
      </c>
      <c r="H33" s="31">
        <v>1.3063008226191553E-2</v>
      </c>
      <c r="I33" s="32">
        <v>1.8685430855290397E-2</v>
      </c>
      <c r="W33" s="114"/>
      <c r="X33" s="114"/>
    </row>
    <row r="34" spans="1:24" ht="13.5" thickBot="1">
      <c r="A34" s="48" t="s">
        <v>12</v>
      </c>
      <c r="B34" s="39"/>
      <c r="C34" s="40"/>
      <c r="D34" s="40"/>
      <c r="E34" s="41"/>
      <c r="F34" s="31">
        <v>-0.13777392382166387</v>
      </c>
      <c r="G34" s="31">
        <v>4.7901009958999596E-2</v>
      </c>
      <c r="H34" s="31">
        <v>1.3332745531713819E-2</v>
      </c>
      <c r="I34" s="32">
        <v>-1.7551709582637187E-3</v>
      </c>
      <c r="W34" s="114"/>
      <c r="X34" s="114"/>
    </row>
    <row r="35" spans="1:24" ht="13.5" thickBot="1">
      <c r="A35" s="48" t="s">
        <v>13</v>
      </c>
      <c r="B35" s="42"/>
      <c r="C35" s="43"/>
      <c r="D35" s="43"/>
      <c r="E35" s="31"/>
      <c r="F35" s="31">
        <v>8.6728266741396887E-2</v>
      </c>
      <c r="G35" s="31">
        <v>2.1892220329396306E-2</v>
      </c>
      <c r="H35" s="31">
        <v>1.2991090405217509E-2</v>
      </c>
      <c r="I35" s="32">
        <v>2.4206596208839137E-2</v>
      </c>
      <c r="W35" s="114"/>
      <c r="X35" s="114"/>
    </row>
    <row r="40" spans="1:24">
      <c r="A40" s="11"/>
      <c r="B40" s="11"/>
      <c r="C40" s="11"/>
      <c r="K40" s="11"/>
    </row>
    <row r="41" spans="1:24">
      <c r="A41" s="11"/>
      <c r="B41" s="11"/>
      <c r="C41" s="11"/>
      <c r="K41" s="11"/>
    </row>
    <row r="42" spans="1:24">
      <c r="A42" s="11"/>
      <c r="B42" s="11"/>
      <c r="C42" s="11"/>
      <c r="K42" s="11"/>
    </row>
    <row r="43" spans="1:24">
      <c r="A43" s="11"/>
      <c r="B43" s="11"/>
      <c r="C43" s="11"/>
      <c r="K43" s="11"/>
    </row>
    <row r="45" spans="1:24">
      <c r="A45" s="10"/>
      <c r="B45" s="11"/>
      <c r="C45" s="11"/>
      <c r="D45" s="11"/>
      <c r="K45" s="10"/>
    </row>
    <row r="46" spans="1:24">
      <c r="A46" s="11"/>
      <c r="B46" s="11"/>
      <c r="C46" s="11"/>
      <c r="D46" s="11"/>
      <c r="K46" s="11"/>
    </row>
    <row r="47" spans="1:24">
      <c r="A47" s="12"/>
      <c r="B47" s="12"/>
      <c r="C47" s="12"/>
      <c r="D47" s="12"/>
      <c r="K47" s="12"/>
    </row>
    <row r="48" spans="1:24">
      <c r="A48" s="13"/>
      <c r="B48" s="14"/>
      <c r="C48" s="14"/>
      <c r="D48" s="14"/>
      <c r="K48" s="13"/>
    </row>
    <row r="49" spans="1:11">
      <c r="A49" s="13"/>
      <c r="B49" s="15"/>
      <c r="C49" s="14"/>
      <c r="D49" s="15"/>
      <c r="K49" s="13"/>
    </row>
    <row r="50" spans="1:11">
      <c r="A50" s="13"/>
      <c r="B50" s="14"/>
      <c r="C50" s="14"/>
      <c r="D50" s="14"/>
      <c r="K50" s="13"/>
    </row>
    <row r="51" spans="1:11">
      <c r="A51" s="13"/>
      <c r="B51" s="14"/>
      <c r="C51" s="14"/>
      <c r="D51" s="14"/>
      <c r="K51" s="13"/>
    </row>
    <row r="56" spans="1:11" ht="15" customHeight="1"/>
  </sheetData>
  <mergeCells count="7">
    <mergeCell ref="A31:I31"/>
    <mergeCell ref="B2:E2"/>
    <mergeCell ref="F2:I2"/>
    <mergeCell ref="K2:K3"/>
    <mergeCell ref="L2:O2"/>
    <mergeCell ref="A4:I4"/>
    <mergeCell ref="K4:O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5"/>
  <sheetViews>
    <sheetView showGridLines="0" view="pageBreakPreview" zoomScaleNormal="70" zoomScaleSheetLayoutView="100" zoomScalePageLayoutView="30" workbookViewId="0"/>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7" width="10.140625" style="113" customWidth="1"/>
    <col min="8" max="8" width="1.7109375" style="113" customWidth="1"/>
    <col min="9" max="9" width="10.7109375" style="113" hidden="1" customWidth="1" outlineLevel="1"/>
    <col min="10" max="10" width="12" style="113" hidden="1" customWidth="1" outlineLevel="1"/>
    <col min="11" max="13" width="10.140625" style="113" hidden="1" customWidth="1" outlineLevel="1"/>
    <col min="14" max="15" width="9.140625" style="113" hidden="1" customWidth="1" outlineLevel="1"/>
    <col min="16" max="16" width="1.7109375" style="113" customWidth="1" collapsed="1"/>
    <col min="17" max="21" width="9.140625" style="113"/>
    <col min="22" max="23" width="10.140625" style="113" customWidth="1"/>
    <col min="24"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130</v>
      </c>
      <c r="AF1" s="9"/>
    </row>
    <row r="2" spans="1:32" ht="12.75" customHeight="1">
      <c r="A2" s="49"/>
      <c r="B2" s="150" t="s">
        <v>26</v>
      </c>
      <c r="C2" s="150"/>
      <c r="D2" s="150"/>
      <c r="E2" s="150" t="s">
        <v>25</v>
      </c>
      <c r="F2" s="150"/>
      <c r="G2" s="150"/>
      <c r="U2" s="114"/>
      <c r="V2" s="114"/>
      <c r="W2" s="114"/>
      <c r="X2" s="114"/>
    </row>
    <row r="3" spans="1:32" ht="23.25" customHeight="1" thickBot="1">
      <c r="A3" s="50"/>
      <c r="B3" s="119" t="s">
        <v>1</v>
      </c>
      <c r="C3" s="119" t="s">
        <v>21</v>
      </c>
      <c r="D3" s="119" t="s">
        <v>22</v>
      </c>
      <c r="E3" s="119" t="s">
        <v>1</v>
      </c>
      <c r="F3" s="119" t="s">
        <v>21</v>
      </c>
      <c r="G3" s="119" t="s">
        <v>22</v>
      </c>
      <c r="R3" s="6"/>
      <c r="T3" s="6"/>
      <c r="U3" s="114"/>
      <c r="V3" s="114"/>
      <c r="W3" s="114"/>
      <c r="X3" s="114"/>
      <c r="Y3" s="6"/>
      <c r="Z3" s="6"/>
      <c r="AA3" s="6"/>
      <c r="AB3" s="6"/>
      <c r="AC3" s="6"/>
    </row>
    <row r="4" spans="1:32" ht="14.25" customHeight="1" thickTop="1" thickBot="1">
      <c r="A4" s="149" t="s">
        <v>81</v>
      </c>
      <c r="B4" s="140"/>
      <c r="C4" s="140"/>
      <c r="D4" s="140"/>
      <c r="E4" s="140"/>
      <c r="F4" s="140"/>
      <c r="G4" s="141"/>
      <c r="R4" s="7"/>
      <c r="S4" s="7"/>
      <c r="T4" s="7"/>
      <c r="U4" s="114"/>
      <c r="V4" s="114"/>
      <c r="W4" s="114"/>
      <c r="X4" s="114"/>
    </row>
    <row r="5" spans="1:32" ht="13.5" customHeight="1" thickBot="1">
      <c r="A5" s="48">
        <v>2008</v>
      </c>
      <c r="B5" s="108">
        <v>57.488694048093286</v>
      </c>
      <c r="C5" s="23"/>
      <c r="D5" s="24"/>
      <c r="E5" s="52">
        <v>58.031359518978419</v>
      </c>
      <c r="F5" s="23"/>
      <c r="G5" s="51"/>
      <c r="R5" s="7"/>
      <c r="S5" s="7"/>
      <c r="T5" s="7"/>
      <c r="U5" s="114"/>
      <c r="V5" s="114"/>
      <c r="W5" s="114"/>
      <c r="X5" s="114"/>
    </row>
    <row r="6" spans="1:32" ht="13.5" thickBot="1">
      <c r="A6" s="48">
        <f t="shared" ref="A6:A30" si="0">A5+1</f>
        <v>2009</v>
      </c>
      <c r="B6" s="108">
        <v>60.027224176867023</v>
      </c>
      <c r="C6" s="23"/>
      <c r="D6" s="24"/>
      <c r="E6" s="53">
        <v>53.473757878002573</v>
      </c>
      <c r="F6" s="23"/>
      <c r="G6" s="51"/>
      <c r="T6" s="6"/>
      <c r="U6" s="114"/>
      <c r="V6" s="114"/>
      <c r="W6" s="114"/>
      <c r="X6" s="114"/>
    </row>
    <row r="7" spans="1:32" ht="13.5" thickBot="1">
      <c r="A7" s="48">
        <f t="shared" si="0"/>
        <v>2010</v>
      </c>
      <c r="B7" s="108">
        <v>53.099080519476786</v>
      </c>
      <c r="C7" s="23"/>
      <c r="D7" s="24"/>
      <c r="E7" s="53">
        <v>65.14194901498999</v>
      </c>
      <c r="F7" s="23"/>
      <c r="G7" s="51"/>
      <c r="T7" s="6"/>
      <c r="U7" s="114"/>
      <c r="V7" s="114"/>
      <c r="W7" s="114"/>
      <c r="X7" s="114"/>
    </row>
    <row r="8" spans="1:32" ht="13.5" thickBot="1">
      <c r="A8" s="48">
        <f t="shared" si="0"/>
        <v>2011</v>
      </c>
      <c r="B8" s="108">
        <v>61.164538248594823</v>
      </c>
      <c r="C8" s="23"/>
      <c r="D8" s="24"/>
      <c r="E8" s="53">
        <v>63.933575033476018</v>
      </c>
      <c r="F8" s="23"/>
      <c r="G8" s="51"/>
      <c r="T8" s="6"/>
      <c r="U8" s="114"/>
      <c r="V8" s="114"/>
      <c r="W8" s="114"/>
      <c r="X8" s="114"/>
    </row>
    <row r="9" spans="1:32" ht="13.5" thickBot="1">
      <c r="A9" s="48">
        <f t="shared" si="0"/>
        <v>2012</v>
      </c>
      <c r="B9" s="108">
        <v>61.884613979443785</v>
      </c>
      <c r="C9" s="26"/>
      <c r="D9" s="27"/>
      <c r="E9" s="53">
        <v>66.47444849324242</v>
      </c>
      <c r="F9" s="26"/>
      <c r="G9" s="108"/>
      <c r="T9" s="6"/>
      <c r="U9" s="114"/>
      <c r="V9" s="114"/>
      <c r="W9" s="114"/>
      <c r="X9" s="114"/>
    </row>
    <row r="10" spans="1:32" ht="13.5" thickBot="1">
      <c r="A10" s="48">
        <f t="shared" si="0"/>
        <v>2013</v>
      </c>
      <c r="B10" s="20"/>
      <c r="C10" s="52">
        <v>40.458129187184397</v>
      </c>
      <c r="D10" s="108">
        <v>42.610153265847202</v>
      </c>
      <c r="E10" s="22"/>
      <c r="F10" s="108">
        <v>43.543710966627302</v>
      </c>
      <c r="G10" s="108">
        <v>45.9478345352952</v>
      </c>
      <c r="T10" s="6"/>
      <c r="U10" s="114"/>
      <c r="V10" s="114"/>
      <c r="W10" s="114"/>
      <c r="X10" s="114"/>
    </row>
    <row r="11" spans="1:32" ht="13.5" thickBot="1">
      <c r="A11" s="48">
        <f t="shared" si="0"/>
        <v>2014</v>
      </c>
      <c r="B11" s="23"/>
      <c r="C11" s="53">
        <v>42.062644068255693</v>
      </c>
      <c r="D11" s="108">
        <v>43.733153359553</v>
      </c>
      <c r="E11" s="25"/>
      <c r="F11" s="108">
        <v>40.999077377142498</v>
      </c>
      <c r="G11" s="108">
        <v>42.1653879870846</v>
      </c>
      <c r="T11" s="6"/>
      <c r="U11" s="114"/>
      <c r="V11" s="114"/>
      <c r="W11" s="114"/>
      <c r="X11" s="114"/>
    </row>
    <row r="12" spans="1:32" ht="13.5" thickBot="1">
      <c r="A12" s="48">
        <f t="shared" si="0"/>
        <v>2015</v>
      </c>
      <c r="B12" s="23"/>
      <c r="C12" s="53">
        <v>40.767412809605602</v>
      </c>
      <c r="D12" s="108">
        <v>42.901506337163895</v>
      </c>
      <c r="E12" s="25"/>
      <c r="F12" s="108">
        <v>48.606219947101195</v>
      </c>
      <c r="G12" s="108">
        <v>48.5653931684162</v>
      </c>
      <c r="T12" s="6"/>
      <c r="U12" s="114"/>
      <c r="V12" s="114"/>
      <c r="W12" s="114"/>
      <c r="X12" s="114"/>
    </row>
    <row r="13" spans="1:32" ht="13.5" thickBot="1">
      <c r="A13" s="48">
        <f t="shared" si="0"/>
        <v>2016</v>
      </c>
      <c r="B13" s="23"/>
      <c r="C13" s="53">
        <v>38.950789914582799</v>
      </c>
      <c r="D13" s="108">
        <v>40.949513354531604</v>
      </c>
      <c r="E13" s="25"/>
      <c r="F13" s="108">
        <v>35.0891053682275</v>
      </c>
      <c r="G13" s="108">
        <v>37.072439809315</v>
      </c>
      <c r="T13" s="6"/>
      <c r="U13" s="114"/>
      <c r="V13" s="114"/>
      <c r="W13" s="114"/>
      <c r="X13" s="114"/>
    </row>
    <row r="14" spans="1:32" ht="13.5" thickBot="1">
      <c r="A14" s="48">
        <f t="shared" si="0"/>
        <v>2017</v>
      </c>
      <c r="B14" s="23"/>
      <c r="C14" s="53">
        <v>45.302207370769999</v>
      </c>
      <c r="D14" s="108">
        <v>49.563650719144192</v>
      </c>
      <c r="E14" s="25"/>
      <c r="F14" s="108">
        <v>40.137286117799803</v>
      </c>
      <c r="G14" s="108">
        <v>41.977079618711301</v>
      </c>
      <c r="T14" s="6"/>
      <c r="U14" s="114"/>
      <c r="V14" s="114"/>
      <c r="W14" s="114"/>
      <c r="X14" s="114"/>
    </row>
    <row r="15" spans="1:32" ht="13.5" thickBot="1">
      <c r="A15" s="48">
        <f t="shared" si="0"/>
        <v>2018</v>
      </c>
      <c r="B15" s="23"/>
      <c r="C15" s="53">
        <v>43.842676535194201</v>
      </c>
      <c r="D15" s="108">
        <v>46.732003226976701</v>
      </c>
      <c r="E15" s="25"/>
      <c r="F15" s="108">
        <v>39.403125081354496</v>
      </c>
      <c r="G15" s="108">
        <v>41.1195221545957</v>
      </c>
      <c r="T15" s="6"/>
      <c r="U15" s="114"/>
      <c r="V15" s="114"/>
      <c r="W15" s="114"/>
      <c r="X15" s="114"/>
    </row>
    <row r="16" spans="1:32" ht="13.5" thickBot="1">
      <c r="A16" s="48">
        <f t="shared" si="0"/>
        <v>2019</v>
      </c>
      <c r="B16" s="23"/>
      <c r="C16" s="53">
        <v>43.926384941493396</v>
      </c>
      <c r="D16" s="108">
        <v>47.605433834201598</v>
      </c>
      <c r="E16" s="25"/>
      <c r="F16" s="108">
        <v>43.814320118588597</v>
      </c>
      <c r="G16" s="108">
        <v>45.3774001749468</v>
      </c>
      <c r="T16" s="6"/>
      <c r="U16" s="114"/>
      <c r="V16" s="114"/>
      <c r="W16" s="114"/>
      <c r="X16" s="114"/>
    </row>
    <row r="17" spans="1:29" ht="13.5" thickBot="1">
      <c r="A17" s="48">
        <f t="shared" si="0"/>
        <v>2020</v>
      </c>
      <c r="B17" s="23"/>
      <c r="C17" s="53">
        <v>47.006243200142599</v>
      </c>
      <c r="D17" s="108">
        <v>50.832939328781293</v>
      </c>
      <c r="E17" s="25"/>
      <c r="F17" s="108">
        <v>41.852001514267002</v>
      </c>
      <c r="G17" s="108">
        <v>44.338089686076998</v>
      </c>
      <c r="T17" s="6"/>
      <c r="U17" s="114"/>
      <c r="V17" s="114"/>
      <c r="W17" s="114"/>
      <c r="X17" s="114"/>
    </row>
    <row r="18" spans="1:29" ht="13.5" thickBot="1">
      <c r="A18" s="48">
        <f t="shared" si="0"/>
        <v>2021</v>
      </c>
      <c r="B18" s="23"/>
      <c r="C18" s="53">
        <v>48.209067925284401</v>
      </c>
      <c r="D18" s="108">
        <v>51.808923756896604</v>
      </c>
      <c r="E18" s="25"/>
      <c r="F18" s="108">
        <v>43.075845338560299</v>
      </c>
      <c r="G18" s="108">
        <v>45.323248710865798</v>
      </c>
      <c r="T18" s="6"/>
      <c r="U18" s="114"/>
      <c r="V18" s="114"/>
      <c r="W18" s="114"/>
      <c r="X18" s="114"/>
    </row>
    <row r="19" spans="1:29" ht="13.5" thickBot="1">
      <c r="A19" s="48">
        <f t="shared" si="0"/>
        <v>2022</v>
      </c>
      <c r="B19" s="23"/>
      <c r="C19" s="53">
        <v>49.4282228315721</v>
      </c>
      <c r="D19" s="108">
        <v>52.459187711673493</v>
      </c>
      <c r="E19" s="25"/>
      <c r="F19" s="108">
        <v>46.936546382973802</v>
      </c>
      <c r="G19" s="108">
        <v>47.417637911227601</v>
      </c>
      <c r="T19" s="6"/>
      <c r="U19" s="114"/>
      <c r="V19" s="114"/>
      <c r="W19" s="114"/>
      <c r="X19" s="114"/>
    </row>
    <row r="20" spans="1:29" ht="13.5" thickBot="1">
      <c r="A20" s="48">
        <f t="shared" si="0"/>
        <v>2023</v>
      </c>
      <c r="B20" s="23"/>
      <c r="C20" s="53">
        <v>49.784110473652596</v>
      </c>
      <c r="D20" s="108">
        <v>53.24973307852369</v>
      </c>
      <c r="E20" s="25"/>
      <c r="F20" s="108">
        <v>47.957447533777895</v>
      </c>
      <c r="G20" s="108">
        <v>47.276179516207193</v>
      </c>
      <c r="T20" s="6"/>
      <c r="U20" s="114"/>
      <c r="V20" s="114"/>
      <c r="W20" s="114"/>
      <c r="X20" s="114"/>
    </row>
    <row r="21" spans="1:29" ht="13.5" thickBot="1">
      <c r="A21" s="48">
        <f t="shared" si="0"/>
        <v>2024</v>
      </c>
      <c r="B21" s="23"/>
      <c r="C21" s="53">
        <v>49.084652409391694</v>
      </c>
      <c r="D21" s="108">
        <v>53.999711652091094</v>
      </c>
      <c r="E21" s="25"/>
      <c r="F21" s="108">
        <v>47.704748824219593</v>
      </c>
      <c r="G21" s="108">
        <v>47.941924712974298</v>
      </c>
      <c r="T21" s="6"/>
      <c r="U21" s="114"/>
      <c r="V21" s="114"/>
      <c r="W21" s="114"/>
      <c r="X21" s="114"/>
    </row>
    <row r="22" spans="1:29" ht="13.5" thickBot="1">
      <c r="A22" s="48">
        <f t="shared" si="0"/>
        <v>2025</v>
      </c>
      <c r="B22" s="23"/>
      <c r="C22" s="53">
        <v>49.590309962686803</v>
      </c>
      <c r="D22" s="108">
        <v>51.639799216031896</v>
      </c>
      <c r="E22" s="25"/>
      <c r="F22" s="108">
        <v>45.974420677392601</v>
      </c>
      <c r="G22" s="108">
        <v>47.888122747860102</v>
      </c>
      <c r="T22" s="6"/>
      <c r="U22" s="114"/>
      <c r="V22" s="114"/>
      <c r="W22" s="114"/>
      <c r="X22" s="114"/>
    </row>
    <row r="23" spans="1:29" ht="13.5" thickBot="1">
      <c r="A23" s="48">
        <f t="shared" si="0"/>
        <v>2026</v>
      </c>
      <c r="B23" s="23"/>
      <c r="C23" s="53">
        <v>50.261575147339698</v>
      </c>
      <c r="D23" s="108">
        <v>54.594031969276799</v>
      </c>
      <c r="E23" s="25"/>
      <c r="F23" s="108">
        <v>45.225979295649502</v>
      </c>
      <c r="G23" s="108">
        <v>47.738142574404293</v>
      </c>
      <c r="T23" s="6"/>
      <c r="U23" s="114"/>
      <c r="V23" s="114"/>
      <c r="W23" s="114"/>
      <c r="X23" s="114"/>
    </row>
    <row r="24" spans="1:29" ht="13.5" thickBot="1">
      <c r="A24" s="48">
        <f t="shared" si="0"/>
        <v>2027</v>
      </c>
      <c r="B24" s="23"/>
      <c r="C24" s="53">
        <v>52.600824749190096</v>
      </c>
      <c r="D24" s="108">
        <v>55.894336784107693</v>
      </c>
      <c r="E24" s="25"/>
      <c r="F24" s="108">
        <v>46.921402653985496</v>
      </c>
      <c r="G24" s="108">
        <v>49.356918847101696</v>
      </c>
      <c r="T24" s="6"/>
      <c r="U24" s="114"/>
      <c r="V24" s="114"/>
      <c r="W24" s="114"/>
      <c r="X24" s="114"/>
    </row>
    <row r="25" spans="1:29" ht="13.5" thickBot="1">
      <c r="A25" s="48">
        <f t="shared" si="0"/>
        <v>2028</v>
      </c>
      <c r="B25" s="23"/>
      <c r="C25" s="53">
        <v>52.587889348924904</v>
      </c>
      <c r="D25" s="108">
        <v>54.720036554850893</v>
      </c>
      <c r="E25" s="25"/>
      <c r="F25" s="108">
        <v>51.4163859094445</v>
      </c>
      <c r="G25" s="108">
        <v>51.661903363920295</v>
      </c>
      <c r="T25" s="6"/>
      <c r="U25" s="114"/>
      <c r="V25" s="114"/>
      <c r="W25" s="114"/>
      <c r="X25" s="114"/>
    </row>
    <row r="26" spans="1:29" ht="13.5" thickBot="1">
      <c r="A26" s="48">
        <f t="shared" si="0"/>
        <v>2029</v>
      </c>
      <c r="B26" s="23"/>
      <c r="C26" s="53">
        <v>53.399830870667103</v>
      </c>
      <c r="D26" s="108">
        <v>56.783666223420298</v>
      </c>
      <c r="E26" s="25"/>
      <c r="F26" s="108">
        <v>50.891242602484695</v>
      </c>
      <c r="G26" s="108">
        <v>51.119409679851501</v>
      </c>
      <c r="T26" s="6"/>
      <c r="U26" s="114"/>
      <c r="V26" s="114"/>
      <c r="W26" s="114"/>
      <c r="X26" s="114"/>
    </row>
    <row r="27" spans="1:29" ht="13.5" thickBot="1">
      <c r="A27" s="48">
        <f t="shared" si="0"/>
        <v>2030</v>
      </c>
      <c r="B27" s="23"/>
      <c r="C27" s="53">
        <v>55.489563645130097</v>
      </c>
      <c r="D27" s="108">
        <v>56.064823509879602</v>
      </c>
      <c r="E27" s="25"/>
      <c r="F27" s="108">
        <v>53.109398876613199</v>
      </c>
      <c r="G27" s="108">
        <v>54.197123056174405</v>
      </c>
      <c r="T27" s="6"/>
      <c r="U27" s="114"/>
      <c r="V27" s="114"/>
      <c r="W27" s="114"/>
      <c r="X27" s="114"/>
    </row>
    <row r="28" spans="1:29" ht="13.5" thickBot="1">
      <c r="A28" s="48">
        <f t="shared" si="0"/>
        <v>2031</v>
      </c>
      <c r="B28" s="23"/>
      <c r="C28" s="53">
        <v>58.30864613243439</v>
      </c>
      <c r="D28" s="108">
        <v>60.113571958118001</v>
      </c>
      <c r="E28" s="25"/>
      <c r="F28" s="108">
        <v>54.885493552081599</v>
      </c>
      <c r="G28" s="108">
        <v>57.4779058335114</v>
      </c>
      <c r="T28" s="6"/>
      <c r="U28" s="114"/>
      <c r="V28" s="114"/>
      <c r="W28" s="114"/>
      <c r="X28" s="114"/>
    </row>
    <row r="29" spans="1:29" ht="13.5" thickBot="1">
      <c r="A29" s="48">
        <f t="shared" si="0"/>
        <v>2032</v>
      </c>
      <c r="B29" s="23"/>
      <c r="C29" s="53">
        <v>58.116009262257094</v>
      </c>
      <c r="D29" s="108">
        <v>59.509193971633792</v>
      </c>
      <c r="E29" s="25"/>
      <c r="F29" s="108">
        <v>56.605814932859104</v>
      </c>
      <c r="G29" s="108">
        <v>56.519623229274799</v>
      </c>
      <c r="T29" s="6"/>
      <c r="U29" s="114"/>
      <c r="V29" s="114"/>
      <c r="W29" s="114"/>
      <c r="X29" s="114"/>
    </row>
    <row r="30" spans="1:29" ht="13.5" thickBot="1">
      <c r="A30" s="48">
        <f t="shared" si="0"/>
        <v>2033</v>
      </c>
      <c r="B30" s="28"/>
      <c r="C30" s="53">
        <v>59.468653245613595</v>
      </c>
      <c r="D30" s="108">
        <v>58.8743316110683</v>
      </c>
      <c r="E30" s="30"/>
      <c r="F30" s="108">
        <v>59.042379785961799</v>
      </c>
      <c r="G30" s="108">
        <v>58.275204173440898</v>
      </c>
      <c r="T30" s="6"/>
      <c r="U30" s="114"/>
      <c r="V30" s="114"/>
      <c r="W30" s="114"/>
      <c r="X30" s="114"/>
    </row>
    <row r="31" spans="1:29" ht="14.25" customHeight="1" thickTop="1" thickBot="1">
      <c r="A31" s="149" t="s">
        <v>10</v>
      </c>
      <c r="B31" s="140"/>
      <c r="C31" s="140"/>
      <c r="D31" s="140"/>
      <c r="E31" s="140"/>
      <c r="F31" s="140"/>
      <c r="G31" s="141"/>
      <c r="T31" s="6"/>
      <c r="U31" s="114"/>
      <c r="V31" s="114"/>
      <c r="W31" s="114"/>
      <c r="X31" s="114"/>
      <c r="Y31" s="6"/>
      <c r="Z31" s="6"/>
      <c r="AA31" s="6"/>
      <c r="AB31" s="6"/>
      <c r="AC31" s="6"/>
    </row>
    <row r="32" spans="1:29" ht="13.5" thickBot="1">
      <c r="A32" s="48" t="s">
        <v>39</v>
      </c>
      <c r="B32" s="31">
        <v>1.8591530674568757E-2</v>
      </c>
      <c r="C32" s="33"/>
      <c r="D32" s="34"/>
      <c r="E32" s="73">
        <v>3.4541696888985118E-2</v>
      </c>
      <c r="F32" s="33"/>
      <c r="G32" s="35"/>
      <c r="U32" s="114"/>
      <c r="V32" s="114"/>
      <c r="W32" s="114"/>
      <c r="X32" s="114"/>
    </row>
    <row r="33" spans="1:24" ht="13.5" thickBot="1">
      <c r="A33" s="48" t="s">
        <v>11</v>
      </c>
      <c r="B33" s="38"/>
      <c r="C33" s="31">
        <v>1.8392855576945033E-2</v>
      </c>
      <c r="D33" s="31">
        <v>1.5770361457393633E-2</v>
      </c>
      <c r="E33" s="38"/>
      <c r="F33" s="31">
        <v>1.9380457994267575E-2</v>
      </c>
      <c r="G33" s="31">
        <v>1.717621156580651E-2</v>
      </c>
      <c r="U33" s="114"/>
      <c r="V33" s="114"/>
      <c r="W33" s="114"/>
      <c r="X33" s="114"/>
    </row>
    <row r="34" spans="1:24" ht="13.5" thickBot="1">
      <c r="A34" s="48" t="s">
        <v>12</v>
      </c>
      <c r="B34" s="41"/>
      <c r="C34" s="31">
        <v>1.0415785707257541E-2</v>
      </c>
      <c r="D34" s="31">
        <v>1.6718910321195546E-2</v>
      </c>
      <c r="E34" s="41"/>
      <c r="F34" s="31">
        <v>-9.8770071594860287E-3</v>
      </c>
      <c r="G34" s="31">
        <v>-6.2595007618116982E-3</v>
      </c>
      <c r="U34" s="114"/>
      <c r="V34" s="114"/>
      <c r="W34" s="114"/>
      <c r="X34" s="114"/>
    </row>
    <row r="35" spans="1:24" ht="13.5" thickBot="1">
      <c r="A35" s="48" t="s">
        <v>13</v>
      </c>
      <c r="B35" s="31"/>
      <c r="C35" s="31">
        <v>2.0530689983139894E-2</v>
      </c>
      <c r="D35" s="31">
        <v>1.5517564585958654E-2</v>
      </c>
      <c r="E35" s="31"/>
      <c r="F35" s="31">
        <v>2.7327418246952284E-2</v>
      </c>
      <c r="G35" s="31">
        <v>2.3518545743878239E-2</v>
      </c>
      <c r="U35" s="114"/>
      <c r="V35" s="114"/>
      <c r="W35" s="114"/>
      <c r="X35" s="114"/>
    </row>
    <row r="39" spans="1:24">
      <c r="A39" s="11"/>
      <c r="B39" s="11"/>
      <c r="C39" s="11"/>
      <c r="I39" s="11"/>
    </row>
    <row r="40" spans="1:24">
      <c r="A40" s="11"/>
      <c r="B40" s="11"/>
      <c r="C40" s="11"/>
      <c r="I40" s="11"/>
    </row>
    <row r="41" spans="1:24">
      <c r="A41" s="11"/>
      <c r="B41" s="11"/>
      <c r="C41" s="11"/>
      <c r="I41" s="11"/>
    </row>
    <row r="42" spans="1:24">
      <c r="A42" s="11"/>
      <c r="B42" s="11"/>
      <c r="C42" s="11"/>
      <c r="I42" s="11"/>
    </row>
    <row r="44" spans="1:24">
      <c r="A44" s="10"/>
      <c r="B44" s="11"/>
      <c r="C44" s="11"/>
      <c r="D44" s="11"/>
      <c r="I44" s="10"/>
    </row>
    <row r="45" spans="1:24">
      <c r="A45" s="11"/>
      <c r="B45" s="11"/>
      <c r="C45" s="11"/>
      <c r="D45" s="11"/>
      <c r="I45" s="11"/>
    </row>
    <row r="46" spans="1:24">
      <c r="A46" s="12"/>
      <c r="B46" s="12"/>
      <c r="C46" s="12"/>
      <c r="D46" s="12"/>
      <c r="I46" s="12"/>
    </row>
    <row r="47" spans="1:24">
      <c r="A47" s="13"/>
      <c r="B47" s="14"/>
      <c r="C47" s="14"/>
      <c r="D47" s="14"/>
      <c r="I47" s="13"/>
    </row>
    <row r="48" spans="1:24">
      <c r="A48" s="13"/>
      <c r="B48" s="15"/>
      <c r="C48" s="14"/>
      <c r="D48" s="15"/>
      <c r="I48" s="13"/>
    </row>
    <row r="49" spans="1:9">
      <c r="A49" s="13"/>
      <c r="B49" s="14"/>
      <c r="C49" s="14"/>
      <c r="D49" s="14"/>
      <c r="I49" s="13"/>
    </row>
    <row r="50" spans="1:9">
      <c r="A50" s="13"/>
      <c r="B50" s="14"/>
      <c r="C50" s="14"/>
      <c r="D50" s="14"/>
      <c r="I50" s="13"/>
    </row>
    <row r="55" spans="1:9" ht="15" customHeight="1"/>
  </sheetData>
  <mergeCells count="4">
    <mergeCell ref="B2:D2"/>
    <mergeCell ref="E2:G2"/>
    <mergeCell ref="A4:G4"/>
    <mergeCell ref="A31:G31"/>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6"/>
  <sheetViews>
    <sheetView showGridLines="0" view="pageBreakPreview" zoomScaleNormal="70" zoomScaleSheetLayoutView="100" zoomScalePageLayoutView="30" workbookViewId="0"/>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9" width="10.140625" style="113" customWidth="1"/>
    <col min="10" max="10" width="1.7109375" style="113" customWidth="1"/>
    <col min="11" max="11" width="10.7109375" style="113" hidden="1" customWidth="1" outlineLevel="1"/>
    <col min="12" max="12" width="12" style="113" hidden="1" customWidth="1" outlineLevel="1"/>
    <col min="13" max="15" width="10.140625" style="113" hidden="1" customWidth="1" outlineLevel="1"/>
    <col min="16" max="17" width="9.140625" style="113" hidden="1" customWidth="1" outlineLevel="1"/>
    <col min="18" max="18" width="1.7109375" style="113" customWidth="1" collapsed="1"/>
    <col min="19" max="19" width="9.5703125" style="113" bestFit="1" customWidth="1"/>
    <col min="20"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131</v>
      </c>
      <c r="K1" s="44" t="s">
        <v>19</v>
      </c>
      <c r="AF1" s="9"/>
    </row>
    <row r="2" spans="1:32" ht="12.75" customHeight="1">
      <c r="A2" s="49"/>
      <c r="B2" s="146" t="s">
        <v>1</v>
      </c>
      <c r="C2" s="147"/>
      <c r="D2" s="147"/>
      <c r="E2" s="148"/>
      <c r="F2" s="146" t="s">
        <v>2</v>
      </c>
      <c r="G2" s="147"/>
      <c r="H2" s="147"/>
      <c r="I2" s="148"/>
      <c r="K2" s="150"/>
      <c r="L2" s="146" t="s">
        <v>2</v>
      </c>
      <c r="M2" s="147"/>
      <c r="N2" s="147"/>
      <c r="O2" s="148"/>
      <c r="W2" s="114"/>
      <c r="X2" s="114"/>
    </row>
    <row r="3" spans="1:32" ht="23.25" customHeight="1" thickBot="1">
      <c r="A3" s="50"/>
      <c r="B3" s="119" t="s">
        <v>3</v>
      </c>
      <c r="C3" s="119" t="s">
        <v>4</v>
      </c>
      <c r="D3" s="119" t="s">
        <v>5</v>
      </c>
      <c r="E3" s="119" t="s">
        <v>6</v>
      </c>
      <c r="F3" s="119" t="s">
        <v>3</v>
      </c>
      <c r="G3" s="119" t="s">
        <v>4</v>
      </c>
      <c r="H3" s="119" t="s">
        <v>5</v>
      </c>
      <c r="I3" s="119" t="s">
        <v>6</v>
      </c>
      <c r="K3" s="151"/>
      <c r="L3" s="119" t="s">
        <v>3</v>
      </c>
      <c r="M3" s="119" t="s">
        <v>4</v>
      </c>
      <c r="N3" s="119" t="s">
        <v>5</v>
      </c>
      <c r="O3" s="119" t="s">
        <v>6</v>
      </c>
      <c r="T3" s="6"/>
      <c r="V3" s="6"/>
      <c r="W3" s="114"/>
      <c r="X3" s="114"/>
      <c r="Y3" s="6"/>
      <c r="Z3" s="6"/>
      <c r="AA3" s="6"/>
      <c r="AB3" s="6"/>
      <c r="AC3" s="6"/>
    </row>
    <row r="4" spans="1:32" ht="14.25" customHeight="1" thickTop="1" thickBot="1">
      <c r="A4" s="149" t="s">
        <v>40</v>
      </c>
      <c r="B4" s="140"/>
      <c r="C4" s="140"/>
      <c r="D4" s="140"/>
      <c r="E4" s="140"/>
      <c r="F4" s="140"/>
      <c r="G4" s="140"/>
      <c r="H4" s="140"/>
      <c r="I4" s="141"/>
      <c r="K4" s="149" t="s">
        <v>194</v>
      </c>
      <c r="L4" s="140"/>
      <c r="M4" s="140"/>
      <c r="N4" s="140"/>
      <c r="O4" s="141"/>
      <c r="T4" s="7"/>
      <c r="U4" s="7"/>
      <c r="V4" s="7"/>
      <c r="W4" s="114"/>
      <c r="X4" s="114"/>
    </row>
    <row r="5" spans="1:32" ht="13.5" customHeight="1" thickBot="1">
      <c r="A5" s="48">
        <v>2008</v>
      </c>
      <c r="B5" s="108">
        <v>12.297756721784555</v>
      </c>
      <c r="C5" s="108">
        <v>41.715000000000003</v>
      </c>
      <c r="D5" s="108">
        <v>69.260000000000005</v>
      </c>
      <c r="E5" s="109">
        <v>123.27275672178456</v>
      </c>
      <c r="F5" s="23"/>
      <c r="G5" s="24"/>
      <c r="H5" s="24"/>
      <c r="I5" s="51"/>
      <c r="K5" s="48">
        <v>2008</v>
      </c>
      <c r="L5" s="46">
        <f t="shared" ref="L5:N9" si="0">B5</f>
        <v>12.297756721784555</v>
      </c>
      <c r="M5" s="46">
        <f t="shared" si="0"/>
        <v>41.715000000000003</v>
      </c>
      <c r="N5" s="46">
        <f t="shared" si="0"/>
        <v>69.260000000000005</v>
      </c>
      <c r="O5" s="47">
        <f t="shared" ref="O5:O30" si="1">SUM(L5:N5)</f>
        <v>123.27275672178456</v>
      </c>
      <c r="T5" s="7"/>
      <c r="U5" s="7"/>
      <c r="V5" s="7"/>
      <c r="W5" s="114"/>
      <c r="X5" s="114"/>
    </row>
    <row r="6" spans="1:32" ht="13.5" thickBot="1">
      <c r="A6" s="48">
        <f t="shared" ref="A6:A30" si="2">A5+1</f>
        <v>2009</v>
      </c>
      <c r="B6" s="108">
        <v>27.616970514824207</v>
      </c>
      <c r="C6" s="108">
        <v>43.052999999999997</v>
      </c>
      <c r="D6" s="108">
        <v>68.647999999999996</v>
      </c>
      <c r="E6" s="109">
        <v>139.3179705148242</v>
      </c>
      <c r="F6" s="23"/>
      <c r="G6" s="24"/>
      <c r="H6" s="24"/>
      <c r="I6" s="51"/>
      <c r="K6" s="48">
        <f t="shared" ref="K6:K30" si="3">K5+1</f>
        <v>2009</v>
      </c>
      <c r="L6" s="46">
        <f t="shared" si="0"/>
        <v>27.616970514824207</v>
      </c>
      <c r="M6" s="46">
        <f t="shared" si="0"/>
        <v>43.052999999999997</v>
      </c>
      <c r="N6" s="46">
        <f t="shared" si="0"/>
        <v>68.647999999999996</v>
      </c>
      <c r="O6" s="47">
        <f t="shared" si="1"/>
        <v>139.3179705148242</v>
      </c>
      <c r="V6" s="6"/>
      <c r="W6" s="114"/>
      <c r="X6" s="114"/>
    </row>
    <row r="7" spans="1:32" ht="13.5" thickBot="1">
      <c r="A7" s="48">
        <f t="shared" si="2"/>
        <v>2010</v>
      </c>
      <c r="B7" s="108">
        <v>31.838127461026197</v>
      </c>
      <c r="C7" s="108">
        <v>42.71</v>
      </c>
      <c r="D7" s="108">
        <v>68.989999999999995</v>
      </c>
      <c r="E7" s="109">
        <v>143.53812746102619</v>
      </c>
      <c r="F7" s="23"/>
      <c r="G7" s="24"/>
      <c r="H7" s="24"/>
      <c r="I7" s="51"/>
      <c r="K7" s="48">
        <f t="shared" si="3"/>
        <v>2010</v>
      </c>
      <c r="L7" s="46">
        <f t="shared" si="0"/>
        <v>31.838127461026197</v>
      </c>
      <c r="M7" s="46">
        <f t="shared" si="0"/>
        <v>42.71</v>
      </c>
      <c r="N7" s="46">
        <f t="shared" si="0"/>
        <v>68.989999999999995</v>
      </c>
      <c r="O7" s="47">
        <f t="shared" si="1"/>
        <v>143.53812746102619</v>
      </c>
      <c r="V7" s="6"/>
      <c r="W7" s="114"/>
      <c r="X7" s="114"/>
    </row>
    <row r="8" spans="1:32" ht="13.5" thickBot="1">
      <c r="A8" s="48">
        <f t="shared" si="2"/>
        <v>2011</v>
      </c>
      <c r="B8" s="108">
        <v>28.97513599017346</v>
      </c>
      <c r="C8" s="108">
        <v>41.637</v>
      </c>
      <c r="D8" s="108">
        <v>67.022000000000006</v>
      </c>
      <c r="E8" s="109">
        <v>137.63413599017346</v>
      </c>
      <c r="F8" s="23"/>
      <c r="G8" s="24"/>
      <c r="H8" s="24"/>
      <c r="I8" s="51"/>
      <c r="K8" s="48">
        <f t="shared" si="3"/>
        <v>2011</v>
      </c>
      <c r="L8" s="46">
        <f t="shared" si="0"/>
        <v>28.97513599017346</v>
      </c>
      <c r="M8" s="46">
        <f t="shared" si="0"/>
        <v>41.637</v>
      </c>
      <c r="N8" s="46">
        <f t="shared" si="0"/>
        <v>67.022000000000006</v>
      </c>
      <c r="O8" s="47">
        <f t="shared" si="1"/>
        <v>137.63413599017346</v>
      </c>
      <c r="V8" s="6"/>
      <c r="W8" s="114"/>
      <c r="X8" s="114"/>
    </row>
    <row r="9" spans="1:32" ht="13.5" thickBot="1">
      <c r="A9" s="48">
        <f t="shared" si="2"/>
        <v>2012</v>
      </c>
      <c r="B9" s="108">
        <v>32.504496487305353</v>
      </c>
      <c r="C9" s="108">
        <v>42.286999999999999</v>
      </c>
      <c r="D9" s="108">
        <v>69.194999999999993</v>
      </c>
      <c r="E9" s="109">
        <v>143.98649648730535</v>
      </c>
      <c r="F9" s="26"/>
      <c r="G9" s="27"/>
      <c r="H9" s="27"/>
      <c r="I9" s="108"/>
      <c r="K9" s="48">
        <f t="shared" si="3"/>
        <v>2012</v>
      </c>
      <c r="L9" s="46">
        <f t="shared" si="0"/>
        <v>32.504496487305353</v>
      </c>
      <c r="M9" s="46">
        <f t="shared" si="0"/>
        <v>42.286999999999999</v>
      </c>
      <c r="N9" s="46">
        <f t="shared" si="0"/>
        <v>69.194999999999993</v>
      </c>
      <c r="O9" s="47">
        <f t="shared" si="1"/>
        <v>143.98649648730535</v>
      </c>
      <c r="V9" s="6"/>
      <c r="W9" s="114"/>
      <c r="X9" s="114"/>
    </row>
    <row r="10" spans="1:32" ht="13.5" thickBot="1">
      <c r="A10" s="48">
        <f t="shared" si="2"/>
        <v>2013</v>
      </c>
      <c r="B10" s="20"/>
      <c r="C10" s="21"/>
      <c r="D10" s="21"/>
      <c r="E10" s="22"/>
      <c r="F10" s="108">
        <v>29.613719030957263</v>
      </c>
      <c r="G10" s="108">
        <v>42.436</v>
      </c>
      <c r="H10" s="108">
        <v>66.22</v>
      </c>
      <c r="I10" s="109">
        <v>138.26971903095728</v>
      </c>
      <c r="K10" s="48">
        <f t="shared" si="3"/>
        <v>2013</v>
      </c>
      <c r="L10" s="108">
        <f t="shared" ref="L10:N30" si="4">F10</f>
        <v>29.613719030957263</v>
      </c>
      <c r="M10" s="108">
        <f t="shared" si="4"/>
        <v>42.436</v>
      </c>
      <c r="N10" s="108">
        <f t="shared" si="4"/>
        <v>66.22</v>
      </c>
      <c r="O10" s="109">
        <f t="shared" si="1"/>
        <v>138.26971903095728</v>
      </c>
      <c r="V10" s="6"/>
      <c r="W10" s="114"/>
      <c r="X10" s="114"/>
    </row>
    <row r="11" spans="1:32" ht="13.5" thickBot="1">
      <c r="A11" s="48">
        <f t="shared" si="2"/>
        <v>2014</v>
      </c>
      <c r="B11" s="23"/>
      <c r="C11" s="24"/>
      <c r="D11" s="24"/>
      <c r="E11" s="25"/>
      <c r="F11" s="108">
        <v>28.812382412312267</v>
      </c>
      <c r="G11" s="108">
        <v>42.688000000000002</v>
      </c>
      <c r="H11" s="108">
        <v>64.784000000000006</v>
      </c>
      <c r="I11" s="109">
        <v>136.28438241231225</v>
      </c>
      <c r="K11" s="48">
        <f t="shared" si="3"/>
        <v>2014</v>
      </c>
      <c r="L11" s="108">
        <f t="shared" si="4"/>
        <v>28.812382412312267</v>
      </c>
      <c r="M11" s="108">
        <f t="shared" si="4"/>
        <v>42.688000000000002</v>
      </c>
      <c r="N11" s="108">
        <f t="shared" si="4"/>
        <v>64.784000000000006</v>
      </c>
      <c r="O11" s="109">
        <f t="shared" si="1"/>
        <v>136.28438241231225</v>
      </c>
      <c r="V11" s="6"/>
      <c r="W11" s="114"/>
      <c r="X11" s="114"/>
    </row>
    <row r="12" spans="1:32" ht="13.5" thickBot="1">
      <c r="A12" s="48">
        <f t="shared" si="2"/>
        <v>2015</v>
      </c>
      <c r="B12" s="23"/>
      <c r="C12" s="24"/>
      <c r="D12" s="24"/>
      <c r="E12" s="25"/>
      <c r="F12" s="108">
        <v>19.783408754795637</v>
      </c>
      <c r="G12" s="108">
        <v>43.158999999999999</v>
      </c>
      <c r="H12" s="108">
        <v>64.981999999999999</v>
      </c>
      <c r="I12" s="109">
        <v>127.92440875479564</v>
      </c>
      <c r="K12" s="48">
        <f t="shared" si="3"/>
        <v>2015</v>
      </c>
      <c r="L12" s="108">
        <f t="shared" si="4"/>
        <v>19.783408754795637</v>
      </c>
      <c r="M12" s="108">
        <f t="shared" si="4"/>
        <v>43.158999999999999</v>
      </c>
      <c r="N12" s="108">
        <f t="shared" si="4"/>
        <v>64.981999999999999</v>
      </c>
      <c r="O12" s="109">
        <f t="shared" si="1"/>
        <v>127.92440875479564</v>
      </c>
      <c r="V12" s="6"/>
      <c r="W12" s="114"/>
      <c r="X12" s="114"/>
    </row>
    <row r="13" spans="1:32" ht="13.5" thickBot="1">
      <c r="A13" s="48">
        <f t="shared" si="2"/>
        <v>2016</v>
      </c>
      <c r="B13" s="23"/>
      <c r="C13" s="24"/>
      <c r="D13" s="24"/>
      <c r="E13" s="25"/>
      <c r="F13" s="108">
        <v>15.401776205381481</v>
      </c>
      <c r="G13" s="108">
        <v>43.9</v>
      </c>
      <c r="H13" s="108">
        <v>66.893000000000001</v>
      </c>
      <c r="I13" s="109">
        <v>126.19477620538149</v>
      </c>
      <c r="K13" s="48">
        <f t="shared" si="3"/>
        <v>2016</v>
      </c>
      <c r="L13" s="108">
        <f t="shared" si="4"/>
        <v>15.401776205381481</v>
      </c>
      <c r="M13" s="108">
        <f t="shared" si="4"/>
        <v>43.9</v>
      </c>
      <c r="N13" s="108">
        <f t="shared" si="4"/>
        <v>66.893000000000001</v>
      </c>
      <c r="O13" s="109">
        <f t="shared" si="1"/>
        <v>126.19477620538149</v>
      </c>
      <c r="V13" s="6"/>
      <c r="W13" s="114"/>
      <c r="X13" s="114"/>
    </row>
    <row r="14" spans="1:32" ht="13.5" thickBot="1">
      <c r="A14" s="48">
        <f t="shared" si="2"/>
        <v>2017</v>
      </c>
      <c r="B14" s="23"/>
      <c r="C14" s="24"/>
      <c r="D14" s="24"/>
      <c r="E14" s="25"/>
      <c r="F14" s="108">
        <v>22.804992657653834</v>
      </c>
      <c r="G14" s="108">
        <v>44.804000000000002</v>
      </c>
      <c r="H14" s="108">
        <v>69.373999999999995</v>
      </c>
      <c r="I14" s="109">
        <v>136.98299265765382</v>
      </c>
      <c r="K14" s="48">
        <f t="shared" si="3"/>
        <v>2017</v>
      </c>
      <c r="L14" s="108">
        <f t="shared" si="4"/>
        <v>22.804992657653834</v>
      </c>
      <c r="M14" s="108">
        <f t="shared" si="4"/>
        <v>44.804000000000002</v>
      </c>
      <c r="N14" s="108">
        <f t="shared" si="4"/>
        <v>69.373999999999995</v>
      </c>
      <c r="O14" s="109">
        <f t="shared" si="1"/>
        <v>136.98299265765382</v>
      </c>
      <c r="V14" s="6"/>
      <c r="W14" s="114"/>
      <c r="X14" s="114"/>
    </row>
    <row r="15" spans="1:32" ht="13.5" thickBot="1">
      <c r="A15" s="48">
        <f t="shared" si="2"/>
        <v>2018</v>
      </c>
      <c r="B15" s="23"/>
      <c r="C15" s="24"/>
      <c r="D15" s="24"/>
      <c r="E15" s="25"/>
      <c r="F15" s="108">
        <v>24.378423114038736</v>
      </c>
      <c r="G15" s="108">
        <v>45.750999999999998</v>
      </c>
      <c r="H15" s="108">
        <v>71.869</v>
      </c>
      <c r="I15" s="109">
        <v>141.99842311403873</v>
      </c>
      <c r="K15" s="48">
        <f t="shared" si="3"/>
        <v>2018</v>
      </c>
      <c r="L15" s="108">
        <f t="shared" si="4"/>
        <v>24.378423114038736</v>
      </c>
      <c r="M15" s="108">
        <f t="shared" si="4"/>
        <v>45.750999999999998</v>
      </c>
      <c r="N15" s="108">
        <f t="shared" si="4"/>
        <v>71.869</v>
      </c>
      <c r="O15" s="109">
        <f t="shared" si="1"/>
        <v>141.99842311403873</v>
      </c>
      <c r="V15" s="6"/>
      <c r="W15" s="114"/>
      <c r="X15" s="114"/>
    </row>
    <row r="16" spans="1:32" ht="13.5" thickBot="1">
      <c r="A16" s="48">
        <f t="shared" si="2"/>
        <v>2019</v>
      </c>
      <c r="B16" s="23"/>
      <c r="C16" s="24"/>
      <c r="D16" s="24"/>
      <c r="E16" s="25"/>
      <c r="F16" s="108">
        <v>25.237724005136371</v>
      </c>
      <c r="G16" s="108">
        <v>46.677999999999997</v>
      </c>
      <c r="H16" s="108">
        <v>73.587000000000003</v>
      </c>
      <c r="I16" s="109">
        <v>145.50272400513637</v>
      </c>
      <c r="K16" s="48">
        <f t="shared" si="3"/>
        <v>2019</v>
      </c>
      <c r="L16" s="108">
        <f t="shared" si="4"/>
        <v>25.237724005136371</v>
      </c>
      <c r="M16" s="108">
        <f t="shared" si="4"/>
        <v>46.677999999999997</v>
      </c>
      <c r="N16" s="108">
        <f t="shared" si="4"/>
        <v>73.587000000000003</v>
      </c>
      <c r="O16" s="109">
        <f t="shared" si="1"/>
        <v>145.50272400513637</v>
      </c>
      <c r="V16" s="6"/>
      <c r="W16" s="114"/>
      <c r="X16" s="114"/>
    </row>
    <row r="17" spans="1:29" ht="13.5" thickBot="1">
      <c r="A17" s="48">
        <f t="shared" si="2"/>
        <v>2020</v>
      </c>
      <c r="B17" s="23"/>
      <c r="C17" s="24"/>
      <c r="D17" s="24"/>
      <c r="E17" s="25"/>
      <c r="F17" s="108">
        <v>26.761247022117708</v>
      </c>
      <c r="G17" s="108">
        <v>47.555999999999997</v>
      </c>
      <c r="H17" s="108">
        <v>74.834000000000003</v>
      </c>
      <c r="I17" s="109">
        <v>149.1512470221177</v>
      </c>
      <c r="K17" s="48">
        <f t="shared" si="3"/>
        <v>2020</v>
      </c>
      <c r="L17" s="108">
        <f t="shared" si="4"/>
        <v>26.761247022117708</v>
      </c>
      <c r="M17" s="108">
        <f t="shared" si="4"/>
        <v>47.555999999999997</v>
      </c>
      <c r="N17" s="108">
        <f t="shared" si="4"/>
        <v>74.834000000000003</v>
      </c>
      <c r="O17" s="109">
        <f t="shared" si="1"/>
        <v>149.1512470221177</v>
      </c>
      <c r="V17" s="6"/>
      <c r="W17" s="114"/>
      <c r="X17" s="114"/>
    </row>
    <row r="18" spans="1:29" ht="13.5" thickBot="1">
      <c r="A18" s="48">
        <f t="shared" si="2"/>
        <v>2021</v>
      </c>
      <c r="B18" s="23"/>
      <c r="C18" s="24"/>
      <c r="D18" s="24"/>
      <c r="E18" s="25"/>
      <c r="F18" s="108">
        <v>20.205234171422465</v>
      </c>
      <c r="G18" s="108">
        <v>48.372999999999998</v>
      </c>
      <c r="H18" s="108">
        <v>75.611999999999995</v>
      </c>
      <c r="I18" s="109">
        <v>144.19023417142245</v>
      </c>
      <c r="K18" s="48">
        <f t="shared" si="3"/>
        <v>2021</v>
      </c>
      <c r="L18" s="108">
        <f t="shared" si="4"/>
        <v>20.205234171422465</v>
      </c>
      <c r="M18" s="108">
        <f t="shared" si="4"/>
        <v>48.372999999999998</v>
      </c>
      <c r="N18" s="108">
        <f t="shared" si="4"/>
        <v>75.611999999999995</v>
      </c>
      <c r="O18" s="109">
        <f t="shared" si="1"/>
        <v>144.19023417142245</v>
      </c>
      <c r="V18" s="6"/>
      <c r="W18" s="114"/>
      <c r="X18" s="114"/>
    </row>
    <row r="19" spans="1:29" ht="13.5" thickBot="1">
      <c r="A19" s="48">
        <f t="shared" si="2"/>
        <v>2022</v>
      </c>
      <c r="B19" s="23"/>
      <c r="C19" s="24"/>
      <c r="D19" s="24"/>
      <c r="E19" s="25"/>
      <c r="F19" s="108">
        <v>12.889968757315859</v>
      </c>
      <c r="G19" s="108">
        <v>49.15</v>
      </c>
      <c r="H19" s="108">
        <v>75.637</v>
      </c>
      <c r="I19" s="109">
        <v>137.67696875731588</v>
      </c>
      <c r="K19" s="48">
        <f t="shared" si="3"/>
        <v>2022</v>
      </c>
      <c r="L19" s="108">
        <f t="shared" si="4"/>
        <v>12.889968757315859</v>
      </c>
      <c r="M19" s="108">
        <f t="shared" si="4"/>
        <v>49.15</v>
      </c>
      <c r="N19" s="108">
        <f t="shared" si="4"/>
        <v>75.637</v>
      </c>
      <c r="O19" s="109">
        <f t="shared" si="1"/>
        <v>137.67696875731588</v>
      </c>
      <c r="V19" s="6"/>
      <c r="W19" s="114"/>
      <c r="X19" s="114"/>
    </row>
    <row r="20" spans="1:29" ht="13.5" thickBot="1">
      <c r="A20" s="48">
        <f t="shared" si="2"/>
        <v>2023</v>
      </c>
      <c r="B20" s="23"/>
      <c r="C20" s="24"/>
      <c r="D20" s="24"/>
      <c r="E20" s="25"/>
      <c r="F20" s="108">
        <v>13.084561904475148</v>
      </c>
      <c r="G20" s="108">
        <v>49.906999999999996</v>
      </c>
      <c r="H20" s="108">
        <v>75.177999999999997</v>
      </c>
      <c r="I20" s="109">
        <v>138.16956190447513</v>
      </c>
      <c r="K20" s="48">
        <f t="shared" si="3"/>
        <v>2023</v>
      </c>
      <c r="L20" s="108">
        <f t="shared" si="4"/>
        <v>13.084561904475148</v>
      </c>
      <c r="M20" s="108">
        <f t="shared" si="4"/>
        <v>49.906999999999996</v>
      </c>
      <c r="N20" s="108">
        <f t="shared" si="4"/>
        <v>75.177999999999997</v>
      </c>
      <c r="O20" s="109">
        <f t="shared" si="1"/>
        <v>138.16956190447513</v>
      </c>
      <c r="V20" s="6"/>
      <c r="W20" s="114"/>
      <c r="X20" s="114"/>
    </row>
    <row r="21" spans="1:29" ht="13.5" thickBot="1">
      <c r="A21" s="48">
        <f t="shared" si="2"/>
        <v>2024</v>
      </c>
      <c r="B21" s="23"/>
      <c r="C21" s="24"/>
      <c r="D21" s="24"/>
      <c r="E21" s="25"/>
      <c r="F21" s="108">
        <v>13.062640499457196</v>
      </c>
      <c r="G21" s="108">
        <v>50.628999999999998</v>
      </c>
      <c r="H21" s="108">
        <v>74.783000000000001</v>
      </c>
      <c r="I21" s="109">
        <v>138.47464049945719</v>
      </c>
      <c r="K21" s="48">
        <f t="shared" si="3"/>
        <v>2024</v>
      </c>
      <c r="L21" s="108">
        <f t="shared" si="4"/>
        <v>13.062640499457196</v>
      </c>
      <c r="M21" s="108">
        <f t="shared" si="4"/>
        <v>50.628999999999998</v>
      </c>
      <c r="N21" s="108">
        <f t="shared" si="4"/>
        <v>74.783000000000001</v>
      </c>
      <c r="O21" s="109">
        <f t="shared" si="1"/>
        <v>138.47464049945719</v>
      </c>
      <c r="V21" s="6"/>
      <c r="W21" s="114"/>
      <c r="X21" s="114"/>
    </row>
    <row r="22" spans="1:29" ht="13.5" thickBot="1">
      <c r="A22" s="48">
        <f t="shared" si="2"/>
        <v>2025</v>
      </c>
      <c r="B22" s="23"/>
      <c r="C22" s="24"/>
      <c r="D22" s="24"/>
      <c r="E22" s="25"/>
      <c r="F22" s="108">
        <v>12.928185098516002</v>
      </c>
      <c r="G22" s="108">
        <v>51.328000000000003</v>
      </c>
      <c r="H22" s="108">
        <v>74.885000000000005</v>
      </c>
      <c r="I22" s="109">
        <v>139.14118509851602</v>
      </c>
      <c r="K22" s="48">
        <f t="shared" si="3"/>
        <v>2025</v>
      </c>
      <c r="L22" s="108">
        <f t="shared" si="4"/>
        <v>12.928185098516002</v>
      </c>
      <c r="M22" s="108">
        <f t="shared" si="4"/>
        <v>51.328000000000003</v>
      </c>
      <c r="N22" s="108">
        <f t="shared" si="4"/>
        <v>74.885000000000005</v>
      </c>
      <c r="O22" s="109">
        <f t="shared" si="1"/>
        <v>139.14118509851602</v>
      </c>
      <c r="V22" s="6"/>
      <c r="W22" s="114"/>
      <c r="X22" s="114"/>
    </row>
    <row r="23" spans="1:29" ht="13.5" thickBot="1">
      <c r="A23" s="48">
        <f t="shared" si="2"/>
        <v>2026</v>
      </c>
      <c r="B23" s="23"/>
      <c r="C23" s="24"/>
      <c r="D23" s="24"/>
      <c r="E23" s="25"/>
      <c r="F23" s="108">
        <v>13.175282102360686</v>
      </c>
      <c r="G23" s="108">
        <v>52.034999999999997</v>
      </c>
      <c r="H23" s="108">
        <v>75.403000000000006</v>
      </c>
      <c r="I23" s="109">
        <v>140.6132821023607</v>
      </c>
      <c r="K23" s="48">
        <f t="shared" si="3"/>
        <v>2026</v>
      </c>
      <c r="L23" s="108">
        <f t="shared" si="4"/>
        <v>13.175282102360686</v>
      </c>
      <c r="M23" s="108">
        <f t="shared" si="4"/>
        <v>52.034999999999997</v>
      </c>
      <c r="N23" s="108">
        <f t="shared" si="4"/>
        <v>75.403000000000006</v>
      </c>
      <c r="O23" s="109">
        <f t="shared" si="1"/>
        <v>140.6132821023607</v>
      </c>
      <c r="V23" s="6"/>
      <c r="W23" s="114"/>
      <c r="X23" s="114"/>
    </row>
    <row r="24" spans="1:29" ht="13.5" thickBot="1">
      <c r="A24" s="48">
        <f t="shared" si="2"/>
        <v>2027</v>
      </c>
      <c r="B24" s="23"/>
      <c r="C24" s="24"/>
      <c r="D24" s="24"/>
      <c r="E24" s="25"/>
      <c r="F24" s="108">
        <v>13.844948392057447</v>
      </c>
      <c r="G24" s="108">
        <v>52.768999999999998</v>
      </c>
      <c r="H24" s="108">
        <v>76.147000000000006</v>
      </c>
      <c r="I24" s="109">
        <v>142.76094839205746</v>
      </c>
      <c r="K24" s="48">
        <f t="shared" si="3"/>
        <v>2027</v>
      </c>
      <c r="L24" s="108">
        <f t="shared" si="4"/>
        <v>13.844948392057447</v>
      </c>
      <c r="M24" s="108">
        <f t="shared" si="4"/>
        <v>52.768999999999998</v>
      </c>
      <c r="N24" s="108">
        <f t="shared" si="4"/>
        <v>76.147000000000006</v>
      </c>
      <c r="O24" s="109">
        <f t="shared" si="1"/>
        <v>142.76094839205746</v>
      </c>
      <c r="V24" s="6"/>
      <c r="W24" s="114"/>
      <c r="X24" s="114"/>
    </row>
    <row r="25" spans="1:29" ht="13.5" thickBot="1">
      <c r="A25" s="48">
        <f t="shared" si="2"/>
        <v>2028</v>
      </c>
      <c r="B25" s="23"/>
      <c r="C25" s="24"/>
      <c r="D25" s="24"/>
      <c r="E25" s="25"/>
      <c r="F25" s="108">
        <v>14.459713057854744</v>
      </c>
      <c r="G25" s="108">
        <v>53.524000000000001</v>
      </c>
      <c r="H25" s="108">
        <v>76.802999999999997</v>
      </c>
      <c r="I25" s="109">
        <v>144.78671305785474</v>
      </c>
      <c r="K25" s="48">
        <f t="shared" si="3"/>
        <v>2028</v>
      </c>
      <c r="L25" s="108">
        <f t="shared" si="4"/>
        <v>14.459713057854744</v>
      </c>
      <c r="M25" s="108">
        <f t="shared" si="4"/>
        <v>53.524000000000001</v>
      </c>
      <c r="N25" s="108">
        <f t="shared" si="4"/>
        <v>76.802999999999997</v>
      </c>
      <c r="O25" s="109">
        <f t="shared" si="1"/>
        <v>144.78671305785474</v>
      </c>
      <c r="S25" s="123"/>
      <c r="V25" s="6"/>
      <c r="W25" s="114"/>
      <c r="X25" s="114"/>
    </row>
    <row r="26" spans="1:29" ht="13.5" thickBot="1">
      <c r="A26" s="48">
        <f t="shared" si="2"/>
        <v>2029</v>
      </c>
      <c r="B26" s="23"/>
      <c r="C26" s="24"/>
      <c r="D26" s="24"/>
      <c r="E26" s="25"/>
      <c r="F26" s="108">
        <v>15.41056499146195</v>
      </c>
      <c r="G26" s="108">
        <v>54.302999999999997</v>
      </c>
      <c r="H26" s="108">
        <v>77.510999999999996</v>
      </c>
      <c r="I26" s="109">
        <v>147.22456499146193</v>
      </c>
      <c r="K26" s="48">
        <f t="shared" si="3"/>
        <v>2029</v>
      </c>
      <c r="L26" s="108">
        <f t="shared" si="4"/>
        <v>15.41056499146195</v>
      </c>
      <c r="M26" s="108">
        <f t="shared" si="4"/>
        <v>54.302999999999997</v>
      </c>
      <c r="N26" s="108">
        <f t="shared" si="4"/>
        <v>77.510999999999996</v>
      </c>
      <c r="O26" s="109">
        <f t="shared" si="1"/>
        <v>147.22456499146193</v>
      </c>
      <c r="V26" s="6"/>
      <c r="W26" s="114"/>
      <c r="X26" s="114"/>
    </row>
    <row r="27" spans="1:29" ht="13.5" thickBot="1">
      <c r="A27" s="48">
        <f t="shared" si="2"/>
        <v>2030</v>
      </c>
      <c r="B27" s="23"/>
      <c r="C27" s="24"/>
      <c r="D27" s="24"/>
      <c r="E27" s="25"/>
      <c r="F27" s="108">
        <v>16.527593929255321</v>
      </c>
      <c r="G27" s="108">
        <v>55.098999999999997</v>
      </c>
      <c r="H27" s="108">
        <v>78.596999999999994</v>
      </c>
      <c r="I27" s="109">
        <v>150.22359392925532</v>
      </c>
      <c r="K27" s="48">
        <f t="shared" si="3"/>
        <v>2030</v>
      </c>
      <c r="L27" s="108">
        <f t="shared" si="4"/>
        <v>16.527593929255321</v>
      </c>
      <c r="M27" s="108">
        <f t="shared" si="4"/>
        <v>55.098999999999997</v>
      </c>
      <c r="N27" s="108">
        <f t="shared" si="4"/>
        <v>78.596999999999994</v>
      </c>
      <c r="O27" s="109">
        <f t="shared" si="1"/>
        <v>150.22359392925532</v>
      </c>
      <c r="V27" s="6"/>
      <c r="W27" s="114"/>
      <c r="X27" s="114"/>
    </row>
    <row r="28" spans="1:29" ht="13.5" thickBot="1">
      <c r="A28" s="48">
        <f t="shared" si="2"/>
        <v>2031</v>
      </c>
      <c r="B28" s="23"/>
      <c r="C28" s="24"/>
      <c r="D28" s="24"/>
      <c r="E28" s="25"/>
      <c r="F28" s="108">
        <v>18.09950868851714</v>
      </c>
      <c r="G28" s="108">
        <v>55.851999999999997</v>
      </c>
      <c r="H28" s="108">
        <v>79.959000000000003</v>
      </c>
      <c r="I28" s="109">
        <v>153.91050868851715</v>
      </c>
      <c r="K28" s="48">
        <f t="shared" si="3"/>
        <v>2031</v>
      </c>
      <c r="L28" s="108">
        <f t="shared" si="4"/>
        <v>18.09950868851714</v>
      </c>
      <c r="M28" s="108">
        <f t="shared" si="4"/>
        <v>55.851999999999997</v>
      </c>
      <c r="N28" s="108">
        <f t="shared" si="4"/>
        <v>79.959000000000003</v>
      </c>
      <c r="O28" s="109">
        <f t="shared" si="1"/>
        <v>153.91050868851715</v>
      </c>
      <c r="V28" s="6"/>
      <c r="W28" s="114"/>
      <c r="X28" s="114"/>
    </row>
    <row r="29" spans="1:29" ht="13.5" thickBot="1">
      <c r="A29" s="48">
        <f t="shared" si="2"/>
        <v>2032</v>
      </c>
      <c r="B29" s="23"/>
      <c r="C29" s="24"/>
      <c r="D29" s="24"/>
      <c r="E29" s="25"/>
      <c r="F29" s="108">
        <v>18.544129541470859</v>
      </c>
      <c r="G29" s="108">
        <v>56.524000000000001</v>
      </c>
      <c r="H29" s="108">
        <v>81.366</v>
      </c>
      <c r="I29" s="109">
        <v>156.43412954147084</v>
      </c>
      <c r="K29" s="48">
        <f t="shared" si="3"/>
        <v>2032</v>
      </c>
      <c r="L29" s="108">
        <f t="shared" si="4"/>
        <v>18.544129541470859</v>
      </c>
      <c r="M29" s="108">
        <f t="shared" si="4"/>
        <v>56.524000000000001</v>
      </c>
      <c r="N29" s="108">
        <f t="shared" si="4"/>
        <v>81.366</v>
      </c>
      <c r="O29" s="109">
        <f t="shared" si="1"/>
        <v>156.43412954147084</v>
      </c>
      <c r="V29" s="6"/>
      <c r="W29" s="114"/>
      <c r="X29" s="114"/>
    </row>
    <row r="30" spans="1:29" ht="13.5" thickBot="1">
      <c r="A30" s="48">
        <f t="shared" si="2"/>
        <v>2033</v>
      </c>
      <c r="B30" s="28"/>
      <c r="C30" s="29"/>
      <c r="D30" s="29"/>
      <c r="E30" s="30"/>
      <c r="F30" s="108">
        <v>18.690641849726099</v>
      </c>
      <c r="G30" s="108">
        <v>57.180999999999997</v>
      </c>
      <c r="H30" s="108">
        <v>82.856999999999999</v>
      </c>
      <c r="I30" s="109">
        <v>158.7286418497261</v>
      </c>
      <c r="K30" s="48">
        <f t="shared" si="3"/>
        <v>2033</v>
      </c>
      <c r="L30" s="108">
        <f t="shared" si="4"/>
        <v>18.690641849726099</v>
      </c>
      <c r="M30" s="108">
        <f t="shared" si="4"/>
        <v>57.180999999999997</v>
      </c>
      <c r="N30" s="108">
        <f t="shared" si="4"/>
        <v>82.856999999999999</v>
      </c>
      <c r="O30" s="109">
        <f t="shared" si="1"/>
        <v>158.7286418497261</v>
      </c>
      <c r="V30" s="6"/>
      <c r="W30" s="114"/>
      <c r="X30" s="114"/>
    </row>
    <row r="31" spans="1:29" ht="14.25" customHeight="1" thickTop="1" thickBot="1">
      <c r="A31" s="149" t="s">
        <v>10</v>
      </c>
      <c r="B31" s="140"/>
      <c r="C31" s="140"/>
      <c r="D31" s="140"/>
      <c r="E31" s="140"/>
      <c r="F31" s="140"/>
      <c r="G31" s="140"/>
      <c r="H31" s="140"/>
      <c r="I31" s="141"/>
      <c r="V31" s="6"/>
      <c r="W31" s="114"/>
      <c r="X31" s="114"/>
      <c r="Y31" s="6"/>
      <c r="Z31" s="6"/>
      <c r="AA31" s="6"/>
      <c r="AB31" s="6"/>
      <c r="AC31" s="6"/>
    </row>
    <row r="32" spans="1:29" ht="13.5" thickBot="1">
      <c r="A32" s="48" t="s">
        <v>39</v>
      </c>
      <c r="B32" s="31">
        <v>0.27505637326025933</v>
      </c>
      <c r="C32" s="31">
        <v>3.410536153119148E-3</v>
      </c>
      <c r="D32" s="31">
        <v>-2.3470577638440293E-4</v>
      </c>
      <c r="E32" s="32">
        <v>3.9593760092343055E-2</v>
      </c>
      <c r="F32" s="33"/>
      <c r="G32" s="34"/>
      <c r="H32" s="34"/>
      <c r="I32" s="35"/>
      <c r="W32" s="114"/>
      <c r="X32" s="114"/>
    </row>
    <row r="33" spans="1:24" ht="13.5" thickBot="1">
      <c r="A33" s="48" t="s">
        <v>11</v>
      </c>
      <c r="B33" s="36"/>
      <c r="C33" s="37"/>
      <c r="D33" s="37"/>
      <c r="E33" s="38"/>
      <c r="F33" s="31">
        <v>-2.2520554115097013E-2</v>
      </c>
      <c r="G33" s="31">
        <v>1.5503361115625225E-2</v>
      </c>
      <c r="H33" s="31">
        <v>1.3034618053314295E-2</v>
      </c>
      <c r="I33" s="32">
        <v>8.0560843548203032E-3</v>
      </c>
      <c r="W33" s="114"/>
      <c r="X33" s="114"/>
    </row>
    <row r="34" spans="1:24" ht="13.5" thickBot="1">
      <c r="A34" s="48" t="s">
        <v>12</v>
      </c>
      <c r="B34" s="39"/>
      <c r="C34" s="40"/>
      <c r="D34" s="40"/>
      <c r="E34" s="41"/>
      <c r="F34" s="31">
        <v>-4.0916079212584555E-2</v>
      </c>
      <c r="G34" s="31">
        <v>1.7474879703990753E-2</v>
      </c>
      <c r="H34" s="31">
        <v>2.6286132575224386E-2</v>
      </c>
      <c r="I34" s="32">
        <v>1.0320948083860859E-2</v>
      </c>
      <c r="W34" s="114"/>
      <c r="X34" s="114"/>
    </row>
    <row r="35" spans="1:24" ht="13.5" thickBot="1">
      <c r="A35" s="48" t="s">
        <v>13</v>
      </c>
      <c r="B35" s="42"/>
      <c r="C35" s="43"/>
      <c r="D35" s="43"/>
      <c r="E35" s="31"/>
      <c r="F35" s="31">
        <v>-1.7555768466425148E-2</v>
      </c>
      <c r="G35" s="31">
        <v>1.4978268308623033E-2</v>
      </c>
      <c r="H35" s="31">
        <v>9.5298702959558668E-3</v>
      </c>
      <c r="I35" s="32">
        <v>7.4529786477837145E-3</v>
      </c>
      <c r="W35" s="114"/>
      <c r="X35" s="114"/>
    </row>
    <row r="40" spans="1:24">
      <c r="A40" s="11"/>
      <c r="B40" s="11"/>
      <c r="C40" s="11"/>
      <c r="K40" s="11"/>
    </row>
    <row r="41" spans="1:24">
      <c r="A41" s="11"/>
      <c r="B41" s="11"/>
      <c r="C41" s="11"/>
      <c r="K41" s="11"/>
    </row>
    <row r="42" spans="1:24">
      <c r="A42" s="11"/>
      <c r="B42" s="11"/>
      <c r="C42" s="11"/>
      <c r="K42" s="11"/>
    </row>
    <row r="43" spans="1:24">
      <c r="A43" s="11"/>
      <c r="B43" s="11"/>
      <c r="C43" s="11"/>
      <c r="K43" s="11"/>
    </row>
    <row r="45" spans="1:24">
      <c r="A45" s="10"/>
      <c r="B45" s="11"/>
      <c r="C45" s="11"/>
      <c r="D45" s="11"/>
      <c r="K45" s="10"/>
    </row>
    <row r="46" spans="1:24">
      <c r="A46" s="11"/>
      <c r="B46" s="11"/>
      <c r="C46" s="11"/>
      <c r="D46" s="11"/>
      <c r="K46" s="11"/>
    </row>
    <row r="47" spans="1:24">
      <c r="A47" s="12"/>
      <c r="B47" s="12"/>
      <c r="C47" s="12"/>
      <c r="D47" s="12"/>
      <c r="K47" s="12"/>
    </row>
    <row r="48" spans="1:24">
      <c r="A48" s="13"/>
      <c r="B48" s="14"/>
      <c r="C48" s="14"/>
      <c r="D48" s="14"/>
      <c r="K48" s="13"/>
    </row>
    <row r="49" spans="1:11">
      <c r="A49" s="13"/>
      <c r="B49" s="15"/>
      <c r="C49" s="14"/>
      <c r="D49" s="15"/>
      <c r="K49" s="13"/>
    </row>
    <row r="50" spans="1:11">
      <c r="A50" s="13"/>
      <c r="B50" s="14"/>
      <c r="C50" s="14"/>
      <c r="D50" s="14"/>
      <c r="K50" s="13"/>
    </row>
    <row r="51" spans="1:11">
      <c r="A51" s="13"/>
      <c r="B51" s="14"/>
      <c r="C51" s="14"/>
      <c r="D51" s="14"/>
      <c r="K51" s="13"/>
    </row>
    <row r="56" spans="1:11" ht="15" customHeight="1"/>
  </sheetData>
  <mergeCells count="7">
    <mergeCell ref="A31:I31"/>
    <mergeCell ref="B2:E2"/>
    <mergeCell ref="F2:I2"/>
    <mergeCell ref="K2:K3"/>
    <mergeCell ref="L2:O2"/>
    <mergeCell ref="A4:I4"/>
    <mergeCell ref="K4:O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5"/>
  <sheetViews>
    <sheetView showGridLines="0" view="pageBreakPreview" zoomScaleNormal="70" zoomScaleSheetLayoutView="100" zoomScalePageLayoutView="30" workbookViewId="0"/>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7" width="10.140625" style="113" customWidth="1"/>
    <col min="8" max="8" width="1.7109375" style="113" customWidth="1"/>
    <col min="9" max="9" width="10.7109375" style="113" hidden="1" customWidth="1" outlineLevel="1"/>
    <col min="10" max="10" width="12" style="113" hidden="1" customWidth="1" outlineLevel="1"/>
    <col min="11" max="13" width="10.140625" style="113" hidden="1" customWidth="1" outlineLevel="1"/>
    <col min="14" max="15" width="9.140625" style="113" hidden="1" customWidth="1" outlineLevel="1"/>
    <col min="16" max="16" width="1.7109375" style="113" customWidth="1" collapsed="1"/>
    <col min="17" max="21" width="9.140625" style="113"/>
    <col min="22" max="23" width="10.140625" style="113" customWidth="1"/>
    <col min="24"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132</v>
      </c>
      <c r="AF1" s="9"/>
    </row>
    <row r="2" spans="1:32" ht="12.75" customHeight="1">
      <c r="A2" s="49"/>
      <c r="B2" s="150" t="s">
        <v>26</v>
      </c>
      <c r="C2" s="150"/>
      <c r="D2" s="150"/>
      <c r="E2" s="150" t="s">
        <v>25</v>
      </c>
      <c r="F2" s="150"/>
      <c r="G2" s="150"/>
      <c r="U2" s="114"/>
      <c r="V2" s="114"/>
      <c r="W2" s="114"/>
      <c r="X2" s="114"/>
    </row>
    <row r="3" spans="1:32" ht="23.25" customHeight="1" thickBot="1">
      <c r="A3" s="50"/>
      <c r="B3" s="119" t="s">
        <v>1</v>
      </c>
      <c r="C3" s="119" t="s">
        <v>21</v>
      </c>
      <c r="D3" s="119" t="s">
        <v>22</v>
      </c>
      <c r="E3" s="119" t="s">
        <v>1</v>
      </c>
      <c r="F3" s="119" t="s">
        <v>21</v>
      </c>
      <c r="G3" s="119" t="s">
        <v>22</v>
      </c>
      <c r="R3" s="6"/>
      <c r="T3" s="6"/>
      <c r="U3" s="114"/>
      <c r="V3" s="114"/>
      <c r="W3" s="114"/>
      <c r="X3" s="114"/>
      <c r="Y3" s="6"/>
      <c r="Z3" s="6"/>
      <c r="AA3" s="6"/>
      <c r="AB3" s="6"/>
      <c r="AC3" s="6"/>
    </row>
    <row r="4" spans="1:32" ht="14.25" customHeight="1" thickTop="1" thickBot="1">
      <c r="A4" s="149" t="s">
        <v>81</v>
      </c>
      <c r="B4" s="140"/>
      <c r="C4" s="140"/>
      <c r="D4" s="140"/>
      <c r="E4" s="140"/>
      <c r="F4" s="140"/>
      <c r="G4" s="141"/>
      <c r="R4" s="7"/>
      <c r="S4" s="7"/>
      <c r="T4" s="7"/>
      <c r="U4" s="114"/>
      <c r="V4" s="114"/>
      <c r="W4" s="114"/>
      <c r="X4" s="114"/>
    </row>
    <row r="5" spans="1:32" ht="13.5" customHeight="1" thickBot="1">
      <c r="A5" s="48">
        <v>2008</v>
      </c>
      <c r="B5" s="108">
        <v>377.47256254828466</v>
      </c>
      <c r="C5" s="23"/>
      <c r="D5" s="24"/>
      <c r="E5" s="52">
        <v>547.94552672611087</v>
      </c>
      <c r="F5" s="23"/>
      <c r="G5" s="51"/>
      <c r="R5" s="7"/>
      <c r="S5" s="7"/>
      <c r="T5" s="7"/>
      <c r="U5" s="114"/>
      <c r="V5" s="114"/>
      <c r="W5" s="114"/>
      <c r="X5" s="114"/>
    </row>
    <row r="6" spans="1:32" ht="13.5" thickBot="1">
      <c r="A6" s="48">
        <f t="shared" ref="A6:A30" si="0">A5+1</f>
        <v>2009</v>
      </c>
      <c r="B6" s="108">
        <v>470.06403802206796</v>
      </c>
      <c r="C6" s="23"/>
      <c r="D6" s="24"/>
      <c r="E6" s="53">
        <v>650.35568540112013</v>
      </c>
      <c r="F6" s="23"/>
      <c r="G6" s="51"/>
      <c r="T6" s="6"/>
      <c r="U6" s="114"/>
      <c r="V6" s="114"/>
      <c r="W6" s="114"/>
      <c r="X6" s="114"/>
    </row>
    <row r="7" spans="1:32" ht="13.5" thickBot="1">
      <c r="A7" s="48">
        <f t="shared" si="0"/>
        <v>2010</v>
      </c>
      <c r="B7" s="108">
        <v>620.99084254875186</v>
      </c>
      <c r="C7" s="23"/>
      <c r="D7" s="24"/>
      <c r="E7" s="53">
        <v>691.38428327694828</v>
      </c>
      <c r="F7" s="23"/>
      <c r="G7" s="51"/>
      <c r="T7" s="6"/>
      <c r="U7" s="114"/>
      <c r="V7" s="114"/>
      <c r="W7" s="114"/>
      <c r="X7" s="114"/>
    </row>
    <row r="8" spans="1:32" ht="13.5" thickBot="1">
      <c r="A8" s="48">
        <f t="shared" si="0"/>
        <v>2011</v>
      </c>
      <c r="B8" s="108">
        <v>647.99421390232146</v>
      </c>
      <c r="C8" s="23"/>
      <c r="D8" s="24"/>
      <c r="E8" s="53">
        <v>709.13256640847192</v>
      </c>
      <c r="F8" s="23"/>
      <c r="G8" s="51"/>
      <c r="T8" s="6"/>
      <c r="U8" s="114"/>
      <c r="V8" s="114"/>
      <c r="W8" s="114"/>
      <c r="X8" s="114"/>
    </row>
    <row r="9" spans="1:32" ht="13.5" thickBot="1">
      <c r="A9" s="48">
        <f t="shared" si="0"/>
        <v>2012</v>
      </c>
      <c r="B9" s="108">
        <v>609.58206526096046</v>
      </c>
      <c r="C9" s="26"/>
      <c r="D9" s="27"/>
      <c r="E9" s="53">
        <v>775.45741479710273</v>
      </c>
      <c r="F9" s="26"/>
      <c r="G9" s="108"/>
      <c r="T9" s="6"/>
      <c r="U9" s="114"/>
      <c r="V9" s="114"/>
      <c r="W9" s="114"/>
      <c r="X9" s="114"/>
    </row>
    <row r="10" spans="1:32" ht="13.5" thickBot="1">
      <c r="A10" s="48">
        <f t="shared" si="0"/>
        <v>2013</v>
      </c>
      <c r="B10" s="20"/>
      <c r="C10" s="52">
        <v>459.26538871302978</v>
      </c>
      <c r="D10" s="108">
        <v>492.8567279041763</v>
      </c>
      <c r="E10" s="22"/>
      <c r="F10" s="108">
        <v>610.97632049591255</v>
      </c>
      <c r="G10" s="108">
        <v>647.66896262342721</v>
      </c>
      <c r="T10" s="6"/>
      <c r="U10" s="114"/>
      <c r="V10" s="114"/>
      <c r="W10" s="114"/>
      <c r="X10" s="114"/>
    </row>
    <row r="11" spans="1:32" ht="13.5" thickBot="1">
      <c r="A11" s="48">
        <f t="shared" si="0"/>
        <v>2014</v>
      </c>
      <c r="B11" s="23"/>
      <c r="C11" s="53">
        <v>466.93961062086169</v>
      </c>
      <c r="D11" s="108">
        <v>498.48315258899066</v>
      </c>
      <c r="E11" s="25"/>
      <c r="F11" s="108">
        <v>616.6986295126211</v>
      </c>
      <c r="G11" s="108">
        <v>653.38889761819223</v>
      </c>
      <c r="T11" s="6"/>
      <c r="U11" s="114"/>
      <c r="V11" s="114"/>
      <c r="W11" s="114"/>
      <c r="X11" s="114"/>
    </row>
    <row r="12" spans="1:32" ht="13.5" thickBot="1">
      <c r="A12" s="48">
        <f t="shared" si="0"/>
        <v>2015</v>
      </c>
      <c r="B12" s="23"/>
      <c r="C12" s="53">
        <v>468.60535476778682</v>
      </c>
      <c r="D12" s="108">
        <v>501.51484274922143</v>
      </c>
      <c r="E12" s="25"/>
      <c r="F12" s="108">
        <v>622.01137450819215</v>
      </c>
      <c r="G12" s="108">
        <v>658.03063351074809</v>
      </c>
      <c r="T12" s="6"/>
      <c r="U12" s="114"/>
      <c r="V12" s="114"/>
      <c r="W12" s="114"/>
      <c r="X12" s="114"/>
    </row>
    <row r="13" spans="1:32" ht="13.5" thickBot="1">
      <c r="A13" s="48">
        <f t="shared" si="0"/>
        <v>2016</v>
      </c>
      <c r="B13" s="23"/>
      <c r="C13" s="53">
        <v>465.05976138697099</v>
      </c>
      <c r="D13" s="108">
        <v>499.79591502099373</v>
      </c>
      <c r="E13" s="25"/>
      <c r="F13" s="108">
        <v>623.25311092508014</v>
      </c>
      <c r="G13" s="108">
        <v>659.98413452768546</v>
      </c>
      <c r="T13" s="6"/>
      <c r="U13" s="114"/>
      <c r="V13" s="114"/>
      <c r="W13" s="114"/>
      <c r="X13" s="114"/>
    </row>
    <row r="14" spans="1:32" ht="13.5" thickBot="1">
      <c r="A14" s="48">
        <f t="shared" si="0"/>
        <v>2017</v>
      </c>
      <c r="B14" s="23"/>
      <c r="C14" s="53">
        <v>480.40533815916046</v>
      </c>
      <c r="D14" s="108">
        <v>516.36269002544327</v>
      </c>
      <c r="E14" s="25"/>
      <c r="F14" s="108">
        <v>641.66619069639967</v>
      </c>
      <c r="G14" s="108">
        <v>679.23244811944369</v>
      </c>
      <c r="T14" s="6"/>
      <c r="U14" s="114"/>
      <c r="V14" s="114"/>
      <c r="W14" s="114"/>
      <c r="X14" s="114"/>
    </row>
    <row r="15" spans="1:32" ht="13.5" thickBot="1">
      <c r="A15" s="48">
        <f t="shared" si="0"/>
        <v>2018</v>
      </c>
      <c r="B15" s="23"/>
      <c r="C15" s="53">
        <v>498.64806301605461</v>
      </c>
      <c r="D15" s="108">
        <v>534.38206578763493</v>
      </c>
      <c r="E15" s="25"/>
      <c r="F15" s="108">
        <v>661.25359330145307</v>
      </c>
      <c r="G15" s="108">
        <v>699.98326609660558</v>
      </c>
      <c r="T15" s="6"/>
      <c r="U15" s="114"/>
      <c r="V15" s="114"/>
      <c r="W15" s="114"/>
      <c r="X15" s="114"/>
    </row>
    <row r="16" spans="1:32" ht="13.5" thickBot="1">
      <c r="A16" s="48">
        <f t="shared" si="0"/>
        <v>2019</v>
      </c>
      <c r="B16" s="23"/>
      <c r="C16" s="53">
        <v>506.80037045704768</v>
      </c>
      <c r="D16" s="108">
        <v>547.17709229996103</v>
      </c>
      <c r="E16" s="25"/>
      <c r="F16" s="108">
        <v>678.28309706931543</v>
      </c>
      <c r="G16" s="108">
        <v>719.38185287114084</v>
      </c>
      <c r="T16" s="6"/>
      <c r="U16" s="114"/>
      <c r="V16" s="114"/>
      <c r="W16" s="114"/>
      <c r="X16" s="114"/>
    </row>
    <row r="17" spans="1:29" ht="13.5" thickBot="1">
      <c r="A17" s="48">
        <f t="shared" si="0"/>
        <v>2020</v>
      </c>
      <c r="B17" s="23"/>
      <c r="C17" s="53">
        <v>517.59659968492724</v>
      </c>
      <c r="D17" s="108">
        <v>556.22479460185104</v>
      </c>
      <c r="E17" s="25"/>
      <c r="F17" s="108">
        <v>689.75069184749987</v>
      </c>
      <c r="G17" s="108">
        <v>730.80039918940872</v>
      </c>
      <c r="T17" s="6"/>
      <c r="U17" s="114"/>
      <c r="V17" s="114"/>
      <c r="W17" s="114"/>
      <c r="X17" s="114"/>
    </row>
    <row r="18" spans="1:29" ht="13.5" thickBot="1">
      <c r="A18" s="48">
        <f t="shared" si="0"/>
        <v>2021</v>
      </c>
      <c r="B18" s="23"/>
      <c r="C18" s="53">
        <v>525.17327159855222</v>
      </c>
      <c r="D18" s="108">
        <v>564.97806051948146</v>
      </c>
      <c r="E18" s="25"/>
      <c r="F18" s="108">
        <v>701.78072305378601</v>
      </c>
      <c r="G18" s="108">
        <v>741.88513043597413</v>
      </c>
      <c r="T18" s="6"/>
      <c r="U18" s="114"/>
      <c r="V18" s="114"/>
      <c r="W18" s="114"/>
      <c r="X18" s="114"/>
    </row>
    <row r="19" spans="1:29" ht="13.5" thickBot="1">
      <c r="A19" s="48">
        <f t="shared" si="0"/>
        <v>2022</v>
      </c>
      <c r="B19" s="23"/>
      <c r="C19" s="53">
        <v>509.29359142401938</v>
      </c>
      <c r="D19" s="108">
        <v>570.41620903252169</v>
      </c>
      <c r="E19" s="25"/>
      <c r="F19" s="108">
        <v>667.45965634919457</v>
      </c>
      <c r="G19" s="108">
        <v>712.02775899895335</v>
      </c>
      <c r="T19" s="6"/>
      <c r="U19" s="114"/>
      <c r="V19" s="114"/>
      <c r="W19" s="114"/>
      <c r="X19" s="114"/>
    </row>
    <row r="20" spans="1:29" ht="13.5" thickBot="1">
      <c r="A20" s="48">
        <f t="shared" si="0"/>
        <v>2023</v>
      </c>
      <c r="B20" s="23"/>
      <c r="C20" s="53">
        <v>520.46188007024989</v>
      </c>
      <c r="D20" s="108">
        <v>577.67575796378344</v>
      </c>
      <c r="E20" s="25"/>
      <c r="F20" s="108">
        <v>672.26309011492197</v>
      </c>
      <c r="G20" s="108">
        <v>715.50281353933065</v>
      </c>
      <c r="T20" s="6"/>
      <c r="U20" s="114"/>
      <c r="V20" s="114"/>
      <c r="W20" s="114"/>
      <c r="X20" s="114"/>
    </row>
    <row r="21" spans="1:29" ht="13.5" thickBot="1">
      <c r="A21" s="48">
        <f t="shared" si="0"/>
        <v>2024</v>
      </c>
      <c r="B21" s="23"/>
      <c r="C21" s="53">
        <v>525.09632060753779</v>
      </c>
      <c r="D21" s="108">
        <v>583.50734429552188</v>
      </c>
      <c r="E21" s="25"/>
      <c r="F21" s="108">
        <v>676.27563223315815</v>
      </c>
      <c r="G21" s="108">
        <v>718.95967917464213</v>
      </c>
      <c r="T21" s="6"/>
      <c r="U21" s="114"/>
      <c r="V21" s="114"/>
      <c r="W21" s="114"/>
      <c r="X21" s="114"/>
    </row>
    <row r="22" spans="1:29" ht="13.5" thickBot="1">
      <c r="A22" s="48">
        <f t="shared" si="0"/>
        <v>2025</v>
      </c>
      <c r="B22" s="23"/>
      <c r="C22" s="53">
        <v>537.32756584195943</v>
      </c>
      <c r="D22" s="108">
        <v>593.96325818420587</v>
      </c>
      <c r="E22" s="25"/>
      <c r="F22" s="108">
        <v>686.61708257816031</v>
      </c>
      <c r="G22" s="108">
        <v>730.9445183574777</v>
      </c>
      <c r="T22" s="6"/>
      <c r="U22" s="114"/>
      <c r="V22" s="114"/>
      <c r="W22" s="114"/>
      <c r="X22" s="114"/>
    </row>
    <row r="23" spans="1:29" ht="13.5" thickBot="1">
      <c r="A23" s="48">
        <f t="shared" si="0"/>
        <v>2026</v>
      </c>
      <c r="B23" s="23"/>
      <c r="C23" s="53">
        <v>536.15711976457953</v>
      </c>
      <c r="D23" s="108">
        <v>596.5402283063753</v>
      </c>
      <c r="E23" s="25"/>
      <c r="F23" s="108">
        <v>691.30569435348104</v>
      </c>
      <c r="G23" s="108">
        <v>737.11688774148661</v>
      </c>
      <c r="T23" s="6"/>
      <c r="U23" s="114"/>
      <c r="V23" s="114"/>
      <c r="W23" s="114"/>
      <c r="X23" s="114"/>
    </row>
    <row r="24" spans="1:29" ht="13.5" thickBot="1">
      <c r="A24" s="48">
        <f t="shared" si="0"/>
        <v>2027</v>
      </c>
      <c r="B24" s="23"/>
      <c r="C24" s="53">
        <v>540.09450851275403</v>
      </c>
      <c r="D24" s="108">
        <v>603.5877170534169</v>
      </c>
      <c r="E24" s="25"/>
      <c r="F24" s="108">
        <v>698.47095777793686</v>
      </c>
      <c r="G24" s="108">
        <v>744.76665202444201</v>
      </c>
      <c r="T24" s="6"/>
      <c r="U24" s="114"/>
      <c r="V24" s="114"/>
      <c r="W24" s="114"/>
      <c r="X24" s="114"/>
    </row>
    <row r="25" spans="1:29" ht="13.5" thickBot="1">
      <c r="A25" s="48">
        <f t="shared" si="0"/>
        <v>2028</v>
      </c>
      <c r="B25" s="23"/>
      <c r="C25" s="53">
        <v>543.80894025749978</v>
      </c>
      <c r="D25" s="108">
        <v>612.71170392523095</v>
      </c>
      <c r="E25" s="25"/>
      <c r="F25" s="108">
        <v>705.42852870219895</v>
      </c>
      <c r="G25" s="108">
        <v>750.69253428685658</v>
      </c>
      <c r="T25" s="6"/>
      <c r="U25" s="114"/>
      <c r="V25" s="114"/>
      <c r="W25" s="114"/>
      <c r="X25" s="114"/>
    </row>
    <row r="26" spans="1:29" ht="13.5" thickBot="1">
      <c r="A26" s="48">
        <f t="shared" si="0"/>
        <v>2029</v>
      </c>
      <c r="B26" s="23"/>
      <c r="C26" s="53">
        <v>557.12065165656588</v>
      </c>
      <c r="D26" s="108">
        <v>625.58837250568763</v>
      </c>
      <c r="E26" s="25"/>
      <c r="F26" s="108">
        <v>719.4699817871151</v>
      </c>
      <c r="G26" s="108">
        <v>763.91905736486865</v>
      </c>
      <c r="T26" s="6"/>
      <c r="U26" s="114"/>
      <c r="V26" s="114"/>
      <c r="W26" s="114"/>
      <c r="X26" s="114"/>
    </row>
    <row r="27" spans="1:29" ht="13.5" thickBot="1">
      <c r="A27" s="48">
        <f t="shared" si="0"/>
        <v>2030</v>
      </c>
      <c r="B27" s="23"/>
      <c r="C27" s="53">
        <v>579.51974044318592</v>
      </c>
      <c r="D27" s="108">
        <v>638.61428175426693</v>
      </c>
      <c r="E27" s="25"/>
      <c r="F27" s="108">
        <v>735.70089634688736</v>
      </c>
      <c r="G27" s="108">
        <v>782.49060598226833</v>
      </c>
      <c r="T27" s="6"/>
      <c r="U27" s="114"/>
      <c r="V27" s="114"/>
      <c r="W27" s="114"/>
      <c r="X27" s="114"/>
    </row>
    <row r="28" spans="1:29" ht="13.5" thickBot="1">
      <c r="A28" s="48">
        <f t="shared" si="0"/>
        <v>2031</v>
      </c>
      <c r="B28" s="23"/>
      <c r="C28" s="53">
        <v>569.17811953705564</v>
      </c>
      <c r="D28" s="108">
        <v>638.02240828855111</v>
      </c>
      <c r="E28" s="25"/>
      <c r="F28" s="108">
        <v>753.79139765427203</v>
      </c>
      <c r="G28" s="108">
        <v>797.01295127409833</v>
      </c>
      <c r="T28" s="6"/>
      <c r="U28" s="114"/>
      <c r="V28" s="114"/>
      <c r="W28" s="114"/>
      <c r="X28" s="114"/>
    </row>
    <row r="29" spans="1:29" ht="13.5" thickBot="1">
      <c r="A29" s="48">
        <f t="shared" si="0"/>
        <v>2032</v>
      </c>
      <c r="B29" s="23"/>
      <c r="C29" s="53">
        <v>577.02579327871695</v>
      </c>
      <c r="D29" s="108">
        <v>646.9779353673905</v>
      </c>
      <c r="E29" s="25"/>
      <c r="F29" s="108">
        <v>759.013622612257</v>
      </c>
      <c r="G29" s="108">
        <v>813.26828137510176</v>
      </c>
      <c r="T29" s="6"/>
      <c r="U29" s="114"/>
      <c r="V29" s="114"/>
      <c r="W29" s="114"/>
      <c r="X29" s="114"/>
    </row>
    <row r="30" spans="1:29" ht="13.5" thickBot="1">
      <c r="A30" s="48">
        <f t="shared" si="0"/>
        <v>2033</v>
      </c>
      <c r="B30" s="28"/>
      <c r="C30" s="53">
        <v>574.61240137399875</v>
      </c>
      <c r="D30" s="108">
        <v>653.53272568456259</v>
      </c>
      <c r="E30" s="30"/>
      <c r="F30" s="108">
        <v>773.93025413257328</v>
      </c>
      <c r="G30" s="108">
        <v>823.9832226799241</v>
      </c>
      <c r="T30" s="6"/>
      <c r="U30" s="114"/>
      <c r="V30" s="114"/>
      <c r="W30" s="114"/>
      <c r="X30" s="114"/>
    </row>
    <row r="31" spans="1:29" ht="14.25" customHeight="1" thickTop="1" thickBot="1">
      <c r="A31" s="149" t="s">
        <v>10</v>
      </c>
      <c r="B31" s="140"/>
      <c r="C31" s="140"/>
      <c r="D31" s="140"/>
      <c r="E31" s="140"/>
      <c r="F31" s="140"/>
      <c r="G31" s="141"/>
      <c r="T31" s="6"/>
      <c r="U31" s="114"/>
      <c r="V31" s="114"/>
      <c r="W31" s="114"/>
      <c r="X31" s="114"/>
      <c r="Y31" s="6"/>
      <c r="Z31" s="6"/>
      <c r="AA31" s="6"/>
      <c r="AB31" s="6"/>
      <c r="AC31" s="6"/>
    </row>
    <row r="32" spans="1:29" ht="13.5" thickBot="1">
      <c r="A32" s="48" t="s">
        <v>39</v>
      </c>
      <c r="B32" s="31">
        <v>0.12729270839530371</v>
      </c>
      <c r="C32" s="33"/>
      <c r="D32" s="34"/>
      <c r="E32" s="73">
        <v>9.0699569679366654E-2</v>
      </c>
      <c r="F32" s="33"/>
      <c r="G32" s="35"/>
      <c r="U32" s="114"/>
      <c r="V32" s="114"/>
      <c r="W32" s="114"/>
      <c r="X32" s="114"/>
    </row>
    <row r="33" spans="1:24" ht="13.5" thickBot="1">
      <c r="A33" s="48" t="s">
        <v>11</v>
      </c>
      <c r="B33" s="38"/>
      <c r="C33" s="31">
        <v>1.0980681163484052E-2</v>
      </c>
      <c r="D33" s="31">
        <v>1.4355902717894997E-2</v>
      </c>
      <c r="E33" s="38"/>
      <c r="F33" s="31">
        <v>1.2024418919637681E-2</v>
      </c>
      <c r="G33" s="31">
        <v>1.2284188995557832E-2</v>
      </c>
      <c r="U33" s="114"/>
      <c r="V33" s="114"/>
      <c r="W33" s="114"/>
      <c r="X33" s="114"/>
    </row>
    <row r="34" spans="1:24" ht="13.5" thickBot="1">
      <c r="A34" s="48" t="s">
        <v>12</v>
      </c>
      <c r="B34" s="41"/>
      <c r="C34" s="31">
        <v>1.6560791104160089E-2</v>
      </c>
      <c r="D34" s="31">
        <v>1.7537321610603618E-2</v>
      </c>
      <c r="E34" s="41"/>
      <c r="F34" s="31">
        <v>1.7592190749799341E-2</v>
      </c>
      <c r="G34" s="31">
        <v>1.7370116409822112E-2</v>
      </c>
      <c r="U34" s="114"/>
      <c r="V34" s="114"/>
      <c r="W34" s="114"/>
      <c r="X34" s="114"/>
    </row>
    <row r="35" spans="1:24" ht="13.5" thickBot="1">
      <c r="A35" s="48" t="s">
        <v>13</v>
      </c>
      <c r="B35" s="31"/>
      <c r="C35" s="31">
        <v>9.4978319319869442E-3</v>
      </c>
      <c r="D35" s="31">
        <v>1.3509205567045823E-2</v>
      </c>
      <c r="E35" s="31"/>
      <c r="F35" s="31">
        <v>1.0544831719490722E-2</v>
      </c>
      <c r="G35" s="31">
        <v>1.0932240947487237E-2</v>
      </c>
      <c r="U35" s="114"/>
      <c r="V35" s="114"/>
      <c r="W35" s="114"/>
      <c r="X35" s="114"/>
    </row>
    <row r="39" spans="1:24">
      <c r="A39" s="11"/>
      <c r="B39" s="11"/>
      <c r="C39" s="11"/>
      <c r="I39" s="11"/>
    </row>
    <row r="40" spans="1:24">
      <c r="A40" s="11"/>
      <c r="B40" s="11"/>
      <c r="C40" s="11"/>
      <c r="I40" s="11"/>
    </row>
    <row r="41" spans="1:24">
      <c r="A41" s="11"/>
      <c r="B41" s="11"/>
      <c r="C41" s="11"/>
      <c r="I41" s="11"/>
    </row>
    <row r="42" spans="1:24">
      <c r="A42" s="11"/>
      <c r="B42" s="11"/>
      <c r="C42" s="11"/>
      <c r="I42" s="11"/>
    </row>
    <row r="44" spans="1:24">
      <c r="A44" s="10"/>
      <c r="B44" s="11"/>
      <c r="C44" s="11"/>
      <c r="D44" s="11"/>
      <c r="I44" s="10"/>
    </row>
    <row r="45" spans="1:24">
      <c r="A45" s="11"/>
      <c r="B45" s="11"/>
      <c r="C45" s="11"/>
      <c r="D45" s="11"/>
      <c r="I45" s="11"/>
    </row>
    <row r="46" spans="1:24">
      <c r="A46" s="12"/>
      <c r="B46" s="12"/>
      <c r="C46" s="12"/>
      <c r="D46" s="12"/>
      <c r="I46" s="12"/>
    </row>
    <row r="47" spans="1:24">
      <c r="A47" s="13"/>
      <c r="B47" s="14"/>
      <c r="C47" s="14"/>
      <c r="D47" s="14"/>
      <c r="I47" s="13"/>
    </row>
    <row r="48" spans="1:24">
      <c r="A48" s="13"/>
      <c r="B48" s="15"/>
      <c r="C48" s="14"/>
      <c r="D48" s="15"/>
      <c r="I48" s="13"/>
    </row>
    <row r="49" spans="1:9">
      <c r="A49" s="13"/>
      <c r="B49" s="14"/>
      <c r="C49" s="14"/>
      <c r="D49" s="14"/>
      <c r="I49" s="13"/>
    </row>
    <row r="50" spans="1:9">
      <c r="A50" s="13"/>
      <c r="B50" s="14"/>
      <c r="C50" s="14"/>
      <c r="D50" s="14"/>
      <c r="I50" s="13"/>
    </row>
    <row r="55" spans="1:9" ht="15" customHeight="1"/>
  </sheetData>
  <mergeCells count="4">
    <mergeCell ref="B2:D2"/>
    <mergeCell ref="E2:G2"/>
    <mergeCell ref="A4:G4"/>
    <mergeCell ref="A31:G31"/>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6"/>
  <sheetViews>
    <sheetView showGridLines="0" view="pageBreakPreview" zoomScaleNormal="70" zoomScaleSheetLayoutView="100" zoomScalePageLayoutView="30" workbookViewId="0">
      <selection activeCell="AF30" sqref="AF30:AG30"/>
    </sheetView>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9" width="10.140625" style="113" customWidth="1"/>
    <col min="10" max="10" width="1.7109375" style="113" customWidth="1"/>
    <col min="11" max="11" width="10.7109375" style="113" hidden="1" customWidth="1" outlineLevel="1"/>
    <col min="12" max="12" width="12" style="113" hidden="1" customWidth="1" outlineLevel="1"/>
    <col min="13" max="15" width="10.140625" style="113" hidden="1" customWidth="1" outlineLevel="1"/>
    <col min="16" max="17" width="9.140625" style="113" hidden="1" customWidth="1" outlineLevel="1"/>
    <col min="18" max="18" width="1.7109375" style="113" customWidth="1" collapsed="1"/>
    <col min="19"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133</v>
      </c>
      <c r="K1" s="44" t="s">
        <v>19</v>
      </c>
      <c r="AF1" s="9"/>
    </row>
    <row r="2" spans="1:32" ht="12.75" customHeight="1">
      <c r="A2" s="49"/>
      <c r="B2" s="146" t="s">
        <v>1</v>
      </c>
      <c r="C2" s="147"/>
      <c r="D2" s="147"/>
      <c r="E2" s="148"/>
      <c r="F2" s="146" t="s">
        <v>2</v>
      </c>
      <c r="G2" s="147"/>
      <c r="H2" s="147"/>
      <c r="I2" s="148"/>
      <c r="K2" s="150"/>
      <c r="L2" s="146" t="s">
        <v>2</v>
      </c>
      <c r="M2" s="147"/>
      <c r="N2" s="147"/>
      <c r="O2" s="148"/>
      <c r="W2" s="114"/>
      <c r="X2" s="114"/>
    </row>
    <row r="3" spans="1:32" ht="23.25" customHeight="1" thickBot="1">
      <c r="A3" s="50"/>
      <c r="B3" s="119" t="s">
        <v>3</v>
      </c>
      <c r="C3" s="119" t="s">
        <v>4</v>
      </c>
      <c r="D3" s="119" t="s">
        <v>5</v>
      </c>
      <c r="E3" s="119" t="s">
        <v>6</v>
      </c>
      <c r="F3" s="119" t="s">
        <v>3</v>
      </c>
      <c r="G3" s="119" t="s">
        <v>4</v>
      </c>
      <c r="H3" s="119" t="s">
        <v>5</v>
      </c>
      <c r="I3" s="119" t="s">
        <v>6</v>
      </c>
      <c r="K3" s="151"/>
      <c r="L3" s="119" t="s">
        <v>3</v>
      </c>
      <c r="M3" s="119" t="s">
        <v>4</v>
      </c>
      <c r="N3" s="119" t="s">
        <v>5</v>
      </c>
      <c r="O3" s="119" t="s">
        <v>6</v>
      </c>
      <c r="T3" s="6"/>
      <c r="V3" s="6"/>
      <c r="W3" s="114"/>
      <c r="X3" s="114"/>
      <c r="Y3" s="6"/>
      <c r="Z3" s="6"/>
      <c r="AA3" s="6"/>
      <c r="AB3" s="6"/>
      <c r="AC3" s="6"/>
    </row>
    <row r="4" spans="1:32" ht="14.25" customHeight="1" thickTop="1" thickBot="1">
      <c r="A4" s="149" t="s">
        <v>40</v>
      </c>
      <c r="B4" s="140"/>
      <c r="C4" s="140"/>
      <c r="D4" s="140"/>
      <c r="E4" s="140"/>
      <c r="F4" s="140"/>
      <c r="G4" s="140"/>
      <c r="H4" s="140"/>
      <c r="I4" s="141"/>
      <c r="K4" s="149" t="s">
        <v>194</v>
      </c>
      <c r="L4" s="140"/>
      <c r="M4" s="140"/>
      <c r="N4" s="140"/>
      <c r="O4" s="141"/>
      <c r="T4" s="7"/>
      <c r="U4" s="7"/>
      <c r="V4" s="7"/>
      <c r="W4" s="114"/>
      <c r="X4" s="114"/>
    </row>
    <row r="5" spans="1:32" ht="13.5" customHeight="1" thickBot="1">
      <c r="A5" s="48">
        <v>2008</v>
      </c>
      <c r="B5" s="108">
        <v>50.126759493520616</v>
      </c>
      <c r="C5" s="108">
        <v>8.1877967851456823</v>
      </c>
      <c r="D5" s="108">
        <v>96.379495998769357</v>
      </c>
      <c r="E5" s="109">
        <v>154.69405227743567</v>
      </c>
      <c r="F5" s="23"/>
      <c r="G5" s="24"/>
      <c r="H5" s="24"/>
      <c r="I5" s="51"/>
      <c r="K5" s="48">
        <v>2008</v>
      </c>
      <c r="L5" s="46">
        <f t="shared" ref="L5:N9" si="0">B5</f>
        <v>50.126759493520616</v>
      </c>
      <c r="M5" s="46">
        <f t="shared" si="0"/>
        <v>8.1877967851456823</v>
      </c>
      <c r="N5" s="46">
        <f t="shared" si="0"/>
        <v>96.379495998769357</v>
      </c>
      <c r="O5" s="47">
        <f t="shared" ref="O5:O30" si="1">SUM(L5:N5)</f>
        <v>154.69405227743567</v>
      </c>
      <c r="T5" s="7"/>
      <c r="U5" s="7"/>
      <c r="V5" s="7"/>
      <c r="W5" s="114"/>
      <c r="X5" s="114"/>
    </row>
    <row r="6" spans="1:32" ht="13.5" thickBot="1">
      <c r="A6" s="48">
        <f t="shared" ref="A6:A30" si="2">A5+1</f>
        <v>2009</v>
      </c>
      <c r="B6" s="108">
        <v>61.544779608911313</v>
      </c>
      <c r="C6" s="108">
        <v>6.6330512591729702</v>
      </c>
      <c r="D6" s="108">
        <v>96.052558878133084</v>
      </c>
      <c r="E6" s="109">
        <v>164.23038974621738</v>
      </c>
      <c r="F6" s="23"/>
      <c r="G6" s="24"/>
      <c r="H6" s="24"/>
      <c r="I6" s="51"/>
      <c r="K6" s="48">
        <f t="shared" ref="K6:K30" si="3">K5+1</f>
        <v>2009</v>
      </c>
      <c r="L6" s="46">
        <f t="shared" si="0"/>
        <v>61.544779608911313</v>
      </c>
      <c r="M6" s="46">
        <f t="shared" si="0"/>
        <v>6.6330512591729702</v>
      </c>
      <c r="N6" s="46">
        <f t="shared" si="0"/>
        <v>96.052558878133084</v>
      </c>
      <c r="O6" s="47">
        <f t="shared" si="1"/>
        <v>164.23038974621738</v>
      </c>
      <c r="V6" s="6"/>
      <c r="W6" s="114"/>
      <c r="X6" s="114"/>
    </row>
    <row r="7" spans="1:32" ht="13.5" thickBot="1">
      <c r="A7" s="48">
        <f t="shared" si="2"/>
        <v>2010</v>
      </c>
      <c r="B7" s="108">
        <v>91.574434117781962</v>
      </c>
      <c r="C7" s="108">
        <v>6.1285910207861694</v>
      </c>
      <c r="D7" s="108">
        <v>106.51910891776249</v>
      </c>
      <c r="E7" s="109">
        <v>204.22213405633062</v>
      </c>
      <c r="F7" s="23"/>
      <c r="G7" s="24"/>
      <c r="H7" s="24"/>
      <c r="I7" s="51"/>
      <c r="K7" s="48">
        <f t="shared" si="3"/>
        <v>2010</v>
      </c>
      <c r="L7" s="46">
        <f t="shared" si="0"/>
        <v>91.574434117781962</v>
      </c>
      <c r="M7" s="46">
        <f t="shared" si="0"/>
        <v>6.1285910207861694</v>
      </c>
      <c r="N7" s="46">
        <f t="shared" si="0"/>
        <v>106.51910891776249</v>
      </c>
      <c r="O7" s="47">
        <f t="shared" si="1"/>
        <v>204.22213405633062</v>
      </c>
      <c r="V7" s="6"/>
      <c r="W7" s="114"/>
      <c r="X7" s="114"/>
    </row>
    <row r="8" spans="1:32" ht="13.5" thickBot="1">
      <c r="A8" s="48">
        <f t="shared" si="2"/>
        <v>2011</v>
      </c>
      <c r="B8" s="108">
        <v>79.18271821069952</v>
      </c>
      <c r="C8" s="108">
        <v>6.4614593898344612</v>
      </c>
      <c r="D8" s="108">
        <v>116.3328090564009</v>
      </c>
      <c r="E8" s="109">
        <v>201.97698665693488</v>
      </c>
      <c r="F8" s="23"/>
      <c r="G8" s="24"/>
      <c r="H8" s="24"/>
      <c r="I8" s="51"/>
      <c r="K8" s="48">
        <f t="shared" si="3"/>
        <v>2011</v>
      </c>
      <c r="L8" s="46">
        <f t="shared" si="0"/>
        <v>79.18271821069952</v>
      </c>
      <c r="M8" s="46">
        <f t="shared" si="0"/>
        <v>6.4614593898344612</v>
      </c>
      <c r="N8" s="46">
        <f t="shared" si="0"/>
        <v>116.3328090564009</v>
      </c>
      <c r="O8" s="47">
        <f t="shared" si="1"/>
        <v>201.97698665693488</v>
      </c>
      <c r="V8" s="6"/>
      <c r="W8" s="114"/>
      <c r="X8" s="114"/>
    </row>
    <row r="9" spans="1:32" ht="13.5" thickBot="1">
      <c r="A9" s="48">
        <f t="shared" si="2"/>
        <v>2012</v>
      </c>
      <c r="B9" s="108">
        <v>78.215880965469765</v>
      </c>
      <c r="C9" s="108">
        <v>6.2192702766707333</v>
      </c>
      <c r="D9" s="108">
        <v>125.023753003552</v>
      </c>
      <c r="E9" s="109">
        <v>209.45890424569251</v>
      </c>
      <c r="F9" s="26"/>
      <c r="G9" s="27"/>
      <c r="H9" s="27"/>
      <c r="I9" s="108"/>
      <c r="K9" s="48">
        <f t="shared" si="3"/>
        <v>2012</v>
      </c>
      <c r="L9" s="46">
        <f t="shared" si="0"/>
        <v>78.215880965469765</v>
      </c>
      <c r="M9" s="46">
        <f t="shared" si="0"/>
        <v>6.2192702766707333</v>
      </c>
      <c r="N9" s="46">
        <f t="shared" si="0"/>
        <v>125.023753003552</v>
      </c>
      <c r="O9" s="47">
        <f t="shared" si="1"/>
        <v>209.45890424569251</v>
      </c>
      <c r="V9" s="6"/>
      <c r="W9" s="114"/>
      <c r="X9" s="114"/>
    </row>
    <row r="10" spans="1:32" ht="13.5" thickBot="1">
      <c r="A10" s="48">
        <f t="shared" si="2"/>
        <v>2013</v>
      </c>
      <c r="B10" s="20"/>
      <c r="C10" s="21"/>
      <c r="D10" s="21"/>
      <c r="E10" s="22"/>
      <c r="F10" s="108">
        <v>52.125641741684412</v>
      </c>
      <c r="G10" s="108">
        <v>6.4982462629081112</v>
      </c>
      <c r="H10" s="108">
        <v>130.38240820518789</v>
      </c>
      <c r="I10" s="109">
        <v>189.0062962097804</v>
      </c>
      <c r="K10" s="48">
        <f t="shared" si="3"/>
        <v>2013</v>
      </c>
      <c r="L10" s="108">
        <f t="shared" ref="L10:N30" si="4">F10</f>
        <v>52.125641741684412</v>
      </c>
      <c r="M10" s="108">
        <f t="shared" si="4"/>
        <v>6.4982462629081112</v>
      </c>
      <c r="N10" s="108">
        <f t="shared" si="4"/>
        <v>130.38240820518789</v>
      </c>
      <c r="O10" s="109">
        <f t="shared" si="1"/>
        <v>189.0062962097804</v>
      </c>
      <c r="V10" s="6"/>
      <c r="W10" s="114"/>
      <c r="X10" s="114"/>
    </row>
    <row r="11" spans="1:32" ht="13.5" thickBot="1">
      <c r="A11" s="48">
        <f t="shared" si="2"/>
        <v>2014</v>
      </c>
      <c r="B11" s="23"/>
      <c r="C11" s="24"/>
      <c r="D11" s="24"/>
      <c r="E11" s="25"/>
      <c r="F11" s="108">
        <v>55.249132216522646</v>
      </c>
      <c r="G11" s="108">
        <v>6.7881263853946905</v>
      </c>
      <c r="H11" s="108">
        <v>135.81169616809311</v>
      </c>
      <c r="I11" s="109">
        <v>197.84895477001044</v>
      </c>
      <c r="K11" s="48">
        <f t="shared" si="3"/>
        <v>2014</v>
      </c>
      <c r="L11" s="108">
        <f t="shared" si="4"/>
        <v>55.249132216522646</v>
      </c>
      <c r="M11" s="108">
        <f t="shared" si="4"/>
        <v>6.7881263853946905</v>
      </c>
      <c r="N11" s="108">
        <f t="shared" si="4"/>
        <v>135.81169616809311</v>
      </c>
      <c r="O11" s="109">
        <f t="shared" si="1"/>
        <v>197.84895477001044</v>
      </c>
      <c r="V11" s="6"/>
      <c r="W11" s="114"/>
      <c r="X11" s="114"/>
    </row>
    <row r="12" spans="1:32" ht="13.5" thickBot="1">
      <c r="A12" s="48">
        <f t="shared" si="2"/>
        <v>2015</v>
      </c>
      <c r="B12" s="23"/>
      <c r="C12" s="24"/>
      <c r="D12" s="24"/>
      <c r="E12" s="25"/>
      <c r="F12" s="108">
        <v>41.233940653868352</v>
      </c>
      <c r="G12" s="108">
        <v>7.1002377920448589</v>
      </c>
      <c r="H12" s="108">
        <v>139.74355188794613</v>
      </c>
      <c r="I12" s="109">
        <v>188.07773033385934</v>
      </c>
      <c r="K12" s="48">
        <f t="shared" si="3"/>
        <v>2015</v>
      </c>
      <c r="L12" s="108">
        <f t="shared" si="4"/>
        <v>41.233940653868352</v>
      </c>
      <c r="M12" s="108">
        <f t="shared" si="4"/>
        <v>7.1002377920448589</v>
      </c>
      <c r="N12" s="108">
        <f t="shared" si="4"/>
        <v>139.74355188794613</v>
      </c>
      <c r="O12" s="109">
        <f t="shared" si="1"/>
        <v>188.07773033385934</v>
      </c>
      <c r="V12" s="6"/>
      <c r="W12" s="114"/>
      <c r="X12" s="114"/>
    </row>
    <row r="13" spans="1:32" ht="13.5" thickBot="1">
      <c r="A13" s="48">
        <f t="shared" si="2"/>
        <v>2016</v>
      </c>
      <c r="B13" s="23"/>
      <c r="C13" s="24"/>
      <c r="D13" s="24"/>
      <c r="E13" s="25"/>
      <c r="F13" s="108">
        <v>17.298318528814438</v>
      </c>
      <c r="G13" s="108">
        <v>7.304395899085014</v>
      </c>
      <c r="H13" s="108">
        <v>142.7868417082197</v>
      </c>
      <c r="I13" s="109">
        <v>167.38955613611915</v>
      </c>
      <c r="K13" s="48">
        <f t="shared" si="3"/>
        <v>2016</v>
      </c>
      <c r="L13" s="108">
        <f t="shared" si="4"/>
        <v>17.298318528814438</v>
      </c>
      <c r="M13" s="108">
        <f t="shared" si="4"/>
        <v>7.304395899085014</v>
      </c>
      <c r="N13" s="108">
        <f t="shared" si="4"/>
        <v>142.7868417082197</v>
      </c>
      <c r="O13" s="109">
        <f t="shared" si="1"/>
        <v>167.38955613611915</v>
      </c>
      <c r="V13" s="6"/>
      <c r="W13" s="114"/>
      <c r="X13" s="114"/>
    </row>
    <row r="14" spans="1:32" ht="13.5" thickBot="1">
      <c r="A14" s="48">
        <f t="shared" si="2"/>
        <v>2017</v>
      </c>
      <c r="B14" s="23"/>
      <c r="C14" s="24"/>
      <c r="D14" s="24"/>
      <c r="E14" s="25"/>
      <c r="F14" s="108">
        <v>16.009888672742189</v>
      </c>
      <c r="G14" s="108">
        <v>7.5189353592304862</v>
      </c>
      <c r="H14" s="108">
        <v>144.367147853441</v>
      </c>
      <c r="I14" s="109">
        <v>167.89597188541367</v>
      </c>
      <c r="K14" s="48">
        <f t="shared" si="3"/>
        <v>2017</v>
      </c>
      <c r="L14" s="108">
        <f t="shared" si="4"/>
        <v>16.009888672742189</v>
      </c>
      <c r="M14" s="108">
        <f t="shared" si="4"/>
        <v>7.5189353592304862</v>
      </c>
      <c r="N14" s="108">
        <f t="shared" si="4"/>
        <v>144.367147853441</v>
      </c>
      <c r="O14" s="109">
        <f t="shared" si="1"/>
        <v>167.89597188541367</v>
      </c>
      <c r="V14" s="6"/>
      <c r="W14" s="114"/>
      <c r="X14" s="114"/>
    </row>
    <row r="15" spans="1:32" ht="13.5" thickBot="1">
      <c r="A15" s="48">
        <f t="shared" si="2"/>
        <v>2018</v>
      </c>
      <c r="B15" s="23"/>
      <c r="C15" s="24"/>
      <c r="D15" s="24"/>
      <c r="E15" s="25"/>
      <c r="F15" s="108">
        <v>13.282191865481265</v>
      </c>
      <c r="G15" s="108">
        <v>7.7309254989231793</v>
      </c>
      <c r="H15" s="108">
        <v>145.43940036494121</v>
      </c>
      <c r="I15" s="109">
        <v>166.45251772934566</v>
      </c>
      <c r="K15" s="48">
        <f t="shared" si="3"/>
        <v>2018</v>
      </c>
      <c r="L15" s="108">
        <f t="shared" si="4"/>
        <v>13.282191865481265</v>
      </c>
      <c r="M15" s="108">
        <f t="shared" si="4"/>
        <v>7.7309254989231793</v>
      </c>
      <c r="N15" s="108">
        <f t="shared" si="4"/>
        <v>145.43940036494121</v>
      </c>
      <c r="O15" s="109">
        <f t="shared" si="1"/>
        <v>166.45251772934566</v>
      </c>
      <c r="V15" s="6"/>
      <c r="W15" s="114"/>
      <c r="X15" s="114"/>
    </row>
    <row r="16" spans="1:32" ht="13.5" thickBot="1">
      <c r="A16" s="48">
        <f t="shared" si="2"/>
        <v>2019</v>
      </c>
      <c r="B16" s="23"/>
      <c r="C16" s="24"/>
      <c r="D16" s="24"/>
      <c r="E16" s="25"/>
      <c r="F16" s="108">
        <v>11.137533663716699</v>
      </c>
      <c r="G16" s="108">
        <v>7.9280847823972742</v>
      </c>
      <c r="H16" s="108">
        <v>146.39825903115619</v>
      </c>
      <c r="I16" s="109">
        <v>165.46387747727016</v>
      </c>
      <c r="K16" s="48">
        <f t="shared" si="3"/>
        <v>2019</v>
      </c>
      <c r="L16" s="108">
        <f t="shared" si="4"/>
        <v>11.137533663716699</v>
      </c>
      <c r="M16" s="108">
        <f t="shared" si="4"/>
        <v>7.9280847823972742</v>
      </c>
      <c r="N16" s="108">
        <f t="shared" si="4"/>
        <v>146.39825903115619</v>
      </c>
      <c r="O16" s="109">
        <f t="shared" si="1"/>
        <v>165.46387747727016</v>
      </c>
      <c r="V16" s="6"/>
      <c r="W16" s="114"/>
      <c r="X16" s="114"/>
    </row>
    <row r="17" spans="1:29" ht="13.5" thickBot="1">
      <c r="A17" s="48">
        <f t="shared" si="2"/>
        <v>2020</v>
      </c>
      <c r="B17" s="23"/>
      <c r="C17" s="24"/>
      <c r="D17" s="24"/>
      <c r="E17" s="25"/>
      <c r="F17" s="108">
        <v>7.749407820203178</v>
      </c>
      <c r="G17" s="108">
        <v>8.1078526022054671</v>
      </c>
      <c r="H17" s="108">
        <v>148.34564363432611</v>
      </c>
      <c r="I17" s="109">
        <v>164.20290405673475</v>
      </c>
      <c r="K17" s="48">
        <f t="shared" si="3"/>
        <v>2020</v>
      </c>
      <c r="L17" s="108">
        <f t="shared" si="4"/>
        <v>7.749407820203178</v>
      </c>
      <c r="M17" s="108">
        <f t="shared" si="4"/>
        <v>8.1078526022054671</v>
      </c>
      <c r="N17" s="108">
        <f t="shared" si="4"/>
        <v>148.34564363432611</v>
      </c>
      <c r="O17" s="109">
        <f t="shared" si="1"/>
        <v>164.20290405673475</v>
      </c>
      <c r="V17" s="6"/>
      <c r="W17" s="114"/>
      <c r="X17" s="114"/>
    </row>
    <row r="18" spans="1:29" ht="13.5" thickBot="1">
      <c r="A18" s="48">
        <f t="shared" si="2"/>
        <v>2021</v>
      </c>
      <c r="B18" s="23"/>
      <c r="C18" s="24"/>
      <c r="D18" s="24"/>
      <c r="E18" s="25"/>
      <c r="F18" s="108">
        <v>9.9784953250869322</v>
      </c>
      <c r="G18" s="108">
        <v>8.2720547490129732</v>
      </c>
      <c r="H18" s="108">
        <v>150.48183373310491</v>
      </c>
      <c r="I18" s="109">
        <v>168.73238380720483</v>
      </c>
      <c r="K18" s="48">
        <f t="shared" si="3"/>
        <v>2021</v>
      </c>
      <c r="L18" s="108">
        <f t="shared" si="4"/>
        <v>9.9784953250869322</v>
      </c>
      <c r="M18" s="108">
        <f t="shared" si="4"/>
        <v>8.2720547490129732</v>
      </c>
      <c r="N18" s="108">
        <f t="shared" si="4"/>
        <v>150.48183373310491</v>
      </c>
      <c r="O18" s="109">
        <f t="shared" si="1"/>
        <v>168.73238380720483</v>
      </c>
      <c r="V18" s="6"/>
      <c r="W18" s="114"/>
      <c r="X18" s="114"/>
    </row>
    <row r="19" spans="1:29" ht="13.5" thickBot="1">
      <c r="A19" s="48">
        <f t="shared" si="2"/>
        <v>2022</v>
      </c>
      <c r="B19" s="23"/>
      <c r="C19" s="24"/>
      <c r="D19" s="24"/>
      <c r="E19" s="25"/>
      <c r="F19" s="108">
        <v>11.694681371854637</v>
      </c>
      <c r="G19" s="108">
        <v>8.4325560681724756</v>
      </c>
      <c r="H19" s="108">
        <v>154.36100557495109</v>
      </c>
      <c r="I19" s="109">
        <v>174.4882430149782</v>
      </c>
      <c r="K19" s="48">
        <f t="shared" si="3"/>
        <v>2022</v>
      </c>
      <c r="L19" s="108">
        <f t="shared" si="4"/>
        <v>11.694681371854637</v>
      </c>
      <c r="M19" s="108">
        <f t="shared" si="4"/>
        <v>8.4325560681724756</v>
      </c>
      <c r="N19" s="108">
        <f t="shared" si="4"/>
        <v>154.36100557495109</v>
      </c>
      <c r="O19" s="109">
        <f t="shared" si="1"/>
        <v>174.4882430149782</v>
      </c>
      <c r="V19" s="6"/>
      <c r="W19" s="114"/>
      <c r="X19" s="114"/>
    </row>
    <row r="20" spans="1:29" ht="13.5" thickBot="1">
      <c r="A20" s="48">
        <f t="shared" si="2"/>
        <v>2023</v>
      </c>
      <c r="B20" s="23"/>
      <c r="C20" s="24"/>
      <c r="D20" s="24"/>
      <c r="E20" s="25"/>
      <c r="F20" s="108">
        <v>12.854286703942838</v>
      </c>
      <c r="G20" s="108">
        <v>8.6095994607713191</v>
      </c>
      <c r="H20" s="108">
        <v>157.4984635189293</v>
      </c>
      <c r="I20" s="109">
        <v>178.96234968364345</v>
      </c>
      <c r="K20" s="48">
        <f t="shared" si="3"/>
        <v>2023</v>
      </c>
      <c r="L20" s="108">
        <f t="shared" si="4"/>
        <v>12.854286703942838</v>
      </c>
      <c r="M20" s="108">
        <f t="shared" si="4"/>
        <v>8.6095994607713191</v>
      </c>
      <c r="N20" s="108">
        <f t="shared" si="4"/>
        <v>157.4984635189293</v>
      </c>
      <c r="O20" s="109">
        <f t="shared" si="1"/>
        <v>178.96234968364345</v>
      </c>
      <c r="V20" s="6"/>
      <c r="W20" s="114"/>
      <c r="X20" s="114"/>
    </row>
    <row r="21" spans="1:29" ht="13.5" thickBot="1">
      <c r="A21" s="48">
        <f t="shared" si="2"/>
        <v>2024</v>
      </c>
      <c r="B21" s="23"/>
      <c r="C21" s="24"/>
      <c r="D21" s="24"/>
      <c r="E21" s="25"/>
      <c r="F21" s="108">
        <v>14.686246676002622</v>
      </c>
      <c r="G21" s="108">
        <v>8.8113697165664711</v>
      </c>
      <c r="H21" s="108">
        <v>160.27797469907628</v>
      </c>
      <c r="I21" s="109">
        <v>183.77559109164537</v>
      </c>
      <c r="K21" s="48">
        <f t="shared" si="3"/>
        <v>2024</v>
      </c>
      <c r="L21" s="108">
        <f t="shared" si="4"/>
        <v>14.686246676002622</v>
      </c>
      <c r="M21" s="108">
        <f t="shared" si="4"/>
        <v>8.8113697165664711</v>
      </c>
      <c r="N21" s="108">
        <f t="shared" si="4"/>
        <v>160.27797469907628</v>
      </c>
      <c r="O21" s="109">
        <f t="shared" si="1"/>
        <v>183.77559109164537</v>
      </c>
      <c r="V21" s="6"/>
      <c r="W21" s="114"/>
      <c r="X21" s="114"/>
    </row>
    <row r="22" spans="1:29" ht="13.5" thickBot="1">
      <c r="A22" s="48">
        <f t="shared" si="2"/>
        <v>2025</v>
      </c>
      <c r="B22" s="23"/>
      <c r="C22" s="24"/>
      <c r="D22" s="24"/>
      <c r="E22" s="25"/>
      <c r="F22" s="108">
        <v>17.456938362707938</v>
      </c>
      <c r="G22" s="108">
        <v>9.0406259224424375</v>
      </c>
      <c r="H22" s="108">
        <v>161.37624288772369</v>
      </c>
      <c r="I22" s="109">
        <v>187.87380717287408</v>
      </c>
      <c r="K22" s="48">
        <f t="shared" si="3"/>
        <v>2025</v>
      </c>
      <c r="L22" s="108">
        <f t="shared" si="4"/>
        <v>17.456938362707938</v>
      </c>
      <c r="M22" s="108">
        <f t="shared" si="4"/>
        <v>9.0406259224424375</v>
      </c>
      <c r="N22" s="108">
        <f t="shared" si="4"/>
        <v>161.37624288772369</v>
      </c>
      <c r="O22" s="109">
        <f t="shared" si="1"/>
        <v>187.87380717287408</v>
      </c>
      <c r="V22" s="6"/>
      <c r="W22" s="114"/>
      <c r="X22" s="114"/>
    </row>
    <row r="23" spans="1:29" ht="13.5" thickBot="1">
      <c r="A23" s="48">
        <f t="shared" si="2"/>
        <v>2026</v>
      </c>
      <c r="B23" s="23"/>
      <c r="C23" s="24"/>
      <c r="D23" s="24"/>
      <c r="E23" s="25"/>
      <c r="F23" s="108">
        <v>21.428376404958946</v>
      </c>
      <c r="G23" s="108">
        <v>9.2808003310131006</v>
      </c>
      <c r="H23" s="108">
        <v>162.52854087128071</v>
      </c>
      <c r="I23" s="109">
        <v>193.23771760725276</v>
      </c>
      <c r="K23" s="48">
        <f t="shared" si="3"/>
        <v>2026</v>
      </c>
      <c r="L23" s="108">
        <f t="shared" si="4"/>
        <v>21.428376404958946</v>
      </c>
      <c r="M23" s="108">
        <f t="shared" si="4"/>
        <v>9.2808003310131006</v>
      </c>
      <c r="N23" s="108">
        <f t="shared" si="4"/>
        <v>162.52854087128071</v>
      </c>
      <c r="O23" s="109">
        <f t="shared" si="1"/>
        <v>193.23771760725276</v>
      </c>
      <c r="V23" s="6"/>
      <c r="W23" s="114"/>
      <c r="X23" s="114"/>
    </row>
    <row r="24" spans="1:29" ht="13.5" thickBot="1">
      <c r="A24" s="48">
        <f t="shared" si="2"/>
        <v>2027</v>
      </c>
      <c r="B24" s="23"/>
      <c r="C24" s="24"/>
      <c r="D24" s="24"/>
      <c r="E24" s="25"/>
      <c r="F24" s="108">
        <v>25.57964495227915</v>
      </c>
      <c r="G24" s="108">
        <v>9.5125911896618778</v>
      </c>
      <c r="H24" s="108">
        <v>163.65196107790547</v>
      </c>
      <c r="I24" s="109">
        <v>198.74419721984651</v>
      </c>
      <c r="K24" s="48">
        <f t="shared" si="3"/>
        <v>2027</v>
      </c>
      <c r="L24" s="108">
        <f t="shared" si="4"/>
        <v>25.57964495227915</v>
      </c>
      <c r="M24" s="108">
        <f t="shared" si="4"/>
        <v>9.5125911896618778</v>
      </c>
      <c r="N24" s="108">
        <f t="shared" si="4"/>
        <v>163.65196107790547</v>
      </c>
      <c r="O24" s="109">
        <f t="shared" si="1"/>
        <v>198.74419721984651</v>
      </c>
      <c r="V24" s="6"/>
      <c r="W24" s="114"/>
      <c r="X24" s="114"/>
    </row>
    <row r="25" spans="1:29" ht="13.5" thickBot="1">
      <c r="A25" s="48">
        <f t="shared" si="2"/>
        <v>2028</v>
      </c>
      <c r="B25" s="23"/>
      <c r="C25" s="24"/>
      <c r="D25" s="24"/>
      <c r="E25" s="25"/>
      <c r="F25" s="108">
        <v>28.980424466136256</v>
      </c>
      <c r="G25" s="108">
        <v>9.7287396681715137</v>
      </c>
      <c r="H25" s="108">
        <v>164.65081008365766</v>
      </c>
      <c r="I25" s="109">
        <v>203.35997421796543</v>
      </c>
      <c r="K25" s="48">
        <f t="shared" si="3"/>
        <v>2028</v>
      </c>
      <c r="L25" s="108">
        <f t="shared" si="4"/>
        <v>28.980424466136256</v>
      </c>
      <c r="M25" s="108">
        <f t="shared" si="4"/>
        <v>9.7287396681715137</v>
      </c>
      <c r="N25" s="108">
        <f t="shared" si="4"/>
        <v>164.65081008365766</v>
      </c>
      <c r="O25" s="109">
        <f t="shared" si="1"/>
        <v>203.35997421796543</v>
      </c>
      <c r="S25" s="123"/>
      <c r="V25" s="6"/>
      <c r="W25" s="114"/>
      <c r="X25" s="114"/>
    </row>
    <row r="26" spans="1:29" ht="13.5" thickBot="1">
      <c r="A26" s="48">
        <f t="shared" si="2"/>
        <v>2029</v>
      </c>
      <c r="B26" s="23"/>
      <c r="C26" s="24"/>
      <c r="D26" s="24"/>
      <c r="E26" s="25"/>
      <c r="F26" s="108">
        <v>33.33503635661873</v>
      </c>
      <c r="G26" s="108">
        <v>9.9347152403927215</v>
      </c>
      <c r="H26" s="108">
        <v>165.57118540850487</v>
      </c>
      <c r="I26" s="109">
        <v>208.84093700551631</v>
      </c>
      <c r="K26" s="48">
        <f t="shared" si="3"/>
        <v>2029</v>
      </c>
      <c r="L26" s="108">
        <f t="shared" si="4"/>
        <v>33.33503635661873</v>
      </c>
      <c r="M26" s="108">
        <f t="shared" si="4"/>
        <v>9.9347152403927215</v>
      </c>
      <c r="N26" s="108">
        <f t="shared" si="4"/>
        <v>165.57118540850487</v>
      </c>
      <c r="O26" s="109">
        <f t="shared" si="1"/>
        <v>208.84093700551631</v>
      </c>
      <c r="V26" s="6"/>
      <c r="W26" s="114"/>
      <c r="X26" s="114"/>
    </row>
    <row r="27" spans="1:29" ht="13.5" thickBot="1">
      <c r="A27" s="48">
        <f t="shared" si="2"/>
        <v>2030</v>
      </c>
      <c r="B27" s="23"/>
      <c r="C27" s="24"/>
      <c r="D27" s="24"/>
      <c r="E27" s="25"/>
      <c r="F27" s="108">
        <v>38.020453892244781</v>
      </c>
      <c r="G27" s="108">
        <v>10.136988559649827</v>
      </c>
      <c r="H27" s="108">
        <v>170.22377428772398</v>
      </c>
      <c r="I27" s="109">
        <v>218.38121673961859</v>
      </c>
      <c r="K27" s="48">
        <f t="shared" si="3"/>
        <v>2030</v>
      </c>
      <c r="L27" s="108">
        <f t="shared" si="4"/>
        <v>38.020453892244781</v>
      </c>
      <c r="M27" s="108">
        <f t="shared" si="4"/>
        <v>10.136988559649827</v>
      </c>
      <c r="N27" s="108">
        <f t="shared" si="4"/>
        <v>170.22377428772398</v>
      </c>
      <c r="O27" s="109">
        <f t="shared" si="1"/>
        <v>218.38121673961859</v>
      </c>
      <c r="V27" s="6"/>
      <c r="W27" s="114"/>
      <c r="X27" s="114"/>
    </row>
    <row r="28" spans="1:29" ht="13.5" thickBot="1">
      <c r="A28" s="48">
        <f t="shared" si="2"/>
        <v>2031</v>
      </c>
      <c r="B28" s="23"/>
      <c r="C28" s="24"/>
      <c r="D28" s="24"/>
      <c r="E28" s="25"/>
      <c r="F28" s="108">
        <v>41.794972932586887</v>
      </c>
      <c r="G28" s="108">
        <v>10.325080910090831</v>
      </c>
      <c r="H28" s="108">
        <v>176.86967932893234</v>
      </c>
      <c r="I28" s="109">
        <v>228.98973317161006</v>
      </c>
      <c r="K28" s="48">
        <f t="shared" si="3"/>
        <v>2031</v>
      </c>
      <c r="L28" s="108">
        <f t="shared" si="4"/>
        <v>41.794972932586887</v>
      </c>
      <c r="M28" s="108">
        <f t="shared" si="4"/>
        <v>10.325080910090831</v>
      </c>
      <c r="N28" s="108">
        <f t="shared" si="4"/>
        <v>176.86967932893234</v>
      </c>
      <c r="O28" s="109">
        <f t="shared" si="1"/>
        <v>228.98973317161006</v>
      </c>
      <c r="V28" s="6"/>
      <c r="W28" s="114"/>
      <c r="X28" s="114"/>
    </row>
    <row r="29" spans="1:29" ht="13.5" thickBot="1">
      <c r="A29" s="48">
        <f t="shared" si="2"/>
        <v>2032</v>
      </c>
      <c r="B29" s="23"/>
      <c r="C29" s="24"/>
      <c r="D29" s="24"/>
      <c r="E29" s="25"/>
      <c r="F29" s="108">
        <v>44.631658822420995</v>
      </c>
      <c r="G29" s="108">
        <v>10.495079935015172</v>
      </c>
      <c r="H29" s="108">
        <v>183.41406652210651</v>
      </c>
      <c r="I29" s="109">
        <v>238.54080527954267</v>
      </c>
      <c r="K29" s="48">
        <f t="shared" si="3"/>
        <v>2032</v>
      </c>
      <c r="L29" s="108">
        <f t="shared" si="4"/>
        <v>44.631658822420995</v>
      </c>
      <c r="M29" s="108">
        <f t="shared" si="4"/>
        <v>10.495079935015172</v>
      </c>
      <c r="N29" s="108">
        <f t="shared" si="4"/>
        <v>183.41406652210651</v>
      </c>
      <c r="O29" s="109">
        <f t="shared" si="1"/>
        <v>238.54080527954267</v>
      </c>
      <c r="V29" s="6"/>
      <c r="W29" s="114"/>
      <c r="X29" s="114"/>
    </row>
    <row r="30" spans="1:29" ht="13.5" thickBot="1">
      <c r="A30" s="48">
        <f t="shared" si="2"/>
        <v>2033</v>
      </c>
      <c r="B30" s="28"/>
      <c r="C30" s="29"/>
      <c r="D30" s="29"/>
      <c r="E30" s="30"/>
      <c r="F30" s="108">
        <v>48.691119092890801</v>
      </c>
      <c r="G30" s="108">
        <v>10.661658048182318</v>
      </c>
      <c r="H30" s="108">
        <v>186.2550494126483</v>
      </c>
      <c r="I30" s="109">
        <v>245.60782655372142</v>
      </c>
      <c r="K30" s="48">
        <f t="shared" si="3"/>
        <v>2033</v>
      </c>
      <c r="L30" s="108">
        <f t="shared" si="4"/>
        <v>48.691119092890801</v>
      </c>
      <c r="M30" s="108">
        <f t="shared" si="4"/>
        <v>10.661658048182318</v>
      </c>
      <c r="N30" s="108">
        <f t="shared" si="4"/>
        <v>186.2550494126483</v>
      </c>
      <c r="O30" s="109">
        <f t="shared" si="1"/>
        <v>245.60782655372142</v>
      </c>
      <c r="V30" s="6"/>
      <c r="W30" s="114"/>
      <c r="X30" s="114"/>
    </row>
    <row r="31" spans="1:29" ht="14.25" customHeight="1" thickTop="1" thickBot="1">
      <c r="A31" s="149" t="s">
        <v>10</v>
      </c>
      <c r="B31" s="140"/>
      <c r="C31" s="140"/>
      <c r="D31" s="140"/>
      <c r="E31" s="140"/>
      <c r="F31" s="140"/>
      <c r="G31" s="140"/>
      <c r="H31" s="140"/>
      <c r="I31" s="141"/>
      <c r="V31" s="6"/>
      <c r="W31" s="114"/>
      <c r="X31" s="114"/>
      <c r="Y31" s="6"/>
      <c r="Z31" s="6"/>
      <c r="AA31" s="6"/>
      <c r="AB31" s="6"/>
      <c r="AC31" s="6"/>
    </row>
    <row r="32" spans="1:29" ht="13.5" thickBot="1">
      <c r="A32" s="48" t="s">
        <v>39</v>
      </c>
      <c r="B32" s="31">
        <v>0.11765130051625428</v>
      </c>
      <c r="C32" s="31">
        <v>-6.6438154478393852E-2</v>
      </c>
      <c r="D32" s="31">
        <v>6.7215121444416104E-2</v>
      </c>
      <c r="E32" s="32">
        <v>7.8713969088680891E-2</v>
      </c>
      <c r="F32" s="33"/>
      <c r="G32" s="34"/>
      <c r="H32" s="34"/>
      <c r="I32" s="35"/>
      <c r="W32" s="114"/>
      <c r="X32" s="114"/>
    </row>
    <row r="33" spans="1:24" ht="13.5" thickBot="1">
      <c r="A33" s="48" t="s">
        <v>11</v>
      </c>
      <c r="B33" s="36"/>
      <c r="C33" s="37"/>
      <c r="D33" s="37"/>
      <c r="E33" s="38"/>
      <c r="F33" s="31">
        <v>-6.6282503230165046E-3</v>
      </c>
      <c r="G33" s="31">
        <v>2.4046618607239445E-2</v>
      </c>
      <c r="H33" s="31">
        <v>1.6762499585180723E-2</v>
      </c>
      <c r="I33" s="32">
        <v>1.1445646808421195E-2</v>
      </c>
      <c r="W33" s="114"/>
      <c r="X33" s="114"/>
    </row>
    <row r="34" spans="1:24" ht="13.5" thickBot="1">
      <c r="A34" s="48" t="s">
        <v>12</v>
      </c>
      <c r="B34" s="39"/>
      <c r="C34" s="40"/>
      <c r="D34" s="40"/>
      <c r="E34" s="41"/>
      <c r="F34" s="31">
        <v>-0.29977748320142739</v>
      </c>
      <c r="G34" s="31">
        <v>3.304774040563907E-2</v>
      </c>
      <c r="H34" s="31">
        <v>1.7269973037262298E-2</v>
      </c>
      <c r="I34" s="32">
        <v>-4.2278687373081603E-2</v>
      </c>
      <c r="W34" s="114"/>
      <c r="X34" s="114"/>
    </row>
    <row r="35" spans="1:24" ht="13.5" thickBot="1">
      <c r="A35" s="48" t="s">
        <v>13</v>
      </c>
      <c r="B35" s="42"/>
      <c r="C35" s="43"/>
      <c r="D35" s="43"/>
      <c r="E35" s="31"/>
      <c r="F35" s="31">
        <v>9.0465676946258178E-2</v>
      </c>
      <c r="G35" s="31">
        <v>2.1659593450785719E-2</v>
      </c>
      <c r="H35" s="31">
        <v>1.6627216091959607E-2</v>
      </c>
      <c r="I35" s="32">
        <v>2.6274305043634705E-2</v>
      </c>
      <c r="W35" s="114"/>
      <c r="X35" s="114"/>
    </row>
    <row r="40" spans="1:24">
      <c r="A40" s="11"/>
      <c r="B40" s="11"/>
      <c r="C40" s="11"/>
      <c r="K40" s="11"/>
    </row>
    <row r="41" spans="1:24">
      <c r="A41" s="11"/>
      <c r="B41" s="11"/>
      <c r="C41" s="11"/>
      <c r="K41" s="11"/>
    </row>
    <row r="42" spans="1:24">
      <c r="A42" s="11"/>
      <c r="B42" s="11"/>
      <c r="C42" s="11"/>
      <c r="K42" s="11"/>
    </row>
    <row r="43" spans="1:24">
      <c r="A43" s="11"/>
      <c r="B43" s="11"/>
      <c r="C43" s="11"/>
      <c r="K43" s="11"/>
    </row>
    <row r="45" spans="1:24">
      <c r="A45" s="10"/>
      <c r="B45" s="11"/>
      <c r="C45" s="11"/>
      <c r="D45" s="11"/>
      <c r="K45" s="10"/>
    </row>
    <row r="46" spans="1:24">
      <c r="A46" s="11"/>
      <c r="B46" s="11"/>
      <c r="C46" s="11"/>
      <c r="D46" s="11"/>
      <c r="K46" s="11"/>
    </row>
    <row r="47" spans="1:24">
      <c r="A47" s="12"/>
      <c r="B47" s="12"/>
      <c r="C47" s="12"/>
      <c r="D47" s="12"/>
      <c r="K47" s="12"/>
    </row>
    <row r="48" spans="1:24">
      <c r="A48" s="13"/>
      <c r="B48" s="14"/>
      <c r="C48" s="14"/>
      <c r="D48" s="14"/>
      <c r="K48" s="13"/>
    </row>
    <row r="49" spans="1:11">
      <c r="A49" s="13"/>
      <c r="B49" s="15"/>
      <c r="C49" s="14"/>
      <c r="D49" s="15"/>
      <c r="K49" s="13"/>
    </row>
    <row r="50" spans="1:11">
      <c r="A50" s="13"/>
      <c r="B50" s="14"/>
      <c r="C50" s="14"/>
      <c r="D50" s="14"/>
      <c r="K50" s="13"/>
    </row>
    <row r="51" spans="1:11">
      <c r="A51" s="13"/>
      <c r="B51" s="14"/>
      <c r="C51" s="14"/>
      <c r="D51" s="14"/>
      <c r="K51" s="13"/>
    </row>
    <row r="56" spans="1:11" ht="15" customHeight="1"/>
  </sheetData>
  <mergeCells count="7">
    <mergeCell ref="A31:I31"/>
    <mergeCell ref="B2:E2"/>
    <mergeCell ref="F2:I2"/>
    <mergeCell ref="K2:K3"/>
    <mergeCell ref="L2:O2"/>
    <mergeCell ref="A4:I4"/>
    <mergeCell ref="K4:O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5"/>
  <sheetViews>
    <sheetView showGridLines="0" view="pageBreakPreview" zoomScaleNormal="70" zoomScaleSheetLayoutView="100" zoomScalePageLayoutView="30" workbookViewId="0"/>
  </sheetViews>
  <sheetFormatPr defaultRowHeight="12.75" outlineLevelCol="1"/>
  <cols>
    <col min="1" max="1" width="10.7109375" style="113" customWidth="1"/>
    <col min="2" max="2" width="10.85546875" style="113" customWidth="1"/>
    <col min="3" max="3" width="11.28515625" style="113" customWidth="1"/>
    <col min="4" max="4" width="11.140625" style="113" customWidth="1"/>
    <col min="5" max="5" width="10.140625" style="113" customWidth="1"/>
    <col min="6" max="6" width="12" style="113" customWidth="1"/>
    <col min="7" max="7" width="10.140625" style="113" customWidth="1"/>
    <col min="8" max="8" width="1.7109375" style="113" customWidth="1"/>
    <col min="9" max="9" width="10.7109375" style="113" hidden="1" customWidth="1" outlineLevel="1"/>
    <col min="10" max="10" width="12" style="113" hidden="1" customWidth="1" outlineLevel="1"/>
    <col min="11" max="13" width="10.140625" style="113" hidden="1" customWidth="1" outlineLevel="1"/>
    <col min="14" max="15" width="9.140625" style="113" hidden="1" customWidth="1" outlineLevel="1"/>
    <col min="16" max="16" width="1.7109375" style="113" customWidth="1" collapsed="1"/>
    <col min="17" max="21" width="9.140625" style="113"/>
    <col min="22" max="23" width="10.140625" style="113" customWidth="1"/>
    <col min="24" max="33" width="9.140625" style="113"/>
    <col min="34" max="34" width="9.85546875" style="113" customWidth="1"/>
    <col min="35" max="35" width="10.140625" style="113" customWidth="1"/>
    <col min="36" max="39" width="0" style="113" hidden="1" customWidth="1"/>
    <col min="40" max="16384" width="9.140625" style="113"/>
  </cols>
  <sheetData>
    <row r="1" spans="1:32" s="114" customFormat="1" ht="21" customHeight="1" thickBot="1">
      <c r="A1" s="44" t="s">
        <v>134</v>
      </c>
      <c r="AF1" s="9"/>
    </row>
    <row r="2" spans="1:32" ht="12.75" customHeight="1">
      <c r="A2" s="49"/>
      <c r="B2" s="150" t="s">
        <v>26</v>
      </c>
      <c r="C2" s="150"/>
      <c r="D2" s="150"/>
      <c r="E2" s="150" t="s">
        <v>25</v>
      </c>
      <c r="F2" s="150"/>
      <c r="G2" s="150"/>
      <c r="U2" s="114"/>
      <c r="V2" s="114"/>
      <c r="W2" s="114"/>
      <c r="X2" s="114"/>
    </row>
    <row r="3" spans="1:32" ht="23.25" customHeight="1" thickBot="1">
      <c r="A3" s="50"/>
      <c r="B3" s="119" t="s">
        <v>1</v>
      </c>
      <c r="C3" s="119" t="s">
        <v>21</v>
      </c>
      <c r="D3" s="119" t="s">
        <v>22</v>
      </c>
      <c r="E3" s="119" t="s">
        <v>1</v>
      </c>
      <c r="F3" s="119" t="s">
        <v>21</v>
      </c>
      <c r="G3" s="119" t="s">
        <v>22</v>
      </c>
      <c r="R3" s="6"/>
      <c r="T3" s="6"/>
      <c r="U3" s="114"/>
      <c r="V3" s="114"/>
      <c r="W3" s="114"/>
      <c r="X3" s="114"/>
      <c r="Y3" s="6"/>
      <c r="Z3" s="6"/>
      <c r="AA3" s="6"/>
      <c r="AB3" s="6"/>
      <c r="AC3" s="6"/>
    </row>
    <row r="4" spans="1:32" ht="14.25" customHeight="1" thickTop="1" thickBot="1">
      <c r="A4" s="149" t="s">
        <v>81</v>
      </c>
      <c r="B4" s="140"/>
      <c r="C4" s="140"/>
      <c r="D4" s="140"/>
      <c r="E4" s="140"/>
      <c r="F4" s="140"/>
      <c r="G4" s="141"/>
      <c r="R4" s="7"/>
      <c r="S4" s="7"/>
      <c r="T4" s="7"/>
      <c r="U4" s="114"/>
      <c r="V4" s="114"/>
      <c r="W4" s="114"/>
      <c r="X4" s="114"/>
    </row>
    <row r="5" spans="1:32" ht="13.5" customHeight="1" thickBot="1">
      <c r="A5" s="48">
        <v>2008</v>
      </c>
      <c r="B5" s="108">
        <v>596.66139282617405</v>
      </c>
      <c r="C5" s="23"/>
      <c r="D5" s="24"/>
      <c r="E5" s="52">
        <v>627.85915823134394</v>
      </c>
      <c r="F5" s="23"/>
      <c r="G5" s="51"/>
      <c r="R5" s="7"/>
      <c r="S5" s="7"/>
      <c r="T5" s="7"/>
      <c r="U5" s="114"/>
      <c r="V5" s="114"/>
      <c r="W5" s="114"/>
      <c r="X5" s="114"/>
    </row>
    <row r="6" spans="1:32" ht="13.5" thickBot="1">
      <c r="A6" s="48">
        <f t="shared" ref="A6:A30" si="0">A5+1</f>
        <v>2009</v>
      </c>
      <c r="B6" s="108">
        <v>594.2372779541837</v>
      </c>
      <c r="C6" s="23"/>
      <c r="D6" s="24"/>
      <c r="E6" s="53">
        <v>690.80880672305034</v>
      </c>
      <c r="F6" s="23"/>
      <c r="G6" s="51"/>
      <c r="T6" s="6"/>
      <c r="U6" s="114"/>
      <c r="V6" s="114"/>
      <c r="W6" s="114"/>
      <c r="X6" s="114"/>
    </row>
    <row r="7" spans="1:32" ht="13.5" thickBot="1">
      <c r="A7" s="48">
        <f t="shared" si="0"/>
        <v>2010</v>
      </c>
      <c r="B7" s="108">
        <v>653.57587386769353</v>
      </c>
      <c r="C7" s="23"/>
      <c r="D7" s="24"/>
      <c r="E7" s="53">
        <v>716.09618311166605</v>
      </c>
      <c r="F7" s="23"/>
      <c r="G7" s="51"/>
      <c r="T7" s="6"/>
      <c r="U7" s="114"/>
      <c r="V7" s="114"/>
      <c r="W7" s="114"/>
      <c r="X7" s="114"/>
    </row>
    <row r="8" spans="1:32" ht="13.5" thickBot="1">
      <c r="A8" s="48">
        <f t="shared" si="0"/>
        <v>2011</v>
      </c>
      <c r="B8" s="108">
        <v>678.80118144901894</v>
      </c>
      <c r="C8" s="23"/>
      <c r="D8" s="24"/>
      <c r="E8" s="53">
        <v>665.58851153852356</v>
      </c>
      <c r="F8" s="23"/>
      <c r="G8" s="51"/>
      <c r="T8" s="6"/>
      <c r="U8" s="114"/>
      <c r="V8" s="114"/>
      <c r="W8" s="114"/>
      <c r="X8" s="114"/>
    </row>
    <row r="9" spans="1:32" ht="13.5" thickBot="1">
      <c r="A9" s="48">
        <f t="shared" si="0"/>
        <v>2012</v>
      </c>
      <c r="B9" s="108">
        <v>697.70777023299877</v>
      </c>
      <c r="C9" s="26"/>
      <c r="D9" s="27"/>
      <c r="E9" s="53">
        <v>689.01289496896106</v>
      </c>
      <c r="F9" s="26"/>
      <c r="G9" s="108"/>
      <c r="T9" s="6"/>
      <c r="U9" s="114"/>
      <c r="V9" s="114"/>
      <c r="W9" s="114"/>
      <c r="X9" s="114"/>
    </row>
    <row r="10" spans="1:32" ht="13.5" thickBot="1">
      <c r="A10" s="48">
        <f t="shared" si="0"/>
        <v>2013</v>
      </c>
      <c r="B10" s="20"/>
      <c r="C10" s="52">
        <v>492.83838993084908</v>
      </c>
      <c r="D10" s="108">
        <v>494.77931814940263</v>
      </c>
      <c r="E10" s="22"/>
      <c r="F10" s="108">
        <v>466.926208836142</v>
      </c>
      <c r="G10" s="108">
        <v>471.90386890036069</v>
      </c>
      <c r="T10" s="6"/>
      <c r="U10" s="114"/>
      <c r="V10" s="114"/>
      <c r="W10" s="114"/>
      <c r="X10" s="114"/>
    </row>
    <row r="11" spans="1:32" ht="13.5" thickBot="1">
      <c r="A11" s="48">
        <f t="shared" si="0"/>
        <v>2014</v>
      </c>
      <c r="B11" s="23"/>
      <c r="C11" s="53">
        <v>509.66629081422252</v>
      </c>
      <c r="D11" s="108">
        <v>512.93371071151557</v>
      </c>
      <c r="E11" s="25"/>
      <c r="F11" s="108">
        <v>518.77274113166527</v>
      </c>
      <c r="G11" s="108">
        <v>523.61855794753683</v>
      </c>
      <c r="T11" s="6"/>
      <c r="U11" s="114"/>
      <c r="V11" s="114"/>
      <c r="W11" s="114"/>
      <c r="X11" s="114"/>
    </row>
    <row r="12" spans="1:32" ht="13.5" thickBot="1">
      <c r="A12" s="48">
        <f t="shared" si="0"/>
        <v>2015</v>
      </c>
      <c r="B12" s="23"/>
      <c r="C12" s="53">
        <v>519.56898886212718</v>
      </c>
      <c r="D12" s="108">
        <v>523.01564581465061</v>
      </c>
      <c r="E12" s="25"/>
      <c r="F12" s="108">
        <v>529.61864598229738</v>
      </c>
      <c r="G12" s="108">
        <v>534.9658945208397</v>
      </c>
      <c r="T12" s="6"/>
      <c r="U12" s="114"/>
      <c r="V12" s="114"/>
      <c r="W12" s="114"/>
      <c r="X12" s="114"/>
    </row>
    <row r="13" spans="1:32" ht="13.5" thickBot="1">
      <c r="A13" s="48">
        <f t="shared" si="0"/>
        <v>2016</v>
      </c>
      <c r="B13" s="23"/>
      <c r="C13" s="53">
        <v>510.5231264413755</v>
      </c>
      <c r="D13" s="108">
        <v>522.79612603326325</v>
      </c>
      <c r="E13" s="25"/>
      <c r="F13" s="108">
        <v>485.20262316685233</v>
      </c>
      <c r="G13" s="108">
        <v>497.41340744475468</v>
      </c>
      <c r="T13" s="6"/>
      <c r="U13" s="114"/>
      <c r="V13" s="114"/>
      <c r="W13" s="114"/>
      <c r="X13" s="114"/>
    </row>
    <row r="14" spans="1:32" ht="13.5" thickBot="1">
      <c r="A14" s="48">
        <f t="shared" si="0"/>
        <v>2017</v>
      </c>
      <c r="B14" s="23"/>
      <c r="C14" s="53">
        <v>525.04321953679778</v>
      </c>
      <c r="D14" s="108">
        <v>531.4118298708803</v>
      </c>
      <c r="E14" s="25"/>
      <c r="F14" s="108">
        <v>499.02304252996305</v>
      </c>
      <c r="G14" s="108">
        <v>509.57980285920087</v>
      </c>
      <c r="T14" s="6"/>
      <c r="U14" s="114"/>
      <c r="V14" s="114"/>
      <c r="W14" s="114"/>
      <c r="X14" s="114"/>
    </row>
    <row r="15" spans="1:32" ht="13.5" thickBot="1">
      <c r="A15" s="48">
        <f t="shared" si="0"/>
        <v>2018</v>
      </c>
      <c r="B15" s="23"/>
      <c r="C15" s="53">
        <v>536.95187155378096</v>
      </c>
      <c r="D15" s="108">
        <v>542.01924209868446</v>
      </c>
      <c r="E15" s="25"/>
      <c r="F15" s="108">
        <v>511.863830690969</v>
      </c>
      <c r="G15" s="108">
        <v>519.41686090698522</v>
      </c>
      <c r="T15" s="6"/>
      <c r="U15" s="114"/>
      <c r="V15" s="114"/>
      <c r="W15" s="114"/>
      <c r="X15" s="114"/>
    </row>
    <row r="16" spans="1:32" ht="13.5" thickBot="1">
      <c r="A16" s="48">
        <f t="shared" si="0"/>
        <v>2019</v>
      </c>
      <c r="B16" s="23"/>
      <c r="C16" s="53">
        <v>541.15080549243237</v>
      </c>
      <c r="D16" s="108">
        <v>546.94396989805443</v>
      </c>
      <c r="E16" s="25"/>
      <c r="F16" s="108">
        <v>526.93353253115288</v>
      </c>
      <c r="G16" s="108">
        <v>541.62168485241239</v>
      </c>
      <c r="T16" s="6"/>
      <c r="U16" s="114"/>
      <c r="V16" s="114"/>
      <c r="W16" s="114"/>
      <c r="X16" s="114"/>
    </row>
    <row r="17" spans="1:29" ht="13.5" thickBot="1">
      <c r="A17" s="48">
        <f t="shared" si="0"/>
        <v>2020</v>
      </c>
      <c r="B17" s="23"/>
      <c r="C17" s="53">
        <v>519.08301192718852</v>
      </c>
      <c r="D17" s="108">
        <v>527.28073795308956</v>
      </c>
      <c r="E17" s="25"/>
      <c r="F17" s="108">
        <v>500.58261561933921</v>
      </c>
      <c r="G17" s="108">
        <v>510.24713737993977</v>
      </c>
      <c r="T17" s="6"/>
      <c r="U17" s="114"/>
      <c r="V17" s="114"/>
      <c r="W17" s="114"/>
      <c r="X17" s="114"/>
    </row>
    <row r="18" spans="1:29" ht="13.5" thickBot="1">
      <c r="A18" s="48">
        <f t="shared" si="0"/>
        <v>2021</v>
      </c>
      <c r="B18" s="23"/>
      <c r="C18" s="53">
        <v>529.79382101018837</v>
      </c>
      <c r="D18" s="108">
        <v>538.09058354660988</v>
      </c>
      <c r="E18" s="25"/>
      <c r="F18" s="108">
        <v>513.74336195781984</v>
      </c>
      <c r="G18" s="108">
        <v>521.44723960727663</v>
      </c>
      <c r="T18" s="6"/>
      <c r="U18" s="114"/>
      <c r="V18" s="114"/>
      <c r="W18" s="114"/>
      <c r="X18" s="114"/>
    </row>
    <row r="19" spans="1:29" ht="13.5" thickBot="1">
      <c r="A19" s="48">
        <f t="shared" si="0"/>
        <v>2022</v>
      </c>
      <c r="B19" s="23"/>
      <c r="C19" s="53">
        <v>542.13674833415962</v>
      </c>
      <c r="D19" s="108">
        <v>549.52756713746203</v>
      </c>
      <c r="E19" s="25"/>
      <c r="F19" s="108">
        <v>526.99219467688522</v>
      </c>
      <c r="G19" s="108">
        <v>534.32549553201795</v>
      </c>
      <c r="T19" s="6"/>
      <c r="U19" s="114"/>
      <c r="V19" s="114"/>
      <c r="W19" s="114"/>
      <c r="X19" s="114"/>
    </row>
    <row r="20" spans="1:29" ht="13.5" thickBot="1">
      <c r="A20" s="48">
        <f t="shared" si="0"/>
        <v>2023</v>
      </c>
      <c r="B20" s="23"/>
      <c r="C20" s="53">
        <v>550.07977200150094</v>
      </c>
      <c r="D20" s="108">
        <v>558.11376762008717</v>
      </c>
      <c r="E20" s="25"/>
      <c r="F20" s="108">
        <v>539.63164501603706</v>
      </c>
      <c r="G20" s="108">
        <v>546.92927714462826</v>
      </c>
      <c r="T20" s="6"/>
      <c r="U20" s="114"/>
      <c r="V20" s="114"/>
      <c r="W20" s="114"/>
      <c r="X20" s="114"/>
    </row>
    <row r="21" spans="1:29" ht="13.5" thickBot="1">
      <c r="A21" s="48">
        <f t="shared" si="0"/>
        <v>2024</v>
      </c>
      <c r="B21" s="23"/>
      <c r="C21" s="53">
        <v>552.75947855542802</v>
      </c>
      <c r="D21" s="108">
        <v>565.20233780151716</v>
      </c>
      <c r="E21" s="25"/>
      <c r="F21" s="108">
        <v>551.85913413361789</v>
      </c>
      <c r="G21" s="108">
        <v>558.59703215998445</v>
      </c>
      <c r="T21" s="6"/>
      <c r="U21" s="114"/>
      <c r="V21" s="114"/>
      <c r="W21" s="114"/>
      <c r="X21" s="114"/>
    </row>
    <row r="22" spans="1:29" ht="13.5" thickBot="1">
      <c r="A22" s="48">
        <f t="shared" si="0"/>
        <v>2025</v>
      </c>
      <c r="B22" s="23"/>
      <c r="C22" s="53">
        <v>573.32949824513139</v>
      </c>
      <c r="D22" s="108">
        <v>580.6673957749133</v>
      </c>
      <c r="E22" s="25"/>
      <c r="F22" s="108">
        <v>562.42816113544177</v>
      </c>
      <c r="G22" s="108">
        <v>569.34161988100868</v>
      </c>
      <c r="T22" s="6"/>
      <c r="U22" s="114"/>
      <c r="V22" s="114"/>
      <c r="W22" s="114"/>
      <c r="X22" s="114"/>
    </row>
    <row r="23" spans="1:29" ht="13.5" thickBot="1">
      <c r="A23" s="48">
        <f t="shared" si="0"/>
        <v>2026</v>
      </c>
      <c r="B23" s="23"/>
      <c r="C23" s="53">
        <v>580.84805912535774</v>
      </c>
      <c r="D23" s="108">
        <v>588.28696677208529</v>
      </c>
      <c r="E23" s="25"/>
      <c r="F23" s="108">
        <v>569.05660007140875</v>
      </c>
      <c r="G23" s="108">
        <v>576.85022408075395</v>
      </c>
      <c r="T23" s="6"/>
      <c r="U23" s="114"/>
      <c r="V23" s="114"/>
      <c r="W23" s="114"/>
      <c r="X23" s="114"/>
    </row>
    <row r="24" spans="1:29" ht="13.5" thickBot="1">
      <c r="A24" s="48">
        <f t="shared" si="0"/>
        <v>2027</v>
      </c>
      <c r="B24" s="23"/>
      <c r="C24" s="53">
        <v>584.85171298945602</v>
      </c>
      <c r="D24" s="108">
        <v>594.02632876989844</v>
      </c>
      <c r="E24" s="25"/>
      <c r="F24" s="108">
        <v>575.02245267611147</v>
      </c>
      <c r="G24" s="108">
        <v>589.00302146112608</v>
      </c>
      <c r="T24" s="6"/>
      <c r="U24" s="114"/>
      <c r="V24" s="114"/>
      <c r="W24" s="114"/>
      <c r="X24" s="114"/>
    </row>
    <row r="25" spans="1:29" ht="13.5" thickBot="1">
      <c r="A25" s="48">
        <f t="shared" si="0"/>
        <v>2028</v>
      </c>
      <c r="B25" s="23"/>
      <c r="C25" s="53">
        <v>592.95639819978919</v>
      </c>
      <c r="D25" s="108">
        <v>599.06653908000555</v>
      </c>
      <c r="E25" s="25"/>
      <c r="F25" s="108">
        <v>581.14105348874637</v>
      </c>
      <c r="G25" s="108">
        <v>596.63098837897644</v>
      </c>
      <c r="T25" s="6"/>
      <c r="U25" s="114"/>
      <c r="V25" s="114"/>
      <c r="W25" s="114"/>
      <c r="X25" s="114"/>
    </row>
    <row r="26" spans="1:29" ht="13.5" thickBot="1">
      <c r="A26" s="48">
        <f t="shared" si="0"/>
        <v>2029</v>
      </c>
      <c r="B26" s="23"/>
      <c r="C26" s="53">
        <v>596.56000684141657</v>
      </c>
      <c r="D26" s="108">
        <v>603.30837200962458</v>
      </c>
      <c r="E26" s="25"/>
      <c r="F26" s="108">
        <v>588.22934795886135</v>
      </c>
      <c r="G26" s="108">
        <v>604.61159108896652</v>
      </c>
      <c r="T26" s="6"/>
      <c r="U26" s="114"/>
      <c r="V26" s="114"/>
      <c r="W26" s="114"/>
      <c r="X26" s="114"/>
    </row>
    <row r="27" spans="1:29" ht="13.5" thickBot="1">
      <c r="A27" s="48">
        <f t="shared" si="0"/>
        <v>2030</v>
      </c>
      <c r="B27" s="23"/>
      <c r="C27" s="53">
        <v>608.8134276037797</v>
      </c>
      <c r="D27" s="108">
        <v>617.15820717348561</v>
      </c>
      <c r="E27" s="25"/>
      <c r="F27" s="108">
        <v>620.29630599417214</v>
      </c>
      <c r="G27" s="108">
        <v>626.4632981177399</v>
      </c>
      <c r="T27" s="6"/>
      <c r="U27" s="114"/>
      <c r="V27" s="114"/>
      <c r="W27" s="114"/>
      <c r="X27" s="114"/>
    </row>
    <row r="28" spans="1:29" ht="13.5" thickBot="1">
      <c r="A28" s="48">
        <f t="shared" si="0"/>
        <v>2031</v>
      </c>
      <c r="B28" s="23"/>
      <c r="C28" s="53">
        <v>631.15779822290415</v>
      </c>
      <c r="D28" s="108">
        <v>639.88952388816165</v>
      </c>
      <c r="E28" s="25"/>
      <c r="F28" s="108">
        <v>639.21135392201199</v>
      </c>
      <c r="G28" s="108">
        <v>647.64541487703195</v>
      </c>
      <c r="T28" s="6"/>
      <c r="U28" s="114"/>
      <c r="V28" s="114"/>
      <c r="W28" s="114"/>
      <c r="X28" s="114"/>
    </row>
    <row r="29" spans="1:29" ht="13.5" thickBot="1">
      <c r="A29" s="48">
        <f t="shared" si="0"/>
        <v>2032</v>
      </c>
      <c r="B29" s="23"/>
      <c r="C29" s="53">
        <v>675.66930664566326</v>
      </c>
      <c r="D29" s="108">
        <v>690.27274740031964</v>
      </c>
      <c r="E29" s="25"/>
      <c r="F29" s="108">
        <v>656.1372906985207</v>
      </c>
      <c r="G29" s="108">
        <v>666.24463721375616</v>
      </c>
      <c r="T29" s="6"/>
      <c r="U29" s="114"/>
      <c r="V29" s="114"/>
      <c r="W29" s="114"/>
      <c r="X29" s="114"/>
    </row>
    <row r="30" spans="1:29" ht="13.5" thickBot="1">
      <c r="A30" s="48">
        <f t="shared" si="0"/>
        <v>2033</v>
      </c>
      <c r="B30" s="28"/>
      <c r="C30" s="53">
        <v>718.16953991551463</v>
      </c>
      <c r="D30" s="108">
        <v>730.13272466513467</v>
      </c>
      <c r="E30" s="30"/>
      <c r="F30" s="108">
        <v>681.36765189947175</v>
      </c>
      <c r="G30" s="108">
        <v>690.68291504557942</v>
      </c>
      <c r="T30" s="6"/>
      <c r="U30" s="114"/>
      <c r="V30" s="114"/>
      <c r="W30" s="114"/>
      <c r="X30" s="114"/>
    </row>
    <row r="31" spans="1:29" ht="14.25" customHeight="1" thickTop="1" thickBot="1">
      <c r="A31" s="149" t="s">
        <v>10</v>
      </c>
      <c r="B31" s="140"/>
      <c r="C31" s="140"/>
      <c r="D31" s="140"/>
      <c r="E31" s="140"/>
      <c r="F31" s="140"/>
      <c r="G31" s="141"/>
      <c r="T31" s="6"/>
      <c r="U31" s="114"/>
      <c r="V31" s="114"/>
      <c r="W31" s="114"/>
      <c r="X31" s="114"/>
      <c r="Y31" s="6"/>
      <c r="Z31" s="6"/>
      <c r="AA31" s="6"/>
      <c r="AB31" s="6"/>
      <c r="AC31" s="6"/>
    </row>
    <row r="32" spans="1:29" ht="13.5" thickBot="1">
      <c r="A32" s="48" t="s">
        <v>39</v>
      </c>
      <c r="B32" s="31">
        <v>3.9887614288596884E-2</v>
      </c>
      <c r="C32" s="33"/>
      <c r="D32" s="34"/>
      <c r="E32" s="73">
        <v>2.3508088461481558E-2</v>
      </c>
      <c r="F32" s="33"/>
      <c r="G32" s="35"/>
      <c r="U32" s="114"/>
      <c r="V32" s="114"/>
      <c r="W32" s="114"/>
      <c r="X32" s="114"/>
    </row>
    <row r="33" spans="1:24" ht="13.5" thickBot="1">
      <c r="A33" s="48" t="s">
        <v>11</v>
      </c>
      <c r="B33" s="38"/>
      <c r="C33" s="31">
        <v>1.8213858446964437E-2</v>
      </c>
      <c r="D33" s="31">
        <v>1.8756884006805974E-2</v>
      </c>
      <c r="E33" s="38"/>
      <c r="F33" s="31">
        <v>1.4452714552275925E-2</v>
      </c>
      <c r="G33" s="31">
        <v>1.4681325415729196E-2</v>
      </c>
      <c r="U33" s="114"/>
      <c r="V33" s="114"/>
      <c r="W33" s="114"/>
      <c r="X33" s="114"/>
    </row>
    <row r="34" spans="1:24" ht="13.5" thickBot="1">
      <c r="A34" s="48" t="s">
        <v>12</v>
      </c>
      <c r="B34" s="41"/>
      <c r="C34" s="31">
        <v>1.3123437757625256E-2</v>
      </c>
      <c r="D34" s="31">
        <v>1.388422409109813E-2</v>
      </c>
      <c r="E34" s="41"/>
      <c r="F34" s="31">
        <v>-3.3462076576517008E-3</v>
      </c>
      <c r="G34" s="31">
        <v>-2.0121517565864222E-3</v>
      </c>
      <c r="U34" s="114"/>
      <c r="V34" s="114"/>
      <c r="W34" s="114"/>
      <c r="X34" s="114"/>
    </row>
    <row r="35" spans="1:24" ht="13.5" thickBot="1">
      <c r="A35" s="48" t="s">
        <v>13</v>
      </c>
      <c r="B35" s="31"/>
      <c r="C35" s="31">
        <v>1.9575618295454511E-2</v>
      </c>
      <c r="D35" s="31">
        <v>2.006021033340466E-2</v>
      </c>
      <c r="E35" s="31"/>
      <c r="F35" s="31">
        <v>1.9252545162753654E-2</v>
      </c>
      <c r="G35" s="31">
        <v>1.9179887411912011E-2</v>
      </c>
      <c r="U35" s="114"/>
      <c r="V35" s="114"/>
      <c r="W35" s="114"/>
      <c r="X35" s="114"/>
    </row>
    <row r="39" spans="1:24">
      <c r="A39" s="11"/>
      <c r="B39" s="11"/>
      <c r="C39" s="11"/>
      <c r="I39" s="11"/>
    </row>
    <row r="40" spans="1:24">
      <c r="A40" s="11"/>
      <c r="B40" s="11"/>
      <c r="C40" s="11"/>
      <c r="I40" s="11"/>
    </row>
    <row r="41" spans="1:24">
      <c r="A41" s="11"/>
      <c r="B41" s="11"/>
      <c r="C41" s="11"/>
      <c r="I41" s="11"/>
    </row>
    <row r="42" spans="1:24">
      <c r="A42" s="11"/>
      <c r="B42" s="11"/>
      <c r="C42" s="11"/>
      <c r="I42" s="11"/>
    </row>
    <row r="44" spans="1:24">
      <c r="A44" s="10"/>
      <c r="B44" s="11"/>
      <c r="C44" s="11"/>
      <c r="D44" s="11"/>
      <c r="I44" s="10"/>
    </row>
    <row r="45" spans="1:24">
      <c r="A45" s="11"/>
      <c r="B45" s="11"/>
      <c r="C45" s="11"/>
      <c r="D45" s="11"/>
      <c r="I45" s="11"/>
    </row>
    <row r="46" spans="1:24">
      <c r="A46" s="12"/>
      <c r="B46" s="12"/>
      <c r="C46" s="12"/>
      <c r="D46" s="12"/>
      <c r="I46" s="12"/>
    </row>
    <row r="47" spans="1:24">
      <c r="A47" s="13"/>
      <c r="B47" s="14"/>
      <c r="C47" s="14"/>
      <c r="D47" s="14"/>
      <c r="I47" s="13"/>
    </row>
    <row r="48" spans="1:24">
      <c r="A48" s="13"/>
      <c r="B48" s="15"/>
      <c r="C48" s="14"/>
      <c r="D48" s="15"/>
      <c r="I48" s="13"/>
    </row>
    <row r="49" spans="1:9">
      <c r="A49" s="13"/>
      <c r="B49" s="14"/>
      <c r="C49" s="14"/>
      <c r="D49" s="14"/>
      <c r="I49" s="13"/>
    </row>
    <row r="50" spans="1:9">
      <c r="A50" s="13"/>
      <c r="B50" s="14"/>
      <c r="C50" s="14"/>
      <c r="D50" s="14"/>
      <c r="I50" s="13"/>
    </row>
    <row r="55" spans="1:9" ht="15" customHeight="1"/>
  </sheetData>
  <mergeCells count="4">
    <mergeCell ref="B2:D2"/>
    <mergeCell ref="E2:G2"/>
    <mergeCell ref="A4:G4"/>
    <mergeCell ref="A31:G31"/>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B75"/>
  <sheetViews>
    <sheetView showGridLines="0" view="pageBreakPreview" zoomScaleNormal="70" zoomScaleSheetLayoutView="100" zoomScalePageLayoutView="30" workbookViewId="0"/>
  </sheetViews>
  <sheetFormatPr defaultRowHeight="12.75"/>
  <cols>
    <col min="1" max="2" width="3.7109375" style="3" customWidth="1"/>
    <col min="3" max="3" width="11.28515625" style="3" customWidth="1"/>
    <col min="4" max="4" width="11.140625" style="3" customWidth="1"/>
    <col min="5" max="5" width="10.140625" style="3" customWidth="1"/>
    <col min="6" max="6" width="12" style="3" customWidth="1"/>
    <col min="7" max="9" width="10.140625" style="3" customWidth="1"/>
    <col min="10" max="11" width="9.140625" style="3"/>
    <col min="12" max="12" width="8.7109375" style="3" customWidth="1"/>
    <col min="13" max="13" width="8.85546875" style="3" customWidth="1"/>
    <col min="14" max="26" width="9.140625" style="3"/>
    <col min="27" max="27" width="9.85546875" style="3" customWidth="1"/>
    <col min="28" max="28" width="10.140625" style="3" customWidth="1"/>
    <col min="29" max="32" width="0" style="3" hidden="1" customWidth="1"/>
    <col min="33" max="16384" width="9.140625" style="3"/>
  </cols>
  <sheetData>
    <row r="1" spans="1:26" s="4" customFormat="1" ht="21" customHeight="1">
      <c r="A1" s="44" t="s">
        <v>18</v>
      </c>
      <c r="Y1" s="9"/>
    </row>
    <row r="2" spans="1:26" ht="12.75" customHeight="1"/>
    <row r="3" spans="1:26">
      <c r="A3" s="68" t="s">
        <v>79</v>
      </c>
      <c r="O3" s="6"/>
      <c r="Q3" s="6"/>
      <c r="R3" s="6"/>
      <c r="S3" s="6"/>
      <c r="T3" s="6"/>
      <c r="U3" s="6"/>
      <c r="V3" s="6"/>
    </row>
    <row r="4" spans="1:26" ht="14.25" customHeight="1">
      <c r="A4" s="69" t="s">
        <v>66</v>
      </c>
      <c r="B4" s="3" t="s">
        <v>198</v>
      </c>
      <c r="O4" s="7"/>
      <c r="P4" s="7"/>
      <c r="Q4" s="7"/>
    </row>
    <row r="5" spans="1:26" ht="13.5" customHeight="1">
      <c r="A5" s="69" t="s">
        <v>66</v>
      </c>
      <c r="B5" s="3" t="s">
        <v>142</v>
      </c>
      <c r="O5" s="7"/>
      <c r="P5" s="7"/>
      <c r="Q5" s="7"/>
      <c r="S5" s="134" t="s">
        <v>209</v>
      </c>
      <c r="T5" s="117"/>
      <c r="U5" s="117"/>
      <c r="V5" s="117"/>
      <c r="W5" s="117"/>
    </row>
    <row r="6" spans="1:26">
      <c r="A6" s="69" t="s">
        <v>66</v>
      </c>
      <c r="B6" s="3" t="s">
        <v>106</v>
      </c>
      <c r="Q6" s="6"/>
    </row>
    <row r="7" spans="1:26" s="113" customFormat="1">
      <c r="A7" s="69" t="s">
        <v>66</v>
      </c>
      <c r="B7" s="113" t="s">
        <v>199</v>
      </c>
      <c r="Q7" s="6"/>
    </row>
    <row r="8" spans="1:26" s="113" customFormat="1">
      <c r="A8" s="69" t="s">
        <v>66</v>
      </c>
      <c r="B8" s="113" t="s">
        <v>200</v>
      </c>
      <c r="Q8" s="6"/>
    </row>
    <row r="9" spans="1:26" s="113" customFormat="1">
      <c r="A9" s="69"/>
      <c r="B9" s="69" t="s">
        <v>66</v>
      </c>
      <c r="C9" s="113" t="s">
        <v>146</v>
      </c>
      <c r="Q9" s="6"/>
      <c r="W9" s="117"/>
      <c r="X9" s="117"/>
      <c r="Y9" s="117"/>
      <c r="Z9" s="117"/>
    </row>
    <row r="10" spans="1:26" s="113" customFormat="1">
      <c r="A10" s="69"/>
      <c r="B10" s="69" t="s">
        <v>66</v>
      </c>
      <c r="C10" s="113" t="s">
        <v>148</v>
      </c>
      <c r="Q10" s="6"/>
      <c r="W10" s="117"/>
      <c r="X10" s="117"/>
      <c r="Y10" s="117"/>
      <c r="Z10" s="117"/>
    </row>
    <row r="11" spans="1:26" s="113" customFormat="1">
      <c r="A11" s="69"/>
      <c r="B11" s="69" t="s">
        <v>66</v>
      </c>
      <c r="C11" s="113" t="s">
        <v>147</v>
      </c>
      <c r="Q11" s="6"/>
      <c r="S11" s="134" t="s">
        <v>209</v>
      </c>
      <c r="T11" s="117"/>
      <c r="U11" s="117"/>
      <c r="V11" s="117"/>
      <c r="W11" s="117"/>
      <c r="X11" s="117"/>
      <c r="Y11" s="117"/>
      <c r="Z11" s="117"/>
    </row>
    <row r="12" spans="1:26">
      <c r="A12" s="69" t="s">
        <v>66</v>
      </c>
      <c r="B12" s="3" t="s">
        <v>82</v>
      </c>
      <c r="Q12" s="6"/>
    </row>
    <row r="13" spans="1:26">
      <c r="A13" s="69"/>
      <c r="B13" s="69" t="s">
        <v>75</v>
      </c>
      <c r="C13" s="3" t="s">
        <v>83</v>
      </c>
      <c r="Q13" s="6"/>
    </row>
    <row r="14" spans="1:26">
      <c r="A14" s="69"/>
      <c r="B14" s="69" t="s">
        <v>76</v>
      </c>
      <c r="C14" s="3" t="s">
        <v>84</v>
      </c>
      <c r="Q14" s="6"/>
    </row>
    <row r="15" spans="1:26">
      <c r="A15" s="69" t="s">
        <v>66</v>
      </c>
      <c r="B15" s="3" t="s">
        <v>104</v>
      </c>
      <c r="Q15" s="6"/>
    </row>
    <row r="16" spans="1:26">
      <c r="A16" s="69" t="s">
        <v>66</v>
      </c>
      <c r="B16" s="117" t="s">
        <v>201</v>
      </c>
      <c r="D16" s="117"/>
      <c r="E16" s="117"/>
      <c r="Q16" s="6"/>
    </row>
    <row r="17" spans="1:22" s="113" customFormat="1">
      <c r="A17" s="3"/>
      <c r="B17" s="126" t="s">
        <v>66</v>
      </c>
      <c r="C17" s="3" t="s">
        <v>143</v>
      </c>
      <c r="D17" s="117"/>
      <c r="E17" s="117"/>
      <c r="Q17" s="6"/>
    </row>
    <row r="18" spans="1:22" s="113" customFormat="1">
      <c r="A18" s="69"/>
      <c r="B18" s="126" t="s">
        <v>66</v>
      </c>
      <c r="C18" s="113" t="s">
        <v>144</v>
      </c>
      <c r="D18" s="117"/>
      <c r="E18" s="117"/>
      <c r="L18" s="117"/>
      <c r="M18" s="138" t="s">
        <v>145</v>
      </c>
      <c r="N18" s="117"/>
      <c r="O18" s="117"/>
      <c r="P18" s="117"/>
      <c r="Q18" s="11"/>
      <c r="R18" s="117"/>
    </row>
    <row r="19" spans="1:22">
      <c r="L19" s="117"/>
      <c r="M19" s="117"/>
      <c r="N19" s="117"/>
      <c r="O19" s="117"/>
      <c r="P19" s="117"/>
      <c r="Q19" s="11"/>
      <c r="R19" s="117"/>
    </row>
    <row r="20" spans="1:22">
      <c r="A20" s="68" t="s">
        <v>63</v>
      </c>
      <c r="Q20" s="6"/>
    </row>
    <row r="21" spans="1:22">
      <c r="A21" s="69" t="s">
        <v>66</v>
      </c>
      <c r="B21" s="3" t="s">
        <v>67</v>
      </c>
      <c r="Q21" s="6"/>
    </row>
    <row r="22" spans="1:22">
      <c r="B22" s="69" t="s">
        <v>66</v>
      </c>
      <c r="C22" s="3" t="s">
        <v>100</v>
      </c>
      <c r="Q22" s="6"/>
    </row>
    <row r="23" spans="1:22">
      <c r="B23" s="69" t="s">
        <v>66</v>
      </c>
      <c r="C23" s="3" t="s">
        <v>99</v>
      </c>
      <c r="Q23" s="6"/>
    </row>
    <row r="24" spans="1:22">
      <c r="B24" s="69" t="s">
        <v>66</v>
      </c>
      <c r="C24" s="3" t="s">
        <v>101</v>
      </c>
      <c r="Q24" s="6"/>
    </row>
    <row r="25" spans="1:22">
      <c r="B25" s="69" t="s">
        <v>66</v>
      </c>
      <c r="C25" s="3" t="s">
        <v>102</v>
      </c>
      <c r="Q25" s="6"/>
    </row>
    <row r="26" spans="1:22">
      <c r="B26" s="69" t="s">
        <v>66</v>
      </c>
      <c r="C26" s="3" t="s">
        <v>103</v>
      </c>
      <c r="Q26" s="6"/>
    </row>
    <row r="27" spans="1:22" s="113" customFormat="1">
      <c r="A27" s="69" t="s">
        <v>66</v>
      </c>
      <c r="B27" s="120" t="s">
        <v>196</v>
      </c>
      <c r="Q27" s="6"/>
    </row>
    <row r="28" spans="1:22">
      <c r="A28" s="69" t="s">
        <v>66</v>
      </c>
      <c r="B28" s="70" t="s">
        <v>68</v>
      </c>
      <c r="C28" s="70"/>
      <c r="D28" s="70"/>
      <c r="Q28" s="6"/>
    </row>
    <row r="29" spans="1:22">
      <c r="B29" s="69" t="s">
        <v>66</v>
      </c>
      <c r="C29" s="70" t="s">
        <v>69</v>
      </c>
      <c r="D29" s="70"/>
      <c r="Q29" s="6"/>
    </row>
    <row r="30" spans="1:22">
      <c r="B30" s="69" t="s">
        <v>66</v>
      </c>
      <c r="C30" s="70" t="s">
        <v>70</v>
      </c>
      <c r="D30" s="70"/>
      <c r="Q30" s="6"/>
    </row>
    <row r="31" spans="1:22">
      <c r="B31" s="69" t="s">
        <v>66</v>
      </c>
      <c r="C31" s="70" t="s">
        <v>71</v>
      </c>
      <c r="D31" s="70"/>
      <c r="Q31" s="6"/>
    </row>
    <row r="32" spans="1:22" ht="14.25" customHeight="1">
      <c r="B32" s="70" t="s">
        <v>105</v>
      </c>
      <c r="C32" s="70"/>
      <c r="D32" s="70"/>
      <c r="Q32" s="6"/>
      <c r="R32" s="6"/>
      <c r="S32" s="6"/>
      <c r="T32" s="6"/>
      <c r="U32" s="6"/>
      <c r="V32" s="6"/>
    </row>
    <row r="33" spans="1:27">
      <c r="B33" s="70"/>
      <c r="C33" s="70"/>
      <c r="D33" s="70"/>
    </row>
    <row r="34" spans="1:27">
      <c r="A34" s="68" t="s">
        <v>64</v>
      </c>
      <c r="Q34" s="6"/>
    </row>
    <row r="35" spans="1:27">
      <c r="A35" s="69" t="s">
        <v>66</v>
      </c>
      <c r="B35" s="3" t="s">
        <v>72</v>
      </c>
      <c r="Q35" s="6"/>
    </row>
    <row r="36" spans="1:27">
      <c r="B36" s="69" t="s">
        <v>75</v>
      </c>
      <c r="C36" s="3" t="s">
        <v>73</v>
      </c>
      <c r="Q36" s="6"/>
    </row>
    <row r="37" spans="1:27">
      <c r="B37" s="69" t="s">
        <v>76</v>
      </c>
      <c r="C37" s="3" t="s">
        <v>202</v>
      </c>
      <c r="Q37" s="6"/>
    </row>
    <row r="38" spans="1:27">
      <c r="B38" s="69" t="s">
        <v>77</v>
      </c>
      <c r="C38" s="3" t="s">
        <v>74</v>
      </c>
      <c r="Q38" s="6"/>
    </row>
    <row r="39" spans="1:27">
      <c r="B39" s="69" t="s">
        <v>78</v>
      </c>
      <c r="C39" s="3" t="s">
        <v>153</v>
      </c>
      <c r="Q39" s="6"/>
    </row>
    <row r="40" spans="1:27" s="113" customFormat="1">
      <c r="A40" s="69" t="s">
        <v>66</v>
      </c>
      <c r="B40" s="113" t="s">
        <v>154</v>
      </c>
      <c r="Q40" s="6"/>
    </row>
    <row r="41" spans="1:27">
      <c r="A41" s="69" t="s">
        <v>66</v>
      </c>
      <c r="B41" s="3" t="s">
        <v>203</v>
      </c>
      <c r="Q41" s="6"/>
    </row>
    <row r="42" spans="1:27" ht="12.75" customHeight="1"/>
    <row r="43" spans="1:27">
      <c r="A43" s="68" t="s">
        <v>136</v>
      </c>
      <c r="B43" s="113"/>
      <c r="C43" s="113"/>
      <c r="D43" s="113"/>
      <c r="E43" s="113"/>
      <c r="F43" s="113"/>
      <c r="G43" s="113"/>
      <c r="H43" s="113"/>
      <c r="I43" s="113"/>
      <c r="J43" s="113"/>
      <c r="K43" s="113"/>
      <c r="L43" s="113"/>
      <c r="M43" s="113"/>
      <c r="N43" s="113"/>
      <c r="O43" s="113"/>
      <c r="P43" s="113"/>
      <c r="Q43" s="6"/>
      <c r="R43" s="113"/>
      <c r="S43" s="113"/>
      <c r="T43" s="113"/>
      <c r="U43" s="113"/>
      <c r="V43" s="113"/>
      <c r="W43" s="113"/>
      <c r="X43" s="113"/>
      <c r="Y43" s="113"/>
      <c r="Z43" s="113"/>
      <c r="AA43" s="113"/>
    </row>
    <row r="44" spans="1:27" ht="14.25" customHeight="1">
      <c r="A44" s="69" t="s">
        <v>66</v>
      </c>
      <c r="B44" s="113" t="s">
        <v>204</v>
      </c>
      <c r="C44" s="113"/>
      <c r="D44" s="113"/>
      <c r="E44" s="113"/>
      <c r="F44" s="113"/>
      <c r="G44" s="113"/>
      <c r="H44" s="113"/>
      <c r="I44" s="113"/>
      <c r="J44" s="113"/>
      <c r="K44" s="113"/>
      <c r="L44" s="113"/>
      <c r="M44" s="113"/>
      <c r="N44" s="113"/>
      <c r="O44" s="113"/>
      <c r="P44" s="113"/>
      <c r="Q44" s="6"/>
      <c r="R44" s="113"/>
      <c r="S44" s="113"/>
      <c r="T44" s="113"/>
      <c r="U44" s="113"/>
      <c r="V44" s="113"/>
      <c r="W44" s="113"/>
      <c r="X44" s="113"/>
      <c r="Y44" s="113"/>
      <c r="Z44" s="113"/>
      <c r="AA44" s="113"/>
    </row>
    <row r="45" spans="1:27">
      <c r="A45" s="113"/>
      <c r="B45" s="120" t="s">
        <v>138</v>
      </c>
      <c r="C45" s="113"/>
      <c r="D45" s="113"/>
      <c r="E45" s="113"/>
      <c r="F45" s="138" t="s">
        <v>139</v>
      </c>
      <c r="G45" s="117"/>
      <c r="H45" s="117"/>
      <c r="I45" s="117"/>
      <c r="J45" s="117"/>
      <c r="K45" s="117"/>
      <c r="L45" s="113"/>
      <c r="M45" s="113"/>
      <c r="N45" s="113"/>
      <c r="O45" s="113"/>
      <c r="P45" s="113"/>
      <c r="Q45" s="6"/>
      <c r="R45" s="113"/>
      <c r="S45" s="113"/>
      <c r="T45" s="113"/>
      <c r="U45" s="113"/>
      <c r="V45" s="113"/>
      <c r="W45" s="113"/>
      <c r="X45" s="113"/>
      <c r="Y45" s="113"/>
      <c r="Z45" s="113"/>
      <c r="AA45" s="113"/>
    </row>
    <row r="46" spans="1:27" s="113" customFormat="1">
      <c r="A46" s="69" t="s">
        <v>66</v>
      </c>
      <c r="B46" s="113" t="s">
        <v>205</v>
      </c>
      <c r="F46" s="117"/>
      <c r="G46" s="117"/>
      <c r="H46" s="117"/>
      <c r="I46" s="117"/>
      <c r="Q46" s="6"/>
      <c r="U46" s="138" t="s">
        <v>150</v>
      </c>
      <c r="V46" s="117"/>
      <c r="W46" s="138" t="s">
        <v>151</v>
      </c>
      <c r="X46" s="117"/>
      <c r="Y46" s="117"/>
    </row>
    <row r="47" spans="1:27">
      <c r="A47" s="69" t="s">
        <v>66</v>
      </c>
      <c r="B47" s="120" t="s">
        <v>140</v>
      </c>
      <c r="C47" s="113"/>
      <c r="D47" s="113"/>
      <c r="E47" s="113"/>
      <c r="F47" s="113"/>
      <c r="G47" s="113"/>
      <c r="H47" s="113"/>
      <c r="I47" s="113"/>
      <c r="J47" s="113"/>
      <c r="K47" s="113"/>
      <c r="L47" s="113"/>
      <c r="M47" s="113"/>
      <c r="N47" s="113"/>
      <c r="O47" s="113"/>
      <c r="P47" s="113"/>
      <c r="Q47" s="11"/>
      <c r="R47" s="138" t="s">
        <v>141</v>
      </c>
      <c r="S47" s="117"/>
      <c r="T47" s="117"/>
      <c r="U47" s="117"/>
      <c r="V47" s="113"/>
      <c r="W47" s="113"/>
      <c r="X47" s="113"/>
      <c r="Y47" s="113"/>
      <c r="Z47" s="113"/>
      <c r="AA47" s="113"/>
    </row>
    <row r="48" spans="1:27">
      <c r="A48" s="69" t="s">
        <v>66</v>
      </c>
      <c r="B48" s="120" t="s">
        <v>213</v>
      </c>
      <c r="C48" s="113"/>
      <c r="D48" s="113"/>
      <c r="E48" s="113"/>
      <c r="F48" s="113"/>
      <c r="G48" s="113"/>
      <c r="H48" s="113"/>
      <c r="I48" s="113"/>
      <c r="J48" s="113"/>
      <c r="K48" s="113"/>
      <c r="L48" s="113"/>
      <c r="M48" s="113"/>
      <c r="N48" s="117"/>
      <c r="O48" s="113"/>
      <c r="P48" s="113"/>
      <c r="Q48" s="6"/>
      <c r="R48" s="113"/>
      <c r="S48" s="113"/>
      <c r="T48" s="113"/>
      <c r="U48" s="113"/>
      <c r="V48" s="113"/>
      <c r="W48" s="113"/>
      <c r="X48" s="113"/>
      <c r="Y48" s="113"/>
      <c r="Z48" s="113"/>
      <c r="AA48" s="113"/>
    </row>
    <row r="49" spans="1:28" ht="13.5" customHeight="1">
      <c r="A49" s="113"/>
      <c r="B49" s="69" t="s">
        <v>66</v>
      </c>
      <c r="C49" s="113" t="s">
        <v>214</v>
      </c>
      <c r="D49" s="113"/>
      <c r="E49" s="113"/>
      <c r="F49" s="113"/>
      <c r="G49" s="113"/>
      <c r="H49" s="117"/>
      <c r="I49" s="117"/>
      <c r="J49" s="117"/>
      <c r="K49" s="117"/>
      <c r="L49" s="117"/>
      <c r="M49" s="117"/>
      <c r="N49" s="117"/>
      <c r="O49" s="113"/>
      <c r="P49" s="113"/>
      <c r="Q49" s="6"/>
      <c r="R49" s="113"/>
      <c r="S49" s="113"/>
      <c r="T49" s="113"/>
      <c r="U49" s="113"/>
      <c r="V49" s="113"/>
      <c r="W49" s="113"/>
      <c r="X49" s="113"/>
      <c r="Y49" s="113"/>
      <c r="Z49" s="113"/>
      <c r="AA49" s="113"/>
    </row>
    <row r="50" spans="1:28" s="113" customFormat="1" ht="13.5" customHeight="1">
      <c r="B50" s="69" t="s">
        <v>66</v>
      </c>
      <c r="C50" s="113" t="s">
        <v>215</v>
      </c>
      <c r="H50" s="117"/>
      <c r="I50" s="117"/>
      <c r="J50" s="117"/>
      <c r="K50" s="117"/>
      <c r="L50" s="117"/>
      <c r="M50" s="117"/>
      <c r="N50" s="117"/>
      <c r="Q50" s="6"/>
    </row>
    <row r="51" spans="1:28">
      <c r="A51" s="113"/>
      <c r="B51" s="69" t="s">
        <v>66</v>
      </c>
      <c r="C51" s="113" t="s">
        <v>149</v>
      </c>
      <c r="D51" s="113"/>
      <c r="E51" s="113"/>
      <c r="F51" s="113"/>
      <c r="G51" s="113"/>
      <c r="H51" s="113"/>
      <c r="I51" s="113"/>
      <c r="J51" s="113"/>
      <c r="K51" s="113"/>
      <c r="L51" s="113"/>
      <c r="M51" s="113"/>
      <c r="N51" s="113"/>
      <c r="O51" s="113"/>
      <c r="P51" s="113"/>
      <c r="Q51" s="6"/>
      <c r="R51" s="113"/>
      <c r="S51" s="113"/>
      <c r="T51" s="113"/>
      <c r="U51" s="113"/>
      <c r="V51" s="113"/>
      <c r="W51" s="113"/>
      <c r="X51" s="113"/>
      <c r="Y51" s="113"/>
      <c r="Z51" s="113"/>
      <c r="AA51" s="113"/>
    </row>
    <row r="53" spans="1:28">
      <c r="A53" s="68" t="s">
        <v>65</v>
      </c>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row>
    <row r="54" spans="1:28">
      <c r="A54" s="69" t="s">
        <v>66</v>
      </c>
      <c r="B54" s="3" t="s">
        <v>126</v>
      </c>
      <c r="T54" s="117"/>
      <c r="U54" s="117"/>
      <c r="V54" s="117"/>
      <c r="W54" s="117"/>
      <c r="X54" s="117"/>
      <c r="Y54" s="117"/>
    </row>
    <row r="55" spans="1:28">
      <c r="B55" s="69" t="s">
        <v>66</v>
      </c>
      <c r="C55" s="3" t="s">
        <v>206</v>
      </c>
      <c r="T55" s="117"/>
      <c r="U55" s="136" t="s">
        <v>137</v>
      </c>
      <c r="V55" s="117"/>
      <c r="W55" s="117"/>
      <c r="X55" s="117"/>
      <c r="Y55" s="117"/>
    </row>
    <row r="56" spans="1:28">
      <c r="A56" s="11"/>
      <c r="B56" s="69" t="s">
        <v>66</v>
      </c>
      <c r="C56" s="11" t="s">
        <v>188</v>
      </c>
      <c r="D56" s="117"/>
      <c r="E56" s="117"/>
      <c r="F56" s="117"/>
      <c r="G56" s="117"/>
      <c r="H56" s="117"/>
      <c r="I56" s="117"/>
      <c r="J56" s="117"/>
      <c r="K56" s="117"/>
      <c r="L56" s="117"/>
      <c r="M56" s="117"/>
      <c r="N56" s="117"/>
      <c r="O56" s="117"/>
      <c r="P56" s="117"/>
      <c r="Q56" s="117"/>
      <c r="T56" s="117"/>
      <c r="U56" s="134" t="s">
        <v>209</v>
      </c>
      <c r="V56" s="117"/>
      <c r="W56" s="117"/>
      <c r="X56" s="117"/>
      <c r="Y56" s="117"/>
    </row>
    <row r="57" spans="1:28">
      <c r="A57" s="69" t="s">
        <v>66</v>
      </c>
      <c r="B57" s="11" t="s">
        <v>125</v>
      </c>
      <c r="C57" s="11"/>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row>
    <row r="58" spans="1:28" s="113" customFormat="1">
      <c r="A58" s="69" t="s">
        <v>66</v>
      </c>
      <c r="B58" s="127" t="s">
        <v>210</v>
      </c>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row>
    <row r="59" spans="1:28" s="113" customFormat="1">
      <c r="B59" s="69" t="s">
        <v>66</v>
      </c>
      <c r="C59" s="113" t="s">
        <v>152</v>
      </c>
      <c r="D59" s="70"/>
    </row>
    <row r="60" spans="1:28" s="113" customFormat="1">
      <c r="B60" s="69" t="s">
        <v>66</v>
      </c>
      <c r="C60" s="113" t="s">
        <v>211</v>
      </c>
    </row>
    <row r="61" spans="1:28" s="113" customFormat="1">
      <c r="B61" s="69" t="s">
        <v>66</v>
      </c>
      <c r="C61" s="113" t="s">
        <v>212</v>
      </c>
    </row>
    <row r="62" spans="1:28" s="113" customFormat="1">
      <c r="B62" s="69" t="s">
        <v>66</v>
      </c>
      <c r="C62" s="113" t="s">
        <v>216</v>
      </c>
    </row>
    <row r="63" spans="1:28" s="113" customFormat="1">
      <c r="C63" s="113" t="s">
        <v>217</v>
      </c>
    </row>
    <row r="64" spans="1:28" s="113" customFormat="1"/>
    <row r="65" spans="28:28" s="113" customFormat="1"/>
    <row r="66" spans="28:28" s="113" customFormat="1"/>
    <row r="67" spans="28:28" s="113" customFormat="1"/>
    <row r="68" spans="28:28" s="113" customFormat="1"/>
    <row r="71" spans="28:28" s="113" customFormat="1"/>
    <row r="75" spans="28:28" s="113" customFormat="1">
      <c r="AB75" s="117"/>
    </row>
  </sheetData>
  <hyperlinks>
    <hyperlink ref="R47" r:id="rId1"/>
    <hyperlink ref="F45" r:id="rId2"/>
    <hyperlink ref="M18" r:id="rId3"/>
    <hyperlink ref="U55" r:id="rId4"/>
    <hyperlink ref="U46" r:id="rId5"/>
    <hyperlink ref="W46" r:id="rId6"/>
    <hyperlink ref="U56" r:id="rId7" display="   - Link to GSOO Methodology Paper"/>
    <hyperlink ref="S11" r:id="rId8" display="   - Link to GSOO Methodology Paper"/>
    <hyperlink ref="S5" r:id="rId9"/>
  </hyperlinks>
  <pageMargins left="0.70866141732283472" right="0.70866141732283472" top="0.74803149606299213" bottom="0.74803149606299213" header="0.31496062992125984" footer="0.31496062992125984"/>
  <pageSetup paperSize="8" scale="75" orientation="landscape" r:id="rId10"/>
  <headerFooter>
    <oddHeader>&amp;C2013 Gas Statement of Opportunities</oddHeader>
    <oddFooter>&amp;L© 2013 Australian Energy Market Operator&amp;R&amp;P of &amp;N</oddFooter>
  </headerFooter>
  <ignoredErrors>
    <ignoredError sqref="B36:B39 B13:B14"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BU179"/>
  <sheetViews>
    <sheetView showGridLines="0" view="pageBreakPreview" zoomScale="85" zoomScaleNormal="70" zoomScaleSheetLayoutView="85" zoomScalePageLayoutView="30" workbookViewId="0">
      <selection activeCell="Q6" sqref="Q6"/>
    </sheetView>
  </sheetViews>
  <sheetFormatPr defaultRowHeight="12.75" outlineLevelRow="1" outlineLevelCol="1"/>
  <cols>
    <col min="1" max="7" width="10.7109375" style="3" customWidth="1"/>
    <col min="8" max="8" width="1.7109375" style="3" customWidth="1"/>
    <col min="9" max="13" width="10.7109375" style="3" customWidth="1"/>
    <col min="14" max="14" width="1.7109375" style="3" customWidth="1"/>
    <col min="15" max="17" width="10.7109375" style="3" customWidth="1"/>
    <col min="18" max="18" width="12" style="3" customWidth="1"/>
    <col min="19" max="19" width="10.140625" style="3" customWidth="1"/>
    <col min="20" max="20" width="1.7109375" style="113" customWidth="1"/>
    <col min="21" max="21" width="11.140625" style="113" customWidth="1"/>
    <col min="22" max="25" width="9.140625" style="113"/>
    <col min="26" max="26" width="1.7109375" style="113" customWidth="1"/>
    <col min="27" max="31" width="9.140625" style="113"/>
    <col min="32" max="32" width="1.7109375" style="113" customWidth="1"/>
    <col min="33" max="37" width="9.140625" style="113"/>
    <col min="38" max="38" width="1.7109375" style="3" customWidth="1"/>
    <col min="39" max="45" width="10.7109375" style="3" hidden="1" customWidth="1" outlineLevel="1"/>
    <col min="46" max="46" width="1.7109375" style="3" hidden="1" customWidth="1" outlineLevel="1"/>
    <col min="47" max="51" width="10.7109375" style="3" hidden="1" customWidth="1" outlineLevel="1"/>
    <col min="52" max="52" width="1.7109375" style="3" hidden="1" customWidth="1" outlineLevel="1"/>
    <col min="53" max="55" width="10.7109375" style="3" hidden="1" customWidth="1" outlineLevel="1"/>
    <col min="56" max="56" width="12" style="3" hidden="1" customWidth="1" outlineLevel="1"/>
    <col min="57" max="57" width="10.140625" style="3" hidden="1" customWidth="1" outlineLevel="1"/>
    <col min="58" max="58" width="9.140625" style="3" hidden="1" customWidth="1" outlineLevel="1" collapsed="1"/>
    <col min="59" max="59" width="9.140625" style="113" hidden="1" customWidth="1" outlineLevel="1"/>
    <col min="60" max="60" width="9.140625" style="3" customWidth="1" collapsed="1"/>
    <col min="61" max="61" width="1.7109375" style="3" customWidth="1"/>
    <col min="62" max="74" width="9.140625" style="3"/>
    <col min="75" max="75" width="9.85546875" style="3" customWidth="1"/>
    <col min="76" max="76" width="10.140625" style="3" customWidth="1"/>
    <col min="77" max="80" width="0" style="3" hidden="1" customWidth="1"/>
    <col min="81" max="16384" width="9.140625" style="3"/>
  </cols>
  <sheetData>
    <row r="1" spans="1:73" s="4" customFormat="1" ht="21" customHeight="1" thickBot="1">
      <c r="A1" s="44" t="s">
        <v>28</v>
      </c>
      <c r="I1" s="44" t="s">
        <v>29</v>
      </c>
      <c r="O1" s="44" t="s">
        <v>30</v>
      </c>
      <c r="T1" s="114"/>
      <c r="U1" s="44" t="s">
        <v>180</v>
      </c>
      <c r="Z1" s="114"/>
      <c r="AA1" s="44" t="s">
        <v>181</v>
      </c>
      <c r="AF1" s="114"/>
      <c r="AG1" s="44" t="s">
        <v>182</v>
      </c>
      <c r="AM1" s="44" t="s">
        <v>28</v>
      </c>
      <c r="AU1" s="44" t="s">
        <v>29</v>
      </c>
      <c r="BA1" s="44" t="s">
        <v>30</v>
      </c>
      <c r="BG1" s="114"/>
      <c r="BU1" s="9"/>
    </row>
    <row r="2" spans="1:73" ht="12.75" customHeight="1">
      <c r="A2" s="142"/>
      <c r="B2" s="144" t="s">
        <v>27</v>
      </c>
      <c r="C2" s="145"/>
      <c r="D2" s="145"/>
      <c r="E2" s="145"/>
      <c r="F2" s="145"/>
      <c r="G2" s="142"/>
      <c r="I2" s="142"/>
      <c r="J2" s="144" t="s">
        <v>27</v>
      </c>
      <c r="K2" s="145"/>
      <c r="L2" s="145"/>
      <c r="M2" s="142"/>
      <c r="O2" s="142"/>
      <c r="P2" s="144" t="s">
        <v>27</v>
      </c>
      <c r="Q2" s="145"/>
      <c r="R2" s="145"/>
      <c r="S2" s="142"/>
      <c r="U2" s="150"/>
      <c r="V2" s="146" t="s">
        <v>23</v>
      </c>
      <c r="W2" s="147"/>
      <c r="X2" s="147" t="s">
        <v>24</v>
      </c>
      <c r="Y2" s="148"/>
      <c r="AA2" s="150"/>
      <c r="AB2" s="146" t="s">
        <v>23</v>
      </c>
      <c r="AC2" s="147"/>
      <c r="AD2" s="147" t="s">
        <v>24</v>
      </c>
      <c r="AE2" s="148"/>
      <c r="AG2" s="150"/>
      <c r="AH2" s="146" t="s">
        <v>23</v>
      </c>
      <c r="AI2" s="147"/>
      <c r="AJ2" s="147" t="s">
        <v>24</v>
      </c>
      <c r="AK2" s="148"/>
      <c r="AM2" s="142"/>
      <c r="AN2" s="144" t="s">
        <v>27</v>
      </c>
      <c r="AO2" s="145"/>
      <c r="AP2" s="145"/>
      <c r="AQ2" s="145"/>
      <c r="AR2" s="145"/>
      <c r="AS2" s="142"/>
      <c r="AU2" s="142"/>
      <c r="AV2" s="144" t="s">
        <v>27</v>
      </c>
      <c r="AW2" s="145"/>
      <c r="AX2" s="145"/>
      <c r="AY2" s="142"/>
      <c r="BA2" s="142"/>
      <c r="BB2" s="144" t="s">
        <v>27</v>
      </c>
      <c r="BC2" s="145"/>
      <c r="BD2" s="145"/>
      <c r="BE2" s="142"/>
    </row>
    <row r="3" spans="1:73" ht="23.25" thickBot="1">
      <c r="A3" s="143"/>
      <c r="B3" s="118" t="s">
        <v>3</v>
      </c>
      <c r="C3" s="16" t="s">
        <v>4</v>
      </c>
      <c r="D3" s="16" t="s">
        <v>5</v>
      </c>
      <c r="E3" s="16" t="s">
        <v>7</v>
      </c>
      <c r="F3" s="81" t="s">
        <v>8</v>
      </c>
      <c r="G3" s="16" t="s">
        <v>6</v>
      </c>
      <c r="I3" s="143"/>
      <c r="J3" s="118" t="s">
        <v>3</v>
      </c>
      <c r="K3" s="16" t="s">
        <v>4</v>
      </c>
      <c r="L3" s="16" t="s">
        <v>5</v>
      </c>
      <c r="M3" s="16" t="s">
        <v>6</v>
      </c>
      <c r="O3" s="143"/>
      <c r="P3" s="16" t="s">
        <v>3</v>
      </c>
      <c r="Q3" s="16" t="s">
        <v>4</v>
      </c>
      <c r="R3" s="16" t="s">
        <v>5</v>
      </c>
      <c r="S3" s="16" t="s">
        <v>6</v>
      </c>
      <c r="U3" s="151"/>
      <c r="V3" s="16" t="s">
        <v>21</v>
      </c>
      <c r="W3" s="16" t="s">
        <v>22</v>
      </c>
      <c r="X3" s="16" t="s">
        <v>21</v>
      </c>
      <c r="Y3" s="16" t="s">
        <v>22</v>
      </c>
      <c r="AA3" s="151"/>
      <c r="AB3" s="16" t="s">
        <v>21</v>
      </c>
      <c r="AC3" s="16" t="s">
        <v>22</v>
      </c>
      <c r="AD3" s="16" t="s">
        <v>21</v>
      </c>
      <c r="AE3" s="16" t="s">
        <v>22</v>
      </c>
      <c r="AG3" s="151"/>
      <c r="AH3" s="16" t="s">
        <v>21</v>
      </c>
      <c r="AI3" s="16" t="s">
        <v>22</v>
      </c>
      <c r="AJ3" s="16" t="s">
        <v>21</v>
      </c>
      <c r="AK3" s="16" t="s">
        <v>22</v>
      </c>
      <c r="AM3" s="143"/>
      <c r="AN3" s="16" t="s">
        <v>3</v>
      </c>
      <c r="AO3" s="16" t="s">
        <v>4</v>
      </c>
      <c r="AP3" s="16" t="s">
        <v>5</v>
      </c>
      <c r="AQ3" s="16" t="s">
        <v>7</v>
      </c>
      <c r="AR3" s="16" t="s">
        <v>8</v>
      </c>
      <c r="AS3" s="16" t="s">
        <v>6</v>
      </c>
      <c r="AU3" s="143"/>
      <c r="AV3" s="16" t="s">
        <v>3</v>
      </c>
      <c r="AW3" s="16" t="s">
        <v>4</v>
      </c>
      <c r="AX3" s="16" t="s">
        <v>5</v>
      </c>
      <c r="AY3" s="16" t="s">
        <v>6</v>
      </c>
      <c r="BA3" s="143"/>
      <c r="BB3" s="16" t="s">
        <v>3</v>
      </c>
      <c r="BC3" s="16" t="s">
        <v>4</v>
      </c>
      <c r="BD3" s="16" t="s">
        <v>5</v>
      </c>
      <c r="BE3" s="16" t="s">
        <v>6</v>
      </c>
      <c r="BM3" s="6"/>
      <c r="BN3" s="6"/>
      <c r="BO3" s="6"/>
      <c r="BP3" s="6"/>
      <c r="BQ3" s="6"/>
      <c r="BR3" s="6"/>
    </row>
    <row r="4" spans="1:73" ht="14.25" customHeight="1" thickTop="1" thickBot="1">
      <c r="A4" s="140" t="s">
        <v>187</v>
      </c>
      <c r="B4" s="140"/>
      <c r="C4" s="140"/>
      <c r="D4" s="140"/>
      <c r="E4" s="140"/>
      <c r="F4" s="140"/>
      <c r="G4" s="141"/>
      <c r="I4" s="140" t="s">
        <v>187</v>
      </c>
      <c r="J4" s="140"/>
      <c r="K4" s="140"/>
      <c r="L4" s="140"/>
      <c r="M4" s="141"/>
      <c r="N4" s="7"/>
      <c r="O4" s="140" t="s">
        <v>187</v>
      </c>
      <c r="P4" s="140"/>
      <c r="Q4" s="140"/>
      <c r="R4" s="140"/>
      <c r="S4" s="141"/>
      <c r="U4" s="149" t="s">
        <v>186</v>
      </c>
      <c r="V4" s="140"/>
      <c r="W4" s="140"/>
      <c r="X4" s="140"/>
      <c r="Y4" s="141"/>
      <c r="AA4" s="149" t="s">
        <v>186</v>
      </c>
      <c r="AB4" s="140"/>
      <c r="AC4" s="140"/>
      <c r="AD4" s="140"/>
      <c r="AE4" s="141"/>
      <c r="AG4" s="149" t="s">
        <v>186</v>
      </c>
      <c r="AH4" s="140"/>
      <c r="AI4" s="140"/>
      <c r="AJ4" s="140"/>
      <c r="AK4" s="141"/>
      <c r="AL4" s="7"/>
      <c r="AM4" s="140" t="s">
        <v>9</v>
      </c>
      <c r="AN4" s="140"/>
      <c r="AO4" s="140"/>
      <c r="AP4" s="140"/>
      <c r="AQ4" s="140"/>
      <c r="AR4" s="140"/>
      <c r="AS4" s="141"/>
      <c r="AU4" s="140" t="s">
        <v>9</v>
      </c>
      <c r="AV4" s="140"/>
      <c r="AW4" s="140"/>
      <c r="AX4" s="140"/>
      <c r="AY4" s="141"/>
      <c r="AZ4" s="7"/>
      <c r="BA4" s="140" t="s">
        <v>9</v>
      </c>
      <c r="BB4" s="140"/>
      <c r="BC4" s="140"/>
      <c r="BD4" s="140"/>
      <c r="BE4" s="141"/>
      <c r="BF4" s="7"/>
      <c r="BG4" s="7"/>
      <c r="BH4" s="7"/>
      <c r="BI4" s="7"/>
      <c r="BJ4" s="7"/>
      <c r="BK4" s="7"/>
      <c r="BL4" s="7"/>
      <c r="BM4" s="7"/>
    </row>
    <row r="5" spans="1:73" ht="13.5" customHeight="1" thickBot="1">
      <c r="A5" s="48">
        <v>2008</v>
      </c>
      <c r="B5" s="46">
        <v>167.59155367122307</v>
      </c>
      <c r="C5" s="46">
        <v>181.83548581812201</v>
      </c>
      <c r="D5" s="46">
        <v>220.53212340104787</v>
      </c>
      <c r="E5" s="47">
        <v>569.95916289039292</v>
      </c>
      <c r="F5" s="46"/>
      <c r="G5" s="47">
        <v>569.95916289039292</v>
      </c>
      <c r="I5" s="48">
        <v>2008</v>
      </c>
      <c r="J5" s="46">
        <v>72.828403860192978</v>
      </c>
      <c r="K5" s="46">
        <v>10.985888326000014</v>
      </c>
      <c r="L5" s="46">
        <v>25.164840321057092</v>
      </c>
      <c r="M5" s="47">
        <v>108.97913250725009</v>
      </c>
      <c r="N5" s="7"/>
      <c r="O5" s="48">
        <v>2008</v>
      </c>
      <c r="P5" s="46">
        <v>22.859977062625198</v>
      </c>
      <c r="Q5" s="46">
        <v>120.2887309464118</v>
      </c>
      <c r="R5" s="46">
        <v>89.998592962180098</v>
      </c>
      <c r="S5" s="47">
        <v>233.14730097121708</v>
      </c>
      <c r="U5" s="93"/>
      <c r="V5" s="54"/>
      <c r="W5" s="54"/>
      <c r="X5" s="54"/>
      <c r="Y5" s="55"/>
      <c r="AA5" s="93"/>
      <c r="AB5" s="54"/>
      <c r="AC5" s="54"/>
      <c r="AD5" s="54"/>
      <c r="AE5" s="55"/>
      <c r="AG5" s="93"/>
      <c r="AH5" s="54"/>
      <c r="AI5" s="54"/>
      <c r="AJ5" s="54"/>
      <c r="AK5" s="55"/>
      <c r="AL5" s="7"/>
      <c r="AM5" s="90"/>
      <c r="AN5" s="84"/>
      <c r="AO5" s="84"/>
      <c r="AP5" s="84"/>
      <c r="AQ5" s="85"/>
      <c r="AR5" s="84"/>
      <c r="AS5" s="86"/>
      <c r="AU5" s="90"/>
      <c r="AV5" s="84"/>
      <c r="AW5" s="84"/>
      <c r="AX5" s="84"/>
      <c r="AY5" s="86"/>
      <c r="AZ5" s="7"/>
      <c r="BA5" s="90"/>
      <c r="BB5" s="84"/>
      <c r="BC5" s="84"/>
      <c r="BD5" s="84"/>
      <c r="BE5" s="86"/>
      <c r="BF5" s="7"/>
      <c r="BG5" s="7"/>
      <c r="BH5" s="7"/>
      <c r="BI5" s="7"/>
      <c r="BJ5" s="7"/>
      <c r="BK5" s="7"/>
      <c r="BL5" s="7"/>
      <c r="BM5" s="7"/>
    </row>
    <row r="6" spans="1:73" ht="13.5" thickBot="1">
      <c r="A6" s="17">
        <f t="shared" ref="A6:A30" si="0">A5+1</f>
        <v>2009</v>
      </c>
      <c r="B6" s="46">
        <v>177.12498034806262</v>
      </c>
      <c r="C6" s="46">
        <v>188.10382292828913</v>
      </c>
      <c r="D6" s="128">
        <v>247.09102830630977</v>
      </c>
      <c r="E6" s="47">
        <v>612.31983158266155</v>
      </c>
      <c r="F6" s="46"/>
      <c r="G6" s="47">
        <v>612.31983158266155</v>
      </c>
      <c r="I6" s="17">
        <f t="shared" ref="I6:I30" si="1">I5+1</f>
        <v>2009</v>
      </c>
      <c r="J6" s="46">
        <v>63.395355262760759</v>
      </c>
      <c r="K6" s="46">
        <v>11.250189593999977</v>
      </c>
      <c r="L6" s="46">
        <v>24.099960420410159</v>
      </c>
      <c r="M6" s="47">
        <v>98.745505277170892</v>
      </c>
      <c r="O6" s="17">
        <f t="shared" ref="O6:O30" si="2">O5+1</f>
        <v>2009</v>
      </c>
      <c r="P6" s="46">
        <v>17.38082805530161</v>
      </c>
      <c r="Q6" s="46">
        <v>121.79971586247879</v>
      </c>
      <c r="R6" s="46">
        <v>83.851777100454981</v>
      </c>
      <c r="S6" s="47">
        <v>223.03232101823539</v>
      </c>
      <c r="U6" s="94"/>
      <c r="V6" s="54"/>
      <c r="W6" s="54"/>
      <c r="X6" s="54"/>
      <c r="Y6" s="55"/>
      <c r="AA6" s="94"/>
      <c r="AB6" s="54"/>
      <c r="AC6" s="54"/>
      <c r="AD6" s="54"/>
      <c r="AE6" s="55"/>
      <c r="AG6" s="94"/>
      <c r="AH6" s="54"/>
      <c r="AI6" s="54"/>
      <c r="AJ6" s="54"/>
      <c r="AK6" s="55"/>
      <c r="AM6" s="91"/>
      <c r="AN6" s="54"/>
      <c r="AO6" s="54"/>
      <c r="AP6" s="54"/>
      <c r="AQ6" s="87"/>
      <c r="AR6" s="54"/>
      <c r="AS6" s="88"/>
      <c r="AU6" s="91"/>
      <c r="AV6" s="54"/>
      <c r="AW6" s="54"/>
      <c r="AX6" s="54"/>
      <c r="AY6" s="88"/>
      <c r="BA6" s="91"/>
      <c r="BB6" s="54"/>
      <c r="BC6" s="54"/>
      <c r="BD6" s="54"/>
      <c r="BE6" s="88"/>
      <c r="BM6" s="6"/>
    </row>
    <row r="7" spans="1:73" ht="13.5" thickBot="1">
      <c r="A7" s="17">
        <f t="shared" si="0"/>
        <v>2010</v>
      </c>
      <c r="B7" s="46">
        <v>203.30807424902156</v>
      </c>
      <c r="C7" s="46">
        <v>183.48930283112463</v>
      </c>
      <c r="D7" s="46">
        <v>288.75029583556795</v>
      </c>
      <c r="E7" s="47">
        <v>675.5476729157142</v>
      </c>
      <c r="F7" s="46"/>
      <c r="G7" s="47">
        <v>675.5476729157142</v>
      </c>
      <c r="I7" s="17">
        <f t="shared" si="1"/>
        <v>2010</v>
      </c>
      <c r="J7" s="46">
        <v>62.633522556541507</v>
      </c>
      <c r="K7" s="46">
        <v>11.181128275000003</v>
      </c>
      <c r="L7" s="46">
        <v>26.443960420410161</v>
      </c>
      <c r="M7" s="47">
        <v>100.25861125195168</v>
      </c>
      <c r="O7" s="17">
        <f t="shared" si="2"/>
        <v>2010</v>
      </c>
      <c r="P7" s="46">
        <v>7.1816842751290286</v>
      </c>
      <c r="Q7" s="46">
        <v>121.39866088326777</v>
      </c>
      <c r="R7" s="46">
        <v>84.093390284540703</v>
      </c>
      <c r="S7" s="47">
        <v>212.6737354429375</v>
      </c>
      <c r="U7" s="94"/>
      <c r="V7" s="54"/>
      <c r="W7" s="54"/>
      <c r="X7" s="54"/>
      <c r="Y7" s="55"/>
      <c r="AA7" s="94"/>
      <c r="AB7" s="54"/>
      <c r="AC7" s="54"/>
      <c r="AD7" s="54"/>
      <c r="AE7" s="55"/>
      <c r="AG7" s="94"/>
      <c r="AH7" s="54"/>
      <c r="AI7" s="54"/>
      <c r="AJ7" s="54"/>
      <c r="AK7" s="55"/>
      <c r="AM7" s="91"/>
      <c r="AN7" s="54"/>
      <c r="AO7" s="54"/>
      <c r="AP7" s="54"/>
      <c r="AQ7" s="87"/>
      <c r="AR7" s="54"/>
      <c r="AS7" s="88"/>
      <c r="AU7" s="91"/>
      <c r="AV7" s="54"/>
      <c r="AW7" s="54"/>
      <c r="AX7" s="54"/>
      <c r="AY7" s="88"/>
      <c r="BA7" s="91"/>
      <c r="BB7" s="54"/>
      <c r="BC7" s="54"/>
      <c r="BD7" s="54"/>
      <c r="BE7" s="88"/>
      <c r="BM7" s="6"/>
    </row>
    <row r="8" spans="1:73" ht="13.5" thickBot="1">
      <c r="A8" s="17">
        <f t="shared" si="0"/>
        <v>2011</v>
      </c>
      <c r="B8" s="46">
        <v>189.01426478624148</v>
      </c>
      <c r="C8" s="46">
        <v>183.37633068097711</v>
      </c>
      <c r="D8" s="46">
        <v>291.06096039866406</v>
      </c>
      <c r="E8" s="47">
        <v>663.45155586588271</v>
      </c>
      <c r="F8" s="46"/>
      <c r="G8" s="47">
        <v>663.45155586588271</v>
      </c>
      <c r="I8" s="17">
        <f t="shared" si="1"/>
        <v>2011</v>
      </c>
      <c r="J8" s="46">
        <v>60.085241013557386</v>
      </c>
      <c r="K8" s="46">
        <v>11.519505651296948</v>
      </c>
      <c r="L8" s="46">
        <v>25.244511233916878</v>
      </c>
      <c r="M8" s="47">
        <v>96.849257898771214</v>
      </c>
      <c r="O8" s="17">
        <f t="shared" si="2"/>
        <v>2011</v>
      </c>
      <c r="P8" s="46">
        <v>8.9701321590761136</v>
      </c>
      <c r="Q8" s="46">
        <v>122.35628212254784</v>
      </c>
      <c r="R8" s="46">
        <v>81.890343809107847</v>
      </c>
      <c r="S8" s="47">
        <v>213.21675809073179</v>
      </c>
      <c r="U8" s="95"/>
      <c r="V8" s="56"/>
      <c r="W8" s="56"/>
      <c r="X8" s="56"/>
      <c r="Y8" s="46"/>
      <c r="AA8" s="95"/>
      <c r="AB8" s="56"/>
      <c r="AC8" s="56"/>
      <c r="AD8" s="56"/>
      <c r="AE8" s="46"/>
      <c r="AG8" s="95"/>
      <c r="AH8" s="56"/>
      <c r="AI8" s="56"/>
      <c r="AJ8" s="56"/>
      <c r="AK8" s="46"/>
      <c r="AM8" s="92"/>
      <c r="AN8" s="56"/>
      <c r="AO8" s="56"/>
      <c r="AP8" s="56"/>
      <c r="AQ8" s="89"/>
      <c r="AR8" s="56"/>
      <c r="AS8" s="47"/>
      <c r="AU8" s="92"/>
      <c r="AV8" s="56"/>
      <c r="AW8" s="56"/>
      <c r="AX8" s="56"/>
      <c r="AY8" s="47"/>
      <c r="BA8" s="92"/>
      <c r="BB8" s="56"/>
      <c r="BC8" s="56"/>
      <c r="BD8" s="56"/>
      <c r="BE8" s="47"/>
      <c r="BM8" s="6"/>
    </row>
    <row r="9" spans="1:73" ht="13.5" thickBot="1">
      <c r="A9" s="17">
        <f t="shared" si="0"/>
        <v>2012</v>
      </c>
      <c r="B9" s="18">
        <v>131.09693227241624</v>
      </c>
      <c r="C9" s="18">
        <v>182.89032776710826</v>
      </c>
      <c r="D9" s="18">
        <v>302.61356943677072</v>
      </c>
      <c r="E9" s="19">
        <v>616.60082947629519</v>
      </c>
      <c r="F9" s="80">
        <v>0</v>
      </c>
      <c r="G9" s="19">
        <v>616.60082947629519</v>
      </c>
      <c r="I9" s="17">
        <f t="shared" si="1"/>
        <v>2012</v>
      </c>
      <c r="J9" s="18">
        <v>37.36682094948987</v>
      </c>
      <c r="K9" s="18">
        <v>11.416039226113643</v>
      </c>
      <c r="L9" s="18">
        <v>24.53634139965682</v>
      </c>
      <c r="M9" s="19">
        <v>73.319201575260337</v>
      </c>
      <c r="O9" s="17">
        <f t="shared" si="2"/>
        <v>2012</v>
      </c>
      <c r="P9" s="18">
        <v>3.6144524541347116</v>
      </c>
      <c r="Q9" s="18">
        <v>122.19969611057684</v>
      </c>
      <c r="R9" s="18">
        <v>79.8095882947012</v>
      </c>
      <c r="S9" s="19">
        <v>205.62373685941276</v>
      </c>
      <c r="U9" s="48">
        <v>2012</v>
      </c>
      <c r="V9" s="18">
        <v>1933.5187797569333</v>
      </c>
      <c r="W9" s="18">
        <v>2013.1294167444428</v>
      </c>
      <c r="X9" s="18">
        <v>2443.7174063245147</v>
      </c>
      <c r="Y9" s="18">
        <v>2645.2596798918194</v>
      </c>
      <c r="AA9" s="48">
        <v>2012</v>
      </c>
      <c r="AB9" s="18">
        <v>234.91030414397642</v>
      </c>
      <c r="AC9" s="18">
        <v>216.10857600976129</v>
      </c>
      <c r="AD9" s="79">
        <v>211.98071057872508</v>
      </c>
      <c r="AE9" s="18">
        <v>221.64925800619028</v>
      </c>
      <c r="AG9" s="48">
        <v>2012</v>
      </c>
      <c r="AH9" s="18">
        <v>708.2360091517146</v>
      </c>
      <c r="AI9" s="18">
        <v>889.38281961172652</v>
      </c>
      <c r="AJ9" s="18">
        <v>1147.7639680358425</v>
      </c>
      <c r="AK9" s="18">
        <v>1293.5163303977695</v>
      </c>
      <c r="AM9" s="17">
        <v>2012</v>
      </c>
      <c r="AN9" s="18">
        <f t="shared" ref="AN9:AN30" si="3">B9</f>
        <v>131.09693227241624</v>
      </c>
      <c r="AO9" s="108">
        <f t="shared" ref="AO9:AO30" si="4">C9</f>
        <v>182.89032776710826</v>
      </c>
      <c r="AP9" s="108">
        <f t="shared" ref="AP9:AP30" si="5">D9</f>
        <v>302.61356943677072</v>
      </c>
      <c r="AQ9" s="19">
        <f>SUM(AN9:AP9)</f>
        <v>616.60082947629519</v>
      </c>
      <c r="AR9" s="18">
        <f t="shared" ref="AR9:AR30" si="6">F9</f>
        <v>0</v>
      </c>
      <c r="AS9" s="19">
        <f>SUM(AQ9:AR9)</f>
        <v>616.60082947629519</v>
      </c>
      <c r="AU9" s="17">
        <v>2012</v>
      </c>
      <c r="AV9" s="18">
        <f t="shared" ref="AV9:AV30" si="7">J9</f>
        <v>37.36682094948987</v>
      </c>
      <c r="AW9" s="108">
        <f t="shared" ref="AW9:AW30" si="8">K9</f>
        <v>11.416039226113643</v>
      </c>
      <c r="AX9" s="108">
        <f t="shared" ref="AX9:AX30" si="9">L9</f>
        <v>24.53634139965682</v>
      </c>
      <c r="AY9" s="19">
        <f>SUM(AV9:AX9)</f>
        <v>73.319201575260337</v>
      </c>
      <c r="BA9" s="17">
        <v>2012</v>
      </c>
      <c r="BB9" s="18">
        <f t="shared" ref="BB9:BB30" si="10">P9</f>
        <v>3.6144524541347116</v>
      </c>
      <c r="BC9" s="108">
        <f t="shared" ref="BC9:BC30" si="11">Q9</f>
        <v>122.19969611057684</v>
      </c>
      <c r="BD9" s="108">
        <f t="shared" ref="BD9:BD30" si="12">R9</f>
        <v>79.8095882947012</v>
      </c>
      <c r="BE9" s="19">
        <f>SUM(BB9:BD9)</f>
        <v>205.62373685941276</v>
      </c>
      <c r="BM9" s="6"/>
    </row>
    <row r="10" spans="1:73" ht="13.5" thickBot="1">
      <c r="A10" s="17">
        <f t="shared" si="0"/>
        <v>2013</v>
      </c>
      <c r="B10" s="18">
        <v>80.501970284493297</v>
      </c>
      <c r="C10" s="18">
        <v>183.40987713246699</v>
      </c>
      <c r="D10" s="18">
        <v>308.58267899731726</v>
      </c>
      <c r="E10" s="19">
        <v>572.49452641427752</v>
      </c>
      <c r="F10" s="80">
        <v>0</v>
      </c>
      <c r="G10" s="19">
        <v>572.49452641427752</v>
      </c>
      <c r="I10" s="17">
        <f t="shared" si="1"/>
        <v>2013</v>
      </c>
      <c r="J10" s="18">
        <v>18.744259612009532</v>
      </c>
      <c r="K10" s="18">
        <v>11.357929752003894</v>
      </c>
      <c r="L10" s="18">
        <v>24.203592003739061</v>
      </c>
      <c r="M10" s="19">
        <v>54.305781367752488</v>
      </c>
      <c r="O10" s="17">
        <f t="shared" si="2"/>
        <v>2013</v>
      </c>
      <c r="P10" s="18">
        <v>1.0038266336991721</v>
      </c>
      <c r="Q10" s="18">
        <v>121.98764894969597</v>
      </c>
      <c r="R10" s="18">
        <v>78.291566647340474</v>
      </c>
      <c r="S10" s="19">
        <v>201.28304223073562</v>
      </c>
      <c r="U10" s="48">
        <f t="shared" ref="U10:U30" si="13">U9+1</f>
        <v>2013</v>
      </c>
      <c r="V10" s="18">
        <v>1965.9849045169196</v>
      </c>
      <c r="W10" s="18">
        <v>2025.6428551905719</v>
      </c>
      <c r="X10" s="18">
        <v>2504.296070649671</v>
      </c>
      <c r="Y10" s="18">
        <v>2713.8478977372661</v>
      </c>
      <c r="AA10" s="48">
        <f t="shared" ref="AA10:AA30" si="14">AA9+1</f>
        <v>2013</v>
      </c>
      <c r="AB10" s="18">
        <v>242.74421860946617</v>
      </c>
      <c r="AC10" s="18">
        <v>247.23687403333261</v>
      </c>
      <c r="AD10" s="79">
        <v>222.23093624561903</v>
      </c>
      <c r="AE10" s="18">
        <v>236.59406372908805</v>
      </c>
      <c r="AG10" s="48">
        <f t="shared" ref="AG10:AG30" si="15">AG9+1</f>
        <v>2013</v>
      </c>
      <c r="AH10" s="18">
        <v>697.95361655526938</v>
      </c>
      <c r="AI10" s="18">
        <v>915.62772268410208</v>
      </c>
      <c r="AJ10" s="18">
        <v>1141.1895890452679</v>
      </c>
      <c r="AK10" s="18">
        <v>1286.2543903358446</v>
      </c>
      <c r="AM10" s="17">
        <f t="shared" ref="AM10:AM30" si="16">AM9+1</f>
        <v>2013</v>
      </c>
      <c r="AN10" s="108">
        <f t="shared" si="3"/>
        <v>80.501970284493297</v>
      </c>
      <c r="AO10" s="108">
        <f t="shared" si="4"/>
        <v>183.40987713246699</v>
      </c>
      <c r="AP10" s="108">
        <f t="shared" si="5"/>
        <v>308.58267899731726</v>
      </c>
      <c r="AQ10" s="19">
        <f>SUM(AN10:AP10)</f>
        <v>572.49452641427752</v>
      </c>
      <c r="AR10" s="108">
        <f t="shared" si="6"/>
        <v>0</v>
      </c>
      <c r="AS10" s="19">
        <f>SUM(AQ10:AR10)</f>
        <v>572.49452641427752</v>
      </c>
      <c r="AU10" s="17">
        <f t="shared" ref="AU10:AU30" si="17">AU9+1</f>
        <v>2013</v>
      </c>
      <c r="AV10" s="108">
        <f t="shared" si="7"/>
        <v>18.744259612009532</v>
      </c>
      <c r="AW10" s="108">
        <f t="shared" si="8"/>
        <v>11.357929752003894</v>
      </c>
      <c r="AX10" s="108">
        <f t="shared" si="9"/>
        <v>24.203592003739061</v>
      </c>
      <c r="AY10" s="19">
        <f>SUM(AV10:AX10)</f>
        <v>54.305781367752488</v>
      </c>
      <c r="BA10" s="17">
        <f t="shared" ref="BA10:BA30" si="18">BA9+1</f>
        <v>2013</v>
      </c>
      <c r="BB10" s="108">
        <f t="shared" si="10"/>
        <v>1.0038266336991721</v>
      </c>
      <c r="BC10" s="108">
        <f t="shared" si="11"/>
        <v>121.98764894969597</v>
      </c>
      <c r="BD10" s="108">
        <f t="shared" si="12"/>
        <v>78.291566647340474</v>
      </c>
      <c r="BE10" s="19">
        <f t="shared" ref="BE10:BE30" si="19">SUM(BB10:BD10)</f>
        <v>201.28304223073562</v>
      </c>
      <c r="BM10" s="6"/>
    </row>
    <row r="11" spans="1:73" ht="13.5" thickBot="1">
      <c r="A11" s="17">
        <f t="shared" si="0"/>
        <v>2014</v>
      </c>
      <c r="B11" s="18">
        <v>89.066209165428546</v>
      </c>
      <c r="C11" s="18">
        <v>183.73060181273772</v>
      </c>
      <c r="D11" s="18">
        <v>314.27419690530104</v>
      </c>
      <c r="E11" s="19">
        <v>587.07100788346725</v>
      </c>
      <c r="F11" s="80">
        <v>391.75977653631281</v>
      </c>
      <c r="G11" s="19">
        <v>978.83078441978</v>
      </c>
      <c r="I11" s="17">
        <f t="shared" si="1"/>
        <v>2014</v>
      </c>
      <c r="J11" s="18">
        <v>17.382025418331196</v>
      </c>
      <c r="K11" s="18">
        <v>11.356921653534449</v>
      </c>
      <c r="L11" s="18">
        <v>24.014831716449489</v>
      </c>
      <c r="M11" s="45">
        <v>52.753778788315131</v>
      </c>
      <c r="O11" s="17">
        <f t="shared" si="2"/>
        <v>2014</v>
      </c>
      <c r="P11" s="18">
        <v>1.1563779302195485</v>
      </c>
      <c r="Q11" s="18">
        <v>121.91165694109898</v>
      </c>
      <c r="R11" s="18">
        <v>76.759023417594335</v>
      </c>
      <c r="S11" s="19">
        <v>199.82705828891287</v>
      </c>
      <c r="U11" s="48">
        <f t="shared" si="13"/>
        <v>2014</v>
      </c>
      <c r="V11" s="18">
        <v>2015.1694341646462</v>
      </c>
      <c r="W11" s="18">
        <v>2053.064811925854</v>
      </c>
      <c r="X11" s="18">
        <v>2554.4186185256799</v>
      </c>
      <c r="Y11" s="18">
        <v>2770.8153135072357</v>
      </c>
      <c r="AA11" s="48">
        <f t="shared" si="14"/>
        <v>2014</v>
      </c>
      <c r="AB11" s="18">
        <v>237.02417886684083</v>
      </c>
      <c r="AC11" s="18">
        <v>260.32286517140324</v>
      </c>
      <c r="AD11" s="79">
        <v>216.65868179137362</v>
      </c>
      <c r="AE11" s="18">
        <v>240.11833975903954</v>
      </c>
      <c r="AG11" s="48">
        <f t="shared" si="15"/>
        <v>2014</v>
      </c>
      <c r="AH11" s="18">
        <v>715.55159264836414</v>
      </c>
      <c r="AI11" s="18">
        <v>915.40053341937642</v>
      </c>
      <c r="AJ11" s="18">
        <v>1134.2025556734379</v>
      </c>
      <c r="AK11" s="18">
        <v>1278.6285501513346</v>
      </c>
      <c r="AM11" s="17">
        <f t="shared" si="16"/>
        <v>2014</v>
      </c>
      <c r="AN11" s="108">
        <f t="shared" si="3"/>
        <v>89.066209165428546</v>
      </c>
      <c r="AO11" s="108">
        <f t="shared" si="4"/>
        <v>183.73060181273772</v>
      </c>
      <c r="AP11" s="108">
        <f t="shared" si="5"/>
        <v>314.27419690530104</v>
      </c>
      <c r="AQ11" s="19">
        <f t="shared" ref="AQ11:AQ30" si="20">SUM(AN11:AP11)</f>
        <v>587.07100788346725</v>
      </c>
      <c r="AR11" s="108">
        <f t="shared" si="6"/>
        <v>391.75977653631281</v>
      </c>
      <c r="AS11" s="19">
        <f t="shared" ref="AS11:AS30" si="21">SUM(AQ11:AR11)</f>
        <v>978.83078441978</v>
      </c>
      <c r="AU11" s="17">
        <f t="shared" si="17"/>
        <v>2014</v>
      </c>
      <c r="AV11" s="108">
        <f t="shared" si="7"/>
        <v>17.382025418331196</v>
      </c>
      <c r="AW11" s="108">
        <f t="shared" si="8"/>
        <v>11.356921653534449</v>
      </c>
      <c r="AX11" s="108">
        <f t="shared" si="9"/>
        <v>24.014831716449489</v>
      </c>
      <c r="AY11" s="45">
        <f t="shared" ref="AY11:AY30" si="22">SUM(AV11:AX11)</f>
        <v>52.753778788315131</v>
      </c>
      <c r="BA11" s="17">
        <f t="shared" si="18"/>
        <v>2014</v>
      </c>
      <c r="BB11" s="108">
        <f t="shared" si="10"/>
        <v>1.1563779302195485</v>
      </c>
      <c r="BC11" s="108">
        <f t="shared" si="11"/>
        <v>121.91165694109898</v>
      </c>
      <c r="BD11" s="108">
        <f t="shared" si="12"/>
        <v>76.759023417594335</v>
      </c>
      <c r="BE11" s="19">
        <f t="shared" si="19"/>
        <v>199.82705828891287</v>
      </c>
      <c r="BM11" s="6"/>
    </row>
    <row r="12" spans="1:73" ht="13.5" thickBot="1">
      <c r="A12" s="17">
        <f t="shared" si="0"/>
        <v>2015</v>
      </c>
      <c r="B12" s="18">
        <v>92.729532650949224</v>
      </c>
      <c r="C12" s="18">
        <v>184.58694718403984</v>
      </c>
      <c r="D12" s="18">
        <v>315.54144789560735</v>
      </c>
      <c r="E12" s="19">
        <v>592.85792773059643</v>
      </c>
      <c r="F12" s="80">
        <v>1020.1117318435755</v>
      </c>
      <c r="G12" s="19">
        <v>1612.9696595741721</v>
      </c>
      <c r="I12" s="17">
        <f t="shared" si="1"/>
        <v>2015</v>
      </c>
      <c r="J12" s="18">
        <v>15.765788968911005</v>
      </c>
      <c r="K12" s="18">
        <v>11.371776458605265</v>
      </c>
      <c r="L12" s="18">
        <v>24.25022060904514</v>
      </c>
      <c r="M12" s="45">
        <v>51.387786036561408</v>
      </c>
      <c r="O12" s="17">
        <f t="shared" si="2"/>
        <v>2015</v>
      </c>
      <c r="P12" s="18">
        <v>1.6267398313868349</v>
      </c>
      <c r="Q12" s="18">
        <v>122.19984841332791</v>
      </c>
      <c r="R12" s="18">
        <v>75.743354942974747</v>
      </c>
      <c r="S12" s="19">
        <v>199.56994318768949</v>
      </c>
      <c r="U12" s="48">
        <f t="shared" si="13"/>
        <v>2015</v>
      </c>
      <c r="V12" s="18">
        <v>1975.9626149960784</v>
      </c>
      <c r="W12" s="18">
        <v>2080.4552345131046</v>
      </c>
      <c r="X12" s="18">
        <v>2612.9628081570536</v>
      </c>
      <c r="Y12" s="18">
        <v>2826.6720767362308</v>
      </c>
      <c r="AA12" s="48">
        <f t="shared" si="14"/>
        <v>2015</v>
      </c>
      <c r="AB12" s="18">
        <v>175.1691505097435</v>
      </c>
      <c r="AC12" s="18">
        <v>263.82693175350244</v>
      </c>
      <c r="AD12" s="79">
        <v>218.86553274403423</v>
      </c>
      <c r="AE12" s="18">
        <v>234.43339535037239</v>
      </c>
      <c r="AG12" s="48">
        <f t="shared" si="15"/>
        <v>2015</v>
      </c>
      <c r="AH12" s="18">
        <v>700.7794940439145</v>
      </c>
      <c r="AI12" s="18">
        <v>921.66723077544759</v>
      </c>
      <c r="AJ12" s="18">
        <v>1145.3178847004679</v>
      </c>
      <c r="AK12" s="18">
        <v>1297.8510667182511</v>
      </c>
      <c r="AM12" s="17">
        <f t="shared" si="16"/>
        <v>2015</v>
      </c>
      <c r="AN12" s="108">
        <f t="shared" si="3"/>
        <v>92.729532650949224</v>
      </c>
      <c r="AO12" s="108">
        <f t="shared" si="4"/>
        <v>184.58694718403984</v>
      </c>
      <c r="AP12" s="108">
        <f t="shared" si="5"/>
        <v>315.54144789560735</v>
      </c>
      <c r="AQ12" s="19">
        <f t="shared" si="20"/>
        <v>592.85792773059643</v>
      </c>
      <c r="AR12" s="108">
        <f t="shared" si="6"/>
        <v>1020.1117318435755</v>
      </c>
      <c r="AS12" s="19">
        <f t="shared" si="21"/>
        <v>1612.9696595741721</v>
      </c>
      <c r="AU12" s="17">
        <f t="shared" si="17"/>
        <v>2015</v>
      </c>
      <c r="AV12" s="108">
        <f t="shared" si="7"/>
        <v>15.765788968911005</v>
      </c>
      <c r="AW12" s="108">
        <f t="shared" si="8"/>
        <v>11.371776458605265</v>
      </c>
      <c r="AX12" s="108">
        <f t="shared" si="9"/>
        <v>24.25022060904514</v>
      </c>
      <c r="AY12" s="45">
        <f t="shared" si="22"/>
        <v>51.387786036561408</v>
      </c>
      <c r="BA12" s="17">
        <f t="shared" si="18"/>
        <v>2015</v>
      </c>
      <c r="BB12" s="108">
        <f t="shared" si="10"/>
        <v>1.6267398313868349</v>
      </c>
      <c r="BC12" s="108">
        <f t="shared" si="11"/>
        <v>122.19984841332791</v>
      </c>
      <c r="BD12" s="108">
        <f t="shared" si="12"/>
        <v>75.743354942974747</v>
      </c>
      <c r="BE12" s="19">
        <f t="shared" si="19"/>
        <v>199.56994318768949</v>
      </c>
      <c r="BM12" s="6"/>
    </row>
    <row r="13" spans="1:73" ht="13.5" thickBot="1">
      <c r="A13" s="17">
        <f t="shared" si="0"/>
        <v>2016</v>
      </c>
      <c r="B13" s="18">
        <v>83.714824318420057</v>
      </c>
      <c r="C13" s="18">
        <v>186.30086203862788</v>
      </c>
      <c r="D13" s="18">
        <v>324.00418562271307</v>
      </c>
      <c r="E13" s="19">
        <v>594.01987197976098</v>
      </c>
      <c r="F13" s="80">
        <v>1677.6536312849162</v>
      </c>
      <c r="G13" s="19">
        <v>2271.673503264677</v>
      </c>
      <c r="I13" s="17">
        <f t="shared" si="1"/>
        <v>2016</v>
      </c>
      <c r="J13" s="18">
        <v>15.6489149148273</v>
      </c>
      <c r="K13" s="18">
        <v>11.441223521129684</v>
      </c>
      <c r="L13" s="18">
        <v>24.353667263266949</v>
      </c>
      <c r="M13" s="45">
        <v>51.44380569922393</v>
      </c>
      <c r="O13" s="17">
        <f t="shared" si="2"/>
        <v>2016</v>
      </c>
      <c r="P13" s="18">
        <v>2.1102460155686469</v>
      </c>
      <c r="Q13" s="18">
        <v>123.06788647835003</v>
      </c>
      <c r="R13" s="18">
        <v>74.906362884797716</v>
      </c>
      <c r="S13" s="19">
        <v>200.08449537871638</v>
      </c>
      <c r="U13" s="48">
        <f t="shared" si="13"/>
        <v>2016</v>
      </c>
      <c r="V13" s="18">
        <v>2007.7822785195281</v>
      </c>
      <c r="W13" s="18">
        <v>2114.6489932806721</v>
      </c>
      <c r="X13" s="18">
        <v>2670.5811840542938</v>
      </c>
      <c r="Y13" s="18">
        <v>2919.2550405282577</v>
      </c>
      <c r="AA13" s="48">
        <f t="shared" si="14"/>
        <v>2016</v>
      </c>
      <c r="AB13" s="18">
        <v>180.13261034925858</v>
      </c>
      <c r="AC13" s="18">
        <v>270.79310882824268</v>
      </c>
      <c r="AD13" s="79">
        <v>225.15210582142169</v>
      </c>
      <c r="AE13" s="18">
        <v>272.07261362427926</v>
      </c>
      <c r="AG13" s="48">
        <f t="shared" si="15"/>
        <v>2016</v>
      </c>
      <c r="AH13" s="18">
        <v>711.33742971542881</v>
      </c>
      <c r="AI13" s="18">
        <v>921.70709008850054</v>
      </c>
      <c r="AJ13" s="18">
        <v>1155.9628742145028</v>
      </c>
      <c r="AK13" s="18">
        <v>1309.6420292189657</v>
      </c>
      <c r="AM13" s="17">
        <f t="shared" si="16"/>
        <v>2016</v>
      </c>
      <c r="AN13" s="108">
        <f t="shared" si="3"/>
        <v>83.714824318420057</v>
      </c>
      <c r="AO13" s="108">
        <f t="shared" si="4"/>
        <v>186.30086203862788</v>
      </c>
      <c r="AP13" s="108">
        <f t="shared" si="5"/>
        <v>324.00418562271307</v>
      </c>
      <c r="AQ13" s="19">
        <f t="shared" si="20"/>
        <v>594.01987197976098</v>
      </c>
      <c r="AR13" s="108">
        <f t="shared" si="6"/>
        <v>1677.6536312849162</v>
      </c>
      <c r="AS13" s="19">
        <f t="shared" si="21"/>
        <v>2271.673503264677</v>
      </c>
      <c r="AU13" s="17">
        <f t="shared" si="17"/>
        <v>2016</v>
      </c>
      <c r="AV13" s="108">
        <f t="shared" si="7"/>
        <v>15.6489149148273</v>
      </c>
      <c r="AW13" s="108">
        <f t="shared" si="8"/>
        <v>11.441223521129684</v>
      </c>
      <c r="AX13" s="108">
        <f t="shared" si="9"/>
        <v>24.353667263266949</v>
      </c>
      <c r="AY13" s="45">
        <f t="shared" si="22"/>
        <v>51.44380569922393</v>
      </c>
      <c r="BA13" s="17">
        <f t="shared" si="18"/>
        <v>2016</v>
      </c>
      <c r="BB13" s="108">
        <f t="shared" si="10"/>
        <v>2.1102460155686469</v>
      </c>
      <c r="BC13" s="108">
        <f t="shared" si="11"/>
        <v>123.06788647835003</v>
      </c>
      <c r="BD13" s="108">
        <f t="shared" si="12"/>
        <v>74.906362884797716</v>
      </c>
      <c r="BE13" s="19">
        <f t="shared" si="19"/>
        <v>200.08449537871638</v>
      </c>
      <c r="BM13" s="6"/>
    </row>
    <row r="14" spans="1:73" ht="13.5" thickBot="1">
      <c r="A14" s="17">
        <f t="shared" si="0"/>
        <v>2017</v>
      </c>
      <c r="B14" s="18">
        <v>73.76961442838018</v>
      </c>
      <c r="C14" s="18">
        <v>188.57210991768574</v>
      </c>
      <c r="D14" s="18">
        <v>335.69487199618885</v>
      </c>
      <c r="E14" s="19">
        <v>598.03659634225482</v>
      </c>
      <c r="F14" s="80">
        <v>2046.3687150837986</v>
      </c>
      <c r="G14" s="19">
        <v>2644.4053114260532</v>
      </c>
      <c r="I14" s="17">
        <f t="shared" si="1"/>
        <v>2017</v>
      </c>
      <c r="J14" s="18">
        <v>14.979402226180598</v>
      </c>
      <c r="K14" s="18">
        <v>11.554559413066906</v>
      </c>
      <c r="L14" s="18">
        <v>24.633369828278479</v>
      </c>
      <c r="M14" s="45">
        <v>51.167331467525983</v>
      </c>
      <c r="O14" s="17">
        <f t="shared" si="2"/>
        <v>2017</v>
      </c>
      <c r="P14" s="18">
        <v>2.7209279738568393</v>
      </c>
      <c r="Q14" s="18">
        <v>124.34212982382931</v>
      </c>
      <c r="R14" s="18">
        <v>74.792243987327566</v>
      </c>
      <c r="S14" s="19">
        <v>201.85530178501372</v>
      </c>
      <c r="U14" s="48">
        <f t="shared" si="13"/>
        <v>2017</v>
      </c>
      <c r="V14" s="18">
        <v>1973.7264298416917</v>
      </c>
      <c r="W14" s="18">
        <v>2160.1556103354337</v>
      </c>
      <c r="X14" s="18">
        <v>2784.7665070263147</v>
      </c>
      <c r="Y14" s="18">
        <v>3016.6311173047907</v>
      </c>
      <c r="AA14" s="48">
        <f t="shared" si="14"/>
        <v>2017</v>
      </c>
      <c r="AB14" s="18">
        <v>182.07651336943798</v>
      </c>
      <c r="AC14" s="18">
        <v>266.21473220935309</v>
      </c>
      <c r="AD14" s="79">
        <v>278.51452003321396</v>
      </c>
      <c r="AE14" s="18">
        <v>304.69284060452532</v>
      </c>
      <c r="AG14" s="48">
        <f t="shared" si="15"/>
        <v>2017</v>
      </c>
      <c r="AH14" s="18">
        <v>709.22413930259233</v>
      </c>
      <c r="AI14" s="18">
        <v>935.80921645514491</v>
      </c>
      <c r="AJ14" s="18">
        <v>1173.7867010893954</v>
      </c>
      <c r="AK14" s="18">
        <v>1328.5076640541506</v>
      </c>
      <c r="AM14" s="17">
        <f t="shared" si="16"/>
        <v>2017</v>
      </c>
      <c r="AN14" s="108">
        <f t="shared" si="3"/>
        <v>73.76961442838018</v>
      </c>
      <c r="AO14" s="108">
        <f t="shared" si="4"/>
        <v>188.57210991768574</v>
      </c>
      <c r="AP14" s="108">
        <f t="shared" si="5"/>
        <v>335.69487199618885</v>
      </c>
      <c r="AQ14" s="19">
        <f t="shared" si="20"/>
        <v>598.03659634225482</v>
      </c>
      <c r="AR14" s="108">
        <f t="shared" si="6"/>
        <v>2046.3687150837986</v>
      </c>
      <c r="AS14" s="19">
        <f t="shared" si="21"/>
        <v>2644.4053114260532</v>
      </c>
      <c r="AU14" s="17">
        <f t="shared" si="17"/>
        <v>2017</v>
      </c>
      <c r="AV14" s="108">
        <f t="shared" si="7"/>
        <v>14.979402226180598</v>
      </c>
      <c r="AW14" s="108">
        <f t="shared" si="8"/>
        <v>11.554559413066906</v>
      </c>
      <c r="AX14" s="108">
        <f t="shared" si="9"/>
        <v>24.633369828278479</v>
      </c>
      <c r="AY14" s="45">
        <f t="shared" si="22"/>
        <v>51.167331467525983</v>
      </c>
      <c r="BA14" s="17">
        <f t="shared" si="18"/>
        <v>2017</v>
      </c>
      <c r="BB14" s="108">
        <f t="shared" si="10"/>
        <v>2.7209279738568393</v>
      </c>
      <c r="BC14" s="108">
        <f t="shared" si="11"/>
        <v>124.34212982382931</v>
      </c>
      <c r="BD14" s="108">
        <f t="shared" si="12"/>
        <v>74.792243987327566</v>
      </c>
      <c r="BE14" s="19">
        <f t="shared" si="19"/>
        <v>201.85530178501372</v>
      </c>
      <c r="BM14" s="6"/>
    </row>
    <row r="15" spans="1:73" ht="13.5" thickBot="1">
      <c r="A15" s="17">
        <f t="shared" si="0"/>
        <v>2018</v>
      </c>
      <c r="B15" s="18">
        <v>73.294827303955429</v>
      </c>
      <c r="C15" s="18">
        <v>191.01659782461414</v>
      </c>
      <c r="D15" s="18">
        <v>347.67769139778466</v>
      </c>
      <c r="E15" s="19">
        <v>611.98911652635422</v>
      </c>
      <c r="F15" s="80">
        <v>2046.3687150837986</v>
      </c>
      <c r="G15" s="19">
        <v>2658.357831610153</v>
      </c>
      <c r="I15" s="17">
        <f t="shared" si="1"/>
        <v>2018</v>
      </c>
      <c r="J15" s="18">
        <v>12.228866777982448</v>
      </c>
      <c r="K15" s="18">
        <v>11.679102159812741</v>
      </c>
      <c r="L15" s="18">
        <v>25.055023940435472</v>
      </c>
      <c r="M15" s="45">
        <v>48.962992878230665</v>
      </c>
      <c r="O15" s="17">
        <f t="shared" si="2"/>
        <v>2018</v>
      </c>
      <c r="P15" s="18">
        <v>4.6750978339657472</v>
      </c>
      <c r="Q15" s="18">
        <v>125.77894236911374</v>
      </c>
      <c r="R15" s="18">
        <v>75.16189843568219</v>
      </c>
      <c r="S15" s="19">
        <v>205.61593863876166</v>
      </c>
      <c r="U15" s="48">
        <f t="shared" si="13"/>
        <v>2018</v>
      </c>
      <c r="V15" s="18">
        <v>2030.2527703060459</v>
      </c>
      <c r="W15" s="18">
        <v>2211.4007734071511</v>
      </c>
      <c r="X15" s="18">
        <v>2828.6102011931398</v>
      </c>
      <c r="Y15" s="18">
        <v>3053.2479505731785</v>
      </c>
      <c r="AA15" s="48">
        <f t="shared" si="14"/>
        <v>2018</v>
      </c>
      <c r="AB15" s="18">
        <v>184.05970400431039</v>
      </c>
      <c r="AC15" s="18">
        <v>241.0004087625137</v>
      </c>
      <c r="AD15" s="79">
        <v>226.14268220771544</v>
      </c>
      <c r="AE15" s="18">
        <v>241.38110285338794</v>
      </c>
      <c r="AG15" s="48">
        <f t="shared" si="15"/>
        <v>2018</v>
      </c>
      <c r="AH15" s="18">
        <v>719.28679461982881</v>
      </c>
      <c r="AI15" s="18">
        <v>942.45610682875395</v>
      </c>
      <c r="AJ15" s="18">
        <v>1206.0690570112042</v>
      </c>
      <c r="AK15" s="18">
        <v>1366.1486825358297</v>
      </c>
      <c r="AM15" s="17">
        <f t="shared" si="16"/>
        <v>2018</v>
      </c>
      <c r="AN15" s="108">
        <f t="shared" si="3"/>
        <v>73.294827303955429</v>
      </c>
      <c r="AO15" s="108">
        <f t="shared" si="4"/>
        <v>191.01659782461414</v>
      </c>
      <c r="AP15" s="108">
        <f t="shared" si="5"/>
        <v>347.67769139778466</v>
      </c>
      <c r="AQ15" s="19">
        <f t="shared" si="20"/>
        <v>611.98911652635422</v>
      </c>
      <c r="AR15" s="108">
        <f t="shared" si="6"/>
        <v>2046.3687150837986</v>
      </c>
      <c r="AS15" s="19">
        <f t="shared" si="21"/>
        <v>2658.357831610153</v>
      </c>
      <c r="AU15" s="17">
        <f t="shared" si="17"/>
        <v>2018</v>
      </c>
      <c r="AV15" s="108">
        <f t="shared" si="7"/>
        <v>12.228866777982448</v>
      </c>
      <c r="AW15" s="108">
        <f t="shared" si="8"/>
        <v>11.679102159812741</v>
      </c>
      <c r="AX15" s="108">
        <f t="shared" si="9"/>
        <v>25.055023940435472</v>
      </c>
      <c r="AY15" s="45">
        <f t="shared" si="22"/>
        <v>48.962992878230665</v>
      </c>
      <c r="BA15" s="17">
        <f t="shared" si="18"/>
        <v>2018</v>
      </c>
      <c r="BB15" s="108">
        <f t="shared" si="10"/>
        <v>4.6750978339657472</v>
      </c>
      <c r="BC15" s="108">
        <f t="shared" si="11"/>
        <v>125.77894236911374</v>
      </c>
      <c r="BD15" s="108">
        <f t="shared" si="12"/>
        <v>75.16189843568219</v>
      </c>
      <c r="BE15" s="19">
        <f t="shared" si="19"/>
        <v>205.61593863876166</v>
      </c>
      <c r="BM15" s="6"/>
    </row>
    <row r="16" spans="1:73" ht="13.5" thickBot="1">
      <c r="A16" s="17">
        <f t="shared" si="0"/>
        <v>2019</v>
      </c>
      <c r="B16" s="18">
        <v>65.654688610891924</v>
      </c>
      <c r="C16" s="18">
        <v>193.52614347516081</v>
      </c>
      <c r="D16" s="18">
        <v>353.26579466870567</v>
      </c>
      <c r="E16" s="19">
        <v>612.44662675475843</v>
      </c>
      <c r="F16" s="80">
        <v>2046.3687150837986</v>
      </c>
      <c r="G16" s="19">
        <v>2658.8153418385573</v>
      </c>
      <c r="I16" s="17">
        <f t="shared" si="1"/>
        <v>2019</v>
      </c>
      <c r="J16" s="18">
        <v>11.65043326129291</v>
      </c>
      <c r="K16" s="18">
        <v>11.806194023152415</v>
      </c>
      <c r="L16" s="18">
        <v>25.558283922032032</v>
      </c>
      <c r="M16" s="45">
        <v>49.014911206477358</v>
      </c>
      <c r="O16" s="17">
        <f t="shared" si="2"/>
        <v>2019</v>
      </c>
      <c r="P16" s="18">
        <v>4.0550482457503243</v>
      </c>
      <c r="Q16" s="18">
        <v>127.28969239000425</v>
      </c>
      <c r="R16" s="18">
        <v>75.660762535451454</v>
      </c>
      <c r="S16" s="19">
        <v>207.00550317120602</v>
      </c>
      <c r="U16" s="48">
        <f t="shared" si="13"/>
        <v>2019</v>
      </c>
      <c r="V16" s="18">
        <v>2089.5503965479566</v>
      </c>
      <c r="W16" s="18">
        <v>2251.3095456370602</v>
      </c>
      <c r="X16" s="18">
        <v>2867.1157488793315</v>
      </c>
      <c r="Y16" s="18">
        <v>3109.2985159004311</v>
      </c>
      <c r="AA16" s="48">
        <f t="shared" si="14"/>
        <v>2019</v>
      </c>
      <c r="AB16" s="18">
        <v>186.57451121958789</v>
      </c>
      <c r="AC16" s="18">
        <v>220.26417026185632</v>
      </c>
      <c r="AD16" s="79">
        <v>221.50938068776395</v>
      </c>
      <c r="AE16" s="18">
        <v>253.67260475168371</v>
      </c>
      <c r="AG16" s="48">
        <f t="shared" si="15"/>
        <v>2019</v>
      </c>
      <c r="AH16" s="18">
        <v>728.07177177605149</v>
      </c>
      <c r="AI16" s="18">
        <v>951.91635646657573</v>
      </c>
      <c r="AJ16" s="18">
        <v>1226.9936932086607</v>
      </c>
      <c r="AK16" s="18">
        <v>1386.5572102660074</v>
      </c>
      <c r="AM16" s="17">
        <f t="shared" si="16"/>
        <v>2019</v>
      </c>
      <c r="AN16" s="108">
        <f t="shared" si="3"/>
        <v>65.654688610891924</v>
      </c>
      <c r="AO16" s="108">
        <f t="shared" si="4"/>
        <v>193.52614347516081</v>
      </c>
      <c r="AP16" s="108">
        <f t="shared" si="5"/>
        <v>353.26579466870567</v>
      </c>
      <c r="AQ16" s="19">
        <f t="shared" si="20"/>
        <v>612.44662675475843</v>
      </c>
      <c r="AR16" s="108">
        <f t="shared" si="6"/>
        <v>2046.3687150837986</v>
      </c>
      <c r="AS16" s="19">
        <f t="shared" si="21"/>
        <v>2658.8153418385573</v>
      </c>
      <c r="AU16" s="17">
        <f t="shared" si="17"/>
        <v>2019</v>
      </c>
      <c r="AV16" s="108">
        <f t="shared" si="7"/>
        <v>11.65043326129291</v>
      </c>
      <c r="AW16" s="108">
        <f t="shared" si="8"/>
        <v>11.806194023152415</v>
      </c>
      <c r="AX16" s="108">
        <f t="shared" si="9"/>
        <v>25.558283922032032</v>
      </c>
      <c r="AY16" s="45">
        <f t="shared" si="22"/>
        <v>49.014911206477358</v>
      </c>
      <c r="BA16" s="17">
        <f t="shared" si="18"/>
        <v>2019</v>
      </c>
      <c r="BB16" s="108">
        <f t="shared" si="10"/>
        <v>4.0550482457503243</v>
      </c>
      <c r="BC16" s="108">
        <f t="shared" si="11"/>
        <v>127.28969239000425</v>
      </c>
      <c r="BD16" s="108">
        <f t="shared" si="12"/>
        <v>75.660762535451454</v>
      </c>
      <c r="BE16" s="19">
        <f t="shared" si="19"/>
        <v>207.00550317120602</v>
      </c>
      <c r="BM16" s="6"/>
    </row>
    <row r="17" spans="1:70" ht="13.5" thickBot="1">
      <c r="A17" s="17">
        <f t="shared" si="0"/>
        <v>2020</v>
      </c>
      <c r="B17" s="18">
        <v>59.997731508006027</v>
      </c>
      <c r="C17" s="18">
        <v>196.09286911986908</v>
      </c>
      <c r="D17" s="18">
        <v>356.54315620692637</v>
      </c>
      <c r="E17" s="19">
        <v>612.63375683480149</v>
      </c>
      <c r="F17" s="80">
        <v>2046.3687150837986</v>
      </c>
      <c r="G17" s="19">
        <v>2659.0024719186003</v>
      </c>
      <c r="I17" s="17">
        <f t="shared" si="1"/>
        <v>2020</v>
      </c>
      <c r="J17" s="18">
        <v>11.90744333186049</v>
      </c>
      <c r="K17" s="18">
        <v>11.930146152058356</v>
      </c>
      <c r="L17" s="18">
        <v>26.046982057594057</v>
      </c>
      <c r="M17" s="45">
        <v>49.884571541512905</v>
      </c>
      <c r="O17" s="17">
        <f t="shared" si="2"/>
        <v>2020</v>
      </c>
      <c r="P17" s="18">
        <v>4.714926100691013</v>
      </c>
      <c r="Q17" s="18">
        <v>128.85892077460014</v>
      </c>
      <c r="R17" s="18">
        <v>76.225346356883293</v>
      </c>
      <c r="S17" s="19">
        <v>209.79919323217445</v>
      </c>
      <c r="U17" s="48">
        <f t="shared" si="13"/>
        <v>2020</v>
      </c>
      <c r="V17" s="18">
        <v>2121.8645008958001</v>
      </c>
      <c r="W17" s="18">
        <v>2278.2785768340577</v>
      </c>
      <c r="X17" s="18">
        <v>2800.0509821047158</v>
      </c>
      <c r="Y17" s="18">
        <v>3021.7280368788679</v>
      </c>
      <c r="AA17" s="48">
        <f t="shared" si="14"/>
        <v>2020</v>
      </c>
      <c r="AB17" s="18">
        <v>201.4353310350732</v>
      </c>
      <c r="AC17" s="18">
        <v>242.99159751261641</v>
      </c>
      <c r="AD17" s="79">
        <v>229.59645065146316</v>
      </c>
      <c r="AE17" s="18">
        <v>236.03223249029335</v>
      </c>
      <c r="AG17" s="48">
        <f t="shared" si="15"/>
        <v>2020</v>
      </c>
      <c r="AH17" s="18">
        <v>733.33196252645416</v>
      </c>
      <c r="AI17" s="18">
        <v>959.73396289158677</v>
      </c>
      <c r="AJ17" s="18">
        <v>1218.4449749144712</v>
      </c>
      <c r="AK17" s="18">
        <v>1381.7920468908096</v>
      </c>
      <c r="AM17" s="17">
        <f t="shared" si="16"/>
        <v>2020</v>
      </c>
      <c r="AN17" s="108">
        <f t="shared" si="3"/>
        <v>59.997731508006027</v>
      </c>
      <c r="AO17" s="108">
        <f t="shared" si="4"/>
        <v>196.09286911986908</v>
      </c>
      <c r="AP17" s="108">
        <f t="shared" si="5"/>
        <v>356.54315620692637</v>
      </c>
      <c r="AQ17" s="19">
        <f t="shared" si="20"/>
        <v>612.63375683480149</v>
      </c>
      <c r="AR17" s="108">
        <f t="shared" si="6"/>
        <v>2046.3687150837986</v>
      </c>
      <c r="AS17" s="19">
        <f t="shared" si="21"/>
        <v>2659.0024719186003</v>
      </c>
      <c r="AU17" s="17">
        <f t="shared" si="17"/>
        <v>2020</v>
      </c>
      <c r="AV17" s="108">
        <f t="shared" si="7"/>
        <v>11.90744333186049</v>
      </c>
      <c r="AW17" s="108">
        <f t="shared" si="8"/>
        <v>11.930146152058356</v>
      </c>
      <c r="AX17" s="108">
        <f t="shared" si="9"/>
        <v>26.046982057594057</v>
      </c>
      <c r="AY17" s="45">
        <f t="shared" si="22"/>
        <v>49.884571541512905</v>
      </c>
      <c r="BA17" s="17">
        <f t="shared" si="18"/>
        <v>2020</v>
      </c>
      <c r="BB17" s="108">
        <f t="shared" si="10"/>
        <v>4.714926100691013</v>
      </c>
      <c r="BC17" s="108">
        <f t="shared" si="11"/>
        <v>128.85892077460014</v>
      </c>
      <c r="BD17" s="108">
        <f t="shared" si="12"/>
        <v>76.225346356883293</v>
      </c>
      <c r="BE17" s="19">
        <f t="shared" si="19"/>
        <v>209.79919323217445</v>
      </c>
      <c r="BM17" s="6"/>
    </row>
    <row r="18" spans="1:70" ht="13.5" thickBot="1">
      <c r="A18" s="17">
        <f t="shared" si="0"/>
        <v>2021</v>
      </c>
      <c r="B18" s="18">
        <v>53.987171509456196</v>
      </c>
      <c r="C18" s="18">
        <v>198.5482821053248</v>
      </c>
      <c r="D18" s="18">
        <v>359.17715012083585</v>
      </c>
      <c r="E18" s="19">
        <v>611.71260373561688</v>
      </c>
      <c r="F18" s="80">
        <v>2046.3687150837986</v>
      </c>
      <c r="G18" s="19">
        <v>2658.0813188194156</v>
      </c>
      <c r="I18" s="17">
        <f t="shared" si="1"/>
        <v>2021</v>
      </c>
      <c r="J18" s="18">
        <v>12.47792893837833</v>
      </c>
      <c r="K18" s="18">
        <v>12.040838135163623</v>
      </c>
      <c r="L18" s="18">
        <v>26.471626231809459</v>
      </c>
      <c r="M18" s="45">
        <v>50.990393305351411</v>
      </c>
      <c r="O18" s="17">
        <f t="shared" si="2"/>
        <v>2021</v>
      </c>
      <c r="P18" s="18">
        <v>5.6534113116455389</v>
      </c>
      <c r="Q18" s="18">
        <v>130.33387477700896</v>
      </c>
      <c r="R18" s="18">
        <v>76.605932984447833</v>
      </c>
      <c r="S18" s="19">
        <v>212.59321907310232</v>
      </c>
      <c r="U18" s="48">
        <f t="shared" si="13"/>
        <v>2021</v>
      </c>
      <c r="V18" s="18">
        <v>2124.569942375088</v>
      </c>
      <c r="W18" s="18">
        <v>2299.1096125895692</v>
      </c>
      <c r="X18" s="18">
        <v>2858.4102032609103</v>
      </c>
      <c r="Y18" s="18">
        <v>3087.3629553084061</v>
      </c>
      <c r="AA18" s="48">
        <f t="shared" si="14"/>
        <v>2021</v>
      </c>
      <c r="AB18" s="18">
        <v>189.40461969286054</v>
      </c>
      <c r="AC18" s="18">
        <v>251.2186517489011</v>
      </c>
      <c r="AD18" s="79">
        <v>233.66549966730034</v>
      </c>
      <c r="AE18" s="18">
        <v>247.45185890011442</v>
      </c>
      <c r="AG18" s="48">
        <f t="shared" si="15"/>
        <v>2021</v>
      </c>
      <c r="AH18" s="18">
        <v>738.49062251852024</v>
      </c>
      <c r="AI18" s="18">
        <v>969.38572526000496</v>
      </c>
      <c r="AJ18" s="18">
        <v>1236.5023676956889</v>
      </c>
      <c r="AK18" s="18">
        <v>1400.3662894418474</v>
      </c>
      <c r="AM18" s="17">
        <f t="shared" si="16"/>
        <v>2021</v>
      </c>
      <c r="AN18" s="108">
        <f t="shared" si="3"/>
        <v>53.987171509456196</v>
      </c>
      <c r="AO18" s="108">
        <f t="shared" si="4"/>
        <v>198.5482821053248</v>
      </c>
      <c r="AP18" s="108">
        <f t="shared" si="5"/>
        <v>359.17715012083585</v>
      </c>
      <c r="AQ18" s="19">
        <f t="shared" si="20"/>
        <v>611.71260373561688</v>
      </c>
      <c r="AR18" s="108">
        <f t="shared" si="6"/>
        <v>2046.3687150837986</v>
      </c>
      <c r="AS18" s="19">
        <f t="shared" si="21"/>
        <v>2658.0813188194156</v>
      </c>
      <c r="AU18" s="17">
        <f t="shared" si="17"/>
        <v>2021</v>
      </c>
      <c r="AV18" s="108">
        <f t="shared" si="7"/>
        <v>12.47792893837833</v>
      </c>
      <c r="AW18" s="108">
        <f t="shared" si="8"/>
        <v>12.040838135163623</v>
      </c>
      <c r="AX18" s="108">
        <f t="shared" si="9"/>
        <v>26.471626231809459</v>
      </c>
      <c r="AY18" s="45">
        <f t="shared" si="22"/>
        <v>50.990393305351411</v>
      </c>
      <c r="BA18" s="17">
        <f t="shared" si="18"/>
        <v>2021</v>
      </c>
      <c r="BB18" s="108">
        <f t="shared" si="10"/>
        <v>5.6534113116455389</v>
      </c>
      <c r="BC18" s="108">
        <f t="shared" si="11"/>
        <v>130.33387477700896</v>
      </c>
      <c r="BD18" s="108">
        <f t="shared" si="12"/>
        <v>76.605932984447833</v>
      </c>
      <c r="BE18" s="19">
        <f t="shared" si="19"/>
        <v>212.59321907310232</v>
      </c>
      <c r="BM18" s="6"/>
    </row>
    <row r="19" spans="1:70" ht="13.5" thickBot="1">
      <c r="A19" s="17">
        <f t="shared" si="0"/>
        <v>2022</v>
      </c>
      <c r="B19" s="18">
        <v>50.456048843238904</v>
      </c>
      <c r="C19" s="18">
        <v>200.64531008205671</v>
      </c>
      <c r="D19" s="18">
        <v>362.61063628512414</v>
      </c>
      <c r="E19" s="19">
        <v>613.71199521041979</v>
      </c>
      <c r="F19" s="80">
        <v>2046.3687150837986</v>
      </c>
      <c r="G19" s="19">
        <v>2660.0807102942185</v>
      </c>
      <c r="I19" s="17">
        <f t="shared" si="1"/>
        <v>2022</v>
      </c>
      <c r="J19" s="18">
        <v>12.666693787136518</v>
      </c>
      <c r="K19" s="18">
        <v>12.121776416249347</v>
      </c>
      <c r="L19" s="18">
        <v>26.81449519608768</v>
      </c>
      <c r="M19" s="45">
        <v>51.602965399473547</v>
      </c>
      <c r="O19" s="17">
        <f t="shared" si="2"/>
        <v>2022</v>
      </c>
      <c r="P19" s="18">
        <v>6.8097336849898946</v>
      </c>
      <c r="Q19" s="18">
        <v>131.54578551305693</v>
      </c>
      <c r="R19" s="18">
        <v>76.609876396457295</v>
      </c>
      <c r="S19" s="19">
        <v>214.96539559450412</v>
      </c>
      <c r="U19" s="48">
        <f t="shared" si="13"/>
        <v>2022</v>
      </c>
      <c r="V19" s="18">
        <v>2178.5895162231641</v>
      </c>
      <c r="W19" s="18">
        <v>2317.2268439075478</v>
      </c>
      <c r="X19" s="18">
        <v>2858.087516905236</v>
      </c>
      <c r="Y19" s="18">
        <v>3088.2131208652104</v>
      </c>
      <c r="AA19" s="48">
        <f t="shared" si="14"/>
        <v>2022</v>
      </c>
      <c r="AB19" s="18">
        <v>195.44499319126965</v>
      </c>
      <c r="AC19" s="18">
        <v>249.99057678652065</v>
      </c>
      <c r="AD19" s="79">
        <v>234.82334945214274</v>
      </c>
      <c r="AE19" s="18">
        <v>244.69186374016016</v>
      </c>
      <c r="AG19" s="48">
        <f t="shared" si="15"/>
        <v>2022</v>
      </c>
      <c r="AH19" s="18">
        <v>772.32143688731867</v>
      </c>
      <c r="AI19" s="18">
        <v>974.84027793908456</v>
      </c>
      <c r="AJ19" s="18">
        <v>1249.4205172114457</v>
      </c>
      <c r="AK19" s="18">
        <v>1416.5966512582672</v>
      </c>
      <c r="AM19" s="17">
        <f t="shared" si="16"/>
        <v>2022</v>
      </c>
      <c r="AN19" s="108">
        <f t="shared" si="3"/>
        <v>50.456048843238904</v>
      </c>
      <c r="AO19" s="108">
        <f t="shared" si="4"/>
        <v>200.64531008205671</v>
      </c>
      <c r="AP19" s="108">
        <f t="shared" si="5"/>
        <v>362.61063628512414</v>
      </c>
      <c r="AQ19" s="19">
        <f t="shared" si="20"/>
        <v>613.71199521041979</v>
      </c>
      <c r="AR19" s="108">
        <f t="shared" si="6"/>
        <v>2046.3687150837986</v>
      </c>
      <c r="AS19" s="19">
        <f t="shared" si="21"/>
        <v>2660.0807102942185</v>
      </c>
      <c r="AU19" s="17">
        <f t="shared" si="17"/>
        <v>2022</v>
      </c>
      <c r="AV19" s="108">
        <f t="shared" si="7"/>
        <v>12.666693787136518</v>
      </c>
      <c r="AW19" s="108">
        <f t="shared" si="8"/>
        <v>12.121776416249347</v>
      </c>
      <c r="AX19" s="108">
        <f t="shared" si="9"/>
        <v>26.81449519608768</v>
      </c>
      <c r="AY19" s="45">
        <f t="shared" si="22"/>
        <v>51.602965399473547</v>
      </c>
      <c r="BA19" s="17">
        <f t="shared" si="18"/>
        <v>2022</v>
      </c>
      <c r="BB19" s="108">
        <f t="shared" si="10"/>
        <v>6.8097336849898946</v>
      </c>
      <c r="BC19" s="108">
        <f t="shared" si="11"/>
        <v>131.54578551305693</v>
      </c>
      <c r="BD19" s="108">
        <f t="shared" si="12"/>
        <v>76.609876396457295</v>
      </c>
      <c r="BE19" s="19">
        <f t="shared" si="19"/>
        <v>214.96539559450412</v>
      </c>
      <c r="BM19" s="6"/>
    </row>
    <row r="20" spans="1:70" ht="13.5" thickBot="1">
      <c r="A20" s="17">
        <f t="shared" si="0"/>
        <v>2023</v>
      </c>
      <c r="B20" s="18">
        <v>52.674727470476149</v>
      </c>
      <c r="C20" s="18">
        <v>202.29900844237025</v>
      </c>
      <c r="D20" s="18">
        <v>364.8820241577493</v>
      </c>
      <c r="E20" s="19">
        <v>619.85576007059569</v>
      </c>
      <c r="F20" s="80">
        <v>2046.3687150837986</v>
      </c>
      <c r="G20" s="19">
        <v>2666.2244751543944</v>
      </c>
      <c r="I20" s="17">
        <f t="shared" si="1"/>
        <v>2023</v>
      </c>
      <c r="J20" s="18">
        <v>12.392823946144158</v>
      </c>
      <c r="K20" s="18">
        <v>12.168905409144681</v>
      </c>
      <c r="L20" s="18">
        <v>27.032301337706443</v>
      </c>
      <c r="M20" s="45">
        <v>51.594030692995283</v>
      </c>
      <c r="O20" s="17">
        <f t="shared" si="2"/>
        <v>2023</v>
      </c>
      <c r="P20" s="18">
        <v>7.4566611786207835</v>
      </c>
      <c r="Q20" s="18">
        <v>132.47669778418245</v>
      </c>
      <c r="R20" s="18">
        <v>76.486773165061123</v>
      </c>
      <c r="S20" s="19">
        <v>216.42013212786435</v>
      </c>
      <c r="U20" s="48">
        <f t="shared" si="13"/>
        <v>2023</v>
      </c>
      <c r="V20" s="18">
        <v>2264.7019030063111</v>
      </c>
      <c r="W20" s="18">
        <v>2332.137752250278</v>
      </c>
      <c r="X20" s="18">
        <v>2880.9783410427945</v>
      </c>
      <c r="Y20" s="18">
        <v>3109.9381273962827</v>
      </c>
      <c r="AA20" s="48">
        <f t="shared" si="14"/>
        <v>2023</v>
      </c>
      <c r="AB20" s="18">
        <v>211.1353308626249</v>
      </c>
      <c r="AC20" s="18">
        <v>254.95969132267527</v>
      </c>
      <c r="AD20" s="79">
        <v>234.40537433559018</v>
      </c>
      <c r="AE20" s="18">
        <v>244.49740886265204</v>
      </c>
      <c r="AG20" s="48">
        <f t="shared" si="15"/>
        <v>2023</v>
      </c>
      <c r="AH20" s="18">
        <v>818.01048328683714</v>
      </c>
      <c r="AI20" s="18">
        <v>976.40692206513563</v>
      </c>
      <c r="AJ20" s="18">
        <v>1257.227989075247</v>
      </c>
      <c r="AK20" s="18">
        <v>1428.3726523221962</v>
      </c>
      <c r="AM20" s="17">
        <f t="shared" si="16"/>
        <v>2023</v>
      </c>
      <c r="AN20" s="108">
        <f t="shared" si="3"/>
        <v>52.674727470476149</v>
      </c>
      <c r="AO20" s="108">
        <f t="shared" si="4"/>
        <v>202.29900844237025</v>
      </c>
      <c r="AP20" s="108">
        <f t="shared" si="5"/>
        <v>364.8820241577493</v>
      </c>
      <c r="AQ20" s="19">
        <f t="shared" si="20"/>
        <v>619.85576007059569</v>
      </c>
      <c r="AR20" s="108">
        <f t="shared" si="6"/>
        <v>2046.3687150837986</v>
      </c>
      <c r="AS20" s="19">
        <f t="shared" si="21"/>
        <v>2666.2244751543944</v>
      </c>
      <c r="AU20" s="17">
        <f t="shared" si="17"/>
        <v>2023</v>
      </c>
      <c r="AV20" s="108">
        <f t="shared" si="7"/>
        <v>12.392823946144158</v>
      </c>
      <c r="AW20" s="108">
        <f t="shared" si="8"/>
        <v>12.168905409144681</v>
      </c>
      <c r="AX20" s="108">
        <f t="shared" si="9"/>
        <v>27.032301337706443</v>
      </c>
      <c r="AY20" s="45">
        <f t="shared" si="22"/>
        <v>51.594030692995283</v>
      </c>
      <c r="BA20" s="17">
        <f t="shared" si="18"/>
        <v>2023</v>
      </c>
      <c r="BB20" s="108">
        <f t="shared" si="10"/>
        <v>7.4566611786207835</v>
      </c>
      <c r="BC20" s="108">
        <f t="shared" si="11"/>
        <v>132.47669778418245</v>
      </c>
      <c r="BD20" s="108">
        <f t="shared" si="12"/>
        <v>76.486773165061123</v>
      </c>
      <c r="BE20" s="19">
        <f t="shared" si="19"/>
        <v>216.42013212786435</v>
      </c>
      <c r="BM20" s="6"/>
    </row>
    <row r="21" spans="1:70" ht="13.5" thickBot="1">
      <c r="A21" s="17">
        <f t="shared" si="0"/>
        <v>2024</v>
      </c>
      <c r="B21" s="18">
        <v>55.220934848731915</v>
      </c>
      <c r="C21" s="18">
        <v>203.82593709365361</v>
      </c>
      <c r="D21" s="18">
        <v>367.06986089957263</v>
      </c>
      <c r="E21" s="19">
        <v>626.11673284195808</v>
      </c>
      <c r="F21" s="80">
        <v>2046.3687150837986</v>
      </c>
      <c r="G21" s="19">
        <v>2672.4854479257565</v>
      </c>
      <c r="I21" s="17">
        <f t="shared" si="1"/>
        <v>2024</v>
      </c>
      <c r="J21" s="18">
        <v>12.693499937523445</v>
      </c>
      <c r="K21" s="18">
        <v>12.200241329921175</v>
      </c>
      <c r="L21" s="18">
        <v>27.15773140598813</v>
      </c>
      <c r="M21" s="45">
        <v>52.051472673432748</v>
      </c>
      <c r="O21" s="17">
        <f t="shared" si="2"/>
        <v>2024</v>
      </c>
      <c r="P21" s="18">
        <v>8.1645302545926661</v>
      </c>
      <c r="Q21" s="18">
        <v>133.38203109486327</v>
      </c>
      <c r="R21" s="18">
        <v>76.504794114564348</v>
      </c>
      <c r="S21" s="19">
        <v>218.05135546402028</v>
      </c>
      <c r="U21" s="48">
        <f t="shared" si="13"/>
        <v>2024</v>
      </c>
      <c r="V21" s="18">
        <v>2313.4090207901718</v>
      </c>
      <c r="W21" s="18">
        <v>2345.8453817499599</v>
      </c>
      <c r="X21" s="18">
        <v>2900.6074596694989</v>
      </c>
      <c r="Y21" s="18">
        <v>3132.5883372803887</v>
      </c>
      <c r="AA21" s="48">
        <f t="shared" si="14"/>
        <v>2024</v>
      </c>
      <c r="AB21" s="18">
        <v>198.12626995398793</v>
      </c>
      <c r="AC21" s="18">
        <v>258.29323224608237</v>
      </c>
      <c r="AD21" s="79">
        <v>231.34150866307036</v>
      </c>
      <c r="AE21" s="18">
        <v>240.83575207812683</v>
      </c>
      <c r="AG21" s="48">
        <f t="shared" si="15"/>
        <v>2024</v>
      </c>
      <c r="AH21" s="18">
        <v>855.75210369961428</v>
      </c>
      <c r="AI21" s="18">
        <v>981.10147146329803</v>
      </c>
      <c r="AJ21" s="18">
        <v>1258.3731186984267</v>
      </c>
      <c r="AK21" s="18">
        <v>1427.3079694645076</v>
      </c>
      <c r="AM21" s="17">
        <f t="shared" si="16"/>
        <v>2024</v>
      </c>
      <c r="AN21" s="108">
        <f t="shared" si="3"/>
        <v>55.220934848731915</v>
      </c>
      <c r="AO21" s="108">
        <f t="shared" si="4"/>
        <v>203.82593709365361</v>
      </c>
      <c r="AP21" s="108">
        <f t="shared" si="5"/>
        <v>367.06986089957263</v>
      </c>
      <c r="AQ21" s="19">
        <f t="shared" si="20"/>
        <v>626.11673284195808</v>
      </c>
      <c r="AR21" s="108">
        <f t="shared" si="6"/>
        <v>2046.3687150837986</v>
      </c>
      <c r="AS21" s="19">
        <f t="shared" si="21"/>
        <v>2672.4854479257565</v>
      </c>
      <c r="AU21" s="17">
        <f t="shared" si="17"/>
        <v>2024</v>
      </c>
      <c r="AV21" s="108">
        <f t="shared" si="7"/>
        <v>12.693499937523445</v>
      </c>
      <c r="AW21" s="108">
        <f t="shared" si="8"/>
        <v>12.200241329921175</v>
      </c>
      <c r="AX21" s="108">
        <f t="shared" si="9"/>
        <v>27.15773140598813</v>
      </c>
      <c r="AY21" s="45">
        <f t="shared" si="22"/>
        <v>52.051472673432748</v>
      </c>
      <c r="BA21" s="17">
        <f t="shared" si="18"/>
        <v>2024</v>
      </c>
      <c r="BB21" s="108">
        <f t="shared" si="10"/>
        <v>8.1645302545926661</v>
      </c>
      <c r="BC21" s="108">
        <f t="shared" si="11"/>
        <v>133.38203109486327</v>
      </c>
      <c r="BD21" s="108">
        <f t="shared" si="12"/>
        <v>76.504794114564348</v>
      </c>
      <c r="BE21" s="19">
        <f t="shared" si="19"/>
        <v>218.05135546402028</v>
      </c>
      <c r="BM21" s="6"/>
    </row>
    <row r="22" spans="1:70" ht="13.5" thickBot="1">
      <c r="A22" s="17">
        <f t="shared" si="0"/>
        <v>2025</v>
      </c>
      <c r="B22" s="18">
        <v>61.087290167953014</v>
      </c>
      <c r="C22" s="18">
        <v>205.7136329557548</v>
      </c>
      <c r="D22" s="18">
        <v>368.11925717913147</v>
      </c>
      <c r="E22" s="19">
        <v>634.9201803028393</v>
      </c>
      <c r="F22" s="80">
        <v>2046.3687150837986</v>
      </c>
      <c r="G22" s="19">
        <v>2681.2888953866377</v>
      </c>
      <c r="I22" s="17">
        <f t="shared" si="1"/>
        <v>2025</v>
      </c>
      <c r="J22" s="18">
        <v>12.921744598293262</v>
      </c>
      <c r="K22" s="18">
        <v>12.24416521422742</v>
      </c>
      <c r="L22" s="18">
        <v>27.297418777894965</v>
      </c>
      <c r="M22" s="45">
        <v>52.463328590415642</v>
      </c>
      <c r="O22" s="17">
        <f t="shared" si="2"/>
        <v>2025</v>
      </c>
      <c r="P22" s="18">
        <v>8.6808953890594722</v>
      </c>
      <c r="Q22" s="18">
        <v>134.56579872555977</v>
      </c>
      <c r="R22" s="18">
        <v>76.707612896254858</v>
      </c>
      <c r="S22" s="19">
        <v>219.95430701087409</v>
      </c>
      <c r="U22" s="48">
        <f t="shared" si="13"/>
        <v>2025</v>
      </c>
      <c r="V22" s="18">
        <v>2391.6221951521379</v>
      </c>
      <c r="W22" s="18">
        <v>2360.4515645178253</v>
      </c>
      <c r="X22" s="18">
        <v>2954.0506539763805</v>
      </c>
      <c r="Y22" s="18">
        <v>3181.8252363500569</v>
      </c>
      <c r="AA22" s="48">
        <f t="shared" si="14"/>
        <v>2025</v>
      </c>
      <c r="AB22" s="18">
        <v>194.77909638884813</v>
      </c>
      <c r="AC22" s="18">
        <v>241.7564794152816</v>
      </c>
      <c r="AD22" s="79">
        <v>236.21386446396883</v>
      </c>
      <c r="AE22" s="18">
        <v>242.6085354973103</v>
      </c>
      <c r="AG22" s="48">
        <f t="shared" si="15"/>
        <v>2025</v>
      </c>
      <c r="AH22" s="18">
        <v>874.43654830666344</v>
      </c>
      <c r="AI22" s="18">
        <v>1012.8316909504081</v>
      </c>
      <c r="AJ22" s="18">
        <v>1287.9365461369407</v>
      </c>
      <c r="AK22" s="18">
        <v>1454.8017964372227</v>
      </c>
      <c r="AM22" s="17">
        <f t="shared" si="16"/>
        <v>2025</v>
      </c>
      <c r="AN22" s="108">
        <f t="shared" si="3"/>
        <v>61.087290167953014</v>
      </c>
      <c r="AO22" s="108">
        <f t="shared" si="4"/>
        <v>205.7136329557548</v>
      </c>
      <c r="AP22" s="108">
        <f t="shared" si="5"/>
        <v>368.11925717913147</v>
      </c>
      <c r="AQ22" s="19">
        <f t="shared" si="20"/>
        <v>634.9201803028393</v>
      </c>
      <c r="AR22" s="108">
        <f t="shared" si="6"/>
        <v>2046.3687150837986</v>
      </c>
      <c r="AS22" s="19">
        <f t="shared" si="21"/>
        <v>2681.2888953866377</v>
      </c>
      <c r="AU22" s="17">
        <f t="shared" si="17"/>
        <v>2025</v>
      </c>
      <c r="AV22" s="108">
        <f t="shared" si="7"/>
        <v>12.921744598293262</v>
      </c>
      <c r="AW22" s="108">
        <f t="shared" si="8"/>
        <v>12.24416521422742</v>
      </c>
      <c r="AX22" s="108">
        <f t="shared" si="9"/>
        <v>27.297418777894965</v>
      </c>
      <c r="AY22" s="45">
        <f t="shared" si="22"/>
        <v>52.463328590415642</v>
      </c>
      <c r="BA22" s="17">
        <f t="shared" si="18"/>
        <v>2025</v>
      </c>
      <c r="BB22" s="108">
        <f t="shared" si="10"/>
        <v>8.6808953890594722</v>
      </c>
      <c r="BC22" s="108">
        <f t="shared" si="11"/>
        <v>134.56579872555977</v>
      </c>
      <c r="BD22" s="108">
        <f t="shared" si="12"/>
        <v>76.707612896254858</v>
      </c>
      <c r="BE22" s="19">
        <f t="shared" si="19"/>
        <v>219.95430701087409</v>
      </c>
      <c r="BM22" s="6"/>
    </row>
    <row r="23" spans="1:70" ht="13.5" thickBot="1">
      <c r="A23" s="17">
        <f t="shared" si="0"/>
        <v>2026</v>
      </c>
      <c r="B23" s="18">
        <v>71.353522458912366</v>
      </c>
      <c r="C23" s="18">
        <v>208.10255263555115</v>
      </c>
      <c r="D23" s="18">
        <v>370.26222184662265</v>
      </c>
      <c r="E23" s="19">
        <v>649.71829694108624</v>
      </c>
      <c r="F23" s="80">
        <v>2046.3687150837986</v>
      </c>
      <c r="G23" s="19">
        <v>2696.0870120248846</v>
      </c>
      <c r="I23" s="17">
        <f t="shared" si="1"/>
        <v>2026</v>
      </c>
      <c r="J23" s="18">
        <v>13.653476551909407</v>
      </c>
      <c r="K23" s="18">
        <v>12.321392146615342</v>
      </c>
      <c r="L23" s="18">
        <v>27.6116874557685</v>
      </c>
      <c r="M23" s="45">
        <v>53.586556154293248</v>
      </c>
      <c r="O23" s="17">
        <f t="shared" si="2"/>
        <v>2026</v>
      </c>
      <c r="P23" s="18">
        <v>10.966041335191937</v>
      </c>
      <c r="Q23" s="18">
        <v>136.04146162123271</v>
      </c>
      <c r="R23" s="18">
        <v>77.103151221354949</v>
      </c>
      <c r="S23" s="19">
        <v>224.11065417777959</v>
      </c>
      <c r="U23" s="48">
        <f t="shared" si="13"/>
        <v>2026</v>
      </c>
      <c r="V23" s="18">
        <v>2433.1153464587146</v>
      </c>
      <c r="W23" s="18">
        <v>2378.6607839380426</v>
      </c>
      <c r="X23" s="18">
        <v>3028.8502087935717</v>
      </c>
      <c r="Y23" s="18">
        <v>3276.819518887231</v>
      </c>
      <c r="AA23" s="48">
        <f t="shared" si="14"/>
        <v>2026</v>
      </c>
      <c r="AB23" s="18">
        <v>194.6357160773664</v>
      </c>
      <c r="AC23" s="18">
        <v>265.53968703130772</v>
      </c>
      <c r="AD23" s="79">
        <v>238.50378223118878</v>
      </c>
      <c r="AE23" s="18">
        <v>248.58281942687614</v>
      </c>
      <c r="AG23" s="48">
        <f t="shared" si="15"/>
        <v>2026</v>
      </c>
      <c r="AH23" s="18">
        <v>891.15556364618988</v>
      </c>
      <c r="AI23" s="18">
        <v>1071.9261645137617</v>
      </c>
      <c r="AJ23" s="18">
        <v>1333.3836458130365</v>
      </c>
      <c r="AK23" s="18">
        <v>1515.45463795364</v>
      </c>
      <c r="AM23" s="17">
        <f t="shared" si="16"/>
        <v>2026</v>
      </c>
      <c r="AN23" s="108">
        <f t="shared" si="3"/>
        <v>71.353522458912366</v>
      </c>
      <c r="AO23" s="108">
        <f t="shared" si="4"/>
        <v>208.10255263555115</v>
      </c>
      <c r="AP23" s="108">
        <f t="shared" si="5"/>
        <v>370.26222184662265</v>
      </c>
      <c r="AQ23" s="19">
        <f t="shared" si="20"/>
        <v>649.71829694108624</v>
      </c>
      <c r="AR23" s="108">
        <f t="shared" si="6"/>
        <v>2046.3687150837986</v>
      </c>
      <c r="AS23" s="19">
        <f t="shared" si="21"/>
        <v>2696.0870120248846</v>
      </c>
      <c r="AU23" s="17">
        <f t="shared" si="17"/>
        <v>2026</v>
      </c>
      <c r="AV23" s="108">
        <f t="shared" si="7"/>
        <v>13.653476551909407</v>
      </c>
      <c r="AW23" s="108">
        <f t="shared" si="8"/>
        <v>12.321392146615342</v>
      </c>
      <c r="AX23" s="108">
        <f t="shared" si="9"/>
        <v>27.6116874557685</v>
      </c>
      <c r="AY23" s="45">
        <f t="shared" si="22"/>
        <v>53.586556154293248</v>
      </c>
      <c r="BA23" s="17">
        <f t="shared" si="18"/>
        <v>2026</v>
      </c>
      <c r="BB23" s="108">
        <f t="shared" si="10"/>
        <v>10.966041335191937</v>
      </c>
      <c r="BC23" s="108">
        <f t="shared" si="11"/>
        <v>136.04146162123271</v>
      </c>
      <c r="BD23" s="108">
        <f t="shared" si="12"/>
        <v>77.103151221354949</v>
      </c>
      <c r="BE23" s="19">
        <f t="shared" si="19"/>
        <v>224.11065417777959</v>
      </c>
      <c r="BM23" s="6"/>
    </row>
    <row r="24" spans="1:70" ht="13.5" thickBot="1">
      <c r="A24" s="17">
        <f t="shared" si="0"/>
        <v>2027</v>
      </c>
      <c r="B24" s="18">
        <v>81.330595833894606</v>
      </c>
      <c r="C24" s="18">
        <v>210.60036706267965</v>
      </c>
      <c r="D24" s="18">
        <v>373.19929085016656</v>
      </c>
      <c r="E24" s="19">
        <v>665.13025374674089</v>
      </c>
      <c r="F24" s="80">
        <v>2046.3687150837986</v>
      </c>
      <c r="G24" s="19">
        <v>2711.4989688305395</v>
      </c>
      <c r="I24" s="17">
        <f t="shared" si="1"/>
        <v>2027</v>
      </c>
      <c r="J24" s="18">
        <v>13.967357148533752</v>
      </c>
      <c r="K24" s="18">
        <v>12.416435778255545</v>
      </c>
      <c r="L24" s="18">
        <v>28.0777171855521</v>
      </c>
      <c r="M24" s="45">
        <v>54.461510112341401</v>
      </c>
      <c r="O24" s="17">
        <f t="shared" si="2"/>
        <v>2027</v>
      </c>
      <c r="P24" s="18">
        <v>13.107022835541351</v>
      </c>
      <c r="Q24" s="18">
        <v>137.52492669955211</v>
      </c>
      <c r="R24" s="18">
        <v>77.709053095721757</v>
      </c>
      <c r="S24" s="19">
        <v>228.34100263081524</v>
      </c>
      <c r="U24" s="48">
        <f t="shared" si="13"/>
        <v>2027</v>
      </c>
      <c r="V24" s="18">
        <v>2490.0562664274094</v>
      </c>
      <c r="W24" s="18">
        <v>2400.7496681074754</v>
      </c>
      <c r="X24" s="18">
        <v>3136.4039343020149</v>
      </c>
      <c r="Y24" s="18">
        <v>3371.5384541898079</v>
      </c>
      <c r="AA24" s="48">
        <f t="shared" si="14"/>
        <v>2027</v>
      </c>
      <c r="AB24" s="18">
        <v>219.1722358082007</v>
      </c>
      <c r="AC24" s="18">
        <v>265.35024780389762</v>
      </c>
      <c r="AD24" s="79">
        <v>242.55103271439924</v>
      </c>
      <c r="AE24" s="18">
        <v>252.4552594039825</v>
      </c>
      <c r="AG24" s="48">
        <f t="shared" si="15"/>
        <v>2027</v>
      </c>
      <c r="AH24" s="18">
        <v>914.29116924689686</v>
      </c>
      <c r="AI24" s="18">
        <v>1118.5385707938385</v>
      </c>
      <c r="AJ24" s="18">
        <v>1420.4194527295992</v>
      </c>
      <c r="AK24" s="18">
        <v>1590.2618279919097</v>
      </c>
      <c r="AM24" s="17">
        <f t="shared" si="16"/>
        <v>2027</v>
      </c>
      <c r="AN24" s="108">
        <f t="shared" si="3"/>
        <v>81.330595833894606</v>
      </c>
      <c r="AO24" s="108">
        <f t="shared" si="4"/>
        <v>210.60036706267965</v>
      </c>
      <c r="AP24" s="108">
        <f t="shared" si="5"/>
        <v>373.19929085016656</v>
      </c>
      <c r="AQ24" s="19">
        <f t="shared" si="20"/>
        <v>665.13025374674089</v>
      </c>
      <c r="AR24" s="108">
        <f t="shared" si="6"/>
        <v>2046.3687150837986</v>
      </c>
      <c r="AS24" s="19">
        <f t="shared" si="21"/>
        <v>2711.4989688305395</v>
      </c>
      <c r="AU24" s="17">
        <f t="shared" si="17"/>
        <v>2027</v>
      </c>
      <c r="AV24" s="108">
        <f t="shared" si="7"/>
        <v>13.967357148533752</v>
      </c>
      <c r="AW24" s="108">
        <f t="shared" si="8"/>
        <v>12.416435778255545</v>
      </c>
      <c r="AX24" s="108">
        <f t="shared" si="9"/>
        <v>28.0777171855521</v>
      </c>
      <c r="AY24" s="45">
        <f t="shared" si="22"/>
        <v>54.461510112341401</v>
      </c>
      <c r="BA24" s="17">
        <f t="shared" si="18"/>
        <v>2027</v>
      </c>
      <c r="BB24" s="108">
        <f t="shared" si="10"/>
        <v>13.107022835541351</v>
      </c>
      <c r="BC24" s="108">
        <f t="shared" si="11"/>
        <v>137.52492669955211</v>
      </c>
      <c r="BD24" s="108">
        <f t="shared" si="12"/>
        <v>77.709053095721757</v>
      </c>
      <c r="BE24" s="19">
        <f t="shared" si="19"/>
        <v>228.34100263081524</v>
      </c>
      <c r="BM24" s="6"/>
    </row>
    <row r="25" spans="1:70" ht="13.5" thickBot="1">
      <c r="A25" s="17">
        <f t="shared" si="0"/>
        <v>2028</v>
      </c>
      <c r="B25" s="18">
        <v>86.488621892153162</v>
      </c>
      <c r="C25" s="18">
        <v>212.71802589569901</v>
      </c>
      <c r="D25" s="18">
        <v>375.89880170200144</v>
      </c>
      <c r="E25" s="19">
        <v>675.10544948985353</v>
      </c>
      <c r="F25" s="80">
        <v>2046.3687150837986</v>
      </c>
      <c r="G25" s="19">
        <v>2721.4741645736522</v>
      </c>
      <c r="I25" s="17">
        <f t="shared" si="1"/>
        <v>2028</v>
      </c>
      <c r="J25" s="18">
        <v>14.040840041317372</v>
      </c>
      <c r="K25" s="18">
        <v>12.496352044401116</v>
      </c>
      <c r="L25" s="18">
        <v>28.52842753988417</v>
      </c>
      <c r="M25" s="45">
        <v>55.065619625602658</v>
      </c>
      <c r="O25" s="17">
        <f t="shared" si="2"/>
        <v>2028</v>
      </c>
      <c r="P25" s="18">
        <v>14.097609450352586</v>
      </c>
      <c r="Q25" s="18">
        <v>138.73553615861587</v>
      </c>
      <c r="R25" s="18">
        <v>78.338071453586537</v>
      </c>
      <c r="S25" s="19">
        <v>231.171217062555</v>
      </c>
      <c r="U25" s="48">
        <f t="shared" si="13"/>
        <v>2028</v>
      </c>
      <c r="V25" s="18">
        <v>2604.320963801581</v>
      </c>
      <c r="W25" s="18">
        <v>2420.309513186317</v>
      </c>
      <c r="X25" s="18">
        <v>3185.3430403008706</v>
      </c>
      <c r="Y25" s="18">
        <v>3416.4700309176492</v>
      </c>
      <c r="AA25" s="48">
        <f t="shared" si="14"/>
        <v>2028</v>
      </c>
      <c r="AB25" s="18">
        <v>244.36962886585553</v>
      </c>
      <c r="AC25" s="18">
        <v>264.48997472000053</v>
      </c>
      <c r="AD25" s="79">
        <v>241.84388783905439</v>
      </c>
      <c r="AE25" s="18">
        <v>251.34906875558221</v>
      </c>
      <c r="AG25" s="48">
        <f t="shared" si="15"/>
        <v>2028</v>
      </c>
      <c r="AH25" s="18">
        <v>981.11569713554502</v>
      </c>
      <c r="AI25" s="18">
        <v>1134.0833904344786</v>
      </c>
      <c r="AJ25" s="18">
        <v>1444.1183373381778</v>
      </c>
      <c r="AK25" s="18">
        <v>1605.2223455243679</v>
      </c>
      <c r="AM25" s="17">
        <f t="shared" si="16"/>
        <v>2028</v>
      </c>
      <c r="AN25" s="108">
        <f t="shared" si="3"/>
        <v>86.488621892153162</v>
      </c>
      <c r="AO25" s="108">
        <f t="shared" si="4"/>
        <v>212.71802589569901</v>
      </c>
      <c r="AP25" s="108">
        <f t="shared" si="5"/>
        <v>375.89880170200144</v>
      </c>
      <c r="AQ25" s="19">
        <f t="shared" si="20"/>
        <v>675.10544948985353</v>
      </c>
      <c r="AR25" s="108">
        <f t="shared" si="6"/>
        <v>2046.3687150837986</v>
      </c>
      <c r="AS25" s="19">
        <f t="shared" si="21"/>
        <v>2721.4741645736522</v>
      </c>
      <c r="AU25" s="17">
        <f t="shared" si="17"/>
        <v>2028</v>
      </c>
      <c r="AV25" s="108">
        <f t="shared" si="7"/>
        <v>14.040840041317372</v>
      </c>
      <c r="AW25" s="108">
        <f t="shared" si="8"/>
        <v>12.496352044401116</v>
      </c>
      <c r="AX25" s="108">
        <f t="shared" si="9"/>
        <v>28.52842753988417</v>
      </c>
      <c r="AY25" s="45">
        <f t="shared" si="22"/>
        <v>55.065619625602658</v>
      </c>
      <c r="BA25" s="17">
        <f t="shared" si="18"/>
        <v>2028</v>
      </c>
      <c r="BB25" s="108">
        <f t="shared" si="10"/>
        <v>14.097609450352586</v>
      </c>
      <c r="BC25" s="108">
        <f t="shared" si="11"/>
        <v>138.73553615861587</v>
      </c>
      <c r="BD25" s="108">
        <f t="shared" si="12"/>
        <v>78.338071453586537</v>
      </c>
      <c r="BE25" s="19">
        <f t="shared" si="19"/>
        <v>231.171217062555</v>
      </c>
      <c r="BM25" s="6"/>
    </row>
    <row r="26" spans="1:70" ht="13.5" thickBot="1">
      <c r="A26" s="17">
        <f t="shared" si="0"/>
        <v>2029</v>
      </c>
      <c r="B26" s="18">
        <v>92.728962718602247</v>
      </c>
      <c r="C26" s="18">
        <v>214.36440805221113</v>
      </c>
      <c r="D26" s="18">
        <v>377.67192682871809</v>
      </c>
      <c r="E26" s="19">
        <v>684.76529759953155</v>
      </c>
      <c r="F26" s="80">
        <v>2046.3687150837986</v>
      </c>
      <c r="G26" s="19">
        <v>2731.1340126833302</v>
      </c>
      <c r="I26" s="17">
        <f t="shared" si="1"/>
        <v>2029</v>
      </c>
      <c r="J26" s="18">
        <v>14.537057969296754</v>
      </c>
      <c r="K26" s="18">
        <v>12.544606573832889</v>
      </c>
      <c r="L26" s="18">
        <v>28.832404816178492</v>
      </c>
      <c r="M26" s="45">
        <v>55.914069359308129</v>
      </c>
      <c r="O26" s="17">
        <f t="shared" si="2"/>
        <v>2029</v>
      </c>
      <c r="P26" s="18">
        <v>15.35814366367905</v>
      </c>
      <c r="Q26" s="18">
        <v>139.66593397874973</v>
      </c>
      <c r="R26" s="18">
        <v>78.578757100691647</v>
      </c>
      <c r="S26" s="19">
        <v>233.60283474312041</v>
      </c>
      <c r="U26" s="48">
        <f t="shared" si="13"/>
        <v>2029</v>
      </c>
      <c r="V26" s="18">
        <v>2622.8542228610536</v>
      </c>
      <c r="W26" s="18">
        <v>2433.9853527666078</v>
      </c>
      <c r="X26" s="18">
        <v>3271.0593829994273</v>
      </c>
      <c r="Y26" s="18">
        <v>3507.2945725244317</v>
      </c>
      <c r="AA26" s="48">
        <f t="shared" si="14"/>
        <v>2029</v>
      </c>
      <c r="AB26" s="18">
        <v>246.12811311478976</v>
      </c>
      <c r="AC26" s="18">
        <v>268.5656222554739</v>
      </c>
      <c r="AD26" s="79">
        <v>245.86420687769325</v>
      </c>
      <c r="AE26" s="18">
        <v>254.12194072877878</v>
      </c>
      <c r="AG26" s="48">
        <f t="shared" si="15"/>
        <v>2029</v>
      </c>
      <c r="AH26" s="18">
        <v>978.03207171193935</v>
      </c>
      <c r="AI26" s="18">
        <v>1155.182090639071</v>
      </c>
      <c r="AJ26" s="18">
        <v>1483.8579852959185</v>
      </c>
      <c r="AK26" s="18">
        <v>1648.2004593510601</v>
      </c>
      <c r="AM26" s="17">
        <f t="shared" si="16"/>
        <v>2029</v>
      </c>
      <c r="AN26" s="108">
        <f t="shared" si="3"/>
        <v>92.728962718602247</v>
      </c>
      <c r="AO26" s="108">
        <f t="shared" si="4"/>
        <v>214.36440805221113</v>
      </c>
      <c r="AP26" s="108">
        <f t="shared" si="5"/>
        <v>377.67192682871809</v>
      </c>
      <c r="AQ26" s="19">
        <f t="shared" si="20"/>
        <v>684.76529759953155</v>
      </c>
      <c r="AR26" s="108">
        <f t="shared" si="6"/>
        <v>2046.3687150837986</v>
      </c>
      <c r="AS26" s="19">
        <f t="shared" si="21"/>
        <v>2731.1340126833302</v>
      </c>
      <c r="AU26" s="17">
        <f t="shared" si="17"/>
        <v>2029</v>
      </c>
      <c r="AV26" s="108">
        <f t="shared" si="7"/>
        <v>14.537057969296754</v>
      </c>
      <c r="AW26" s="108">
        <f t="shared" si="8"/>
        <v>12.544606573832889</v>
      </c>
      <c r="AX26" s="108">
        <f t="shared" si="9"/>
        <v>28.832404816178492</v>
      </c>
      <c r="AY26" s="45">
        <f t="shared" si="22"/>
        <v>55.914069359308129</v>
      </c>
      <c r="BA26" s="17">
        <f t="shared" si="18"/>
        <v>2029</v>
      </c>
      <c r="BB26" s="108">
        <f t="shared" si="10"/>
        <v>15.35814366367905</v>
      </c>
      <c r="BC26" s="108">
        <f t="shared" si="11"/>
        <v>139.66593397874973</v>
      </c>
      <c r="BD26" s="108">
        <f t="shared" si="12"/>
        <v>78.578757100691647</v>
      </c>
      <c r="BE26" s="19">
        <f t="shared" si="19"/>
        <v>233.60283474312041</v>
      </c>
      <c r="BM26" s="6"/>
    </row>
    <row r="27" spans="1:70" ht="13.5" thickBot="1">
      <c r="A27" s="17">
        <f t="shared" si="0"/>
        <v>2030</v>
      </c>
      <c r="B27" s="18">
        <v>95.552210969038583</v>
      </c>
      <c r="C27" s="18">
        <v>215.82119185005044</v>
      </c>
      <c r="D27" s="18">
        <v>379.01210781604362</v>
      </c>
      <c r="E27" s="19">
        <v>690.38551063513273</v>
      </c>
      <c r="F27" s="80">
        <v>2046.3687150837986</v>
      </c>
      <c r="G27" s="19">
        <v>2736.7542257189316</v>
      </c>
      <c r="I27" s="17">
        <f t="shared" si="1"/>
        <v>2030</v>
      </c>
      <c r="J27" s="18">
        <v>15.439306359287817</v>
      </c>
      <c r="K27" s="18">
        <v>12.57425210044773</v>
      </c>
      <c r="L27" s="18">
        <v>29.027496545096803</v>
      </c>
      <c r="M27" s="45">
        <v>57.041055004832351</v>
      </c>
      <c r="O27" s="17">
        <f t="shared" si="2"/>
        <v>2030</v>
      </c>
      <c r="P27" s="18">
        <v>15.562146466573392</v>
      </c>
      <c r="Q27" s="18">
        <v>140.50316754414382</v>
      </c>
      <c r="R27" s="18">
        <v>78.405502232661789</v>
      </c>
      <c r="S27" s="19">
        <v>234.47081624337898</v>
      </c>
      <c r="U27" s="48">
        <f t="shared" si="13"/>
        <v>2030</v>
      </c>
      <c r="V27" s="18">
        <v>2740.7846208339947</v>
      </c>
      <c r="W27" s="18">
        <v>2444.8600442863553</v>
      </c>
      <c r="X27" s="18">
        <v>3280.070048066143</v>
      </c>
      <c r="Y27" s="18">
        <v>3536.564835257112</v>
      </c>
      <c r="AA27" s="48">
        <f t="shared" si="14"/>
        <v>2030</v>
      </c>
      <c r="AB27" s="18">
        <v>250.80407058610103</v>
      </c>
      <c r="AC27" s="18">
        <v>251.54240763201557</v>
      </c>
      <c r="AD27" s="79">
        <v>247.11019017427537</v>
      </c>
      <c r="AE27" s="18">
        <v>255.59075895731812</v>
      </c>
      <c r="AG27" s="48">
        <f t="shared" si="15"/>
        <v>2030</v>
      </c>
      <c r="AH27" s="18">
        <v>1073.5638800308272</v>
      </c>
      <c r="AI27" s="18">
        <v>1182.9297795715829</v>
      </c>
      <c r="AJ27" s="18">
        <v>1479.181462091226</v>
      </c>
      <c r="AK27" s="18">
        <v>1649.7361950311538</v>
      </c>
      <c r="AM27" s="17">
        <f t="shared" si="16"/>
        <v>2030</v>
      </c>
      <c r="AN27" s="108">
        <f t="shared" si="3"/>
        <v>95.552210969038583</v>
      </c>
      <c r="AO27" s="108">
        <f t="shared" si="4"/>
        <v>215.82119185005044</v>
      </c>
      <c r="AP27" s="108">
        <f t="shared" si="5"/>
        <v>379.01210781604362</v>
      </c>
      <c r="AQ27" s="19">
        <f t="shared" si="20"/>
        <v>690.38551063513273</v>
      </c>
      <c r="AR27" s="108">
        <f t="shared" si="6"/>
        <v>2046.3687150837986</v>
      </c>
      <c r="AS27" s="19">
        <f t="shared" si="21"/>
        <v>2736.7542257189316</v>
      </c>
      <c r="AU27" s="17">
        <f t="shared" si="17"/>
        <v>2030</v>
      </c>
      <c r="AV27" s="108">
        <f t="shared" si="7"/>
        <v>15.439306359287817</v>
      </c>
      <c r="AW27" s="108">
        <f t="shared" si="8"/>
        <v>12.57425210044773</v>
      </c>
      <c r="AX27" s="108">
        <f t="shared" si="9"/>
        <v>29.027496545096803</v>
      </c>
      <c r="AY27" s="45">
        <f t="shared" si="22"/>
        <v>57.041055004832351</v>
      </c>
      <c r="BA27" s="17">
        <f t="shared" si="18"/>
        <v>2030</v>
      </c>
      <c r="BB27" s="108">
        <f t="shared" si="10"/>
        <v>15.562146466573392</v>
      </c>
      <c r="BC27" s="108">
        <f t="shared" si="11"/>
        <v>140.50316754414382</v>
      </c>
      <c r="BD27" s="108">
        <f t="shared" si="12"/>
        <v>78.405502232661789</v>
      </c>
      <c r="BE27" s="19">
        <f t="shared" si="19"/>
        <v>234.47081624337898</v>
      </c>
      <c r="BM27" s="6"/>
    </row>
    <row r="28" spans="1:70" ht="13.5" thickBot="1">
      <c r="A28" s="17">
        <f t="shared" si="0"/>
        <v>2031</v>
      </c>
      <c r="B28" s="18">
        <v>104.14839496092642</v>
      </c>
      <c r="C28" s="18">
        <v>217.32662880512362</v>
      </c>
      <c r="D28" s="18">
        <v>380.76320745385567</v>
      </c>
      <c r="E28" s="19">
        <v>702.23823121990574</v>
      </c>
      <c r="F28" s="80">
        <v>2046.3687150837986</v>
      </c>
      <c r="G28" s="19">
        <v>2748.6069463037043</v>
      </c>
      <c r="I28" s="17">
        <f t="shared" si="1"/>
        <v>2031</v>
      </c>
      <c r="J28" s="18">
        <v>18.938580063402981</v>
      </c>
      <c r="K28" s="18">
        <v>12.606443178414837</v>
      </c>
      <c r="L28" s="18">
        <v>29.231052275324544</v>
      </c>
      <c r="M28" s="45">
        <v>60.77607551714236</v>
      </c>
      <c r="O28" s="17">
        <f t="shared" si="2"/>
        <v>2031</v>
      </c>
      <c r="P28" s="18">
        <v>19.061805517608352</v>
      </c>
      <c r="Q28" s="18">
        <v>141.37224891558702</v>
      </c>
      <c r="R28" s="18">
        <v>78.252008601559751</v>
      </c>
      <c r="S28" s="19">
        <v>238.68606303475514</v>
      </c>
      <c r="U28" s="48">
        <f t="shared" si="13"/>
        <v>2031</v>
      </c>
      <c r="V28" s="18">
        <v>2778.7086125653823</v>
      </c>
      <c r="W28" s="18">
        <v>2457.5768718957311</v>
      </c>
      <c r="X28" s="18">
        <v>3401.6188110922963</v>
      </c>
      <c r="Y28" s="18">
        <v>3634.5758549797611</v>
      </c>
      <c r="AA28" s="48">
        <f t="shared" si="14"/>
        <v>2031</v>
      </c>
      <c r="AB28" s="18">
        <v>254.22275285276356</v>
      </c>
      <c r="AC28" s="18">
        <v>274.8861700747849</v>
      </c>
      <c r="AD28" s="79">
        <v>262.08015852088766</v>
      </c>
      <c r="AE28" s="18">
        <v>275.32923258273269</v>
      </c>
      <c r="AG28" s="48">
        <f t="shared" si="15"/>
        <v>2031</v>
      </c>
      <c r="AH28" s="18">
        <v>1091.3918318952826</v>
      </c>
      <c r="AI28" s="18">
        <v>1205.282835308743</v>
      </c>
      <c r="AJ28" s="18">
        <v>1569.0032546455168</v>
      </c>
      <c r="AK28" s="18">
        <v>1717.093518069064</v>
      </c>
      <c r="AM28" s="17">
        <f t="shared" si="16"/>
        <v>2031</v>
      </c>
      <c r="AN28" s="108">
        <f t="shared" si="3"/>
        <v>104.14839496092642</v>
      </c>
      <c r="AO28" s="108">
        <f t="shared" si="4"/>
        <v>217.32662880512362</v>
      </c>
      <c r="AP28" s="108">
        <f t="shared" si="5"/>
        <v>380.76320745385567</v>
      </c>
      <c r="AQ28" s="19">
        <f t="shared" si="20"/>
        <v>702.23823121990574</v>
      </c>
      <c r="AR28" s="108">
        <f t="shared" si="6"/>
        <v>2046.3687150837986</v>
      </c>
      <c r="AS28" s="19">
        <f t="shared" si="21"/>
        <v>2748.6069463037043</v>
      </c>
      <c r="AU28" s="17">
        <f t="shared" si="17"/>
        <v>2031</v>
      </c>
      <c r="AV28" s="108">
        <f t="shared" si="7"/>
        <v>18.938580063402981</v>
      </c>
      <c r="AW28" s="108">
        <f t="shared" si="8"/>
        <v>12.606443178414837</v>
      </c>
      <c r="AX28" s="108">
        <f t="shared" si="9"/>
        <v>29.231052275324544</v>
      </c>
      <c r="AY28" s="45">
        <f t="shared" si="22"/>
        <v>60.77607551714236</v>
      </c>
      <c r="BA28" s="17">
        <f t="shared" si="18"/>
        <v>2031</v>
      </c>
      <c r="BB28" s="108">
        <f t="shared" si="10"/>
        <v>19.061805517608352</v>
      </c>
      <c r="BC28" s="108">
        <f t="shared" si="11"/>
        <v>141.37224891558702</v>
      </c>
      <c r="BD28" s="108">
        <f t="shared" si="12"/>
        <v>78.252008601559751</v>
      </c>
      <c r="BE28" s="19">
        <f t="shared" si="19"/>
        <v>238.68606303475514</v>
      </c>
      <c r="BM28" s="6"/>
    </row>
    <row r="29" spans="1:70" ht="13.5" thickBot="1">
      <c r="A29" s="17">
        <f t="shared" si="0"/>
        <v>2032</v>
      </c>
      <c r="B29" s="18">
        <v>106.37702663647673</v>
      </c>
      <c r="C29" s="18">
        <v>218.7942890978124</v>
      </c>
      <c r="D29" s="18">
        <v>382.84275510640282</v>
      </c>
      <c r="E29" s="19">
        <v>708.01407084069194</v>
      </c>
      <c r="F29" s="80">
        <v>2046.3687150837986</v>
      </c>
      <c r="G29" s="19">
        <v>2754.3827859244907</v>
      </c>
      <c r="I29" s="17">
        <f t="shared" si="1"/>
        <v>2032</v>
      </c>
      <c r="J29" s="18">
        <v>19.118026329328771</v>
      </c>
      <c r="K29" s="18">
        <v>12.638771269677386</v>
      </c>
      <c r="L29" s="18">
        <v>29.438748368914631</v>
      </c>
      <c r="M29" s="45">
        <v>61.195545967920786</v>
      </c>
      <c r="O29" s="17">
        <f t="shared" si="2"/>
        <v>2032</v>
      </c>
      <c r="P29" s="18">
        <v>18.744565202250186</v>
      </c>
      <c r="Q29" s="18">
        <v>142.2051321546744</v>
      </c>
      <c r="R29" s="18">
        <v>78.25957610332263</v>
      </c>
      <c r="S29" s="19">
        <v>239.20927346024723</v>
      </c>
      <c r="U29" s="48">
        <f t="shared" si="13"/>
        <v>2032</v>
      </c>
      <c r="V29" s="18">
        <v>2812.4458615398971</v>
      </c>
      <c r="W29" s="18">
        <v>2471.4771906568149</v>
      </c>
      <c r="X29" s="18">
        <v>3451.5401058165903</v>
      </c>
      <c r="Y29" s="18">
        <v>3671.4036050430004</v>
      </c>
      <c r="AA29" s="48">
        <f t="shared" si="14"/>
        <v>2032</v>
      </c>
      <c r="AB29" s="18">
        <v>250.50795036442582</v>
      </c>
      <c r="AC29" s="18">
        <v>270.86958089932591</v>
      </c>
      <c r="AD29" s="79">
        <v>257.6155269630251</v>
      </c>
      <c r="AE29" s="18">
        <v>272.70197195692475</v>
      </c>
      <c r="AG29" s="48">
        <f t="shared" si="15"/>
        <v>2032</v>
      </c>
      <c r="AH29" s="18">
        <v>1093.1623926834638</v>
      </c>
      <c r="AI29" s="18">
        <v>1235.2321355804984</v>
      </c>
      <c r="AJ29" s="18">
        <v>1600.1349984984502</v>
      </c>
      <c r="AK29" s="18">
        <v>1748.5037389706551</v>
      </c>
      <c r="AM29" s="17">
        <f t="shared" si="16"/>
        <v>2032</v>
      </c>
      <c r="AN29" s="108">
        <f t="shared" si="3"/>
        <v>106.37702663647673</v>
      </c>
      <c r="AO29" s="108">
        <f t="shared" si="4"/>
        <v>218.7942890978124</v>
      </c>
      <c r="AP29" s="108">
        <f t="shared" si="5"/>
        <v>382.84275510640282</v>
      </c>
      <c r="AQ29" s="19">
        <f t="shared" si="20"/>
        <v>708.01407084069194</v>
      </c>
      <c r="AR29" s="108">
        <f t="shared" si="6"/>
        <v>2046.3687150837986</v>
      </c>
      <c r="AS29" s="19">
        <f t="shared" si="21"/>
        <v>2754.3827859244907</v>
      </c>
      <c r="AU29" s="17">
        <f t="shared" si="17"/>
        <v>2032</v>
      </c>
      <c r="AV29" s="108">
        <f t="shared" si="7"/>
        <v>19.118026329328771</v>
      </c>
      <c r="AW29" s="108">
        <f t="shared" si="8"/>
        <v>12.638771269677386</v>
      </c>
      <c r="AX29" s="108">
        <f t="shared" si="9"/>
        <v>29.438748368914631</v>
      </c>
      <c r="AY29" s="45">
        <f t="shared" si="22"/>
        <v>61.195545967920786</v>
      </c>
      <c r="BA29" s="17">
        <f t="shared" si="18"/>
        <v>2032</v>
      </c>
      <c r="BB29" s="108">
        <f t="shared" si="10"/>
        <v>18.744565202250186</v>
      </c>
      <c r="BC29" s="108">
        <f t="shared" si="11"/>
        <v>142.2051321546744</v>
      </c>
      <c r="BD29" s="108">
        <f t="shared" si="12"/>
        <v>78.25957610332263</v>
      </c>
      <c r="BE29" s="19">
        <f t="shared" si="19"/>
        <v>239.20927346024723</v>
      </c>
      <c r="BM29" s="6"/>
    </row>
    <row r="30" spans="1:70" ht="13.5" thickBot="1">
      <c r="A30" s="17">
        <f t="shared" si="0"/>
        <v>2033</v>
      </c>
      <c r="B30" s="18">
        <v>113.47570900738476</v>
      </c>
      <c r="C30" s="106">
        <v>220.15429362869631</v>
      </c>
      <c r="D30" s="110">
        <v>384.68206234866597</v>
      </c>
      <c r="E30" s="109">
        <v>718.31206498474705</v>
      </c>
      <c r="F30" s="80">
        <v>2046.3687150837986</v>
      </c>
      <c r="G30" s="109">
        <v>2764.6807800685456</v>
      </c>
      <c r="I30" s="17">
        <f t="shared" si="1"/>
        <v>2033</v>
      </c>
      <c r="J30" s="18">
        <v>19.646193962240048</v>
      </c>
      <c r="K30" s="96">
        <v>12.667561652949095</v>
      </c>
      <c r="L30" s="97">
        <v>29.617548312692417</v>
      </c>
      <c r="M30" s="45">
        <v>61.931303927881558</v>
      </c>
      <c r="O30" s="17">
        <f t="shared" si="2"/>
        <v>2033</v>
      </c>
      <c r="P30" s="18">
        <v>20.172261879197109</v>
      </c>
      <c r="Q30" s="98">
        <v>142.96795281988008</v>
      </c>
      <c r="R30" s="99">
        <v>78.158834845752807</v>
      </c>
      <c r="S30" s="109">
        <v>241.29904954483001</v>
      </c>
      <c r="U30" s="48">
        <f t="shared" si="13"/>
        <v>2033</v>
      </c>
      <c r="V30" s="18">
        <v>2825.1851499380032</v>
      </c>
      <c r="W30" s="18">
        <v>2483.9690167004164</v>
      </c>
      <c r="X30" s="18">
        <v>3476.9916340561531</v>
      </c>
      <c r="Y30" s="18">
        <v>3709.3951198756395</v>
      </c>
      <c r="AA30" s="48">
        <f t="shared" si="14"/>
        <v>2033</v>
      </c>
      <c r="AB30" s="18">
        <v>251.1471714843014</v>
      </c>
      <c r="AC30" s="18">
        <v>271.79954260903253</v>
      </c>
      <c r="AD30" s="18">
        <v>265.38202984659478</v>
      </c>
      <c r="AE30" s="18">
        <v>282.290494320839</v>
      </c>
      <c r="AG30" s="48">
        <f t="shared" si="15"/>
        <v>2033</v>
      </c>
      <c r="AH30" s="18">
        <v>1072.3251520284166</v>
      </c>
      <c r="AI30" s="18">
        <v>1304.6131359545172</v>
      </c>
      <c r="AJ30" s="18">
        <v>1616.8961972519483</v>
      </c>
      <c r="AK30" s="18">
        <v>1776.5470685716411</v>
      </c>
      <c r="AM30" s="17">
        <f t="shared" si="16"/>
        <v>2033</v>
      </c>
      <c r="AN30" s="108">
        <f t="shared" si="3"/>
        <v>113.47570900738476</v>
      </c>
      <c r="AO30" s="108">
        <f t="shared" si="4"/>
        <v>220.15429362869631</v>
      </c>
      <c r="AP30" s="108">
        <f t="shared" si="5"/>
        <v>384.68206234866597</v>
      </c>
      <c r="AQ30" s="109">
        <f t="shared" si="20"/>
        <v>718.31206498474705</v>
      </c>
      <c r="AR30" s="108">
        <f t="shared" si="6"/>
        <v>2046.3687150837986</v>
      </c>
      <c r="AS30" s="109">
        <f t="shared" si="21"/>
        <v>2764.6807800685456</v>
      </c>
      <c r="AU30" s="17">
        <f t="shared" si="17"/>
        <v>2033</v>
      </c>
      <c r="AV30" s="108">
        <f t="shared" si="7"/>
        <v>19.646193962240048</v>
      </c>
      <c r="AW30" s="108">
        <f t="shared" si="8"/>
        <v>12.667561652949095</v>
      </c>
      <c r="AX30" s="108">
        <f t="shared" si="9"/>
        <v>29.617548312692417</v>
      </c>
      <c r="AY30" s="45">
        <f t="shared" si="22"/>
        <v>61.931303927881558</v>
      </c>
      <c r="BA30" s="17">
        <f t="shared" si="18"/>
        <v>2033</v>
      </c>
      <c r="BB30" s="108">
        <f t="shared" si="10"/>
        <v>20.172261879197109</v>
      </c>
      <c r="BC30" s="108">
        <f t="shared" si="11"/>
        <v>142.96795281988008</v>
      </c>
      <c r="BD30" s="108">
        <f t="shared" si="12"/>
        <v>78.158834845752807</v>
      </c>
      <c r="BE30" s="109">
        <f t="shared" si="19"/>
        <v>241.29904954483001</v>
      </c>
      <c r="BM30" s="6"/>
    </row>
    <row r="31" spans="1:70" ht="14.25" hidden="1" customHeight="1" outlineLevel="1" thickTop="1" thickBot="1">
      <c r="A31" s="140" t="s">
        <v>10</v>
      </c>
      <c r="B31" s="140"/>
      <c r="C31" s="140"/>
      <c r="D31" s="140"/>
      <c r="E31" s="140"/>
      <c r="F31" s="140"/>
      <c r="G31" s="141"/>
      <c r="I31" s="140" t="s">
        <v>10</v>
      </c>
      <c r="J31" s="140"/>
      <c r="K31" s="140"/>
      <c r="L31" s="140"/>
      <c r="M31" s="141"/>
      <c r="O31" s="140" t="s">
        <v>10</v>
      </c>
      <c r="P31" s="140"/>
      <c r="Q31" s="140"/>
      <c r="R31" s="140"/>
      <c r="S31" s="141"/>
      <c r="U31" s="149" t="s">
        <v>10</v>
      </c>
      <c r="V31" s="140"/>
      <c r="W31" s="140"/>
      <c r="X31" s="140"/>
      <c r="Y31" s="141"/>
      <c r="AA31" s="149" t="s">
        <v>10</v>
      </c>
      <c r="AB31" s="140"/>
      <c r="AC31" s="140"/>
      <c r="AD31" s="140"/>
      <c r="AE31" s="141"/>
      <c r="AG31" s="149" t="s">
        <v>10</v>
      </c>
      <c r="AH31" s="140"/>
      <c r="AI31" s="140"/>
      <c r="AJ31" s="140"/>
      <c r="AK31" s="141"/>
      <c r="BM31" s="6"/>
      <c r="BN31" s="6"/>
      <c r="BO31" s="6"/>
      <c r="BP31" s="6"/>
      <c r="BQ31" s="6"/>
      <c r="BR31" s="6"/>
    </row>
    <row r="32" spans="1:70" ht="13.5" hidden="1" outlineLevel="1" thickBot="1">
      <c r="A32" s="107" t="s">
        <v>39</v>
      </c>
      <c r="B32" s="31">
        <v>-5.9551321559327408E-2</v>
      </c>
      <c r="C32" s="31">
        <v>1.4471253654324556E-3</v>
      </c>
      <c r="D32" s="31">
        <v>8.2316139717965697E-2</v>
      </c>
      <c r="E32" s="32">
        <v>2.3506240836886461E-2</v>
      </c>
      <c r="F32" s="31"/>
      <c r="G32" s="32">
        <v>2.3506240836886461E-2</v>
      </c>
      <c r="I32" s="107" t="s">
        <v>39</v>
      </c>
      <c r="J32" s="31">
        <v>-0.15365713011851811</v>
      </c>
      <c r="K32" s="31">
        <v>9.6481831144861196E-3</v>
      </c>
      <c r="L32" s="31">
        <v>-6.3031646811414488E-3</v>
      </c>
      <c r="M32" s="32">
        <v>-9.4332892453746653E-2</v>
      </c>
      <c r="O32" s="107" t="s">
        <v>39</v>
      </c>
      <c r="P32" s="31">
        <v>-0.3694178375815631</v>
      </c>
      <c r="Q32" s="31">
        <v>3.9481775774696803E-3</v>
      </c>
      <c r="R32" s="31">
        <v>-2.9590950914377467E-2</v>
      </c>
      <c r="S32" s="32">
        <v>-3.091758301912606E-2</v>
      </c>
      <c r="U32" s="93"/>
      <c r="V32" s="54"/>
      <c r="W32" s="54"/>
      <c r="X32" s="54"/>
      <c r="Y32" s="55"/>
      <c r="AA32" s="93"/>
      <c r="AB32" s="54"/>
      <c r="AC32" s="54"/>
      <c r="AD32" s="54"/>
      <c r="AE32" s="55"/>
      <c r="AG32" s="93"/>
      <c r="AH32" s="54"/>
      <c r="AI32" s="54"/>
      <c r="AJ32" s="54"/>
      <c r="AK32" s="55"/>
    </row>
    <row r="33" spans="1:57" ht="23.25" hidden="1" outlineLevel="1" thickBot="1">
      <c r="A33" s="107" t="s">
        <v>11</v>
      </c>
      <c r="B33" s="31">
        <v>1.2829430495110428E-2</v>
      </c>
      <c r="C33" s="31">
        <v>9.5642941487208422E-3</v>
      </c>
      <c r="D33" s="31">
        <v>1.0696345302398491E-2</v>
      </c>
      <c r="E33" s="32">
        <v>1.0675439421603983E-2</v>
      </c>
      <c r="F33" s="31"/>
      <c r="G33" s="32">
        <v>5.6169315626767302E-2</v>
      </c>
      <c r="I33" s="107" t="s">
        <v>11</v>
      </c>
      <c r="J33" s="31">
        <v>6.4653887477785776E-3</v>
      </c>
      <c r="K33" s="31">
        <v>5.7648230061619898E-3</v>
      </c>
      <c r="L33" s="31">
        <v>1.1097728285433872E-2</v>
      </c>
      <c r="M33" s="32">
        <v>8.4773288657200574E-3</v>
      </c>
      <c r="O33" s="107" t="s">
        <v>11</v>
      </c>
      <c r="P33" s="31">
        <v>0.1623856847137628</v>
      </c>
      <c r="Q33" s="31">
        <v>8.4207217551435232E-3</v>
      </c>
      <c r="R33" s="31">
        <v>9.5161838656987463E-4</v>
      </c>
      <c r="S33" s="32">
        <v>9.9749344288448949E-3</v>
      </c>
      <c r="U33" s="107" t="s">
        <v>11</v>
      </c>
      <c r="V33" s="31">
        <v>1.7941717391999346E-2</v>
      </c>
      <c r="W33" s="31">
        <v>1.0078022734507863E-2</v>
      </c>
      <c r="X33" s="31">
        <v>1.6360966652735343E-2</v>
      </c>
      <c r="Y33" s="31">
        <v>1.5472542867311923E-2</v>
      </c>
      <c r="AA33" s="107" t="s">
        <v>11</v>
      </c>
      <c r="AB33" s="31">
        <v>3.05079958301957E-3</v>
      </c>
      <c r="AC33" s="31">
        <v>2.2732203374180582E-3</v>
      </c>
      <c r="AD33" s="31">
        <v>1.0733361510984585E-2</v>
      </c>
      <c r="AE33" s="31">
        <v>8.5524055935091159E-3</v>
      </c>
      <c r="AG33" s="107" t="s">
        <v>11</v>
      </c>
      <c r="AH33" s="31">
        <v>2.1519372949595938E-2</v>
      </c>
      <c r="AI33" s="31">
        <v>1.8822322634405975E-2</v>
      </c>
      <c r="AJ33" s="31">
        <v>1.8837254211289789E-2</v>
      </c>
      <c r="AK33" s="31">
        <v>1.7460342079998137E-2</v>
      </c>
    </row>
    <row r="34" spans="1:57" ht="23.25" hidden="1" outlineLevel="1" thickBot="1">
      <c r="A34" s="107" t="s">
        <v>12</v>
      </c>
      <c r="B34" s="31">
        <v>-4.7554598325648678E-2</v>
      </c>
      <c r="C34" s="31">
        <v>9.7698563929780047E-3</v>
      </c>
      <c r="D34" s="31">
        <v>2.5574053755758719E-2</v>
      </c>
      <c r="E34" s="32">
        <v>1.044636598030535E-2</v>
      </c>
      <c r="F34" s="31"/>
      <c r="G34" s="32">
        <v>0.28373817135535995</v>
      </c>
      <c r="I34" s="107" t="s">
        <v>12</v>
      </c>
      <c r="J34" s="31">
        <v>-8.4156097581039702E-2</v>
      </c>
      <c r="K34" s="31">
        <v>7.0179384178856719E-3</v>
      </c>
      <c r="L34" s="31">
        <v>1.0657070387042555E-2</v>
      </c>
      <c r="M34" s="32">
        <v>-1.8469960521998119E-2</v>
      </c>
      <c r="O34" s="107" t="s">
        <v>12</v>
      </c>
      <c r="P34" s="31">
        <v>0.41798856070595813</v>
      </c>
      <c r="Q34" s="31">
        <v>7.8378769723796982E-3</v>
      </c>
      <c r="R34" s="31">
        <v>-5.2428370276670355E-3</v>
      </c>
      <c r="S34" s="32">
        <v>7.1649888836013975E-3</v>
      </c>
      <c r="U34" s="107" t="s">
        <v>12</v>
      </c>
      <c r="V34" s="31">
        <v>1.8659949048955848E-3</v>
      </c>
      <c r="W34" s="31">
        <v>1.8746663512059447E-2</v>
      </c>
      <c r="X34" s="31">
        <v>2.58178647071865E-2</v>
      </c>
      <c r="Y34" s="31">
        <v>2.4562895257302486E-2</v>
      </c>
      <c r="AA34" s="107" t="s">
        <v>12</v>
      </c>
      <c r="AB34" s="31">
        <v>-6.1268227904892392E-2</v>
      </c>
      <c r="AC34" s="31">
        <v>-1.9096315366608052E-2</v>
      </c>
      <c r="AD34" s="31">
        <v>1.0768294446992233E-2</v>
      </c>
      <c r="AE34" s="31">
        <v>1.3121451061088862E-3</v>
      </c>
      <c r="AG34" s="107" t="s">
        <v>12</v>
      </c>
      <c r="AH34" s="31">
        <v>1.3024610986236418E-3</v>
      </c>
      <c r="AI34" s="31">
        <v>7.3084866468138276E-3</v>
      </c>
      <c r="AJ34" s="31">
        <v>1.5477694746243831E-2</v>
      </c>
      <c r="AK34" s="31">
        <v>1.6689626890192599E-2</v>
      </c>
    </row>
    <row r="35" spans="1:57" ht="23.25" hidden="1" outlineLevel="1" thickBot="1">
      <c r="A35" s="107" t="s">
        <v>13</v>
      </c>
      <c r="B35" s="31">
        <v>2.956863882059646E-2</v>
      </c>
      <c r="C35" s="31">
        <v>9.5094846180967529E-3</v>
      </c>
      <c r="D35" s="31">
        <v>6.7655371804535847E-3</v>
      </c>
      <c r="E35" s="32">
        <v>1.0736534442892243E-2</v>
      </c>
      <c r="F35" s="31"/>
      <c r="G35" s="32">
        <v>2.6178607923703634E-3</v>
      </c>
      <c r="I35" s="107" t="s">
        <v>13</v>
      </c>
      <c r="J35" s="31">
        <v>3.2110384217688415E-2</v>
      </c>
      <c r="K35" s="31">
        <v>5.4309223342170476E-3</v>
      </c>
      <c r="L35" s="31">
        <v>1.1215269503810132E-2</v>
      </c>
      <c r="M35" s="32">
        <v>1.5787391524075822E-2</v>
      </c>
      <c r="O35" s="107" t="s">
        <v>13</v>
      </c>
      <c r="P35" s="31">
        <v>0.10237898681811619</v>
      </c>
      <c r="Q35" s="31">
        <v>8.576203949230754E-3</v>
      </c>
      <c r="R35" s="31">
        <v>2.6099779115813515E-3</v>
      </c>
      <c r="S35" s="32">
        <v>1.0725576364272849E-2</v>
      </c>
      <c r="U35" s="107" t="s">
        <v>13</v>
      </c>
      <c r="V35" s="31">
        <v>2.2271971497511478E-2</v>
      </c>
      <c r="W35" s="31">
        <v>7.778868873874023E-3</v>
      </c>
      <c r="X35" s="31">
        <v>1.3853884567835095E-2</v>
      </c>
      <c r="Y35" s="31">
        <v>1.3062100020534206E-2</v>
      </c>
      <c r="AA35" s="107" t="s">
        <v>13</v>
      </c>
      <c r="AB35" s="31">
        <v>2.0934715050727082E-2</v>
      </c>
      <c r="AC35" s="31">
        <v>8.0499741529826974E-3</v>
      </c>
      <c r="AD35" s="31">
        <v>1.0724046265285336E-2</v>
      </c>
      <c r="AE35" s="31">
        <v>1.049196792975815E-2</v>
      </c>
      <c r="AG35" s="107" t="s">
        <v>13</v>
      </c>
      <c r="AH35" s="31">
        <v>2.6979151211510288E-2</v>
      </c>
      <c r="AI35" s="31">
        <v>2.1914843988015908E-2</v>
      </c>
      <c r="AJ35" s="31">
        <v>1.9735012353762071E-2</v>
      </c>
      <c r="AK35" s="31">
        <v>1.7665964785831934E-2</v>
      </c>
    </row>
    <row r="36" spans="1:57" collapsed="1"/>
    <row r="37" spans="1:57" ht="13.5" thickBot="1">
      <c r="A37" s="44" t="s">
        <v>31</v>
      </c>
      <c r="B37" s="4"/>
      <c r="C37" s="4"/>
      <c r="D37" s="4"/>
      <c r="E37" s="4"/>
      <c r="F37" s="4"/>
      <c r="G37" s="4"/>
      <c r="I37" s="44" t="s">
        <v>33</v>
      </c>
      <c r="J37" s="4"/>
      <c r="K37" s="4"/>
      <c r="L37" s="4"/>
      <c r="M37" s="4"/>
      <c r="O37" s="44" t="s">
        <v>32</v>
      </c>
      <c r="P37" s="4"/>
      <c r="Q37" s="4"/>
      <c r="R37" s="4"/>
      <c r="S37" s="4"/>
      <c r="U37" s="44" t="s">
        <v>185</v>
      </c>
      <c r="V37" s="4"/>
      <c r="W37" s="4"/>
      <c r="X37" s="4"/>
      <c r="Y37" s="4"/>
      <c r="AA37" s="44" t="s">
        <v>183</v>
      </c>
      <c r="AB37" s="4"/>
      <c r="AC37" s="4"/>
      <c r="AD37" s="4"/>
      <c r="AE37" s="4"/>
      <c r="AF37" s="3"/>
      <c r="AG37" s="44" t="s">
        <v>184</v>
      </c>
      <c r="AH37" s="4"/>
      <c r="AI37" s="4"/>
      <c r="AJ37" s="4"/>
      <c r="AK37" s="4"/>
      <c r="AM37" s="44" t="s">
        <v>31</v>
      </c>
      <c r="AN37" s="4"/>
      <c r="AO37" s="4"/>
      <c r="AP37" s="4"/>
      <c r="AQ37" s="4"/>
      <c r="AR37" s="4"/>
      <c r="AS37" s="4"/>
      <c r="AU37" s="44" t="s">
        <v>33</v>
      </c>
      <c r="AV37" s="4"/>
      <c r="AW37" s="4"/>
      <c r="AX37" s="4"/>
      <c r="AY37" s="4"/>
      <c r="BA37" s="44" t="s">
        <v>32</v>
      </c>
      <c r="BB37" s="4"/>
      <c r="BC37" s="4"/>
      <c r="BD37" s="4"/>
      <c r="BE37" s="4"/>
    </row>
    <row r="38" spans="1:57" ht="12.75" customHeight="1">
      <c r="A38" s="142"/>
      <c r="B38" s="144" t="s">
        <v>27</v>
      </c>
      <c r="C38" s="145"/>
      <c r="D38" s="145"/>
      <c r="E38" s="142"/>
      <c r="F38" s="4"/>
      <c r="G38" s="4"/>
      <c r="I38" s="142"/>
      <c r="J38" s="144" t="s">
        <v>27</v>
      </c>
      <c r="K38" s="145"/>
      <c r="L38" s="145"/>
      <c r="M38" s="142"/>
      <c r="O38" s="142"/>
      <c r="P38" s="144" t="s">
        <v>27</v>
      </c>
      <c r="Q38" s="145"/>
      <c r="R38" s="145"/>
      <c r="S38" s="142"/>
      <c r="U38" s="150"/>
      <c r="V38" s="146" t="s">
        <v>23</v>
      </c>
      <c r="W38" s="147"/>
      <c r="X38" s="147" t="s">
        <v>24</v>
      </c>
      <c r="Y38" s="148"/>
      <c r="AA38" s="150"/>
      <c r="AB38" s="146" t="s">
        <v>23</v>
      </c>
      <c r="AC38" s="147"/>
      <c r="AD38" s="147" t="s">
        <v>24</v>
      </c>
      <c r="AE38" s="148"/>
      <c r="AF38" s="3"/>
      <c r="AG38" s="150"/>
      <c r="AH38" s="146" t="s">
        <v>23</v>
      </c>
      <c r="AI38" s="147"/>
      <c r="AJ38" s="147" t="s">
        <v>24</v>
      </c>
      <c r="AK38" s="148"/>
      <c r="AM38" s="142"/>
      <c r="AN38" s="144" t="s">
        <v>27</v>
      </c>
      <c r="AO38" s="145"/>
      <c r="AP38" s="145"/>
      <c r="AQ38" s="142"/>
      <c r="AR38" s="4"/>
      <c r="AS38" s="4"/>
      <c r="AU38" s="142"/>
      <c r="AV38" s="144" t="s">
        <v>27</v>
      </c>
      <c r="AW38" s="145"/>
      <c r="AX38" s="145"/>
      <c r="AY38" s="142"/>
      <c r="BA38" s="142"/>
      <c r="BB38" s="144" t="s">
        <v>27</v>
      </c>
      <c r="BC38" s="145"/>
      <c r="BD38" s="145"/>
      <c r="BE38" s="142"/>
    </row>
    <row r="39" spans="1:57" ht="13.5" thickBot="1">
      <c r="A39" s="143"/>
      <c r="B39" s="118" t="s">
        <v>3</v>
      </c>
      <c r="C39" s="16" t="s">
        <v>4</v>
      </c>
      <c r="D39" s="16" t="s">
        <v>5</v>
      </c>
      <c r="E39" s="16" t="s">
        <v>6</v>
      </c>
      <c r="F39" s="132"/>
      <c r="G39" s="132"/>
      <c r="I39" s="143"/>
      <c r="J39" s="118" t="s">
        <v>3</v>
      </c>
      <c r="K39" s="16" t="s">
        <v>4</v>
      </c>
      <c r="L39" s="16" t="s">
        <v>5</v>
      </c>
      <c r="M39" s="16" t="s">
        <v>6</v>
      </c>
      <c r="O39" s="143"/>
      <c r="P39" s="118" t="s">
        <v>3</v>
      </c>
      <c r="Q39" s="16" t="s">
        <v>4</v>
      </c>
      <c r="R39" s="16" t="s">
        <v>5</v>
      </c>
      <c r="S39" s="16" t="s">
        <v>6</v>
      </c>
      <c r="U39" s="151"/>
      <c r="V39" s="16" t="s">
        <v>21</v>
      </c>
      <c r="W39" s="16" t="s">
        <v>22</v>
      </c>
      <c r="X39" s="16" t="s">
        <v>21</v>
      </c>
      <c r="Y39" s="16" t="s">
        <v>22</v>
      </c>
      <c r="AA39" s="151"/>
      <c r="AB39" s="16" t="s">
        <v>21</v>
      </c>
      <c r="AC39" s="16" t="s">
        <v>22</v>
      </c>
      <c r="AD39" s="16" t="s">
        <v>21</v>
      </c>
      <c r="AE39" s="16" t="s">
        <v>22</v>
      </c>
      <c r="AF39" s="3"/>
      <c r="AG39" s="151"/>
      <c r="AH39" s="16" t="s">
        <v>21</v>
      </c>
      <c r="AI39" s="16" t="s">
        <v>22</v>
      </c>
      <c r="AJ39" s="16" t="s">
        <v>21</v>
      </c>
      <c r="AK39" s="16" t="s">
        <v>22</v>
      </c>
      <c r="AM39" s="143"/>
      <c r="AN39" s="16" t="s">
        <v>3</v>
      </c>
      <c r="AO39" s="16" t="s">
        <v>4</v>
      </c>
      <c r="AP39" s="16" t="s">
        <v>5</v>
      </c>
      <c r="AQ39" s="16" t="s">
        <v>6</v>
      </c>
      <c r="AR39" s="4"/>
      <c r="AS39" s="4"/>
      <c r="AU39" s="143"/>
      <c r="AV39" s="16" t="s">
        <v>3</v>
      </c>
      <c r="AW39" s="16" t="s">
        <v>4</v>
      </c>
      <c r="AX39" s="16" t="s">
        <v>5</v>
      </c>
      <c r="AY39" s="16" t="s">
        <v>6</v>
      </c>
      <c r="BA39" s="143"/>
      <c r="BB39" s="16" t="s">
        <v>3</v>
      </c>
      <c r="BC39" s="16" t="s">
        <v>4</v>
      </c>
      <c r="BD39" s="16" t="s">
        <v>5</v>
      </c>
      <c r="BE39" s="16" t="s">
        <v>6</v>
      </c>
    </row>
    <row r="40" spans="1:57" ht="14.25" customHeight="1" thickTop="1" thickBot="1">
      <c r="A40" s="140" t="s">
        <v>187</v>
      </c>
      <c r="B40" s="140"/>
      <c r="C40" s="140"/>
      <c r="D40" s="140"/>
      <c r="E40" s="141"/>
      <c r="F40" s="4"/>
      <c r="G40" s="4"/>
      <c r="I40" s="140" t="s">
        <v>187</v>
      </c>
      <c r="J40" s="140"/>
      <c r="K40" s="140"/>
      <c r="L40" s="140"/>
      <c r="M40" s="141"/>
      <c r="O40" s="140" t="s">
        <v>9</v>
      </c>
      <c r="P40" s="140"/>
      <c r="Q40" s="140"/>
      <c r="R40" s="140"/>
      <c r="S40" s="141"/>
      <c r="U40" s="149" t="s">
        <v>186</v>
      </c>
      <c r="V40" s="140"/>
      <c r="W40" s="140"/>
      <c r="X40" s="140"/>
      <c r="Y40" s="141"/>
      <c r="AA40" s="149" t="s">
        <v>186</v>
      </c>
      <c r="AB40" s="140"/>
      <c r="AC40" s="140"/>
      <c r="AD40" s="140"/>
      <c r="AE40" s="141"/>
      <c r="AF40" s="3"/>
      <c r="AG40" s="149" t="s">
        <v>186</v>
      </c>
      <c r="AH40" s="140"/>
      <c r="AI40" s="140"/>
      <c r="AJ40" s="140"/>
      <c r="AK40" s="141"/>
      <c r="AM40" s="140" t="s">
        <v>9</v>
      </c>
      <c r="AN40" s="140"/>
      <c r="AO40" s="140"/>
      <c r="AP40" s="140"/>
      <c r="AQ40" s="141"/>
      <c r="AR40" s="4"/>
      <c r="AS40" s="4"/>
      <c r="AU40" s="140" t="s">
        <v>9</v>
      </c>
      <c r="AV40" s="140"/>
      <c r="AW40" s="140"/>
      <c r="AX40" s="140"/>
      <c r="AY40" s="141"/>
      <c r="BA40" s="140" t="s">
        <v>9</v>
      </c>
      <c r="BB40" s="140"/>
      <c r="BC40" s="140"/>
      <c r="BD40" s="140"/>
      <c r="BE40" s="141"/>
    </row>
    <row r="41" spans="1:57" ht="13.5" thickBot="1">
      <c r="A41" s="48">
        <v>2008</v>
      </c>
      <c r="B41" s="46">
        <v>9.4786565330997234</v>
      </c>
      <c r="C41" s="46">
        <v>0.28485227447968203</v>
      </c>
      <c r="D41" s="46">
        <v>3.9474782560358199</v>
      </c>
      <c r="E41" s="47">
        <v>13.710987063615226</v>
      </c>
      <c r="F41" s="132"/>
      <c r="G41" s="4"/>
      <c r="I41" s="48">
        <v>2008</v>
      </c>
      <c r="J41" s="46">
        <v>12.297756721784555</v>
      </c>
      <c r="K41" s="46">
        <v>42.194975912662706</v>
      </c>
      <c r="L41" s="46">
        <v>67.497211861774858</v>
      </c>
      <c r="M41" s="47">
        <v>121.98994449622212</v>
      </c>
      <c r="O41" s="48">
        <v>2008</v>
      </c>
      <c r="P41" s="46">
        <v>50.126759493520616</v>
      </c>
      <c r="Q41" s="46">
        <v>8.0810383585678043</v>
      </c>
      <c r="R41" s="46">
        <v>33.923999999999999</v>
      </c>
      <c r="S41" s="47">
        <v>92.131797852088425</v>
      </c>
      <c r="U41" s="93"/>
      <c r="V41" s="54"/>
      <c r="W41" s="54"/>
      <c r="X41" s="54"/>
      <c r="Y41" s="55"/>
      <c r="AA41" s="93"/>
      <c r="AB41" s="54"/>
      <c r="AC41" s="54"/>
      <c r="AD41" s="54"/>
      <c r="AE41" s="55"/>
      <c r="AF41" s="3"/>
      <c r="AG41" s="93"/>
      <c r="AH41" s="54"/>
      <c r="AI41" s="54"/>
      <c r="AJ41" s="54"/>
      <c r="AK41" s="55"/>
      <c r="AM41" s="90"/>
      <c r="AN41" s="84"/>
      <c r="AO41" s="84"/>
      <c r="AP41" s="84"/>
      <c r="AQ41" s="86"/>
      <c r="AR41" s="4"/>
      <c r="AS41" s="4"/>
      <c r="AU41" s="90"/>
      <c r="AV41" s="84"/>
      <c r="AW41" s="84"/>
      <c r="AX41" s="84"/>
      <c r="AY41" s="86"/>
      <c r="BA41" s="90"/>
      <c r="BB41" s="84"/>
      <c r="BC41" s="84"/>
      <c r="BD41" s="84"/>
      <c r="BE41" s="86"/>
    </row>
    <row r="42" spans="1:57" ht="13.5" thickBot="1">
      <c r="A42" s="17">
        <f t="shared" ref="A42:A66" si="23">A41+1</f>
        <v>2009</v>
      </c>
      <c r="B42" s="46">
        <v>7.187046906264742</v>
      </c>
      <c r="C42" s="46">
        <v>0.37253044574295902</v>
      </c>
      <c r="D42" s="46">
        <v>4.0244645759930595</v>
      </c>
      <c r="E42" s="47">
        <v>11.584041928000762</v>
      </c>
      <c r="F42" s="132"/>
      <c r="G42" s="4"/>
      <c r="I42" s="17">
        <f t="shared" ref="I42:I66" si="24">I41+1</f>
        <v>2009</v>
      </c>
      <c r="J42" s="46">
        <v>27.616970514824207</v>
      </c>
      <c r="K42" s="46">
        <v>48.223921612684265</v>
      </c>
      <c r="L42" s="46">
        <v>68.647985358318564</v>
      </c>
      <c r="M42" s="47">
        <v>144.48887748582703</v>
      </c>
      <c r="O42" s="17">
        <f t="shared" ref="O42:O66" si="25">O41+1</f>
        <v>2009</v>
      </c>
      <c r="P42" s="46">
        <v>61.544779608911313</v>
      </c>
      <c r="Q42" s="46">
        <v>6.4574654133831499</v>
      </c>
      <c r="R42" s="46">
        <v>66.466840851133014</v>
      </c>
      <c r="S42" s="47">
        <v>134.46908587342747</v>
      </c>
      <c r="U42" s="94"/>
      <c r="V42" s="54"/>
      <c r="W42" s="54"/>
      <c r="X42" s="54"/>
      <c r="Y42" s="55"/>
      <c r="AA42" s="94"/>
      <c r="AB42" s="54"/>
      <c r="AC42" s="54"/>
      <c r="AD42" s="54"/>
      <c r="AE42" s="55"/>
      <c r="AF42" s="3"/>
      <c r="AG42" s="94"/>
      <c r="AH42" s="54"/>
      <c r="AI42" s="54"/>
      <c r="AJ42" s="54"/>
      <c r="AK42" s="55"/>
      <c r="AM42" s="91"/>
      <c r="AN42" s="54"/>
      <c r="AO42" s="54"/>
      <c r="AP42" s="54"/>
      <c r="AQ42" s="88"/>
      <c r="AR42" s="4"/>
      <c r="AS42" s="4"/>
      <c r="AU42" s="91"/>
      <c r="AV42" s="54"/>
      <c r="AW42" s="54"/>
      <c r="AX42" s="54"/>
      <c r="AY42" s="88"/>
      <c r="BA42" s="91"/>
      <c r="BB42" s="54"/>
      <c r="BC42" s="54"/>
      <c r="BD42" s="54"/>
      <c r="BE42" s="88"/>
    </row>
    <row r="43" spans="1:57" ht="13.5" thickBot="1">
      <c r="A43" s="17">
        <f t="shared" si="23"/>
        <v>2010</v>
      </c>
      <c r="B43" s="46">
        <v>10.080305838542834</v>
      </c>
      <c r="C43" s="46">
        <v>0.49920966507386</v>
      </c>
      <c r="D43" s="46">
        <v>3.5534225498701</v>
      </c>
      <c r="E43" s="47">
        <v>14.132938053486793</v>
      </c>
      <c r="F43" s="132"/>
      <c r="G43" s="4"/>
      <c r="I43" s="17">
        <f t="shared" si="24"/>
        <v>2010</v>
      </c>
      <c r="J43" s="46">
        <v>31.838127461026197</v>
      </c>
      <c r="K43" s="46">
        <v>44.291415929655948</v>
      </c>
      <c r="L43" s="46">
        <v>68.990455689984501</v>
      </c>
      <c r="M43" s="47">
        <v>145.11999908066664</v>
      </c>
      <c r="O43" s="17">
        <f t="shared" si="25"/>
        <v>2010</v>
      </c>
      <c r="P43" s="46">
        <v>91.574434117781962</v>
      </c>
      <c r="Q43" s="46">
        <v>6.1188880781270596</v>
      </c>
      <c r="R43" s="46">
        <v>105.66906689076248</v>
      </c>
      <c r="S43" s="47">
        <v>203.3623890866715</v>
      </c>
      <c r="U43" s="94"/>
      <c r="V43" s="54"/>
      <c r="W43" s="54"/>
      <c r="X43" s="54"/>
      <c r="Y43" s="55"/>
      <c r="AA43" s="94"/>
      <c r="AB43" s="54"/>
      <c r="AC43" s="54"/>
      <c r="AD43" s="54"/>
      <c r="AE43" s="55"/>
      <c r="AF43" s="3"/>
      <c r="AG43" s="94"/>
      <c r="AH43" s="54"/>
      <c r="AI43" s="54"/>
      <c r="AJ43" s="54"/>
      <c r="AK43" s="55"/>
      <c r="AM43" s="91"/>
      <c r="AN43" s="54"/>
      <c r="AO43" s="54"/>
      <c r="AP43" s="54"/>
      <c r="AQ43" s="88"/>
      <c r="AR43" s="4"/>
      <c r="AS43" s="4"/>
      <c r="AU43" s="91"/>
      <c r="AV43" s="54"/>
      <c r="AW43" s="54"/>
      <c r="AX43" s="54"/>
      <c r="AY43" s="88"/>
      <c r="BA43" s="91"/>
      <c r="BB43" s="54"/>
      <c r="BC43" s="54"/>
      <c r="BD43" s="54"/>
      <c r="BE43" s="88"/>
    </row>
    <row r="44" spans="1:57" ht="13.5" thickBot="1">
      <c r="A44" s="17">
        <f t="shared" si="23"/>
        <v>2011</v>
      </c>
      <c r="B44" s="46">
        <v>11.801037412735022</v>
      </c>
      <c r="C44" s="46">
        <v>0.47733325719149</v>
      </c>
      <c r="D44" s="46">
        <v>3.6703484617132101</v>
      </c>
      <c r="E44" s="47">
        <v>15.948719131639722</v>
      </c>
      <c r="F44" s="132"/>
      <c r="G44" s="4"/>
      <c r="I44" s="17">
        <f t="shared" si="24"/>
        <v>2011</v>
      </c>
      <c r="J44" s="46">
        <v>28.97513599017346</v>
      </c>
      <c r="K44" s="46">
        <v>42.52833393629524</v>
      </c>
      <c r="L44" s="46">
        <v>67.006485012585117</v>
      </c>
      <c r="M44" s="47">
        <v>138.50995493905381</v>
      </c>
      <c r="O44" s="17">
        <f t="shared" si="25"/>
        <v>2011</v>
      </c>
      <c r="P44" s="46">
        <v>79.18271821069952</v>
      </c>
      <c r="Q44" s="46">
        <v>6.4948757136455777</v>
      </c>
      <c r="R44" s="46">
        <v>113.24927188134104</v>
      </c>
      <c r="S44" s="47">
        <v>198.92686580568613</v>
      </c>
      <c r="U44" s="95"/>
      <c r="V44" s="56"/>
      <c r="W44" s="56"/>
      <c r="X44" s="56"/>
      <c r="Y44" s="46"/>
      <c r="AA44" s="95"/>
      <c r="AB44" s="56"/>
      <c r="AC44" s="56"/>
      <c r="AD44" s="56"/>
      <c r="AE44" s="46"/>
      <c r="AF44" s="3"/>
      <c r="AG44" s="95"/>
      <c r="AH44" s="56"/>
      <c r="AI44" s="56"/>
      <c r="AJ44" s="56"/>
      <c r="AK44" s="46"/>
      <c r="AM44" s="92"/>
      <c r="AN44" s="56"/>
      <c r="AO44" s="56"/>
      <c r="AP44" s="56"/>
      <c r="AQ44" s="47"/>
      <c r="AR44" s="4"/>
      <c r="AS44" s="4"/>
      <c r="AU44" s="92"/>
      <c r="AV44" s="56"/>
      <c r="AW44" s="56"/>
      <c r="AX44" s="56"/>
      <c r="AY44" s="47"/>
      <c r="BA44" s="92"/>
      <c r="BB44" s="56"/>
      <c r="BC44" s="56"/>
      <c r="BD44" s="56"/>
      <c r="BE44" s="47"/>
    </row>
    <row r="45" spans="1:57" ht="13.5" thickBot="1">
      <c r="A45" s="17">
        <f t="shared" si="23"/>
        <v>2012</v>
      </c>
      <c r="B45" s="18">
        <v>5.164571581687162</v>
      </c>
      <c r="C45" s="18">
        <v>0.48927931841946704</v>
      </c>
      <c r="D45" s="18">
        <v>4.1345917255528501</v>
      </c>
      <c r="E45" s="19">
        <v>9.7884426256594796</v>
      </c>
      <c r="F45" s="132"/>
      <c r="G45" s="4"/>
      <c r="I45" s="17">
        <f t="shared" si="24"/>
        <v>2012</v>
      </c>
      <c r="J45" s="18">
        <v>27.847037237812685</v>
      </c>
      <c r="K45" s="18">
        <v>42.625549465221695</v>
      </c>
      <c r="L45" s="18">
        <v>64.942968184173765</v>
      </c>
      <c r="M45" s="19">
        <v>135.41555488720815</v>
      </c>
      <c r="O45" s="17">
        <f t="shared" si="25"/>
        <v>2012</v>
      </c>
      <c r="P45" s="18">
        <v>56.700516508199243</v>
      </c>
      <c r="Q45" s="18">
        <v>6.1597636467766215</v>
      </c>
      <c r="R45" s="18">
        <v>129.19007983268611</v>
      </c>
      <c r="S45" s="19">
        <v>192.05035998766198</v>
      </c>
      <c r="U45" s="48">
        <v>2012</v>
      </c>
      <c r="V45" s="18">
        <v>39.798032188937697</v>
      </c>
      <c r="W45" s="18">
        <v>16.4366576795185</v>
      </c>
      <c r="X45" s="18">
        <v>19.835625375151398</v>
      </c>
      <c r="Y45" s="18">
        <v>21.1286924802451</v>
      </c>
      <c r="AA45" s="48">
        <v>2012</v>
      </c>
      <c r="AB45" s="18">
        <v>464.71767968517798</v>
      </c>
      <c r="AC45" s="18">
        <v>479.86948419119295</v>
      </c>
      <c r="AD45" s="18">
        <v>596.1134952950041</v>
      </c>
      <c r="AE45" s="18">
        <v>630.87924177557272</v>
      </c>
      <c r="AF45" s="3"/>
      <c r="AG45" s="48">
        <v>2012</v>
      </c>
      <c r="AH45" s="18">
        <v>485.85675458712672</v>
      </c>
      <c r="AI45" s="18">
        <v>469.42208752992275</v>
      </c>
      <c r="AJ45" s="18">
        <v>468.02360703979178</v>
      </c>
      <c r="AK45" s="18">
        <v>478.08615723204139</v>
      </c>
      <c r="AM45" s="17">
        <v>2012</v>
      </c>
      <c r="AN45" s="18">
        <f t="shared" ref="AN45:AN66" si="26">B45</f>
        <v>5.164571581687162</v>
      </c>
      <c r="AO45" s="108">
        <f t="shared" ref="AO45:AO66" si="27">C45</f>
        <v>0.48927931841946704</v>
      </c>
      <c r="AP45" s="108">
        <f t="shared" ref="AP45:AP66" si="28">D45</f>
        <v>4.1345917255528501</v>
      </c>
      <c r="AQ45" s="19">
        <f>SUM(AN45:AP45)</f>
        <v>9.7884426256594796</v>
      </c>
      <c r="AR45" s="4"/>
      <c r="AS45" s="4"/>
      <c r="AU45" s="17">
        <v>2012</v>
      </c>
      <c r="AV45" s="18">
        <f t="shared" ref="AV45:AV66" si="29">J45</f>
        <v>27.847037237812685</v>
      </c>
      <c r="AW45" s="108">
        <f t="shared" ref="AW45:AW66" si="30">K45</f>
        <v>42.625549465221695</v>
      </c>
      <c r="AX45" s="108">
        <f t="shared" ref="AX45:AX66" si="31">L45</f>
        <v>64.942968184173765</v>
      </c>
      <c r="AY45" s="19">
        <f>SUM(AV45:AX45)</f>
        <v>135.41555488720815</v>
      </c>
      <c r="BA45" s="17">
        <v>2012</v>
      </c>
      <c r="BB45" s="18">
        <f t="shared" ref="BB45:BB66" si="32">P45</f>
        <v>56.700516508199243</v>
      </c>
      <c r="BC45" s="108">
        <f t="shared" ref="BC45:BC66" si="33">Q45</f>
        <v>6.1597636467766215</v>
      </c>
      <c r="BD45" s="108">
        <f t="shared" ref="BD45:BD66" si="34">R45</f>
        <v>129.19007983268611</v>
      </c>
      <c r="BE45" s="19">
        <f>SUM(BB45:BD45)</f>
        <v>192.05035998766198</v>
      </c>
    </row>
    <row r="46" spans="1:57" ht="13.5" thickBot="1">
      <c r="A46" s="17">
        <f t="shared" si="23"/>
        <v>2013</v>
      </c>
      <c r="B46" s="18">
        <v>0.11913247314120597</v>
      </c>
      <c r="C46" s="108">
        <v>0.513970925738233</v>
      </c>
      <c r="D46" s="108">
        <v>4.4218199779612295</v>
      </c>
      <c r="E46" s="109">
        <v>5.0549233768406685</v>
      </c>
      <c r="F46" s="132"/>
      <c r="G46" s="4"/>
      <c r="I46" s="17">
        <f t="shared" si="24"/>
        <v>2013</v>
      </c>
      <c r="J46" s="18">
        <v>29.806663163342318</v>
      </c>
      <c r="K46" s="18">
        <v>42.745799917460197</v>
      </c>
      <c r="L46" s="18">
        <v>62.751864343585574</v>
      </c>
      <c r="M46" s="19">
        <v>135.30432742438808</v>
      </c>
      <c r="O46" s="17">
        <f t="shared" si="25"/>
        <v>2013</v>
      </c>
      <c r="P46" s="18">
        <v>30.828088402301059</v>
      </c>
      <c r="Q46" s="18">
        <v>6.8045275875687041</v>
      </c>
      <c r="R46" s="18">
        <v>138.91383602469094</v>
      </c>
      <c r="S46" s="19">
        <v>176.54645201456071</v>
      </c>
      <c r="U46" s="48">
        <f t="shared" ref="U46:U66" si="35">U45+1</f>
        <v>2013</v>
      </c>
      <c r="V46" s="18">
        <v>54.399173566575705</v>
      </c>
      <c r="W46" s="18">
        <v>37.783571368717396</v>
      </c>
      <c r="X46" s="18">
        <v>21.191670125035401</v>
      </c>
      <c r="Y46" s="18">
        <v>26.727988945678899</v>
      </c>
      <c r="AA46" s="48">
        <f t="shared" ref="AA46:AA66" si="36">AA45+1</f>
        <v>2013</v>
      </c>
      <c r="AB46" s="18">
        <v>458.55164942289429</v>
      </c>
      <c r="AC46" s="18">
        <v>492.36051326233741</v>
      </c>
      <c r="AD46" s="18">
        <v>604.29103989964608</v>
      </c>
      <c r="AE46" s="18">
        <v>639.14646161749772</v>
      </c>
      <c r="AF46" s="3"/>
      <c r="AG46" s="48">
        <f t="shared" ref="AG46:AG66" si="37">AG45+1</f>
        <v>2013</v>
      </c>
      <c r="AH46" s="18">
        <v>512.33624636271406</v>
      </c>
      <c r="AI46" s="18">
        <v>497.73853900681843</v>
      </c>
      <c r="AJ46" s="18">
        <v>515.39283533410253</v>
      </c>
      <c r="AK46" s="18">
        <v>525.12499310915666</v>
      </c>
      <c r="AM46" s="17">
        <f t="shared" ref="AM46:AM66" si="38">AM45+1</f>
        <v>2013</v>
      </c>
      <c r="AN46" s="108">
        <f t="shared" si="26"/>
        <v>0.11913247314120597</v>
      </c>
      <c r="AO46" s="108">
        <f t="shared" si="27"/>
        <v>0.513970925738233</v>
      </c>
      <c r="AP46" s="108">
        <f t="shared" si="28"/>
        <v>4.4218199779612295</v>
      </c>
      <c r="AQ46" s="19">
        <f t="shared" ref="AQ46:AQ66" si="39">SUM(AN46:AP46)</f>
        <v>5.0549233768406685</v>
      </c>
      <c r="AR46" s="4"/>
      <c r="AS46" s="4"/>
      <c r="AU46" s="17">
        <f t="shared" ref="AU46:AU66" si="40">AU45+1</f>
        <v>2013</v>
      </c>
      <c r="AV46" s="108">
        <f t="shared" si="29"/>
        <v>29.806663163342318</v>
      </c>
      <c r="AW46" s="108">
        <f t="shared" si="30"/>
        <v>42.745799917460197</v>
      </c>
      <c r="AX46" s="108">
        <f t="shared" si="31"/>
        <v>62.751864343585574</v>
      </c>
      <c r="AY46" s="19">
        <f t="shared" ref="AY46:AY66" si="41">SUM(AV46:AX46)</f>
        <v>135.30432742438808</v>
      </c>
      <c r="BA46" s="17">
        <f t="shared" ref="BA46:BA66" si="42">BA45+1</f>
        <v>2013</v>
      </c>
      <c r="BB46" s="108">
        <f t="shared" si="32"/>
        <v>30.828088402301059</v>
      </c>
      <c r="BC46" s="108">
        <f t="shared" si="33"/>
        <v>6.8045275875687041</v>
      </c>
      <c r="BD46" s="108">
        <f t="shared" si="34"/>
        <v>138.91383602469094</v>
      </c>
      <c r="BE46" s="19">
        <f t="shared" ref="BE46:BE66" si="43">SUM(BB46:BD46)</f>
        <v>176.54645201456071</v>
      </c>
    </row>
    <row r="47" spans="1:57" ht="13.5" thickBot="1">
      <c r="A47" s="17">
        <f t="shared" si="23"/>
        <v>2014</v>
      </c>
      <c r="B47" s="18">
        <v>0.43453072871793891</v>
      </c>
      <c r="C47" s="108">
        <v>0.55172682834362696</v>
      </c>
      <c r="D47" s="108">
        <v>4.5252865469711194</v>
      </c>
      <c r="E47" s="109">
        <v>5.5115441040326854</v>
      </c>
      <c r="F47" s="132"/>
      <c r="G47" s="4"/>
      <c r="I47" s="17">
        <f t="shared" si="24"/>
        <v>2014</v>
      </c>
      <c r="J47" s="18">
        <v>31.728520782759482</v>
      </c>
      <c r="K47" s="18">
        <v>42.973656369001283</v>
      </c>
      <c r="L47" s="18">
        <v>61.039506115401529</v>
      </c>
      <c r="M47" s="19">
        <v>135.7416832671623</v>
      </c>
      <c r="O47" s="17">
        <f t="shared" si="25"/>
        <v>2014</v>
      </c>
      <c r="P47" s="18">
        <v>38.364754305400389</v>
      </c>
      <c r="Q47" s="18">
        <v>6.936640020759377</v>
      </c>
      <c r="R47" s="18">
        <v>147.93554910888454</v>
      </c>
      <c r="S47" s="19">
        <v>193.23694343504431</v>
      </c>
      <c r="U47" s="48">
        <f t="shared" si="35"/>
        <v>2014</v>
      </c>
      <c r="V47" s="18">
        <v>52.862317165784894</v>
      </c>
      <c r="W47" s="18">
        <v>43.234354946684</v>
      </c>
      <c r="X47" s="18">
        <v>56.093106920491593</v>
      </c>
      <c r="Y47" s="18">
        <v>52.400515089205598</v>
      </c>
      <c r="AA47" s="48">
        <f t="shared" si="36"/>
        <v>2014</v>
      </c>
      <c r="AB47" s="18">
        <v>454.25292125809437</v>
      </c>
      <c r="AC47" s="18">
        <v>488.18599991966641</v>
      </c>
      <c r="AD47" s="18">
        <v>599.08151313763892</v>
      </c>
      <c r="AE47" s="18">
        <v>634.25912360510517</v>
      </c>
      <c r="AF47" s="3"/>
      <c r="AG47" s="48">
        <f t="shared" si="37"/>
        <v>2014</v>
      </c>
      <c r="AH47" s="18">
        <v>555.47842422556187</v>
      </c>
      <c r="AI47" s="18">
        <v>542.01704612310607</v>
      </c>
      <c r="AJ47" s="18">
        <v>548.38276100273811</v>
      </c>
      <c r="AK47" s="18">
        <v>565.40878490255079</v>
      </c>
      <c r="AM47" s="17">
        <f t="shared" si="38"/>
        <v>2014</v>
      </c>
      <c r="AN47" s="108">
        <f t="shared" si="26"/>
        <v>0.43453072871793891</v>
      </c>
      <c r="AO47" s="108">
        <f t="shared" si="27"/>
        <v>0.55172682834362696</v>
      </c>
      <c r="AP47" s="108">
        <f t="shared" si="28"/>
        <v>4.5252865469711194</v>
      </c>
      <c r="AQ47" s="19">
        <f t="shared" si="39"/>
        <v>5.5115441040326854</v>
      </c>
      <c r="AR47" s="4"/>
      <c r="AS47" s="4"/>
      <c r="AU47" s="17">
        <f t="shared" si="40"/>
        <v>2014</v>
      </c>
      <c r="AV47" s="108">
        <f t="shared" si="29"/>
        <v>31.728520782759482</v>
      </c>
      <c r="AW47" s="108">
        <f t="shared" si="30"/>
        <v>42.973656369001283</v>
      </c>
      <c r="AX47" s="108">
        <f t="shared" si="31"/>
        <v>61.039506115401529</v>
      </c>
      <c r="AY47" s="19">
        <f t="shared" si="41"/>
        <v>135.7416832671623</v>
      </c>
      <c r="BA47" s="17">
        <f t="shared" si="42"/>
        <v>2014</v>
      </c>
      <c r="BB47" s="108">
        <f t="shared" si="32"/>
        <v>38.364754305400389</v>
      </c>
      <c r="BC47" s="108">
        <f t="shared" si="33"/>
        <v>6.936640020759377</v>
      </c>
      <c r="BD47" s="108">
        <f t="shared" si="34"/>
        <v>147.93554910888454</v>
      </c>
      <c r="BE47" s="19">
        <f t="shared" si="43"/>
        <v>193.23694343504431</v>
      </c>
    </row>
    <row r="48" spans="1:57" ht="13.5" thickBot="1">
      <c r="A48" s="17">
        <f t="shared" si="23"/>
        <v>2015</v>
      </c>
      <c r="B48" s="18">
        <v>0.32421334140893576</v>
      </c>
      <c r="C48" s="18">
        <v>0.58900957740084803</v>
      </c>
      <c r="D48" s="18">
        <v>4.6113108160196195</v>
      </c>
      <c r="E48" s="109">
        <v>5.5245337348294035</v>
      </c>
      <c r="F48" s="132"/>
      <c r="G48" s="4"/>
      <c r="I48" s="17">
        <f t="shared" si="24"/>
        <v>2015</v>
      </c>
      <c r="J48" s="18">
        <v>32.961055110935007</v>
      </c>
      <c r="K48" s="18">
        <v>43.334059870745797</v>
      </c>
      <c r="L48" s="18">
        <v>60.741303418975676</v>
      </c>
      <c r="M48" s="19">
        <v>137.03641840065649</v>
      </c>
      <c r="O48" s="17">
        <f t="shared" si="25"/>
        <v>2015</v>
      </c>
      <c r="P48" s="18">
        <v>42.051735398307443</v>
      </c>
      <c r="Q48" s="18">
        <v>7.0922528639599962</v>
      </c>
      <c r="R48" s="18">
        <v>150.19525810859218</v>
      </c>
      <c r="S48" s="19">
        <v>199.33924637085963</v>
      </c>
      <c r="U48" s="48">
        <f t="shared" si="35"/>
        <v>2015</v>
      </c>
      <c r="V48" s="18">
        <v>54.659745465219096</v>
      </c>
      <c r="W48" s="18">
        <v>41.616828355137997</v>
      </c>
      <c r="X48" s="18">
        <v>49.877288993970097</v>
      </c>
      <c r="Y48" s="18">
        <v>48.202860291975895</v>
      </c>
      <c r="AA48" s="48">
        <f t="shared" si="36"/>
        <v>2015</v>
      </c>
      <c r="AB48" s="18">
        <v>454.83620226242328</v>
      </c>
      <c r="AC48" s="18">
        <v>489.02884875412553</v>
      </c>
      <c r="AD48" s="18">
        <v>600.35451060599166</v>
      </c>
      <c r="AE48" s="18">
        <v>635.60563576979257</v>
      </c>
      <c r="AF48" s="3"/>
      <c r="AG48" s="48">
        <f t="shared" si="37"/>
        <v>2015</v>
      </c>
      <c r="AH48" s="18">
        <v>590.51802271477811</v>
      </c>
      <c r="AI48" s="18">
        <v>581.79075048038214</v>
      </c>
      <c r="AJ48" s="18">
        <v>598.54759111259</v>
      </c>
      <c r="AK48" s="18">
        <v>610.57911860583897</v>
      </c>
      <c r="AM48" s="17">
        <f t="shared" si="38"/>
        <v>2015</v>
      </c>
      <c r="AN48" s="108">
        <f t="shared" si="26"/>
        <v>0.32421334140893576</v>
      </c>
      <c r="AO48" s="108">
        <f t="shared" si="27"/>
        <v>0.58900957740084803</v>
      </c>
      <c r="AP48" s="108">
        <f t="shared" si="28"/>
        <v>4.6113108160196195</v>
      </c>
      <c r="AQ48" s="19">
        <f t="shared" si="39"/>
        <v>5.5245337348294035</v>
      </c>
      <c r="AR48" s="4"/>
      <c r="AS48" s="4"/>
      <c r="AU48" s="17">
        <f t="shared" si="40"/>
        <v>2015</v>
      </c>
      <c r="AV48" s="108">
        <f t="shared" si="29"/>
        <v>32.961055110935007</v>
      </c>
      <c r="AW48" s="108">
        <f t="shared" si="30"/>
        <v>43.334059870745797</v>
      </c>
      <c r="AX48" s="108">
        <f t="shared" si="31"/>
        <v>60.741303418975676</v>
      </c>
      <c r="AY48" s="19">
        <f t="shared" si="41"/>
        <v>137.03641840065649</v>
      </c>
      <c r="BA48" s="17">
        <f t="shared" si="42"/>
        <v>2015</v>
      </c>
      <c r="BB48" s="108">
        <f t="shared" si="32"/>
        <v>42.051735398307443</v>
      </c>
      <c r="BC48" s="108">
        <f t="shared" si="33"/>
        <v>7.0922528639599962</v>
      </c>
      <c r="BD48" s="108">
        <f t="shared" si="34"/>
        <v>150.19525810859218</v>
      </c>
      <c r="BE48" s="19">
        <f t="shared" si="43"/>
        <v>199.33924637085963</v>
      </c>
    </row>
    <row r="49" spans="1:57" ht="13.5" thickBot="1">
      <c r="A49" s="17">
        <f t="shared" si="23"/>
        <v>2016</v>
      </c>
      <c r="B49" s="18">
        <v>0.94978329776131942</v>
      </c>
      <c r="C49" s="18">
        <v>0.62551133855566998</v>
      </c>
      <c r="D49" s="18">
        <v>4.6965639437447395</v>
      </c>
      <c r="E49" s="109">
        <v>6.2718585800617284</v>
      </c>
      <c r="F49" s="132"/>
      <c r="G49" s="4"/>
      <c r="I49" s="17">
        <f t="shared" si="24"/>
        <v>2016</v>
      </c>
      <c r="J49" s="18">
        <v>33.653197549392566</v>
      </c>
      <c r="K49" s="18">
        <v>43.884474778624281</v>
      </c>
      <c r="L49" s="18">
        <v>61.910530641545989</v>
      </c>
      <c r="M49" s="19">
        <v>139.44820296956283</v>
      </c>
      <c r="O49" s="17">
        <f t="shared" si="25"/>
        <v>2016</v>
      </c>
      <c r="P49" s="18">
        <v>31.352682540870223</v>
      </c>
      <c r="Q49" s="18">
        <v>7.2817659219682325</v>
      </c>
      <c r="R49" s="18">
        <v>158.13706088935766</v>
      </c>
      <c r="S49" s="19">
        <v>196.77150935219612</v>
      </c>
      <c r="U49" s="48">
        <f t="shared" si="35"/>
        <v>2016</v>
      </c>
      <c r="V49" s="18">
        <v>48.280618165598597</v>
      </c>
      <c r="W49" s="18">
        <v>56.29675817031719</v>
      </c>
      <c r="X49" s="18">
        <v>50.8719667850904</v>
      </c>
      <c r="Y49" s="18">
        <v>51.254191848793496</v>
      </c>
      <c r="AA49" s="48">
        <f t="shared" si="36"/>
        <v>2016</v>
      </c>
      <c r="AB49" s="18">
        <v>460.72776230309677</v>
      </c>
      <c r="AC49" s="18">
        <v>495.40721997012361</v>
      </c>
      <c r="AD49" s="18">
        <v>608.65562907417802</v>
      </c>
      <c r="AE49" s="18">
        <v>644.45956465117831</v>
      </c>
      <c r="AF49" s="3"/>
      <c r="AG49" s="48">
        <f t="shared" si="37"/>
        <v>2016</v>
      </c>
      <c r="AH49" s="18">
        <v>607.30385798614532</v>
      </c>
      <c r="AI49" s="18">
        <v>611.71861528946329</v>
      </c>
      <c r="AJ49" s="18">
        <v>629.93860815910068</v>
      </c>
      <c r="AK49" s="18">
        <v>641.82664118504113</v>
      </c>
      <c r="AM49" s="17">
        <f t="shared" si="38"/>
        <v>2016</v>
      </c>
      <c r="AN49" s="108">
        <f t="shared" si="26"/>
        <v>0.94978329776131942</v>
      </c>
      <c r="AO49" s="108">
        <f t="shared" si="27"/>
        <v>0.62551133855566998</v>
      </c>
      <c r="AP49" s="108">
        <f t="shared" si="28"/>
        <v>4.6965639437447395</v>
      </c>
      <c r="AQ49" s="19">
        <f t="shared" si="39"/>
        <v>6.2718585800617284</v>
      </c>
      <c r="AR49" s="4"/>
      <c r="AS49" s="4"/>
      <c r="AU49" s="17">
        <f t="shared" si="40"/>
        <v>2016</v>
      </c>
      <c r="AV49" s="108">
        <f t="shared" si="29"/>
        <v>33.653197549392566</v>
      </c>
      <c r="AW49" s="108">
        <f t="shared" si="30"/>
        <v>43.884474778624281</v>
      </c>
      <c r="AX49" s="108">
        <f t="shared" si="31"/>
        <v>61.910530641545989</v>
      </c>
      <c r="AY49" s="19">
        <f t="shared" si="41"/>
        <v>139.44820296956283</v>
      </c>
      <c r="BA49" s="17">
        <f t="shared" si="42"/>
        <v>2016</v>
      </c>
      <c r="BB49" s="108">
        <f t="shared" si="32"/>
        <v>31.352682540870223</v>
      </c>
      <c r="BC49" s="108">
        <f t="shared" si="33"/>
        <v>7.2817659219682325</v>
      </c>
      <c r="BD49" s="108">
        <f t="shared" si="34"/>
        <v>158.13706088935766</v>
      </c>
      <c r="BE49" s="19">
        <f t="shared" si="43"/>
        <v>196.77150935219612</v>
      </c>
    </row>
    <row r="50" spans="1:57" ht="13.5" thickBot="1">
      <c r="A50" s="17">
        <f t="shared" si="23"/>
        <v>2017</v>
      </c>
      <c r="B50" s="18">
        <v>1.2295688250848522</v>
      </c>
      <c r="C50" s="18">
        <v>0.66012804648164103</v>
      </c>
      <c r="D50" s="18">
        <v>4.7908494927223302</v>
      </c>
      <c r="E50" s="109">
        <v>6.6805463642888236</v>
      </c>
      <c r="F50" s="132"/>
      <c r="G50" s="4"/>
      <c r="I50" s="17">
        <f t="shared" si="24"/>
        <v>2017</v>
      </c>
      <c r="J50" s="18">
        <v>33.839916393819159</v>
      </c>
      <c r="K50" s="18">
        <v>44.527114347731057</v>
      </c>
      <c r="L50" s="18">
        <v>63.631211216378979</v>
      </c>
      <c r="M50" s="19">
        <v>141.9982419579292</v>
      </c>
      <c r="O50" s="17">
        <f t="shared" si="25"/>
        <v>2017</v>
      </c>
      <c r="P50" s="18">
        <v>20.999799009438725</v>
      </c>
      <c r="Q50" s="18">
        <v>7.4881782865768161</v>
      </c>
      <c r="R50" s="18">
        <v>167.84719747148145</v>
      </c>
      <c r="S50" s="19">
        <v>196.33517476749699</v>
      </c>
      <c r="U50" s="48">
        <f t="shared" si="35"/>
        <v>2017</v>
      </c>
      <c r="V50" s="18">
        <v>19.187338235689499</v>
      </c>
      <c r="W50" s="18">
        <v>55.867342626084508</v>
      </c>
      <c r="X50" s="18">
        <v>56.171231987227699</v>
      </c>
      <c r="Y50" s="18">
        <v>55.805491270569</v>
      </c>
      <c r="AA50" s="48">
        <f t="shared" si="36"/>
        <v>2017</v>
      </c>
      <c r="AB50" s="18">
        <v>468.81111324906328</v>
      </c>
      <c r="AC50" s="18">
        <v>504.10390226035611</v>
      </c>
      <c r="AD50" s="18">
        <v>619.78288279167612</v>
      </c>
      <c r="AE50" s="18">
        <v>656.3269607061053</v>
      </c>
      <c r="AF50" s="3"/>
      <c r="AG50" s="48">
        <f t="shared" si="37"/>
        <v>2017</v>
      </c>
      <c r="AH50" s="18">
        <v>594.42732568490862</v>
      </c>
      <c r="AI50" s="18">
        <v>649.50873549361631</v>
      </c>
      <c r="AJ50" s="18">
        <v>656.51117112480176</v>
      </c>
      <c r="AK50" s="18">
        <v>671.29816066944034</v>
      </c>
      <c r="AM50" s="17">
        <f t="shared" si="38"/>
        <v>2017</v>
      </c>
      <c r="AN50" s="108">
        <f t="shared" si="26"/>
        <v>1.2295688250848522</v>
      </c>
      <c r="AO50" s="108">
        <f t="shared" si="27"/>
        <v>0.66012804648164103</v>
      </c>
      <c r="AP50" s="108">
        <f t="shared" si="28"/>
        <v>4.7908494927223302</v>
      </c>
      <c r="AQ50" s="19">
        <f t="shared" si="39"/>
        <v>6.6805463642888236</v>
      </c>
      <c r="AR50" s="4"/>
      <c r="AS50" s="4"/>
      <c r="AU50" s="17">
        <f t="shared" si="40"/>
        <v>2017</v>
      </c>
      <c r="AV50" s="108">
        <f t="shared" si="29"/>
        <v>33.839916393819159</v>
      </c>
      <c r="AW50" s="108">
        <f t="shared" si="30"/>
        <v>44.527114347731057</v>
      </c>
      <c r="AX50" s="108">
        <f t="shared" si="31"/>
        <v>63.631211216378979</v>
      </c>
      <c r="AY50" s="19">
        <f t="shared" si="41"/>
        <v>141.9982419579292</v>
      </c>
      <c r="BA50" s="17">
        <f t="shared" si="42"/>
        <v>2017</v>
      </c>
      <c r="BB50" s="108">
        <f t="shared" si="32"/>
        <v>20.999799009438725</v>
      </c>
      <c r="BC50" s="108">
        <f t="shared" si="33"/>
        <v>7.4881782865768161</v>
      </c>
      <c r="BD50" s="108">
        <f t="shared" si="34"/>
        <v>167.84719747148145</v>
      </c>
      <c r="BE50" s="19">
        <f t="shared" si="43"/>
        <v>196.33517476749699</v>
      </c>
    </row>
    <row r="51" spans="1:57" ht="13.5" thickBot="1">
      <c r="A51" s="17">
        <f t="shared" si="23"/>
        <v>2018</v>
      </c>
      <c r="B51" s="18">
        <v>0.91651393542249637</v>
      </c>
      <c r="C51" s="18">
        <v>0.692538277908194</v>
      </c>
      <c r="D51" s="18">
        <v>4.8907769154667005</v>
      </c>
      <c r="E51" s="109">
        <v>6.4998291287973906</v>
      </c>
      <c r="F51" s="132"/>
      <c r="G51" s="4"/>
      <c r="I51" s="17">
        <f t="shared" si="24"/>
        <v>2018</v>
      </c>
      <c r="J51" s="18">
        <v>34.142032429261491</v>
      </c>
      <c r="K51" s="18">
        <v>45.170167499739861</v>
      </c>
      <c r="L51" s="18">
        <v>65.451168348104545</v>
      </c>
      <c r="M51" s="19">
        <v>144.76336827710588</v>
      </c>
      <c r="O51" s="17">
        <f t="shared" si="25"/>
        <v>2018</v>
      </c>
      <c r="P51" s="18">
        <v>21.332316327323248</v>
      </c>
      <c r="Q51" s="18">
        <v>7.6958475180396144</v>
      </c>
      <c r="R51" s="18">
        <v>177.11882375809574</v>
      </c>
      <c r="S51" s="19">
        <v>206.1469876034586</v>
      </c>
      <c r="U51" s="48">
        <f t="shared" si="35"/>
        <v>2018</v>
      </c>
      <c r="V51" s="18">
        <v>23.007697901725997</v>
      </c>
      <c r="W51" s="18">
        <v>55.327041449646202</v>
      </c>
      <c r="X51" s="18">
        <v>50.779741976439198</v>
      </c>
      <c r="Y51" s="18">
        <v>49.051731597177998</v>
      </c>
      <c r="AA51" s="48">
        <f t="shared" si="36"/>
        <v>2018</v>
      </c>
      <c r="AB51" s="18">
        <v>474.64574875760798</v>
      </c>
      <c r="AC51" s="18">
        <v>513.17014727658579</v>
      </c>
      <c r="AD51" s="18">
        <v>631.35927572729611</v>
      </c>
      <c r="AE51" s="18">
        <v>668.6699172158809</v>
      </c>
      <c r="AF51" s="3"/>
      <c r="AG51" s="48">
        <f t="shared" si="37"/>
        <v>2018</v>
      </c>
      <c r="AH51" s="18">
        <v>629.25282502257289</v>
      </c>
      <c r="AI51" s="18">
        <v>687.3428522104864</v>
      </c>
      <c r="AJ51" s="18">
        <v>714.25944427048466</v>
      </c>
      <c r="AK51" s="18">
        <v>727.99651637090165</v>
      </c>
      <c r="AM51" s="17">
        <f t="shared" si="38"/>
        <v>2018</v>
      </c>
      <c r="AN51" s="108">
        <f t="shared" si="26"/>
        <v>0.91651393542249637</v>
      </c>
      <c r="AO51" s="108">
        <f t="shared" si="27"/>
        <v>0.692538277908194</v>
      </c>
      <c r="AP51" s="108">
        <f t="shared" si="28"/>
        <v>4.8907769154667005</v>
      </c>
      <c r="AQ51" s="19">
        <f t="shared" si="39"/>
        <v>6.4998291287973906</v>
      </c>
      <c r="AR51" s="4"/>
      <c r="AS51" s="4"/>
      <c r="AU51" s="17">
        <f t="shared" si="40"/>
        <v>2018</v>
      </c>
      <c r="AV51" s="108">
        <f t="shared" si="29"/>
        <v>34.142032429261491</v>
      </c>
      <c r="AW51" s="108">
        <f t="shared" si="30"/>
        <v>45.170167499739861</v>
      </c>
      <c r="AX51" s="108">
        <f t="shared" si="31"/>
        <v>65.451168348104545</v>
      </c>
      <c r="AY51" s="19">
        <f t="shared" si="41"/>
        <v>144.76336827710588</v>
      </c>
      <c r="BA51" s="17">
        <f t="shared" si="42"/>
        <v>2018</v>
      </c>
      <c r="BB51" s="108">
        <f t="shared" si="32"/>
        <v>21.332316327323248</v>
      </c>
      <c r="BC51" s="108">
        <f t="shared" si="33"/>
        <v>7.6958475180396144</v>
      </c>
      <c r="BD51" s="108">
        <f t="shared" si="34"/>
        <v>177.11882375809574</v>
      </c>
      <c r="BE51" s="19">
        <f t="shared" si="43"/>
        <v>206.1469876034586</v>
      </c>
    </row>
    <row r="52" spans="1:57" ht="13.5" thickBot="1">
      <c r="A52" s="17">
        <f t="shared" si="23"/>
        <v>2019</v>
      </c>
      <c r="B52" s="18">
        <v>0.30324364034746315</v>
      </c>
      <c r="C52" s="18">
        <v>0.72344573208129703</v>
      </c>
      <c r="D52" s="18">
        <v>5.00150812870503</v>
      </c>
      <c r="E52" s="109">
        <v>6.02819750113379</v>
      </c>
      <c r="F52" s="132"/>
      <c r="G52" s="4"/>
      <c r="I52" s="17">
        <f t="shared" si="24"/>
        <v>2019</v>
      </c>
      <c r="J52" s="18">
        <v>34.047901851144395</v>
      </c>
      <c r="K52" s="18">
        <v>45.812595758078182</v>
      </c>
      <c r="L52" s="18">
        <v>66.563962792328454</v>
      </c>
      <c r="M52" s="19">
        <v>146.42446040155102</v>
      </c>
      <c r="O52" s="17">
        <f t="shared" si="25"/>
        <v>2019</v>
      </c>
      <c r="P52" s="18">
        <v>15.598061612356828</v>
      </c>
      <c r="Q52" s="18">
        <v>7.8942155718446516</v>
      </c>
      <c r="R52" s="18">
        <v>180.48127729018867</v>
      </c>
      <c r="S52" s="19">
        <v>203.97355447439014</v>
      </c>
      <c r="U52" s="48">
        <f t="shared" si="35"/>
        <v>2019</v>
      </c>
      <c r="V52" s="18">
        <v>56.7290903452718</v>
      </c>
      <c r="W52" s="18">
        <v>46.980275115764897</v>
      </c>
      <c r="X52" s="18">
        <v>49.453681465876798</v>
      </c>
      <c r="Y52" s="18">
        <v>47.885219383097699</v>
      </c>
      <c r="AA52" s="48">
        <f t="shared" si="36"/>
        <v>2019</v>
      </c>
      <c r="AB52" s="18">
        <v>465.89216086221336</v>
      </c>
      <c r="AC52" s="18">
        <v>520.05011336183293</v>
      </c>
      <c r="AD52" s="18">
        <v>640.16437544639894</v>
      </c>
      <c r="AE52" s="18">
        <v>678.04854245232752</v>
      </c>
      <c r="AF52" s="3"/>
      <c r="AG52" s="48">
        <f t="shared" si="37"/>
        <v>2019</v>
      </c>
      <c r="AH52" s="18">
        <v>652.28286234483221</v>
      </c>
      <c r="AI52" s="18">
        <v>705.67109439952651</v>
      </c>
      <c r="AJ52" s="18">
        <v>728.99461807063142</v>
      </c>
      <c r="AK52" s="18">
        <v>743.13493904731502</v>
      </c>
      <c r="AM52" s="17">
        <f t="shared" si="38"/>
        <v>2019</v>
      </c>
      <c r="AN52" s="108">
        <f t="shared" si="26"/>
        <v>0.30324364034746315</v>
      </c>
      <c r="AO52" s="108">
        <f t="shared" si="27"/>
        <v>0.72344573208129703</v>
      </c>
      <c r="AP52" s="108">
        <f t="shared" si="28"/>
        <v>5.00150812870503</v>
      </c>
      <c r="AQ52" s="19">
        <f t="shared" si="39"/>
        <v>6.02819750113379</v>
      </c>
      <c r="AR52" s="4"/>
      <c r="AS52" s="4"/>
      <c r="AU52" s="17">
        <f t="shared" si="40"/>
        <v>2019</v>
      </c>
      <c r="AV52" s="108">
        <f t="shared" si="29"/>
        <v>34.047901851144395</v>
      </c>
      <c r="AW52" s="108">
        <f t="shared" si="30"/>
        <v>45.812595758078182</v>
      </c>
      <c r="AX52" s="108">
        <f t="shared" si="31"/>
        <v>66.563962792328454</v>
      </c>
      <c r="AY52" s="19">
        <f t="shared" si="41"/>
        <v>146.42446040155102</v>
      </c>
      <c r="BA52" s="17">
        <f t="shared" si="42"/>
        <v>2019</v>
      </c>
      <c r="BB52" s="108">
        <f t="shared" si="32"/>
        <v>15.598061612356828</v>
      </c>
      <c r="BC52" s="108">
        <f t="shared" si="33"/>
        <v>7.8942155718446516</v>
      </c>
      <c r="BD52" s="108">
        <f t="shared" si="34"/>
        <v>180.48127729018867</v>
      </c>
      <c r="BE52" s="19">
        <f t="shared" si="43"/>
        <v>203.97355447439014</v>
      </c>
    </row>
    <row r="53" spans="1:57" ht="13.5" thickBot="1">
      <c r="A53" s="17">
        <f t="shared" si="23"/>
        <v>2020</v>
      </c>
      <c r="B53" s="18">
        <v>3.4338599585861454E-2</v>
      </c>
      <c r="C53" s="18">
        <v>0.75340826220899504</v>
      </c>
      <c r="D53" s="18">
        <v>5.1250581012775704</v>
      </c>
      <c r="E53" s="109">
        <v>5.9128049630724266</v>
      </c>
      <c r="F53" s="132"/>
      <c r="G53" s="4"/>
      <c r="I53" s="17">
        <f t="shared" si="24"/>
        <v>2020</v>
      </c>
      <c r="J53" s="18">
        <v>34.67915644166618</v>
      </c>
      <c r="K53" s="18">
        <v>46.474700378793393</v>
      </c>
      <c r="L53" s="18">
        <v>67.345032843192485</v>
      </c>
      <c r="M53" s="19">
        <v>148.49888966365205</v>
      </c>
      <c r="O53" s="17">
        <f t="shared" si="25"/>
        <v>2020</v>
      </c>
      <c r="P53" s="18">
        <v>8.6618670342024888</v>
      </c>
      <c r="Q53" s="18">
        <v>8.075693552208195</v>
      </c>
      <c r="R53" s="18">
        <v>181.80073684797898</v>
      </c>
      <c r="S53" s="19">
        <v>198.53829743438968</v>
      </c>
      <c r="U53" s="48">
        <f t="shared" si="35"/>
        <v>2020</v>
      </c>
      <c r="V53" s="18">
        <v>55.418593023781</v>
      </c>
      <c r="W53" s="18">
        <v>21.989876600456398</v>
      </c>
      <c r="X53" s="18">
        <v>35.006196614285095</v>
      </c>
      <c r="Y53" s="18">
        <v>31.189122327660996</v>
      </c>
      <c r="AA53" s="48">
        <f t="shared" si="36"/>
        <v>2020</v>
      </c>
      <c r="AB53" s="18">
        <v>468.87441242151363</v>
      </c>
      <c r="AC53" s="18">
        <v>526.02155719674511</v>
      </c>
      <c r="AD53" s="18">
        <v>647.80055340422746</v>
      </c>
      <c r="AE53" s="18">
        <v>686.17570986358021</v>
      </c>
      <c r="AF53" s="3"/>
      <c r="AG53" s="48">
        <f t="shared" si="37"/>
        <v>2020</v>
      </c>
      <c r="AH53" s="18">
        <v>662.80420188897847</v>
      </c>
      <c r="AI53" s="18">
        <v>675.81700441987766</v>
      </c>
      <c r="AJ53" s="18">
        <v>669.20280652026884</v>
      </c>
      <c r="AK53" s="18">
        <v>686.53892530652331</v>
      </c>
      <c r="AM53" s="17">
        <f t="shared" si="38"/>
        <v>2020</v>
      </c>
      <c r="AN53" s="108">
        <f t="shared" si="26"/>
        <v>3.4338599585861454E-2</v>
      </c>
      <c r="AO53" s="108">
        <f t="shared" si="27"/>
        <v>0.75340826220899504</v>
      </c>
      <c r="AP53" s="108">
        <f t="shared" si="28"/>
        <v>5.1250581012775704</v>
      </c>
      <c r="AQ53" s="19">
        <f t="shared" si="39"/>
        <v>5.9128049630724266</v>
      </c>
      <c r="AR53" s="4"/>
      <c r="AS53" s="4"/>
      <c r="AU53" s="17">
        <f t="shared" si="40"/>
        <v>2020</v>
      </c>
      <c r="AV53" s="108">
        <f t="shared" si="29"/>
        <v>34.67915644166618</v>
      </c>
      <c r="AW53" s="108">
        <f t="shared" si="30"/>
        <v>46.474700378793393</v>
      </c>
      <c r="AX53" s="108">
        <f t="shared" si="31"/>
        <v>67.345032843192485</v>
      </c>
      <c r="AY53" s="19">
        <f t="shared" si="41"/>
        <v>148.49888966365205</v>
      </c>
      <c r="BA53" s="17">
        <f t="shared" si="42"/>
        <v>2020</v>
      </c>
      <c r="BB53" s="108">
        <f t="shared" si="32"/>
        <v>8.6618670342024888</v>
      </c>
      <c r="BC53" s="108">
        <f t="shared" si="33"/>
        <v>8.075693552208195</v>
      </c>
      <c r="BD53" s="108">
        <f t="shared" si="34"/>
        <v>181.80073684797898</v>
      </c>
      <c r="BE53" s="19">
        <f t="shared" si="43"/>
        <v>198.53829743438968</v>
      </c>
    </row>
    <row r="54" spans="1:57" ht="15" customHeight="1" thickBot="1">
      <c r="A54" s="17">
        <f t="shared" si="23"/>
        <v>2021</v>
      </c>
      <c r="B54" s="18">
        <v>6.6057971924792014E-2</v>
      </c>
      <c r="C54" s="18">
        <v>0.78168833928100701</v>
      </c>
      <c r="D54" s="18">
        <v>5.2596477689084606</v>
      </c>
      <c r="E54" s="109">
        <v>6.1073940801142594</v>
      </c>
      <c r="F54" s="132"/>
      <c r="G54" s="4"/>
      <c r="I54" s="17">
        <f t="shared" si="24"/>
        <v>2021</v>
      </c>
      <c r="J54" s="18">
        <v>23.404163405444752</v>
      </c>
      <c r="K54" s="18">
        <v>47.154741147802838</v>
      </c>
      <c r="L54" s="18">
        <v>68.060490814489526</v>
      </c>
      <c r="M54" s="19">
        <v>138.61939536773713</v>
      </c>
      <c r="O54" s="17">
        <f t="shared" si="25"/>
        <v>2021</v>
      </c>
      <c r="P54" s="18">
        <v>12.385609882062788</v>
      </c>
      <c r="Q54" s="18">
        <v>8.2371397060683798</v>
      </c>
      <c r="R54" s="18">
        <v>182.77945232118051</v>
      </c>
      <c r="S54" s="19">
        <v>203.40220190931169</v>
      </c>
      <c r="U54" s="48">
        <f t="shared" si="35"/>
        <v>2021</v>
      </c>
      <c r="V54" s="18">
        <v>57.019252290075393</v>
      </c>
      <c r="W54" s="18">
        <v>25.175379788726499</v>
      </c>
      <c r="X54" s="18">
        <v>54.960286607865797</v>
      </c>
      <c r="Y54" s="18">
        <v>50.250621851856096</v>
      </c>
      <c r="AA54" s="48">
        <f t="shared" si="36"/>
        <v>2021</v>
      </c>
      <c r="AB54" s="18">
        <v>470.67781472448286</v>
      </c>
      <c r="AC54" s="18">
        <v>531.50712196108384</v>
      </c>
      <c r="AD54" s="18">
        <v>655.25570069107175</v>
      </c>
      <c r="AE54" s="18">
        <v>694.11222212033317</v>
      </c>
      <c r="AF54" s="3"/>
      <c r="AG54" s="48">
        <f t="shared" si="37"/>
        <v>2021</v>
      </c>
      <c r="AH54" s="18">
        <v>668.97763314914903</v>
      </c>
      <c r="AI54" s="18">
        <v>681.9752830834899</v>
      </c>
      <c r="AJ54" s="18">
        <v>678.02634859898342</v>
      </c>
      <c r="AK54" s="18">
        <v>695.18196299425506</v>
      </c>
      <c r="AM54" s="17">
        <f t="shared" si="38"/>
        <v>2021</v>
      </c>
      <c r="AN54" s="108">
        <f t="shared" si="26"/>
        <v>6.6057971924792014E-2</v>
      </c>
      <c r="AO54" s="108">
        <f t="shared" si="27"/>
        <v>0.78168833928100701</v>
      </c>
      <c r="AP54" s="108">
        <f t="shared" si="28"/>
        <v>5.2596477689084606</v>
      </c>
      <c r="AQ54" s="19">
        <f t="shared" si="39"/>
        <v>6.1073940801142594</v>
      </c>
      <c r="AR54" s="4"/>
      <c r="AS54" s="4"/>
      <c r="AU54" s="17">
        <f t="shared" si="40"/>
        <v>2021</v>
      </c>
      <c r="AV54" s="108">
        <f t="shared" si="29"/>
        <v>23.404163405444752</v>
      </c>
      <c r="AW54" s="108">
        <f t="shared" si="30"/>
        <v>47.154741147802838</v>
      </c>
      <c r="AX54" s="108">
        <f t="shared" si="31"/>
        <v>68.060490814489526</v>
      </c>
      <c r="AY54" s="19">
        <f t="shared" si="41"/>
        <v>138.61939536773713</v>
      </c>
      <c r="BA54" s="17">
        <f t="shared" si="42"/>
        <v>2021</v>
      </c>
      <c r="BB54" s="108">
        <f t="shared" si="32"/>
        <v>12.385609882062788</v>
      </c>
      <c r="BC54" s="108">
        <f t="shared" si="33"/>
        <v>8.2371397060683798</v>
      </c>
      <c r="BD54" s="108">
        <f t="shared" si="34"/>
        <v>182.77945232118051</v>
      </c>
      <c r="BE54" s="19">
        <f t="shared" si="43"/>
        <v>203.40220190931169</v>
      </c>
    </row>
    <row r="55" spans="1:57" ht="13.5" thickBot="1">
      <c r="A55" s="17">
        <f t="shared" si="23"/>
        <v>2022</v>
      </c>
      <c r="B55" s="18">
        <v>0.23432273589170916</v>
      </c>
      <c r="C55" s="18">
        <v>0.8071334607766899</v>
      </c>
      <c r="D55" s="18">
        <v>5.3900687217687899</v>
      </c>
      <c r="E55" s="109">
        <v>6.431524918437189</v>
      </c>
      <c r="F55" s="132"/>
      <c r="G55" s="4"/>
      <c r="I55" s="17">
        <f t="shared" si="24"/>
        <v>2022</v>
      </c>
      <c r="J55" s="18">
        <v>15.856257053666562</v>
      </c>
      <c r="K55" s="18">
        <v>47.785689130434513</v>
      </c>
      <c r="L55" s="18">
        <v>68.368559106989565</v>
      </c>
      <c r="M55" s="19">
        <v>132.01050529109062</v>
      </c>
      <c r="O55" s="17">
        <f t="shared" si="25"/>
        <v>2022</v>
      </c>
      <c r="P55" s="18">
        <v>14.889041581554213</v>
      </c>
      <c r="Q55" s="18">
        <v>8.3849255615392035</v>
      </c>
      <c r="R55" s="18">
        <v>185.42763686382079</v>
      </c>
      <c r="S55" s="19">
        <v>208.70160400691421</v>
      </c>
      <c r="U55" s="48">
        <f t="shared" si="35"/>
        <v>2022</v>
      </c>
      <c r="V55" s="18">
        <v>49.1598244242292</v>
      </c>
      <c r="W55" s="18">
        <v>58.593953613162498</v>
      </c>
      <c r="X55" s="18">
        <v>46.033324047764197</v>
      </c>
      <c r="Y55" s="18">
        <v>44.998362218810499</v>
      </c>
      <c r="AA55" s="48">
        <f t="shared" si="36"/>
        <v>2022</v>
      </c>
      <c r="AB55" s="18">
        <v>483.0771712110672</v>
      </c>
      <c r="AC55" s="18">
        <v>540.56172752237694</v>
      </c>
      <c r="AD55" s="18">
        <v>643.98704130418344</v>
      </c>
      <c r="AE55" s="18">
        <v>681.92868309776372</v>
      </c>
      <c r="AF55" s="3"/>
      <c r="AG55" s="48">
        <f t="shared" si="37"/>
        <v>2022</v>
      </c>
      <c r="AH55" s="18">
        <v>678.58609050927942</v>
      </c>
      <c r="AI55" s="18">
        <v>689.10300541245613</v>
      </c>
      <c r="AJ55" s="18">
        <v>683.82328488969972</v>
      </c>
      <c r="AK55" s="18">
        <v>699.99756055020839</v>
      </c>
      <c r="AM55" s="17">
        <f t="shared" si="38"/>
        <v>2022</v>
      </c>
      <c r="AN55" s="108">
        <f t="shared" si="26"/>
        <v>0.23432273589170916</v>
      </c>
      <c r="AO55" s="108">
        <f t="shared" si="27"/>
        <v>0.8071334607766899</v>
      </c>
      <c r="AP55" s="108">
        <f t="shared" si="28"/>
        <v>5.3900687217687899</v>
      </c>
      <c r="AQ55" s="19">
        <f t="shared" si="39"/>
        <v>6.431524918437189</v>
      </c>
      <c r="AR55" s="4"/>
      <c r="AS55" s="4"/>
      <c r="AU55" s="17">
        <f t="shared" si="40"/>
        <v>2022</v>
      </c>
      <c r="AV55" s="108">
        <f t="shared" si="29"/>
        <v>15.856257053666562</v>
      </c>
      <c r="AW55" s="108">
        <f t="shared" si="30"/>
        <v>47.785689130434513</v>
      </c>
      <c r="AX55" s="108">
        <f t="shared" si="31"/>
        <v>68.368559106989565</v>
      </c>
      <c r="AY55" s="19">
        <f t="shared" si="41"/>
        <v>132.01050529109062</v>
      </c>
      <c r="BA55" s="17">
        <f t="shared" si="42"/>
        <v>2022</v>
      </c>
      <c r="BB55" s="108">
        <f t="shared" si="32"/>
        <v>14.889041581554213</v>
      </c>
      <c r="BC55" s="108">
        <f t="shared" si="33"/>
        <v>8.3849255615392035</v>
      </c>
      <c r="BD55" s="108">
        <f t="shared" si="34"/>
        <v>185.42763686382079</v>
      </c>
      <c r="BE55" s="19">
        <f t="shared" si="43"/>
        <v>208.70160400691421</v>
      </c>
    </row>
    <row r="56" spans="1:57" ht="13.5" thickBot="1">
      <c r="A56" s="17">
        <f t="shared" si="23"/>
        <v>2023</v>
      </c>
      <c r="B56" s="18">
        <v>0.19146186551661007</v>
      </c>
      <c r="C56" s="18">
        <v>0.82909143897019499</v>
      </c>
      <c r="D56" s="18">
        <v>5.4906194616188895</v>
      </c>
      <c r="E56" s="109">
        <v>6.5111727661056946</v>
      </c>
      <c r="F56" s="132"/>
      <c r="G56" s="4"/>
      <c r="I56" s="17">
        <f t="shared" si="24"/>
        <v>2023</v>
      </c>
      <c r="J56" s="18">
        <v>16.124310836526714</v>
      </c>
      <c r="K56" s="18">
        <v>48.27753105412517</v>
      </c>
      <c r="L56" s="18">
        <v>68.095950631923159</v>
      </c>
      <c r="M56" s="19">
        <v>132.49779252257503</v>
      </c>
      <c r="O56" s="17">
        <f t="shared" si="25"/>
        <v>2023</v>
      </c>
      <c r="P56" s="18">
        <v>16.509469643667877</v>
      </c>
      <c r="Q56" s="18">
        <v>8.5467827559477527</v>
      </c>
      <c r="R56" s="18">
        <v>187.77637956143971</v>
      </c>
      <c r="S56" s="19">
        <v>212.83263196105534</v>
      </c>
      <c r="U56" s="48">
        <f t="shared" si="35"/>
        <v>2023</v>
      </c>
      <c r="V56" s="18">
        <v>47.8024132791951</v>
      </c>
      <c r="W56" s="18">
        <v>57.956487978124201</v>
      </c>
      <c r="X56" s="18">
        <v>43.081462219245402</v>
      </c>
      <c r="Y56" s="18">
        <v>37.366668297565596</v>
      </c>
      <c r="AA56" s="48">
        <f t="shared" si="36"/>
        <v>2023</v>
      </c>
      <c r="AB56" s="18">
        <v>480.65140304564909</v>
      </c>
      <c r="AC56" s="18">
        <v>549.9308699285084</v>
      </c>
      <c r="AD56" s="18">
        <v>646.82417824583058</v>
      </c>
      <c r="AE56" s="18">
        <v>685.94285118091432</v>
      </c>
      <c r="AF56" s="3"/>
      <c r="AG56" s="48">
        <f t="shared" si="37"/>
        <v>2023</v>
      </c>
      <c r="AH56" s="18">
        <v>707.1022725320048</v>
      </c>
      <c r="AI56" s="18">
        <v>698.03813389061509</v>
      </c>
      <c r="AJ56" s="18">
        <v>699.43933716688161</v>
      </c>
      <c r="AK56" s="18">
        <v>713.75854673295476</v>
      </c>
      <c r="AM56" s="17">
        <f t="shared" si="38"/>
        <v>2023</v>
      </c>
      <c r="AN56" s="108">
        <f t="shared" si="26"/>
        <v>0.19146186551661007</v>
      </c>
      <c r="AO56" s="108">
        <f t="shared" si="27"/>
        <v>0.82909143897019499</v>
      </c>
      <c r="AP56" s="108">
        <f t="shared" si="28"/>
        <v>5.4906194616188895</v>
      </c>
      <c r="AQ56" s="19">
        <f t="shared" si="39"/>
        <v>6.5111727661056946</v>
      </c>
      <c r="AR56" s="4"/>
      <c r="AS56" s="4"/>
      <c r="AU56" s="17">
        <f t="shared" si="40"/>
        <v>2023</v>
      </c>
      <c r="AV56" s="108">
        <f t="shared" si="29"/>
        <v>16.124310836526714</v>
      </c>
      <c r="AW56" s="108">
        <f t="shared" si="30"/>
        <v>48.27753105412517</v>
      </c>
      <c r="AX56" s="108">
        <f t="shared" si="31"/>
        <v>68.095950631923159</v>
      </c>
      <c r="AY56" s="19">
        <f t="shared" si="41"/>
        <v>132.49779252257503</v>
      </c>
      <c r="BA56" s="17">
        <f t="shared" si="42"/>
        <v>2023</v>
      </c>
      <c r="BB56" s="108">
        <f t="shared" si="32"/>
        <v>16.509469643667877</v>
      </c>
      <c r="BC56" s="108">
        <f t="shared" si="33"/>
        <v>8.5467827559477527</v>
      </c>
      <c r="BD56" s="108">
        <f t="shared" si="34"/>
        <v>187.77637956143971</v>
      </c>
      <c r="BE56" s="19">
        <f t="shared" si="43"/>
        <v>212.83263196105534</v>
      </c>
    </row>
    <row r="57" spans="1:57" ht="13.5" thickBot="1">
      <c r="A57" s="17">
        <f t="shared" si="23"/>
        <v>2024</v>
      </c>
      <c r="B57" s="18">
        <v>0.30985645864203104</v>
      </c>
      <c r="C57" s="18">
        <v>0.84885069558612303</v>
      </c>
      <c r="D57" s="18">
        <v>5.5524416844201196</v>
      </c>
      <c r="E57" s="109">
        <v>6.7111488386482741</v>
      </c>
      <c r="F57" s="132"/>
      <c r="G57" s="4"/>
      <c r="I57" s="17">
        <f t="shared" si="24"/>
        <v>2024</v>
      </c>
      <c r="J57" s="18">
        <v>16.097273558223719</v>
      </c>
      <c r="K57" s="18">
        <v>48.637463276576028</v>
      </c>
      <c r="L57" s="18">
        <v>67.474160536981728</v>
      </c>
      <c r="M57" s="19">
        <v>132.20889737178146</v>
      </c>
      <c r="O57" s="17">
        <f t="shared" si="25"/>
        <v>2024</v>
      </c>
      <c r="P57" s="18">
        <v>17.955774639750054</v>
      </c>
      <c r="Q57" s="18">
        <v>8.7573506967070056</v>
      </c>
      <c r="R57" s="18">
        <v>190.38073315761832</v>
      </c>
      <c r="S57" s="19">
        <v>217.09385849407539</v>
      </c>
      <c r="U57" s="48">
        <f t="shared" si="35"/>
        <v>2024</v>
      </c>
      <c r="V57" s="18">
        <v>43.217036060621197</v>
      </c>
      <c r="W57" s="18">
        <v>56.725209499632093</v>
      </c>
      <c r="X57" s="18">
        <v>45.557022087541597</v>
      </c>
      <c r="Y57" s="18">
        <v>47.483472480713402</v>
      </c>
      <c r="AA57" s="48">
        <f t="shared" si="36"/>
        <v>2024</v>
      </c>
      <c r="AB57" s="18">
        <v>484.71557525056977</v>
      </c>
      <c r="AC57" s="18">
        <v>550.03058021070945</v>
      </c>
      <c r="AD57" s="18">
        <v>648.91283715746977</v>
      </c>
      <c r="AE57" s="18">
        <v>684.34633291604246</v>
      </c>
      <c r="AF57" s="3"/>
      <c r="AG57" s="48">
        <f t="shared" si="37"/>
        <v>2024</v>
      </c>
      <c r="AH57" s="18">
        <v>731.59803582537893</v>
      </c>
      <c r="AI57" s="18">
        <v>708.3697081004982</v>
      </c>
      <c r="AJ57" s="18">
        <v>716.42297306299054</v>
      </c>
      <c r="AK57" s="18">
        <v>732.61481034099802</v>
      </c>
      <c r="AM57" s="17">
        <f t="shared" si="38"/>
        <v>2024</v>
      </c>
      <c r="AN57" s="108">
        <f t="shared" si="26"/>
        <v>0.30985645864203104</v>
      </c>
      <c r="AO57" s="108">
        <f t="shared" si="27"/>
        <v>0.84885069558612303</v>
      </c>
      <c r="AP57" s="108">
        <f t="shared" si="28"/>
        <v>5.5524416844201196</v>
      </c>
      <c r="AQ57" s="19">
        <f t="shared" si="39"/>
        <v>6.7111488386482741</v>
      </c>
      <c r="AR57" s="4"/>
      <c r="AS57" s="4"/>
      <c r="AU57" s="17">
        <f t="shared" si="40"/>
        <v>2024</v>
      </c>
      <c r="AV57" s="108">
        <f t="shared" si="29"/>
        <v>16.097273558223719</v>
      </c>
      <c r="AW57" s="108">
        <f t="shared" si="30"/>
        <v>48.637463276576028</v>
      </c>
      <c r="AX57" s="108">
        <f t="shared" si="31"/>
        <v>67.474160536981728</v>
      </c>
      <c r="AY57" s="19">
        <f t="shared" si="41"/>
        <v>132.20889737178146</v>
      </c>
      <c r="BA57" s="17">
        <f t="shared" si="42"/>
        <v>2024</v>
      </c>
      <c r="BB57" s="108">
        <f t="shared" si="32"/>
        <v>17.955774639750054</v>
      </c>
      <c r="BC57" s="108">
        <f t="shared" si="33"/>
        <v>8.7573506967070056</v>
      </c>
      <c r="BD57" s="108">
        <f t="shared" si="34"/>
        <v>190.38073315761832</v>
      </c>
      <c r="BE57" s="19">
        <f t="shared" si="43"/>
        <v>217.09385849407539</v>
      </c>
    </row>
    <row r="58" spans="1:57" ht="13.5" thickBot="1">
      <c r="A58" s="17">
        <f t="shared" si="23"/>
        <v>2025</v>
      </c>
      <c r="B58" s="18">
        <v>0.26288631391172496</v>
      </c>
      <c r="C58" s="18">
        <v>0.868477525299021</v>
      </c>
      <c r="D58" s="18">
        <v>5.6023676120552901</v>
      </c>
      <c r="E58" s="109">
        <v>6.7337314512660358</v>
      </c>
      <c r="F58" s="132"/>
      <c r="G58" s="4"/>
      <c r="I58" s="17">
        <f t="shared" si="24"/>
        <v>2025</v>
      </c>
      <c r="J58" s="18">
        <v>16.695291955536213</v>
      </c>
      <c r="K58" s="18">
        <v>49.00228799046117</v>
      </c>
      <c r="L58" s="18">
        <v>67.041044939786119</v>
      </c>
      <c r="M58" s="19">
        <v>132.73862488578351</v>
      </c>
      <c r="O58" s="17">
        <f t="shared" si="25"/>
        <v>2025</v>
      </c>
      <c r="P58" s="18">
        <v>22.526471911152338</v>
      </c>
      <c r="Q58" s="18">
        <v>9.0329035002074214</v>
      </c>
      <c r="R58" s="18">
        <v>191.47081295314021</v>
      </c>
      <c r="S58" s="19">
        <v>223.03018836449996</v>
      </c>
      <c r="U58" s="48">
        <f t="shared" si="35"/>
        <v>2025</v>
      </c>
      <c r="V58" s="18">
        <v>60.001079919813904</v>
      </c>
      <c r="W58" s="18">
        <v>48.555774277495097</v>
      </c>
      <c r="X58" s="18">
        <v>51.289290553832799</v>
      </c>
      <c r="Y58" s="18">
        <v>51.682974219315895</v>
      </c>
      <c r="AA58" s="48">
        <f t="shared" si="36"/>
        <v>2025</v>
      </c>
      <c r="AB58" s="18">
        <v>488.01833864769725</v>
      </c>
      <c r="AC58" s="18">
        <v>548.47166052756563</v>
      </c>
      <c r="AD58" s="18">
        <v>654.79674040403847</v>
      </c>
      <c r="AE58" s="18">
        <v>692.84787208325963</v>
      </c>
      <c r="AF58" s="3"/>
      <c r="AG58" s="48">
        <f t="shared" si="37"/>
        <v>2025</v>
      </c>
      <c r="AH58" s="18">
        <v>774.38713188911515</v>
      </c>
      <c r="AI58" s="18">
        <v>716.17482336954424</v>
      </c>
      <c r="AJ58" s="18">
        <v>723.81421241759949</v>
      </c>
      <c r="AK58" s="18">
        <v>739.8840581129482</v>
      </c>
      <c r="AM58" s="17">
        <f t="shared" si="38"/>
        <v>2025</v>
      </c>
      <c r="AN58" s="108">
        <f t="shared" si="26"/>
        <v>0.26288631391172496</v>
      </c>
      <c r="AO58" s="108">
        <f t="shared" si="27"/>
        <v>0.868477525299021</v>
      </c>
      <c r="AP58" s="108">
        <f t="shared" si="28"/>
        <v>5.6023676120552901</v>
      </c>
      <c r="AQ58" s="19">
        <f t="shared" si="39"/>
        <v>6.7337314512660358</v>
      </c>
      <c r="AR58" s="4"/>
      <c r="AS58" s="4"/>
      <c r="AU58" s="17">
        <f t="shared" si="40"/>
        <v>2025</v>
      </c>
      <c r="AV58" s="108">
        <f t="shared" si="29"/>
        <v>16.695291955536213</v>
      </c>
      <c r="AW58" s="108">
        <f t="shared" si="30"/>
        <v>49.00228799046117</v>
      </c>
      <c r="AX58" s="108">
        <f t="shared" si="31"/>
        <v>67.041044939786119</v>
      </c>
      <c r="AY58" s="19">
        <f t="shared" si="41"/>
        <v>132.73862488578351</v>
      </c>
      <c r="BA58" s="17">
        <f t="shared" si="42"/>
        <v>2025</v>
      </c>
      <c r="BB58" s="108">
        <f t="shared" si="32"/>
        <v>22.526471911152338</v>
      </c>
      <c r="BC58" s="108">
        <f t="shared" si="33"/>
        <v>9.0329035002074214</v>
      </c>
      <c r="BD58" s="108">
        <f t="shared" si="34"/>
        <v>191.47081295314021</v>
      </c>
      <c r="BE58" s="19">
        <f t="shared" si="43"/>
        <v>223.03018836449996</v>
      </c>
    </row>
    <row r="59" spans="1:57" ht="13.5" thickBot="1">
      <c r="A59" s="17">
        <f t="shared" si="23"/>
        <v>2026</v>
      </c>
      <c r="B59" s="18">
        <v>0.34595777786676785</v>
      </c>
      <c r="C59" s="18">
        <v>0.888996299959247</v>
      </c>
      <c r="D59" s="18">
        <v>5.6948299677890803</v>
      </c>
      <c r="E59" s="109">
        <v>6.9297840456150954</v>
      </c>
      <c r="F59" s="132"/>
      <c r="G59" s="4"/>
      <c r="I59" s="17">
        <f t="shared" si="24"/>
        <v>2026</v>
      </c>
      <c r="J59" s="18">
        <v>17.282520546268941</v>
      </c>
      <c r="K59" s="18">
        <v>49.531068193215468</v>
      </c>
      <c r="L59" s="18">
        <v>67.270416036487262</v>
      </c>
      <c r="M59" s="19">
        <v>134.08400477597166</v>
      </c>
      <c r="O59" s="17">
        <f t="shared" si="25"/>
        <v>2026</v>
      </c>
      <c r="P59" s="18">
        <v>29.105526247675311</v>
      </c>
      <c r="Q59" s="18">
        <v>9.319634374528361</v>
      </c>
      <c r="R59" s="18">
        <v>192.58213716522286</v>
      </c>
      <c r="S59" s="19">
        <v>231.00729778742652</v>
      </c>
      <c r="U59" s="48">
        <f t="shared" si="35"/>
        <v>2026</v>
      </c>
      <c r="V59" s="18">
        <v>59.672264375344994</v>
      </c>
      <c r="W59" s="18">
        <v>49.350688150281997</v>
      </c>
      <c r="X59" s="18">
        <v>64.114956247996304</v>
      </c>
      <c r="Y59" s="18">
        <v>64.585337364747502</v>
      </c>
      <c r="AA59" s="48">
        <f t="shared" si="36"/>
        <v>2026</v>
      </c>
      <c r="AB59" s="18">
        <v>495.02998797822278</v>
      </c>
      <c r="AC59" s="18">
        <v>555.42264542108433</v>
      </c>
      <c r="AD59" s="18">
        <v>658.15433866661829</v>
      </c>
      <c r="AE59" s="18">
        <v>695.64506345795326</v>
      </c>
      <c r="AF59" s="3"/>
      <c r="AG59" s="48">
        <f t="shared" si="37"/>
        <v>2026</v>
      </c>
      <c r="AH59" s="18">
        <v>792.62181438159041</v>
      </c>
      <c r="AI59" s="18">
        <v>747.06191463351433</v>
      </c>
      <c r="AJ59" s="18">
        <v>734.6934858347322</v>
      </c>
      <c r="AK59" s="18">
        <v>752.55166068401445</v>
      </c>
      <c r="AM59" s="17">
        <f t="shared" si="38"/>
        <v>2026</v>
      </c>
      <c r="AN59" s="108">
        <f t="shared" si="26"/>
        <v>0.34595777786676785</v>
      </c>
      <c r="AO59" s="108">
        <f t="shared" si="27"/>
        <v>0.888996299959247</v>
      </c>
      <c r="AP59" s="108">
        <f t="shared" si="28"/>
        <v>5.6948299677890803</v>
      </c>
      <c r="AQ59" s="19">
        <f t="shared" si="39"/>
        <v>6.9297840456150954</v>
      </c>
      <c r="AR59" s="4"/>
      <c r="AS59" s="4"/>
      <c r="AU59" s="17">
        <f t="shared" si="40"/>
        <v>2026</v>
      </c>
      <c r="AV59" s="108">
        <f t="shared" si="29"/>
        <v>17.282520546268941</v>
      </c>
      <c r="AW59" s="108">
        <f t="shared" si="30"/>
        <v>49.531068193215468</v>
      </c>
      <c r="AX59" s="108">
        <f t="shared" si="31"/>
        <v>67.270416036487262</v>
      </c>
      <c r="AY59" s="19">
        <f t="shared" si="41"/>
        <v>134.08400477597166</v>
      </c>
      <c r="BA59" s="17">
        <f t="shared" si="42"/>
        <v>2026</v>
      </c>
      <c r="BB59" s="108">
        <f t="shared" si="32"/>
        <v>29.105526247675311</v>
      </c>
      <c r="BC59" s="108">
        <f t="shared" si="33"/>
        <v>9.319634374528361</v>
      </c>
      <c r="BD59" s="108">
        <f t="shared" si="34"/>
        <v>192.58213716522286</v>
      </c>
      <c r="BE59" s="19">
        <f t="shared" si="43"/>
        <v>231.00729778742652</v>
      </c>
    </row>
    <row r="60" spans="1:57" ht="13.5" thickBot="1">
      <c r="A60" s="17">
        <f t="shared" si="23"/>
        <v>2027</v>
      </c>
      <c r="B60" s="18">
        <v>0.35931438556841477</v>
      </c>
      <c r="C60" s="18">
        <v>0.90951766502680198</v>
      </c>
      <c r="D60" s="18">
        <v>5.84350466316587</v>
      </c>
      <c r="E60" s="109">
        <v>7.1123367137610867</v>
      </c>
      <c r="F60" s="132"/>
      <c r="G60" s="4"/>
      <c r="I60" s="17">
        <f t="shared" si="24"/>
        <v>2027</v>
      </c>
      <c r="J60" s="18">
        <v>17.976476488217589</v>
      </c>
      <c r="K60" s="18">
        <v>50.197622735002604</v>
      </c>
      <c r="L60" s="18">
        <v>68.153496945860908</v>
      </c>
      <c r="M60" s="19">
        <v>136.32759616908112</v>
      </c>
      <c r="O60" s="17">
        <f t="shared" si="25"/>
        <v>2027</v>
      </c>
      <c r="P60" s="18">
        <v>35.920424976033502</v>
      </c>
      <c r="Q60" s="18">
        <v>9.5518641848426071</v>
      </c>
      <c r="R60" s="18">
        <v>193.41551895986598</v>
      </c>
      <c r="S60" s="19">
        <v>238.88780812074208</v>
      </c>
      <c r="U60" s="48">
        <f t="shared" si="35"/>
        <v>2027</v>
      </c>
      <c r="V60" s="18">
        <v>59.624875630181691</v>
      </c>
      <c r="W60" s="18">
        <v>45.9623536676893</v>
      </c>
      <c r="X60" s="18">
        <v>62.414621544966593</v>
      </c>
      <c r="Y60" s="18">
        <v>63.007364534573497</v>
      </c>
      <c r="AA60" s="48">
        <f t="shared" si="36"/>
        <v>2027</v>
      </c>
      <c r="AB60" s="18">
        <v>496.25030784925207</v>
      </c>
      <c r="AC60" s="18">
        <v>561.00974718913585</v>
      </c>
      <c r="AD60" s="18">
        <v>668.50400224215275</v>
      </c>
      <c r="AE60" s="18">
        <v>707.83050675793402</v>
      </c>
      <c r="AF60" s="3"/>
      <c r="AG60" s="48">
        <f t="shared" si="37"/>
        <v>2027</v>
      </c>
      <c r="AH60" s="18">
        <v>800.71767789287765</v>
      </c>
      <c r="AI60" s="18">
        <v>776.49675914175043</v>
      </c>
      <c r="AJ60" s="18">
        <v>742.51482507089702</v>
      </c>
      <c r="AK60" s="18">
        <v>757.98349550140858</v>
      </c>
      <c r="AM60" s="17">
        <f t="shared" si="38"/>
        <v>2027</v>
      </c>
      <c r="AN60" s="108">
        <f t="shared" si="26"/>
        <v>0.35931438556841477</v>
      </c>
      <c r="AO60" s="108">
        <f t="shared" si="27"/>
        <v>0.90951766502680198</v>
      </c>
      <c r="AP60" s="108">
        <f t="shared" si="28"/>
        <v>5.84350466316587</v>
      </c>
      <c r="AQ60" s="19">
        <f t="shared" si="39"/>
        <v>7.1123367137610867</v>
      </c>
      <c r="AR60" s="4"/>
      <c r="AS60" s="4"/>
      <c r="AU60" s="17">
        <f t="shared" si="40"/>
        <v>2027</v>
      </c>
      <c r="AV60" s="108">
        <f t="shared" si="29"/>
        <v>17.976476488217589</v>
      </c>
      <c r="AW60" s="108">
        <f t="shared" si="30"/>
        <v>50.197622735002604</v>
      </c>
      <c r="AX60" s="108">
        <f t="shared" si="31"/>
        <v>68.153496945860908</v>
      </c>
      <c r="AY60" s="19">
        <f t="shared" si="41"/>
        <v>136.32759616908112</v>
      </c>
      <c r="BA60" s="17">
        <f t="shared" si="42"/>
        <v>2027</v>
      </c>
      <c r="BB60" s="108">
        <f t="shared" si="32"/>
        <v>35.920424976033502</v>
      </c>
      <c r="BC60" s="108">
        <f t="shared" si="33"/>
        <v>9.5518641848426071</v>
      </c>
      <c r="BD60" s="108">
        <f t="shared" si="34"/>
        <v>193.41551895986598</v>
      </c>
      <c r="BE60" s="19">
        <f t="shared" si="43"/>
        <v>238.88780812074208</v>
      </c>
    </row>
    <row r="61" spans="1:57" ht="13.5" thickBot="1">
      <c r="A61" s="17">
        <f t="shared" si="23"/>
        <v>2028</v>
      </c>
      <c r="B61" s="18">
        <v>0.44436959155979833</v>
      </c>
      <c r="C61" s="18">
        <v>0.92829317652715304</v>
      </c>
      <c r="D61" s="18">
        <v>6.00651677691563</v>
      </c>
      <c r="E61" s="109">
        <v>7.3791795450025814</v>
      </c>
      <c r="F61" s="132"/>
      <c r="G61" s="4"/>
      <c r="I61" s="17">
        <f t="shared" si="24"/>
        <v>2028</v>
      </c>
      <c r="J61" s="18">
        <v>18.60145946396554</v>
      </c>
      <c r="K61" s="18">
        <v>50.83164370172036</v>
      </c>
      <c r="L61" s="18">
        <v>69.093885468278941</v>
      </c>
      <c r="M61" s="19">
        <v>138.52698863396483</v>
      </c>
      <c r="O61" s="17">
        <f t="shared" si="25"/>
        <v>2028</v>
      </c>
      <c r="P61" s="18">
        <v>39.304343344957857</v>
      </c>
      <c r="Q61" s="18">
        <v>9.7262008144345184</v>
      </c>
      <c r="R61" s="18">
        <v>193.93190046333621</v>
      </c>
      <c r="S61" s="19">
        <v>242.96244462272858</v>
      </c>
      <c r="U61" s="48">
        <f t="shared" si="35"/>
        <v>2028</v>
      </c>
      <c r="V61" s="18">
        <v>54.223596266068498</v>
      </c>
      <c r="W61" s="18">
        <v>62.398790319001705</v>
      </c>
      <c r="X61" s="18">
        <v>52.216541519001098</v>
      </c>
      <c r="Y61" s="18">
        <v>51.192791900094804</v>
      </c>
      <c r="AA61" s="48">
        <f t="shared" si="36"/>
        <v>2028</v>
      </c>
      <c r="AB61" s="18">
        <v>508.11024638111184</v>
      </c>
      <c r="AC61" s="18">
        <v>570.37810138057682</v>
      </c>
      <c r="AD61" s="18">
        <v>676.76773980767769</v>
      </c>
      <c r="AE61" s="18">
        <v>720.19548083878567</v>
      </c>
      <c r="AF61" s="3"/>
      <c r="AG61" s="48">
        <f t="shared" si="37"/>
        <v>2028</v>
      </c>
      <c r="AH61" s="18">
        <v>816.50179515300022</v>
      </c>
      <c r="AI61" s="18">
        <v>818.12915770083555</v>
      </c>
      <c r="AJ61" s="18">
        <v>770.39653379696006</v>
      </c>
      <c r="AK61" s="18">
        <v>788.51034389881875</v>
      </c>
      <c r="AM61" s="17">
        <f t="shared" si="38"/>
        <v>2028</v>
      </c>
      <c r="AN61" s="108">
        <f t="shared" si="26"/>
        <v>0.44436959155979833</v>
      </c>
      <c r="AO61" s="108">
        <f t="shared" si="27"/>
        <v>0.92829317652715304</v>
      </c>
      <c r="AP61" s="108">
        <f t="shared" si="28"/>
        <v>6.00651677691563</v>
      </c>
      <c r="AQ61" s="19">
        <f t="shared" si="39"/>
        <v>7.3791795450025814</v>
      </c>
      <c r="AR61" s="4"/>
      <c r="AS61" s="4"/>
      <c r="AU61" s="17">
        <f t="shared" si="40"/>
        <v>2028</v>
      </c>
      <c r="AV61" s="108">
        <f t="shared" si="29"/>
        <v>18.60145946396554</v>
      </c>
      <c r="AW61" s="108">
        <f t="shared" si="30"/>
        <v>50.83164370172036</v>
      </c>
      <c r="AX61" s="108">
        <f t="shared" si="31"/>
        <v>69.093885468278941</v>
      </c>
      <c r="AY61" s="19">
        <f t="shared" si="41"/>
        <v>138.52698863396483</v>
      </c>
      <c r="BA61" s="17">
        <f t="shared" si="42"/>
        <v>2028</v>
      </c>
      <c r="BB61" s="108">
        <f t="shared" si="32"/>
        <v>39.304343344957857</v>
      </c>
      <c r="BC61" s="108">
        <f t="shared" si="33"/>
        <v>9.7262008144345184</v>
      </c>
      <c r="BD61" s="108">
        <f t="shared" si="34"/>
        <v>193.93190046333621</v>
      </c>
      <c r="BE61" s="19">
        <f t="shared" si="43"/>
        <v>242.96244462272858</v>
      </c>
    </row>
    <row r="62" spans="1:57" ht="13.5" thickBot="1">
      <c r="A62" s="17">
        <f t="shared" si="23"/>
        <v>2029</v>
      </c>
      <c r="B62" s="18">
        <v>0.57555840501298949</v>
      </c>
      <c r="C62" s="18">
        <v>0.94465555571585902</v>
      </c>
      <c r="D62" s="18">
        <v>6.1365320411319395</v>
      </c>
      <c r="E62" s="109">
        <v>7.656746001860788</v>
      </c>
      <c r="F62" s="132"/>
      <c r="G62" s="4"/>
      <c r="I62" s="17">
        <f t="shared" si="24"/>
        <v>2029</v>
      </c>
      <c r="J62" s="18">
        <v>18.89040880701263</v>
      </c>
      <c r="K62" s="18">
        <v>51.324568040803562</v>
      </c>
      <c r="L62" s="18">
        <v>69.728072087918818</v>
      </c>
      <c r="M62" s="19">
        <v>139.94304893573502</v>
      </c>
      <c r="O62" s="17">
        <f t="shared" si="25"/>
        <v>2029</v>
      </c>
      <c r="P62" s="18">
        <v>43.367793873600817</v>
      </c>
      <c r="Q62" s="18">
        <v>9.8846439031090849</v>
      </c>
      <c r="R62" s="18">
        <v>194.39616078279718</v>
      </c>
      <c r="S62" s="19">
        <v>247.64859855950709</v>
      </c>
      <c r="U62" s="48">
        <f t="shared" si="35"/>
        <v>2029</v>
      </c>
      <c r="V62" s="18">
        <v>50.227279057376499</v>
      </c>
      <c r="W62" s="18">
        <v>62.235581986639403</v>
      </c>
      <c r="X62" s="18">
        <v>60.459036764074199</v>
      </c>
      <c r="Y62" s="18">
        <v>59.530390748015598</v>
      </c>
      <c r="AA62" s="48">
        <f t="shared" si="36"/>
        <v>2029</v>
      </c>
      <c r="AB62" s="18">
        <v>510.68555163648045</v>
      </c>
      <c r="AC62" s="18">
        <v>572.17134893739205</v>
      </c>
      <c r="AD62" s="18">
        <v>685.22674785772551</v>
      </c>
      <c r="AE62" s="18">
        <v>728.51284858560075</v>
      </c>
      <c r="AF62" s="3"/>
      <c r="AG62" s="48">
        <f t="shared" si="37"/>
        <v>2029</v>
      </c>
      <c r="AH62" s="18">
        <v>837.7812073404674</v>
      </c>
      <c r="AI62" s="18">
        <v>832.72090545974265</v>
      </c>
      <c r="AJ62" s="18">
        <v>795.65140620401576</v>
      </c>
      <c r="AK62" s="18">
        <v>816.92893311097612</v>
      </c>
      <c r="AM62" s="17">
        <f t="shared" si="38"/>
        <v>2029</v>
      </c>
      <c r="AN62" s="108">
        <f t="shared" si="26"/>
        <v>0.57555840501298949</v>
      </c>
      <c r="AO62" s="108">
        <f t="shared" si="27"/>
        <v>0.94465555571585902</v>
      </c>
      <c r="AP62" s="108">
        <f t="shared" si="28"/>
        <v>6.1365320411319395</v>
      </c>
      <c r="AQ62" s="19">
        <f t="shared" si="39"/>
        <v>7.656746001860788</v>
      </c>
      <c r="AR62" s="4"/>
      <c r="AS62" s="4"/>
      <c r="AU62" s="17">
        <f t="shared" si="40"/>
        <v>2029</v>
      </c>
      <c r="AV62" s="108">
        <f t="shared" si="29"/>
        <v>18.89040880701263</v>
      </c>
      <c r="AW62" s="108">
        <f t="shared" si="30"/>
        <v>51.324568040803562</v>
      </c>
      <c r="AX62" s="108">
        <f t="shared" si="31"/>
        <v>69.728072087918818</v>
      </c>
      <c r="AY62" s="19">
        <f t="shared" si="41"/>
        <v>139.94304893573502</v>
      </c>
      <c r="BA62" s="17">
        <f t="shared" si="42"/>
        <v>2029</v>
      </c>
      <c r="BB62" s="108">
        <f t="shared" si="32"/>
        <v>43.367793873600817</v>
      </c>
      <c r="BC62" s="108">
        <f t="shared" si="33"/>
        <v>9.8846439031090849</v>
      </c>
      <c r="BD62" s="108">
        <f t="shared" si="34"/>
        <v>194.39616078279718</v>
      </c>
      <c r="BE62" s="19">
        <f t="shared" si="43"/>
        <v>247.64859855950709</v>
      </c>
    </row>
    <row r="63" spans="1:57" ht="13.5" thickBot="1">
      <c r="A63" s="17">
        <f t="shared" si="23"/>
        <v>2030</v>
      </c>
      <c r="B63" s="18">
        <v>0.68580464600149538</v>
      </c>
      <c r="C63" s="18">
        <v>0.959342281475699</v>
      </c>
      <c r="D63" s="18">
        <v>6.2324623672456401</v>
      </c>
      <c r="E63" s="109">
        <v>7.8776092947228342</v>
      </c>
      <c r="F63" s="132"/>
      <c r="G63" s="4"/>
      <c r="I63" s="17">
        <f t="shared" si="24"/>
        <v>2030</v>
      </c>
      <c r="J63" s="18">
        <v>18.972399750138003</v>
      </c>
      <c r="K63" s="18">
        <v>51.728342620279626</v>
      </c>
      <c r="L63" s="18">
        <v>70.303616735950712</v>
      </c>
      <c r="M63" s="19">
        <v>141.00435910636833</v>
      </c>
      <c r="O63" s="17">
        <f t="shared" si="25"/>
        <v>2030</v>
      </c>
      <c r="P63" s="18">
        <v>44.89255374703788</v>
      </c>
      <c r="Q63" s="18">
        <v>10.056087303703569</v>
      </c>
      <c r="R63" s="18">
        <v>195.04302993508864</v>
      </c>
      <c r="S63" s="19">
        <v>249.9916709858301</v>
      </c>
      <c r="U63" s="48">
        <f t="shared" si="35"/>
        <v>2030</v>
      </c>
      <c r="V63" s="18">
        <v>62.548001930171701</v>
      </c>
      <c r="W63" s="18">
        <v>57.411450169438993</v>
      </c>
      <c r="X63" s="18">
        <v>61.667467731989191</v>
      </c>
      <c r="Y63" s="18">
        <v>59.1752056683302</v>
      </c>
      <c r="AA63" s="48">
        <f t="shared" si="36"/>
        <v>2030</v>
      </c>
      <c r="AB63" s="18">
        <v>514.37326906400915</v>
      </c>
      <c r="AC63" s="18">
        <v>578.41450909820276</v>
      </c>
      <c r="AD63" s="18">
        <v>689.15533305831889</v>
      </c>
      <c r="AE63" s="18">
        <v>728.46529181145002</v>
      </c>
      <c r="AF63" s="3"/>
      <c r="AG63" s="48">
        <f t="shared" si="37"/>
        <v>2030</v>
      </c>
      <c r="AH63" s="18">
        <v>839.49539922288568</v>
      </c>
      <c r="AI63" s="18">
        <v>835.41844869056752</v>
      </c>
      <c r="AJ63" s="18">
        <v>802.9555950103337</v>
      </c>
      <c r="AK63" s="18">
        <v>843.59738378886027</v>
      </c>
      <c r="AM63" s="17">
        <f t="shared" si="38"/>
        <v>2030</v>
      </c>
      <c r="AN63" s="108">
        <f t="shared" si="26"/>
        <v>0.68580464600149538</v>
      </c>
      <c r="AO63" s="108">
        <f t="shared" si="27"/>
        <v>0.959342281475699</v>
      </c>
      <c r="AP63" s="108">
        <f t="shared" si="28"/>
        <v>6.2324623672456401</v>
      </c>
      <c r="AQ63" s="19">
        <f t="shared" si="39"/>
        <v>7.8776092947228342</v>
      </c>
      <c r="AR63" s="4"/>
      <c r="AS63" s="4"/>
      <c r="AU63" s="17">
        <f t="shared" si="40"/>
        <v>2030</v>
      </c>
      <c r="AV63" s="108">
        <f t="shared" si="29"/>
        <v>18.972399750138003</v>
      </c>
      <c r="AW63" s="108">
        <f t="shared" si="30"/>
        <v>51.728342620279626</v>
      </c>
      <c r="AX63" s="108">
        <f t="shared" si="31"/>
        <v>70.303616735950712</v>
      </c>
      <c r="AY63" s="19">
        <f t="shared" si="41"/>
        <v>141.00435910636833</v>
      </c>
      <c r="BA63" s="17">
        <f t="shared" si="42"/>
        <v>2030</v>
      </c>
      <c r="BB63" s="108">
        <f t="shared" si="32"/>
        <v>44.89255374703788</v>
      </c>
      <c r="BC63" s="108">
        <f t="shared" si="33"/>
        <v>10.056087303703569</v>
      </c>
      <c r="BD63" s="108">
        <f t="shared" si="34"/>
        <v>195.04302993508864</v>
      </c>
      <c r="BE63" s="19">
        <f t="shared" si="43"/>
        <v>249.9916709858301</v>
      </c>
    </row>
    <row r="64" spans="1:57" ht="13.5" thickBot="1">
      <c r="A64" s="17">
        <f t="shared" si="23"/>
        <v>2031</v>
      </c>
      <c r="B64" s="18">
        <v>0.78761776895189539</v>
      </c>
      <c r="C64" s="18">
        <v>0.97348316357984099</v>
      </c>
      <c r="D64" s="18">
        <v>6.3283907204883301</v>
      </c>
      <c r="E64" s="109">
        <v>8.0894916530200671</v>
      </c>
      <c r="F64" s="132"/>
      <c r="G64" s="4"/>
      <c r="I64" s="17">
        <f t="shared" si="24"/>
        <v>2031</v>
      </c>
      <c r="J64" s="18">
        <v>19.627430470155264</v>
      </c>
      <c r="K64" s="18">
        <v>52.154552721119693</v>
      </c>
      <c r="L64" s="18">
        <v>71.220456110367309</v>
      </c>
      <c r="M64" s="19">
        <v>143.00243930164226</v>
      </c>
      <c r="O64" s="17">
        <f t="shared" si="25"/>
        <v>2031</v>
      </c>
      <c r="P64" s="18">
        <v>45.732961140807937</v>
      </c>
      <c r="Q64" s="18">
        <v>10.219900826422224</v>
      </c>
      <c r="R64" s="18">
        <v>195.73129974611575</v>
      </c>
      <c r="S64" s="19">
        <v>251.68416171334593</v>
      </c>
      <c r="U64" s="48">
        <f t="shared" si="35"/>
        <v>2031</v>
      </c>
      <c r="V64" s="18">
        <v>60.774906059083492</v>
      </c>
      <c r="W64" s="18">
        <v>53.577256932359397</v>
      </c>
      <c r="X64" s="18">
        <v>66.823957918423801</v>
      </c>
      <c r="Y64" s="18">
        <v>65.718209907741596</v>
      </c>
      <c r="AA64" s="48">
        <f t="shared" si="36"/>
        <v>2031</v>
      </c>
      <c r="AB64" s="18">
        <v>524.79226541313869</v>
      </c>
      <c r="AC64" s="18">
        <v>583.08181136445512</v>
      </c>
      <c r="AD64" s="18">
        <v>696.23588954703644</v>
      </c>
      <c r="AE64" s="18">
        <v>734.83382287333518</v>
      </c>
      <c r="AF64" s="3"/>
      <c r="AG64" s="48">
        <f t="shared" si="37"/>
        <v>2031</v>
      </c>
      <c r="AH64" s="18">
        <v>847.52685634511374</v>
      </c>
      <c r="AI64" s="18">
        <v>855.7112037821347</v>
      </c>
      <c r="AJ64" s="18">
        <v>807.47555046043146</v>
      </c>
      <c r="AK64" s="18">
        <v>841.6010715468874</v>
      </c>
      <c r="AM64" s="17">
        <f t="shared" si="38"/>
        <v>2031</v>
      </c>
      <c r="AN64" s="108">
        <f t="shared" si="26"/>
        <v>0.78761776895189539</v>
      </c>
      <c r="AO64" s="108">
        <f t="shared" si="27"/>
        <v>0.97348316357984099</v>
      </c>
      <c r="AP64" s="108">
        <f t="shared" si="28"/>
        <v>6.3283907204883301</v>
      </c>
      <c r="AQ64" s="19">
        <f t="shared" si="39"/>
        <v>8.0894916530200671</v>
      </c>
      <c r="AR64" s="4"/>
      <c r="AS64" s="4"/>
      <c r="AU64" s="17">
        <f t="shared" si="40"/>
        <v>2031</v>
      </c>
      <c r="AV64" s="108">
        <f t="shared" si="29"/>
        <v>19.627430470155264</v>
      </c>
      <c r="AW64" s="108">
        <f t="shared" si="30"/>
        <v>52.154552721119693</v>
      </c>
      <c r="AX64" s="108">
        <f t="shared" si="31"/>
        <v>71.220456110367309</v>
      </c>
      <c r="AY64" s="19">
        <f t="shared" si="41"/>
        <v>143.00243930164226</v>
      </c>
      <c r="BA64" s="17">
        <f t="shared" si="42"/>
        <v>2031</v>
      </c>
      <c r="BB64" s="108">
        <f t="shared" si="32"/>
        <v>45.732961140807937</v>
      </c>
      <c r="BC64" s="108">
        <f t="shared" si="33"/>
        <v>10.219900826422224</v>
      </c>
      <c r="BD64" s="108">
        <f t="shared" si="34"/>
        <v>195.73129974611575</v>
      </c>
      <c r="BE64" s="19">
        <f t="shared" si="43"/>
        <v>251.68416171334593</v>
      </c>
    </row>
    <row r="65" spans="1:57" ht="13.5" thickBot="1">
      <c r="A65" s="17">
        <f t="shared" si="23"/>
        <v>2032</v>
      </c>
      <c r="B65" s="18">
        <v>0.79911974274088993</v>
      </c>
      <c r="C65" s="18">
        <v>0.98701799285130398</v>
      </c>
      <c r="D65" s="18">
        <v>6.42888061856919</v>
      </c>
      <c r="E65" s="109">
        <v>8.2150183541613835</v>
      </c>
      <c r="F65" s="132"/>
      <c r="G65" s="4"/>
      <c r="I65" s="17">
        <f t="shared" si="24"/>
        <v>2032</v>
      </c>
      <c r="J65" s="18">
        <v>20.960760342248239</v>
      </c>
      <c r="K65" s="18">
        <v>52.600952476021817</v>
      </c>
      <c r="L65" s="18">
        <v>72.39470757419177</v>
      </c>
      <c r="M65" s="19">
        <v>145.95642039246184</v>
      </c>
      <c r="O65" s="17">
        <f t="shared" si="25"/>
        <v>2032</v>
      </c>
      <c r="P65" s="18">
        <v>46.754555019908629</v>
      </c>
      <c r="Q65" s="18">
        <v>10.362415204587469</v>
      </c>
      <c r="R65" s="18">
        <v>196.32084244140466</v>
      </c>
      <c r="S65" s="19">
        <v>253.43781266590076</v>
      </c>
      <c r="U65" s="48">
        <f t="shared" si="35"/>
        <v>2032</v>
      </c>
      <c r="V65" s="18">
        <v>60.269924664687899</v>
      </c>
      <c r="W65" s="18">
        <v>51.743108459607896</v>
      </c>
      <c r="X65" s="18">
        <v>66.063722117157099</v>
      </c>
      <c r="Y65" s="18">
        <v>66.399432850762707</v>
      </c>
      <c r="AA65" s="48">
        <f t="shared" si="36"/>
        <v>2032</v>
      </c>
      <c r="AB65" s="18">
        <v>556.71281522515756</v>
      </c>
      <c r="AC65" s="18">
        <v>581.00048533900258</v>
      </c>
      <c r="AD65" s="18">
        <v>704.76003902444654</v>
      </c>
      <c r="AE65" s="18">
        <v>744.44451021645011</v>
      </c>
      <c r="AF65" s="3"/>
      <c r="AG65" s="48">
        <f t="shared" si="37"/>
        <v>2032</v>
      </c>
      <c r="AH65" s="18">
        <v>851.79277860216212</v>
      </c>
      <c r="AI65" s="18">
        <v>866.87727898461071</v>
      </c>
      <c r="AJ65" s="18">
        <v>822.96581921351139</v>
      </c>
      <c r="AK65" s="18">
        <v>839.35395104820759</v>
      </c>
      <c r="AM65" s="17">
        <f t="shared" si="38"/>
        <v>2032</v>
      </c>
      <c r="AN65" s="108">
        <f t="shared" si="26"/>
        <v>0.79911974274088993</v>
      </c>
      <c r="AO65" s="108">
        <f t="shared" si="27"/>
        <v>0.98701799285130398</v>
      </c>
      <c r="AP65" s="108">
        <f t="shared" si="28"/>
        <v>6.42888061856919</v>
      </c>
      <c r="AQ65" s="19">
        <f t="shared" si="39"/>
        <v>8.2150183541613835</v>
      </c>
      <c r="AR65" s="4"/>
      <c r="AS65" s="4"/>
      <c r="AU65" s="17">
        <f t="shared" si="40"/>
        <v>2032</v>
      </c>
      <c r="AV65" s="108">
        <f t="shared" si="29"/>
        <v>20.960760342248239</v>
      </c>
      <c r="AW65" s="108">
        <f t="shared" si="30"/>
        <v>52.600952476021817</v>
      </c>
      <c r="AX65" s="108">
        <f t="shared" si="31"/>
        <v>72.39470757419177</v>
      </c>
      <c r="AY65" s="19">
        <f t="shared" si="41"/>
        <v>145.95642039246184</v>
      </c>
      <c r="BA65" s="17">
        <f t="shared" si="42"/>
        <v>2032</v>
      </c>
      <c r="BB65" s="108">
        <f t="shared" si="32"/>
        <v>46.754555019908629</v>
      </c>
      <c r="BC65" s="108">
        <f t="shared" si="33"/>
        <v>10.362415204587469</v>
      </c>
      <c r="BD65" s="108">
        <f t="shared" si="34"/>
        <v>196.32084244140466</v>
      </c>
      <c r="BE65" s="19">
        <f t="shared" si="43"/>
        <v>253.43781266590076</v>
      </c>
    </row>
    <row r="66" spans="1:57" ht="13.5" thickBot="1">
      <c r="A66" s="17">
        <f t="shared" si="23"/>
        <v>2033</v>
      </c>
      <c r="B66" s="18">
        <v>0.80031761238137744</v>
      </c>
      <c r="C66" s="100">
        <v>0.99967341815150801</v>
      </c>
      <c r="D66" s="101">
        <v>6.52259845203778</v>
      </c>
      <c r="E66" s="109">
        <v>8.322589482570665</v>
      </c>
      <c r="F66" s="132"/>
      <c r="G66" s="4"/>
      <c r="I66" s="17">
        <f t="shared" si="24"/>
        <v>2033</v>
      </c>
      <c r="J66" s="18">
        <v>22.646505384209661</v>
      </c>
      <c r="K66" s="102">
        <v>53.0193165011137</v>
      </c>
      <c r="L66" s="103">
        <v>73.514617507523866</v>
      </c>
      <c r="M66" s="109">
        <v>149.18043939284723</v>
      </c>
      <c r="O66" s="17">
        <f t="shared" si="25"/>
        <v>2033</v>
      </c>
      <c r="P66" s="18">
        <v>50.21043016935657</v>
      </c>
      <c r="Q66" s="104">
        <v>10.499789236601925</v>
      </c>
      <c r="R66" s="105">
        <v>196.86846323065907</v>
      </c>
      <c r="S66" s="109">
        <v>257.5786826366176</v>
      </c>
      <c r="U66" s="48">
        <f t="shared" si="35"/>
        <v>2033</v>
      </c>
      <c r="V66" s="18">
        <v>26.840662993729698</v>
      </c>
      <c r="W66" s="18">
        <v>64.601828607771694</v>
      </c>
      <c r="X66" s="18">
        <v>65.432264574454393</v>
      </c>
      <c r="Y66" s="18">
        <v>64.7257453429485</v>
      </c>
      <c r="AA66" s="48">
        <f t="shared" si="36"/>
        <v>2033</v>
      </c>
      <c r="AB66" s="18">
        <v>594.13258101641395</v>
      </c>
      <c r="AC66" s="18">
        <v>588.67037789610129</v>
      </c>
      <c r="AD66" s="18">
        <v>716.97464383286945</v>
      </c>
      <c r="AE66" s="18">
        <v>754.67834550275768</v>
      </c>
      <c r="AF66" s="3"/>
      <c r="AG66" s="48">
        <f t="shared" si="37"/>
        <v>2033</v>
      </c>
      <c r="AH66" s="18">
        <v>880.73958241514151</v>
      </c>
      <c r="AI66" s="18">
        <v>875.89660717483889</v>
      </c>
      <c r="AJ66" s="18">
        <v>812.30649855028628</v>
      </c>
      <c r="AK66" s="18">
        <v>831.15346613745294</v>
      </c>
      <c r="AM66" s="17">
        <f t="shared" si="38"/>
        <v>2033</v>
      </c>
      <c r="AN66" s="108">
        <f t="shared" si="26"/>
        <v>0.80031761238137744</v>
      </c>
      <c r="AO66" s="108">
        <f t="shared" si="27"/>
        <v>0.99967341815150801</v>
      </c>
      <c r="AP66" s="108">
        <f t="shared" si="28"/>
        <v>6.52259845203778</v>
      </c>
      <c r="AQ66" s="109">
        <f t="shared" si="39"/>
        <v>8.322589482570665</v>
      </c>
      <c r="AR66" s="4"/>
      <c r="AS66" s="4"/>
      <c r="AU66" s="17">
        <f t="shared" si="40"/>
        <v>2033</v>
      </c>
      <c r="AV66" s="108">
        <f t="shared" si="29"/>
        <v>22.646505384209661</v>
      </c>
      <c r="AW66" s="108">
        <f t="shared" si="30"/>
        <v>53.0193165011137</v>
      </c>
      <c r="AX66" s="108">
        <f t="shared" si="31"/>
        <v>73.514617507523866</v>
      </c>
      <c r="AY66" s="109">
        <f t="shared" si="41"/>
        <v>149.18043939284723</v>
      </c>
      <c r="BA66" s="17">
        <f t="shared" si="42"/>
        <v>2033</v>
      </c>
      <c r="BB66" s="108">
        <f t="shared" si="32"/>
        <v>50.21043016935657</v>
      </c>
      <c r="BC66" s="108">
        <f t="shared" si="33"/>
        <v>10.499789236601925</v>
      </c>
      <c r="BD66" s="108">
        <f t="shared" si="34"/>
        <v>196.86846323065907</v>
      </c>
      <c r="BE66" s="109">
        <f t="shared" si="43"/>
        <v>257.5786826366176</v>
      </c>
    </row>
    <row r="67" spans="1:57" ht="14.25" hidden="1" customHeight="1" outlineLevel="1" thickTop="1" thickBot="1">
      <c r="A67" s="140" t="s">
        <v>10</v>
      </c>
      <c r="B67" s="140"/>
      <c r="C67" s="140"/>
      <c r="D67" s="140"/>
      <c r="E67" s="141"/>
      <c r="F67" s="4"/>
      <c r="G67" s="4"/>
      <c r="I67" s="140" t="s">
        <v>10</v>
      </c>
      <c r="J67" s="140"/>
      <c r="K67" s="140"/>
      <c r="L67" s="140"/>
      <c r="M67" s="141"/>
      <c r="O67" s="140" t="s">
        <v>10</v>
      </c>
      <c r="P67" s="140"/>
      <c r="Q67" s="140"/>
      <c r="R67" s="140"/>
      <c r="S67" s="141"/>
      <c r="U67" s="149" t="s">
        <v>10</v>
      </c>
      <c r="V67" s="140"/>
      <c r="W67" s="140"/>
      <c r="X67" s="140"/>
      <c r="Y67" s="141"/>
      <c r="AA67" s="149" t="s">
        <v>10</v>
      </c>
      <c r="AB67" s="140"/>
      <c r="AC67" s="140"/>
      <c r="AD67" s="140"/>
      <c r="AE67" s="141"/>
      <c r="AF67" s="3"/>
      <c r="AG67" s="149" t="s">
        <v>10</v>
      </c>
      <c r="AH67" s="140"/>
      <c r="AI67" s="140"/>
      <c r="AJ67" s="140"/>
      <c r="AK67" s="141"/>
      <c r="AR67" s="4"/>
      <c r="AS67" s="4"/>
    </row>
    <row r="68" spans="1:57" ht="13.5" hidden="1" outlineLevel="1" thickBot="1">
      <c r="A68" s="107" t="s">
        <v>39</v>
      </c>
      <c r="B68" s="31">
        <f>(B45/B41)^(1/($A$9-$A$5))-1</f>
        <v>-0.14084429420438482</v>
      </c>
      <c r="C68" s="31">
        <f>(C45/C41)^(1/($A$9-$A$5))-1</f>
        <v>0.14481231294664587</v>
      </c>
      <c r="D68" s="31">
        <f>(D45/D41)^(1/($A$9-$A$5))-1</f>
        <v>1.1645190506075043E-2</v>
      </c>
      <c r="E68" s="32">
        <f>(E45/E41)^(1/($A$9-$A$5))-1</f>
        <v>-8.0797451805174503E-2</v>
      </c>
      <c r="F68" s="4"/>
      <c r="G68" s="4"/>
      <c r="I68" s="107" t="s">
        <v>39</v>
      </c>
      <c r="J68" s="31">
        <v>0.22669974369402612</v>
      </c>
      <c r="K68" s="31">
        <v>2.5413904839073354E-3</v>
      </c>
      <c r="L68" s="31">
        <v>-9.5978485700430882E-3</v>
      </c>
      <c r="M68" s="32">
        <v>2.6446055197608231E-2</v>
      </c>
      <c r="O68" s="107" t="s">
        <v>39</v>
      </c>
      <c r="P68" s="31">
        <v>3.128653226361422E-2</v>
      </c>
      <c r="Q68" s="31">
        <v>-6.5618523966500475E-2</v>
      </c>
      <c r="R68" s="31">
        <v>0.39694892567807027</v>
      </c>
      <c r="S68" s="32">
        <v>0.20157641399516879</v>
      </c>
      <c r="U68" s="93"/>
      <c r="V68" s="54"/>
      <c r="W68" s="54"/>
      <c r="X68" s="54"/>
      <c r="Y68" s="55"/>
      <c r="AA68" s="93"/>
      <c r="AB68" s="54"/>
      <c r="AC68" s="54"/>
      <c r="AD68" s="54"/>
      <c r="AE68" s="55"/>
      <c r="AF68" s="3"/>
      <c r="AG68" s="93"/>
      <c r="AH68" s="54"/>
      <c r="AI68" s="54"/>
      <c r="AJ68" s="54"/>
      <c r="AK68" s="55"/>
      <c r="AR68" s="4"/>
      <c r="AS68" s="4"/>
    </row>
    <row r="69" spans="1:57" ht="23.25" hidden="1" outlineLevel="1" thickBot="1">
      <c r="A69" s="107" t="s">
        <v>11</v>
      </c>
      <c r="B69" s="31">
        <f>(B66/B47)^(1/($A$30-$A$11))-1</f>
        <v>3.2666524643744088E-2</v>
      </c>
      <c r="C69" s="31">
        <f>(C66/C47)^(1/($A$30-$A$11))-1</f>
        <v>3.1777379361161318E-2</v>
      </c>
      <c r="D69" s="31">
        <f>(D66/D47)^(1/($A$30-$A$11))-1</f>
        <v>1.9427994832586393E-2</v>
      </c>
      <c r="E69" s="32">
        <f>(E66/E47)^(1/($A$30-$A$11))-1</f>
        <v>2.1927939592540913E-2</v>
      </c>
      <c r="F69" s="4"/>
      <c r="G69" s="4"/>
      <c r="I69" s="107" t="s">
        <v>11</v>
      </c>
      <c r="J69" s="31">
        <v>-1.7591350864460842E-2</v>
      </c>
      <c r="K69" s="31">
        <v>1.1117610794862065E-2</v>
      </c>
      <c r="L69" s="31">
        <v>9.835579117849047E-3</v>
      </c>
      <c r="M69" s="32">
        <v>4.9809366706121683E-3</v>
      </c>
      <c r="O69" s="107" t="s">
        <v>11</v>
      </c>
      <c r="P69" s="31">
        <v>1.4263054920408358E-2</v>
      </c>
      <c r="Q69" s="31">
        <v>2.2057520316062673E-2</v>
      </c>
      <c r="R69" s="31">
        <v>1.5153622209822082E-2</v>
      </c>
      <c r="S69" s="32">
        <v>1.5241731135472669E-2</v>
      </c>
      <c r="U69" s="107" t="s">
        <v>11</v>
      </c>
      <c r="V69" s="31">
        <v>-3.5043492859671788E-2</v>
      </c>
      <c r="W69" s="31">
        <v>2.1362198955048095E-2</v>
      </c>
      <c r="X69" s="31">
        <v>8.1383347799222072E-3</v>
      </c>
      <c r="Y69" s="31">
        <v>1.1180067639270375E-2</v>
      </c>
      <c r="AA69" s="107" t="s">
        <v>11</v>
      </c>
      <c r="AB69" s="31">
        <v>1.4229144972848884E-2</v>
      </c>
      <c r="AC69" s="31">
        <v>9.8997295261877838E-3</v>
      </c>
      <c r="AD69" s="31">
        <v>9.4997230883537842E-3</v>
      </c>
      <c r="AE69" s="31">
        <v>9.1911416459815598E-3</v>
      </c>
      <c r="AF69" s="3"/>
      <c r="AG69" s="107" t="s">
        <v>11</v>
      </c>
      <c r="AH69" s="31">
        <v>2.4556248523390556E-2</v>
      </c>
      <c r="AI69" s="31">
        <v>2.5582309511964496E-2</v>
      </c>
      <c r="AJ69" s="31">
        <v>2.0894464879553931E-2</v>
      </c>
      <c r="AK69" s="31">
        <v>2.0484107691275621E-2</v>
      </c>
      <c r="AR69" s="4"/>
      <c r="AS69" s="4"/>
    </row>
    <row r="70" spans="1:57" ht="23.25" hidden="1" outlineLevel="1" thickBot="1">
      <c r="A70" s="107" t="s">
        <v>12</v>
      </c>
      <c r="B70" s="31">
        <f>(B51/B47)^(1/($A$15-$A$11))-1</f>
        <v>0.20511819828551148</v>
      </c>
      <c r="C70" s="31">
        <f>(C51/C47)^(1/($A$15-$A$11))-1</f>
        <v>5.8473330773279653E-2</v>
      </c>
      <c r="D70" s="31">
        <f>(D51/D47)^(1/($A$15-$A$11))-1</f>
        <v>1.9607314321014035E-2</v>
      </c>
      <c r="E70" s="32">
        <f>(E51/E47)^(1/($A$15-$A$11))-1</f>
        <v>4.209464258844231E-2</v>
      </c>
      <c r="F70" s="4"/>
      <c r="G70" s="4"/>
      <c r="I70" s="107" t="s">
        <v>12</v>
      </c>
      <c r="J70" s="31">
        <v>1.8497310000239686E-2</v>
      </c>
      <c r="K70" s="31">
        <v>1.254037234470684E-2</v>
      </c>
      <c r="L70" s="31">
        <v>1.7598827980826126E-2</v>
      </c>
      <c r="M70" s="32">
        <v>1.6216781120266699E-2</v>
      </c>
      <c r="O70" s="107" t="s">
        <v>12</v>
      </c>
      <c r="P70" s="31">
        <v>-0.13647205118182137</v>
      </c>
      <c r="Q70" s="31">
        <v>2.6305896861517963E-2</v>
      </c>
      <c r="R70" s="31">
        <v>4.6039399773828649E-2</v>
      </c>
      <c r="S70" s="32">
        <v>1.6299491761084361E-2</v>
      </c>
      <c r="U70" s="107" t="s">
        <v>12</v>
      </c>
      <c r="V70" s="31">
        <v>-0.18776491989516153</v>
      </c>
      <c r="W70" s="31">
        <v>6.3597029990427156E-2</v>
      </c>
      <c r="X70" s="31">
        <v>-2.4571931437696426E-2</v>
      </c>
      <c r="Y70" s="31">
        <v>-1.6374686379575287E-2</v>
      </c>
      <c r="AA70" s="107" t="s">
        <v>12</v>
      </c>
      <c r="AB70" s="31">
        <v>1.103913539145851E-2</v>
      </c>
      <c r="AC70" s="31">
        <v>1.2555917028369334E-2</v>
      </c>
      <c r="AD70" s="31">
        <v>1.3205787465423668E-2</v>
      </c>
      <c r="AE70" s="31">
        <v>1.3295853571083871E-2</v>
      </c>
      <c r="AF70" s="3"/>
      <c r="AG70" s="107" t="s">
        <v>12</v>
      </c>
      <c r="AH70" s="31">
        <v>3.1666895075538104E-2</v>
      </c>
      <c r="AI70" s="31">
        <v>6.1182596549516743E-2</v>
      </c>
      <c r="AJ70" s="31">
        <v>6.8299559772162732E-2</v>
      </c>
      <c r="AK70" s="31">
        <v>6.5225826223157313E-2</v>
      </c>
      <c r="AR70" s="4"/>
      <c r="AS70" s="4"/>
    </row>
    <row r="71" spans="1:57" ht="23.25" hidden="1" outlineLevel="1" thickBot="1">
      <c r="A71" s="107" t="s">
        <v>13</v>
      </c>
      <c r="B71" s="31">
        <f>(B66/B51)^(1/($A$30-$A$15))-1</f>
        <v>-8.9971880712156338E-3</v>
      </c>
      <c r="C71" s="31">
        <f>(C66/C51)^(1/($A$30-$A$15))-1</f>
        <v>2.4772881301656779E-2</v>
      </c>
      <c r="D71" s="31">
        <f>(D66/D51)^(1/($A$30-$A$15))-1</f>
        <v>1.9380181628837256E-2</v>
      </c>
      <c r="E71" s="32">
        <f>(E66/E51)^(1/($A$30-$A$15))-1</f>
        <v>1.6616378449592517E-2</v>
      </c>
      <c r="F71" s="4"/>
      <c r="G71" s="4"/>
      <c r="I71" s="107" t="s">
        <v>13</v>
      </c>
      <c r="J71" s="31">
        <v>-2.6997129224025862E-2</v>
      </c>
      <c r="K71" s="31">
        <v>1.0738545470229344E-2</v>
      </c>
      <c r="L71" s="31">
        <v>7.7754007040506945E-3</v>
      </c>
      <c r="M71" s="32">
        <v>2.0057494614320603E-3</v>
      </c>
      <c r="O71" s="107" t="s">
        <v>13</v>
      </c>
      <c r="P71" s="31">
        <v>5.8726365523113611E-2</v>
      </c>
      <c r="Q71" s="31">
        <v>2.0927593009148371E-2</v>
      </c>
      <c r="R71" s="31">
        <v>7.0725584635833449E-3</v>
      </c>
      <c r="S71" s="32">
        <v>1.4959847614644861E-2</v>
      </c>
      <c r="U71" s="107" t="s">
        <v>13</v>
      </c>
      <c r="V71" s="31">
        <v>1.0325555216257776E-2</v>
      </c>
      <c r="W71" s="31">
        <v>1.0385622225876912E-2</v>
      </c>
      <c r="X71" s="31">
        <v>1.7044832237820495E-2</v>
      </c>
      <c r="Y71" s="31">
        <v>1.8657486041255167E-2</v>
      </c>
      <c r="AA71" s="107" t="s">
        <v>13</v>
      </c>
      <c r="AB71" s="31">
        <v>1.508151276067804E-2</v>
      </c>
      <c r="AC71" s="31">
        <v>9.1925904058967056E-3</v>
      </c>
      <c r="AD71" s="31">
        <v>8.5137307451133015E-3</v>
      </c>
      <c r="AE71" s="31">
        <v>8.0993627987606676E-3</v>
      </c>
      <c r="AF71" s="3"/>
      <c r="AG71" s="107" t="s">
        <v>13</v>
      </c>
      <c r="AH71" s="31">
        <v>2.2668367226474917E-2</v>
      </c>
      <c r="AI71" s="31">
        <v>1.6292283832370691E-2</v>
      </c>
      <c r="AJ71" s="31">
        <v>8.6123054414941613E-3</v>
      </c>
      <c r="AK71" s="31">
        <v>8.8736858636502269E-3</v>
      </c>
      <c r="AR71" s="4"/>
      <c r="AS71" s="4"/>
    </row>
    <row r="72" spans="1:57" collapsed="1"/>
    <row r="73" spans="1:57" ht="13.5" thickBot="1">
      <c r="A73" s="44" t="s">
        <v>189</v>
      </c>
      <c r="B73" s="4"/>
      <c r="C73" s="4"/>
      <c r="D73" s="4"/>
      <c r="E73" s="4"/>
      <c r="F73" s="4"/>
      <c r="G73" s="4"/>
      <c r="AM73" s="44" t="s">
        <v>180</v>
      </c>
      <c r="AN73" s="4"/>
      <c r="AO73" s="4"/>
      <c r="AP73" s="4"/>
      <c r="AQ73" s="4"/>
      <c r="AR73" s="4"/>
      <c r="AS73" s="4"/>
      <c r="AU73" s="44" t="s">
        <v>181</v>
      </c>
      <c r="AV73" s="4"/>
      <c r="AW73" s="4"/>
      <c r="AX73" s="4"/>
      <c r="AY73" s="4"/>
      <c r="BA73" s="44" t="s">
        <v>182</v>
      </c>
      <c r="BB73" s="4"/>
      <c r="BC73" s="4"/>
      <c r="BD73" s="4"/>
      <c r="BE73" s="4"/>
    </row>
    <row r="74" spans="1:57" ht="12.75" customHeight="1">
      <c r="A74" s="150"/>
      <c r="B74" s="146" t="s">
        <v>36</v>
      </c>
      <c r="C74" s="147"/>
      <c r="D74" s="147" t="s">
        <v>38</v>
      </c>
      <c r="E74" s="148"/>
      <c r="AM74" s="150"/>
      <c r="AN74" s="146" t="s">
        <v>23</v>
      </c>
      <c r="AO74" s="147"/>
      <c r="AP74" s="147" t="s">
        <v>24</v>
      </c>
      <c r="AQ74" s="148"/>
      <c r="AU74" s="150"/>
      <c r="AV74" s="146" t="s">
        <v>23</v>
      </c>
      <c r="AW74" s="147"/>
      <c r="AX74" s="147" t="s">
        <v>24</v>
      </c>
      <c r="AY74" s="148"/>
      <c r="BA74" s="150"/>
      <c r="BB74" s="146" t="s">
        <v>23</v>
      </c>
      <c r="BC74" s="147"/>
      <c r="BD74" s="147" t="s">
        <v>24</v>
      </c>
      <c r="BE74" s="148"/>
    </row>
    <row r="75" spans="1:57" ht="13.5" thickBot="1">
      <c r="A75" s="151"/>
      <c r="B75" s="16" t="s">
        <v>3</v>
      </c>
      <c r="C75" s="16" t="s">
        <v>37</v>
      </c>
      <c r="D75" s="16" t="s">
        <v>3</v>
      </c>
      <c r="E75" s="16" t="s">
        <v>37</v>
      </c>
      <c r="AM75" s="151"/>
      <c r="AN75" s="16" t="s">
        <v>21</v>
      </c>
      <c r="AO75" s="16" t="s">
        <v>22</v>
      </c>
      <c r="AP75" s="16" t="s">
        <v>21</v>
      </c>
      <c r="AQ75" s="16" t="s">
        <v>22</v>
      </c>
      <c r="AU75" s="151"/>
      <c r="AV75" s="16" t="s">
        <v>21</v>
      </c>
      <c r="AW75" s="16" t="s">
        <v>22</v>
      </c>
      <c r="AX75" s="16" t="s">
        <v>21</v>
      </c>
      <c r="AY75" s="16" t="s">
        <v>22</v>
      </c>
      <c r="BA75" s="151"/>
      <c r="BB75" s="16" t="s">
        <v>21</v>
      </c>
      <c r="BC75" s="16" t="s">
        <v>22</v>
      </c>
      <c r="BD75" s="16" t="s">
        <v>21</v>
      </c>
      <c r="BE75" s="16" t="s">
        <v>22</v>
      </c>
    </row>
    <row r="76" spans="1:57" ht="14.25" customHeight="1" thickTop="1" thickBot="1">
      <c r="A76" s="149" t="s">
        <v>186</v>
      </c>
      <c r="B76" s="140"/>
      <c r="C76" s="140"/>
      <c r="D76" s="140"/>
      <c r="E76" s="141"/>
      <c r="AM76" s="149" t="s">
        <v>186</v>
      </c>
      <c r="AN76" s="140"/>
      <c r="AO76" s="140"/>
      <c r="AP76" s="140"/>
      <c r="AQ76" s="141"/>
      <c r="AU76" s="149" t="s">
        <v>34</v>
      </c>
      <c r="AV76" s="140"/>
      <c r="AW76" s="140"/>
      <c r="AX76" s="140"/>
      <c r="AY76" s="141"/>
      <c r="BA76" s="149" t="s">
        <v>34</v>
      </c>
      <c r="BB76" s="140"/>
      <c r="BC76" s="140"/>
      <c r="BD76" s="140"/>
      <c r="BE76" s="141"/>
    </row>
    <row r="77" spans="1:57">
      <c r="A77" s="93"/>
      <c r="B77" s="54"/>
      <c r="C77" s="54"/>
      <c r="D77" s="54"/>
      <c r="E77" s="55"/>
      <c r="AM77" s="90"/>
      <c r="AN77" s="84"/>
      <c r="AO77" s="84"/>
      <c r="AP77" s="84"/>
      <c r="AQ77" s="86"/>
      <c r="AU77" s="90"/>
      <c r="AV77" s="84"/>
      <c r="AW77" s="84"/>
      <c r="AX77" s="84"/>
      <c r="AY77" s="86"/>
      <c r="BA77" s="90"/>
      <c r="BB77" s="84"/>
      <c r="BC77" s="84"/>
      <c r="BD77" s="84"/>
      <c r="BE77" s="86"/>
    </row>
    <row r="78" spans="1:57">
      <c r="A78" s="94"/>
      <c r="B78" s="54"/>
      <c r="C78" s="54"/>
      <c r="D78" s="54"/>
      <c r="E78" s="55"/>
      <c r="AM78" s="91"/>
      <c r="AN78" s="54"/>
      <c r="AO78" s="54"/>
      <c r="AP78" s="54"/>
      <c r="AQ78" s="88"/>
      <c r="AU78" s="91"/>
      <c r="AV78" s="54"/>
      <c r="AW78" s="54"/>
      <c r="AX78" s="54"/>
      <c r="AY78" s="88"/>
      <c r="BA78" s="91"/>
      <c r="BB78" s="54"/>
      <c r="BC78" s="54"/>
      <c r="BD78" s="54"/>
      <c r="BE78" s="88"/>
    </row>
    <row r="79" spans="1:57">
      <c r="A79" s="94"/>
      <c r="B79" s="54"/>
      <c r="C79" s="54"/>
      <c r="D79" s="54"/>
      <c r="E79" s="55"/>
      <c r="AM79" s="91"/>
      <c r="AN79" s="54"/>
      <c r="AO79" s="54"/>
      <c r="AP79" s="54"/>
      <c r="AQ79" s="88"/>
      <c r="AU79" s="91"/>
      <c r="AV79" s="54"/>
      <c r="AW79" s="54"/>
      <c r="AX79" s="54"/>
      <c r="AY79" s="88"/>
      <c r="BA79" s="91"/>
      <c r="BB79" s="54"/>
      <c r="BC79" s="54"/>
      <c r="BD79" s="54"/>
      <c r="BE79" s="88"/>
    </row>
    <row r="80" spans="1:57" ht="13.5" thickBot="1">
      <c r="A80" s="95"/>
      <c r="B80" s="56"/>
      <c r="C80" s="56"/>
      <c r="D80" s="56"/>
      <c r="E80" s="46"/>
      <c r="AM80" s="92"/>
      <c r="AN80" s="56"/>
      <c r="AO80" s="56"/>
      <c r="AP80" s="56"/>
      <c r="AQ80" s="47"/>
      <c r="AU80" s="92"/>
      <c r="AV80" s="56"/>
      <c r="AW80" s="56"/>
      <c r="AX80" s="56"/>
      <c r="AY80" s="47"/>
      <c r="BA80" s="92"/>
      <c r="BB80" s="56"/>
      <c r="BC80" s="56"/>
      <c r="BD80" s="56"/>
      <c r="BE80" s="47"/>
    </row>
    <row r="81" spans="1:57" ht="13.5" thickBot="1">
      <c r="A81" s="48">
        <v>2012</v>
      </c>
      <c r="B81" s="121">
        <v>212.94914550415797</v>
      </c>
      <c r="C81" s="18">
        <v>1858.2704795179641</v>
      </c>
      <c r="D81" s="121">
        <v>154.85893722647879</v>
      </c>
      <c r="E81" s="18">
        <v>2490.4007426653397</v>
      </c>
      <c r="AM81" s="48">
        <v>2012</v>
      </c>
      <c r="AN81" s="18">
        <f t="shared" ref="AN81:AN102" si="44">V9</f>
        <v>1933.5187797569333</v>
      </c>
      <c r="AO81" s="108">
        <f t="shared" ref="AO81:AO102" si="45">W9</f>
        <v>2013.1294167444428</v>
      </c>
      <c r="AP81" s="108">
        <f t="shared" ref="AP81:AP102" si="46">X9</f>
        <v>2443.7174063245147</v>
      </c>
      <c r="AQ81" s="108">
        <f t="shared" ref="AQ81:AQ102" si="47">Y9</f>
        <v>2645.2596798918194</v>
      </c>
      <c r="AU81" s="48">
        <v>2012</v>
      </c>
      <c r="AV81" s="18">
        <f t="shared" ref="AV81:AV102" si="48">AB9</f>
        <v>234.91030414397642</v>
      </c>
      <c r="AW81" s="108">
        <f t="shared" ref="AW81:AW102" si="49">AC9</f>
        <v>216.10857600976129</v>
      </c>
      <c r="AX81" s="108">
        <f t="shared" ref="AX81:AX102" si="50">AD9</f>
        <v>211.98071057872508</v>
      </c>
      <c r="AY81" s="108">
        <f t="shared" ref="AY81:AY102" si="51">AE9</f>
        <v>221.64925800619028</v>
      </c>
      <c r="BA81" s="48">
        <v>2012</v>
      </c>
      <c r="BB81" s="18">
        <f t="shared" ref="BB81:BB102" si="52">AH9</f>
        <v>708.2360091517146</v>
      </c>
      <c r="BC81" s="108">
        <f t="shared" ref="BC81:BC102" si="53">AI9</f>
        <v>889.38281961172652</v>
      </c>
      <c r="BD81" s="108">
        <f t="shared" ref="BD81:BD102" si="54">AJ9</f>
        <v>1147.7639680358425</v>
      </c>
      <c r="BE81" s="108">
        <f t="shared" ref="BE81:BE102" si="55">AK9</f>
        <v>1293.5163303977695</v>
      </c>
    </row>
    <row r="82" spans="1:57" ht="13.5" thickBot="1">
      <c r="A82" s="48">
        <f t="shared" ref="A82:A102" si="56">A81+1</f>
        <v>2013</v>
      </c>
      <c r="B82" s="121">
        <v>319.96330239121494</v>
      </c>
      <c r="C82" s="18">
        <v>1870.783917964093</v>
      </c>
      <c r="D82" s="121">
        <v>201.30293804499479</v>
      </c>
      <c r="E82" s="18">
        <v>2512.5449596922713</v>
      </c>
      <c r="AM82" s="48">
        <f t="shared" ref="AM82:AM102" si="57">AM81+1</f>
        <v>2013</v>
      </c>
      <c r="AN82" s="108">
        <f t="shared" si="44"/>
        <v>1965.9849045169196</v>
      </c>
      <c r="AO82" s="108">
        <f t="shared" si="45"/>
        <v>2025.6428551905719</v>
      </c>
      <c r="AP82" s="108">
        <f t="shared" si="46"/>
        <v>2504.296070649671</v>
      </c>
      <c r="AQ82" s="108">
        <f t="shared" si="47"/>
        <v>2713.8478977372661</v>
      </c>
      <c r="AU82" s="48">
        <f t="shared" ref="AU82:AU102" si="58">AU81+1</f>
        <v>2013</v>
      </c>
      <c r="AV82" s="108">
        <f t="shared" si="48"/>
        <v>242.74421860946617</v>
      </c>
      <c r="AW82" s="108">
        <f t="shared" si="49"/>
        <v>247.23687403333261</v>
      </c>
      <c r="AX82" s="108">
        <f t="shared" si="50"/>
        <v>222.23093624561903</v>
      </c>
      <c r="AY82" s="108">
        <f t="shared" si="51"/>
        <v>236.59406372908805</v>
      </c>
      <c r="BA82" s="48">
        <f t="shared" ref="BA82:BA102" si="59">BA81+1</f>
        <v>2013</v>
      </c>
      <c r="BB82" s="108">
        <f t="shared" si="52"/>
        <v>697.95361655526938</v>
      </c>
      <c r="BC82" s="108">
        <f t="shared" si="53"/>
        <v>915.62772268410208</v>
      </c>
      <c r="BD82" s="108">
        <f t="shared" si="54"/>
        <v>1141.1895890452679</v>
      </c>
      <c r="BE82" s="108">
        <f t="shared" si="55"/>
        <v>1286.2543903358446</v>
      </c>
    </row>
    <row r="83" spans="1:57" ht="13.5" thickBot="1">
      <c r="A83" s="48">
        <f t="shared" si="56"/>
        <v>2014</v>
      </c>
      <c r="B83" s="121">
        <v>350.95492488086097</v>
      </c>
      <c r="C83" s="18">
        <v>1898.2058746993753</v>
      </c>
      <c r="D83" s="121">
        <v>233.47254714394379</v>
      </c>
      <c r="E83" s="18">
        <v>2537.342766363292</v>
      </c>
      <c r="AM83" s="48">
        <f t="shared" si="57"/>
        <v>2014</v>
      </c>
      <c r="AN83" s="108">
        <f t="shared" si="44"/>
        <v>2015.1694341646462</v>
      </c>
      <c r="AO83" s="108">
        <f t="shared" si="45"/>
        <v>2053.064811925854</v>
      </c>
      <c r="AP83" s="108">
        <f t="shared" si="46"/>
        <v>2554.4186185256799</v>
      </c>
      <c r="AQ83" s="108">
        <f t="shared" si="47"/>
        <v>2770.8153135072357</v>
      </c>
      <c r="AU83" s="48">
        <f t="shared" si="58"/>
        <v>2014</v>
      </c>
      <c r="AV83" s="108">
        <f t="shared" si="48"/>
        <v>237.02417886684083</v>
      </c>
      <c r="AW83" s="108">
        <f t="shared" si="49"/>
        <v>260.32286517140324</v>
      </c>
      <c r="AX83" s="108">
        <f t="shared" si="50"/>
        <v>216.65868179137362</v>
      </c>
      <c r="AY83" s="108">
        <f t="shared" si="51"/>
        <v>240.11833975903954</v>
      </c>
      <c r="BA83" s="48">
        <f t="shared" si="59"/>
        <v>2014</v>
      </c>
      <c r="BB83" s="108">
        <f t="shared" si="52"/>
        <v>715.55159264836414</v>
      </c>
      <c r="BC83" s="108">
        <f t="shared" si="53"/>
        <v>915.40053341937642</v>
      </c>
      <c r="BD83" s="108">
        <f t="shared" si="54"/>
        <v>1134.2025556734379</v>
      </c>
      <c r="BE83" s="108">
        <f t="shared" si="55"/>
        <v>1278.6285501513346</v>
      </c>
    </row>
    <row r="84" spans="1:57" ht="13.5" thickBot="1">
      <c r="A84" s="48">
        <f t="shared" si="56"/>
        <v>2015</v>
      </c>
      <c r="B84" s="121">
        <v>372.33429283197</v>
      </c>
      <c r="C84" s="18">
        <v>1925.5962972866259</v>
      </c>
      <c r="D84" s="121">
        <v>262.61651253738592</v>
      </c>
      <c r="E84" s="18">
        <v>2564.0555641988449</v>
      </c>
      <c r="AM84" s="48">
        <f t="shared" si="57"/>
        <v>2015</v>
      </c>
      <c r="AN84" s="108">
        <f t="shared" si="44"/>
        <v>1975.9626149960784</v>
      </c>
      <c r="AO84" s="108">
        <f t="shared" si="45"/>
        <v>2080.4552345131046</v>
      </c>
      <c r="AP84" s="108">
        <f t="shared" si="46"/>
        <v>2612.9628081570536</v>
      </c>
      <c r="AQ84" s="108">
        <f t="shared" si="47"/>
        <v>2826.6720767362308</v>
      </c>
      <c r="AU84" s="48">
        <f t="shared" si="58"/>
        <v>2015</v>
      </c>
      <c r="AV84" s="108">
        <f t="shared" si="48"/>
        <v>175.1691505097435</v>
      </c>
      <c r="AW84" s="108">
        <f t="shared" si="49"/>
        <v>263.82693175350244</v>
      </c>
      <c r="AX84" s="108">
        <f t="shared" si="50"/>
        <v>218.86553274403423</v>
      </c>
      <c r="AY84" s="108">
        <f t="shared" si="51"/>
        <v>234.43339535037239</v>
      </c>
      <c r="BA84" s="48">
        <f t="shared" si="59"/>
        <v>2015</v>
      </c>
      <c r="BB84" s="108">
        <f t="shared" si="52"/>
        <v>700.7794940439145</v>
      </c>
      <c r="BC84" s="108">
        <f t="shared" si="53"/>
        <v>921.66723077544759</v>
      </c>
      <c r="BD84" s="108">
        <f t="shared" si="54"/>
        <v>1145.3178847004679</v>
      </c>
      <c r="BE84" s="108">
        <f t="shared" si="55"/>
        <v>1297.8510667182511</v>
      </c>
    </row>
    <row r="85" spans="1:57" ht="13.5" thickBot="1">
      <c r="A85" s="48">
        <f t="shared" si="56"/>
        <v>2016</v>
      </c>
      <c r="B85" s="121">
        <v>396.13273629245401</v>
      </c>
      <c r="C85" s="18">
        <v>1959.7900560541934</v>
      </c>
      <c r="D85" s="121">
        <v>314.04256061812197</v>
      </c>
      <c r="E85" s="18">
        <v>2605.2124799101362</v>
      </c>
      <c r="AM85" s="48">
        <f t="shared" si="57"/>
        <v>2016</v>
      </c>
      <c r="AN85" s="108">
        <f t="shared" si="44"/>
        <v>2007.7822785195281</v>
      </c>
      <c r="AO85" s="108">
        <f t="shared" si="45"/>
        <v>2114.6489932806721</v>
      </c>
      <c r="AP85" s="108">
        <f t="shared" si="46"/>
        <v>2670.5811840542938</v>
      </c>
      <c r="AQ85" s="108">
        <f t="shared" si="47"/>
        <v>2919.2550405282577</v>
      </c>
      <c r="AU85" s="48">
        <f t="shared" si="58"/>
        <v>2016</v>
      </c>
      <c r="AV85" s="108">
        <f t="shared" si="48"/>
        <v>180.13261034925858</v>
      </c>
      <c r="AW85" s="108">
        <f t="shared" si="49"/>
        <v>270.79310882824268</v>
      </c>
      <c r="AX85" s="108">
        <f t="shared" si="50"/>
        <v>225.15210582142169</v>
      </c>
      <c r="AY85" s="108">
        <f t="shared" si="51"/>
        <v>272.07261362427926</v>
      </c>
      <c r="BA85" s="48">
        <f t="shared" si="59"/>
        <v>2016</v>
      </c>
      <c r="BB85" s="108">
        <f t="shared" si="52"/>
        <v>711.33742971542881</v>
      </c>
      <c r="BC85" s="108">
        <f t="shared" si="53"/>
        <v>921.70709008850054</v>
      </c>
      <c r="BD85" s="108">
        <f t="shared" si="54"/>
        <v>1155.9628742145028</v>
      </c>
      <c r="BE85" s="108">
        <f t="shared" si="55"/>
        <v>1309.6420292189657</v>
      </c>
    </row>
    <row r="86" spans="1:57" ht="13.5" thickBot="1">
      <c r="A86" s="48">
        <f t="shared" si="56"/>
        <v>2017</v>
      </c>
      <c r="B86" s="121">
        <v>406.20725593559996</v>
      </c>
      <c r="C86" s="18">
        <v>2005.296673108955</v>
      </c>
      <c r="D86" s="121">
        <v>354.31842679814702</v>
      </c>
      <c r="E86" s="18">
        <v>2662.3126905066433</v>
      </c>
      <c r="AM86" s="48">
        <f t="shared" si="57"/>
        <v>2017</v>
      </c>
      <c r="AN86" s="108">
        <f t="shared" si="44"/>
        <v>1973.7264298416917</v>
      </c>
      <c r="AO86" s="108">
        <f t="shared" si="45"/>
        <v>2160.1556103354337</v>
      </c>
      <c r="AP86" s="108">
        <f t="shared" si="46"/>
        <v>2784.7665070263147</v>
      </c>
      <c r="AQ86" s="108">
        <f t="shared" si="47"/>
        <v>3016.6311173047907</v>
      </c>
      <c r="AU86" s="48">
        <f t="shared" si="58"/>
        <v>2017</v>
      </c>
      <c r="AV86" s="108">
        <f t="shared" si="48"/>
        <v>182.07651336943798</v>
      </c>
      <c r="AW86" s="108">
        <f t="shared" si="49"/>
        <v>266.21473220935309</v>
      </c>
      <c r="AX86" s="108">
        <f t="shared" si="50"/>
        <v>278.51452003321396</v>
      </c>
      <c r="AY86" s="108">
        <f t="shared" si="51"/>
        <v>304.69284060452532</v>
      </c>
      <c r="BA86" s="48">
        <f t="shared" si="59"/>
        <v>2017</v>
      </c>
      <c r="BB86" s="108">
        <f t="shared" si="52"/>
        <v>709.22413930259233</v>
      </c>
      <c r="BC86" s="108">
        <f t="shared" si="53"/>
        <v>935.80921645514491</v>
      </c>
      <c r="BD86" s="108">
        <f t="shared" si="54"/>
        <v>1173.7867010893954</v>
      </c>
      <c r="BE86" s="108">
        <f t="shared" si="55"/>
        <v>1328.5076640541506</v>
      </c>
    </row>
    <row r="87" spans="1:57" ht="13.5" thickBot="1">
      <c r="A87" s="48">
        <f t="shared" si="56"/>
        <v>2018</v>
      </c>
      <c r="B87" s="121">
        <v>382.75472034731399</v>
      </c>
      <c r="C87" s="18">
        <v>2056.5418361806724</v>
      </c>
      <c r="D87" s="121">
        <v>330.80750691578095</v>
      </c>
      <c r="E87" s="18">
        <v>2722.4404436573973</v>
      </c>
      <c r="AM87" s="48">
        <f t="shared" si="57"/>
        <v>2018</v>
      </c>
      <c r="AN87" s="108">
        <f t="shared" si="44"/>
        <v>2030.2527703060459</v>
      </c>
      <c r="AO87" s="108">
        <f t="shared" si="45"/>
        <v>2211.4007734071511</v>
      </c>
      <c r="AP87" s="108">
        <f t="shared" si="46"/>
        <v>2828.6102011931398</v>
      </c>
      <c r="AQ87" s="108">
        <f t="shared" si="47"/>
        <v>3053.2479505731785</v>
      </c>
      <c r="AU87" s="48">
        <f t="shared" si="58"/>
        <v>2018</v>
      </c>
      <c r="AV87" s="108">
        <f t="shared" si="48"/>
        <v>184.05970400431039</v>
      </c>
      <c r="AW87" s="108">
        <f t="shared" si="49"/>
        <v>241.0004087625137</v>
      </c>
      <c r="AX87" s="108">
        <f t="shared" si="50"/>
        <v>226.14268220771544</v>
      </c>
      <c r="AY87" s="108">
        <f t="shared" si="51"/>
        <v>241.38110285338794</v>
      </c>
      <c r="BA87" s="48">
        <f t="shared" si="59"/>
        <v>2018</v>
      </c>
      <c r="BB87" s="108">
        <f t="shared" si="52"/>
        <v>719.28679461982881</v>
      </c>
      <c r="BC87" s="108">
        <f t="shared" si="53"/>
        <v>942.45610682875395</v>
      </c>
      <c r="BD87" s="108">
        <f t="shared" si="54"/>
        <v>1206.0690570112042</v>
      </c>
      <c r="BE87" s="108">
        <f t="shared" si="55"/>
        <v>1366.1486825358297</v>
      </c>
    </row>
    <row r="88" spans="1:57" ht="13.5" thickBot="1">
      <c r="A88" s="48">
        <f t="shared" si="56"/>
        <v>2019</v>
      </c>
      <c r="B88" s="121">
        <v>348.43140119497502</v>
      </c>
      <c r="C88" s="18">
        <v>2096.4506084105815</v>
      </c>
      <c r="D88" s="121">
        <v>347.78284681732191</v>
      </c>
      <c r="E88" s="18">
        <v>2761.5156690831091</v>
      </c>
      <c r="AM88" s="48">
        <f t="shared" si="57"/>
        <v>2019</v>
      </c>
      <c r="AN88" s="108">
        <f t="shared" si="44"/>
        <v>2089.5503965479566</v>
      </c>
      <c r="AO88" s="108">
        <f t="shared" si="45"/>
        <v>2251.3095456370602</v>
      </c>
      <c r="AP88" s="108">
        <f t="shared" si="46"/>
        <v>2867.1157488793315</v>
      </c>
      <c r="AQ88" s="108">
        <f t="shared" si="47"/>
        <v>3109.2985159004311</v>
      </c>
      <c r="AU88" s="48">
        <f t="shared" si="58"/>
        <v>2019</v>
      </c>
      <c r="AV88" s="108">
        <f t="shared" si="48"/>
        <v>186.57451121958789</v>
      </c>
      <c r="AW88" s="108">
        <f t="shared" si="49"/>
        <v>220.26417026185632</v>
      </c>
      <c r="AX88" s="108">
        <f t="shared" si="50"/>
        <v>221.50938068776395</v>
      </c>
      <c r="AY88" s="108">
        <f t="shared" si="51"/>
        <v>253.67260475168371</v>
      </c>
      <c r="BA88" s="48">
        <f t="shared" si="59"/>
        <v>2019</v>
      </c>
      <c r="BB88" s="108">
        <f t="shared" si="52"/>
        <v>728.07177177605149</v>
      </c>
      <c r="BC88" s="108">
        <f t="shared" si="53"/>
        <v>951.91635646657573</v>
      </c>
      <c r="BD88" s="108">
        <f t="shared" si="54"/>
        <v>1226.9936932086607</v>
      </c>
      <c r="BE88" s="108">
        <f t="shared" si="55"/>
        <v>1386.5572102660074</v>
      </c>
    </row>
    <row r="89" spans="1:57" ht="13.5" thickBot="1">
      <c r="A89" s="48">
        <f t="shared" si="56"/>
        <v>2020</v>
      </c>
      <c r="B89" s="121">
        <v>303.13435901370303</v>
      </c>
      <c r="C89" s="18">
        <v>2123.419639607579</v>
      </c>
      <c r="D89" s="121">
        <v>228.64707772609501</v>
      </c>
      <c r="E89" s="18">
        <v>2793.0809591527727</v>
      </c>
      <c r="AM89" s="48">
        <f t="shared" si="57"/>
        <v>2020</v>
      </c>
      <c r="AN89" s="108">
        <f t="shared" si="44"/>
        <v>2121.8645008958001</v>
      </c>
      <c r="AO89" s="108">
        <f t="shared" si="45"/>
        <v>2278.2785768340577</v>
      </c>
      <c r="AP89" s="108">
        <f t="shared" si="46"/>
        <v>2800.0509821047158</v>
      </c>
      <c r="AQ89" s="108">
        <f t="shared" si="47"/>
        <v>3021.7280368788679</v>
      </c>
      <c r="AU89" s="48">
        <f t="shared" si="58"/>
        <v>2020</v>
      </c>
      <c r="AV89" s="108">
        <f t="shared" si="48"/>
        <v>201.4353310350732</v>
      </c>
      <c r="AW89" s="108">
        <f t="shared" si="49"/>
        <v>242.99159751261641</v>
      </c>
      <c r="AX89" s="108">
        <f t="shared" si="50"/>
        <v>229.59645065146316</v>
      </c>
      <c r="AY89" s="108">
        <f t="shared" si="51"/>
        <v>236.03223249029335</v>
      </c>
      <c r="BA89" s="48">
        <f t="shared" si="59"/>
        <v>2020</v>
      </c>
      <c r="BB89" s="108">
        <f t="shared" si="52"/>
        <v>733.33196252645416</v>
      </c>
      <c r="BC89" s="108">
        <f t="shared" si="53"/>
        <v>959.73396289158677</v>
      </c>
      <c r="BD89" s="108">
        <f t="shared" si="54"/>
        <v>1218.4449749144712</v>
      </c>
      <c r="BE89" s="108">
        <f t="shared" si="55"/>
        <v>1381.7920468908096</v>
      </c>
    </row>
    <row r="90" spans="1:57" ht="13.5" thickBot="1">
      <c r="A90" s="48">
        <f t="shared" si="56"/>
        <v>2021</v>
      </c>
      <c r="B90" s="121">
        <v>315.011486479116</v>
      </c>
      <c r="C90" s="18">
        <v>2144.2506753630905</v>
      </c>
      <c r="D90" s="121">
        <v>266.09710268135399</v>
      </c>
      <c r="E90" s="18">
        <v>2821.265852627052</v>
      </c>
      <c r="AM90" s="48">
        <f t="shared" si="57"/>
        <v>2021</v>
      </c>
      <c r="AN90" s="108">
        <f t="shared" si="44"/>
        <v>2124.569942375088</v>
      </c>
      <c r="AO90" s="108">
        <f t="shared" si="45"/>
        <v>2299.1096125895692</v>
      </c>
      <c r="AP90" s="108">
        <f t="shared" si="46"/>
        <v>2858.4102032609103</v>
      </c>
      <c r="AQ90" s="108">
        <f t="shared" si="47"/>
        <v>3087.3629553084061</v>
      </c>
      <c r="AU90" s="48">
        <f t="shared" si="58"/>
        <v>2021</v>
      </c>
      <c r="AV90" s="108">
        <f t="shared" si="48"/>
        <v>189.40461969286054</v>
      </c>
      <c r="AW90" s="108">
        <f t="shared" si="49"/>
        <v>251.2186517489011</v>
      </c>
      <c r="AX90" s="108">
        <f t="shared" si="50"/>
        <v>233.66549966730034</v>
      </c>
      <c r="AY90" s="108">
        <f t="shared" si="51"/>
        <v>247.45185890011442</v>
      </c>
      <c r="BA90" s="48">
        <f t="shared" si="59"/>
        <v>2021</v>
      </c>
      <c r="BB90" s="108">
        <f t="shared" si="52"/>
        <v>738.49062251852024</v>
      </c>
      <c r="BC90" s="108">
        <f t="shared" si="53"/>
        <v>969.38572526000496</v>
      </c>
      <c r="BD90" s="108">
        <f t="shared" si="54"/>
        <v>1236.5023676956889</v>
      </c>
      <c r="BE90" s="108">
        <f t="shared" si="55"/>
        <v>1400.3662894418474</v>
      </c>
    </row>
    <row r="91" spans="1:57" ht="13.5" thickBot="1">
      <c r="A91" s="48">
        <f t="shared" si="56"/>
        <v>2022</v>
      </c>
      <c r="B91" s="121">
        <v>350.72163459253204</v>
      </c>
      <c r="C91" s="18">
        <v>2162.3679066810691</v>
      </c>
      <c r="D91" s="121">
        <v>239.64343169867098</v>
      </c>
      <c r="E91" s="18">
        <v>2848.5696891665393</v>
      </c>
      <c r="AM91" s="48">
        <f t="shared" si="57"/>
        <v>2022</v>
      </c>
      <c r="AN91" s="108">
        <f t="shared" si="44"/>
        <v>2178.5895162231641</v>
      </c>
      <c r="AO91" s="108">
        <f t="shared" si="45"/>
        <v>2317.2268439075478</v>
      </c>
      <c r="AP91" s="108">
        <f t="shared" si="46"/>
        <v>2858.087516905236</v>
      </c>
      <c r="AQ91" s="108">
        <f t="shared" si="47"/>
        <v>3088.2131208652104</v>
      </c>
      <c r="AU91" s="48">
        <f t="shared" si="58"/>
        <v>2022</v>
      </c>
      <c r="AV91" s="108">
        <f t="shared" si="48"/>
        <v>195.44499319126965</v>
      </c>
      <c r="AW91" s="108">
        <f t="shared" si="49"/>
        <v>249.99057678652065</v>
      </c>
      <c r="AX91" s="108">
        <f t="shared" si="50"/>
        <v>234.82334945214274</v>
      </c>
      <c r="AY91" s="108">
        <f t="shared" si="51"/>
        <v>244.69186374016016</v>
      </c>
      <c r="BA91" s="48">
        <f t="shared" si="59"/>
        <v>2022</v>
      </c>
      <c r="BB91" s="108">
        <f t="shared" si="52"/>
        <v>772.32143688731867</v>
      </c>
      <c r="BC91" s="108">
        <f t="shared" si="53"/>
        <v>974.84027793908456</v>
      </c>
      <c r="BD91" s="108">
        <f t="shared" si="54"/>
        <v>1249.4205172114457</v>
      </c>
      <c r="BE91" s="108">
        <f t="shared" si="55"/>
        <v>1416.5966512582672</v>
      </c>
    </row>
    <row r="92" spans="1:57" ht="13.5" thickBot="1">
      <c r="A92" s="48">
        <f t="shared" si="56"/>
        <v>2023</v>
      </c>
      <c r="B92" s="121">
        <v>360.01329016125896</v>
      </c>
      <c r="C92" s="18">
        <v>2177.2788150237998</v>
      </c>
      <c r="D92" s="121">
        <v>241.89748228264497</v>
      </c>
      <c r="E92" s="18">
        <v>2868.0406451136378</v>
      </c>
      <c r="AM92" s="48">
        <f t="shared" si="57"/>
        <v>2023</v>
      </c>
      <c r="AN92" s="108">
        <f t="shared" si="44"/>
        <v>2264.7019030063111</v>
      </c>
      <c r="AO92" s="108">
        <f t="shared" si="45"/>
        <v>2332.137752250278</v>
      </c>
      <c r="AP92" s="108">
        <f t="shared" si="46"/>
        <v>2880.9783410427945</v>
      </c>
      <c r="AQ92" s="108">
        <f t="shared" si="47"/>
        <v>3109.9381273962827</v>
      </c>
      <c r="AU92" s="48">
        <f t="shared" si="58"/>
        <v>2023</v>
      </c>
      <c r="AV92" s="108">
        <f t="shared" si="48"/>
        <v>211.1353308626249</v>
      </c>
      <c r="AW92" s="108">
        <f t="shared" si="49"/>
        <v>254.95969132267527</v>
      </c>
      <c r="AX92" s="108">
        <f t="shared" si="50"/>
        <v>234.40537433559018</v>
      </c>
      <c r="AY92" s="108">
        <f t="shared" si="51"/>
        <v>244.49740886265204</v>
      </c>
      <c r="BA92" s="48">
        <f t="shared" si="59"/>
        <v>2023</v>
      </c>
      <c r="BB92" s="108">
        <f t="shared" si="52"/>
        <v>818.01048328683714</v>
      </c>
      <c r="BC92" s="108">
        <f t="shared" si="53"/>
        <v>976.40692206513563</v>
      </c>
      <c r="BD92" s="108">
        <f t="shared" si="54"/>
        <v>1257.227989075247</v>
      </c>
      <c r="BE92" s="108">
        <f t="shared" si="55"/>
        <v>1428.3726523221962</v>
      </c>
    </row>
    <row r="93" spans="1:57" ht="13.5" thickBot="1">
      <c r="A93" s="48">
        <f t="shared" si="56"/>
        <v>2024</v>
      </c>
      <c r="B93" s="121">
        <v>363.53375699673899</v>
      </c>
      <c r="C93" s="18">
        <v>2190.9864445234812</v>
      </c>
      <c r="D93" s="121">
        <v>246.56695028838595</v>
      </c>
      <c r="E93" s="18">
        <v>2886.0213869920026</v>
      </c>
      <c r="AM93" s="48">
        <f t="shared" si="57"/>
        <v>2024</v>
      </c>
      <c r="AN93" s="108">
        <f t="shared" si="44"/>
        <v>2313.4090207901718</v>
      </c>
      <c r="AO93" s="108">
        <f t="shared" si="45"/>
        <v>2345.8453817499599</v>
      </c>
      <c r="AP93" s="108">
        <f t="shared" si="46"/>
        <v>2900.6074596694989</v>
      </c>
      <c r="AQ93" s="108">
        <f t="shared" si="47"/>
        <v>3132.5883372803887</v>
      </c>
      <c r="AU93" s="48">
        <f t="shared" si="58"/>
        <v>2024</v>
      </c>
      <c r="AV93" s="108">
        <f t="shared" si="48"/>
        <v>198.12626995398793</v>
      </c>
      <c r="AW93" s="108">
        <f t="shared" si="49"/>
        <v>258.29323224608237</v>
      </c>
      <c r="AX93" s="108">
        <f t="shared" si="50"/>
        <v>231.34150866307036</v>
      </c>
      <c r="AY93" s="108">
        <f t="shared" si="51"/>
        <v>240.83575207812683</v>
      </c>
      <c r="BA93" s="48">
        <f t="shared" si="59"/>
        <v>2024</v>
      </c>
      <c r="BB93" s="108">
        <f t="shared" si="52"/>
        <v>855.75210369961428</v>
      </c>
      <c r="BC93" s="108">
        <f t="shared" si="53"/>
        <v>981.10147146329803</v>
      </c>
      <c r="BD93" s="108">
        <f t="shared" si="54"/>
        <v>1258.3731186984267</v>
      </c>
      <c r="BE93" s="108">
        <f t="shared" si="55"/>
        <v>1427.3079694645076</v>
      </c>
    </row>
    <row r="94" spans="1:57" ht="13.5" thickBot="1">
      <c r="A94" s="48">
        <f t="shared" si="56"/>
        <v>2025</v>
      </c>
      <c r="B94" s="121">
        <v>362.197801248948</v>
      </c>
      <c r="C94" s="18">
        <v>2205.5926272913466</v>
      </c>
      <c r="D94" s="121">
        <v>278.44641989600098</v>
      </c>
      <c r="E94" s="18">
        <v>2903.3788164540561</v>
      </c>
      <c r="AM94" s="48">
        <f t="shared" si="57"/>
        <v>2025</v>
      </c>
      <c r="AN94" s="108">
        <f t="shared" si="44"/>
        <v>2391.6221951521379</v>
      </c>
      <c r="AO94" s="108">
        <f t="shared" si="45"/>
        <v>2360.4515645178253</v>
      </c>
      <c r="AP94" s="108">
        <f t="shared" si="46"/>
        <v>2954.0506539763805</v>
      </c>
      <c r="AQ94" s="108">
        <f t="shared" si="47"/>
        <v>3181.8252363500569</v>
      </c>
      <c r="AU94" s="48">
        <f t="shared" si="58"/>
        <v>2025</v>
      </c>
      <c r="AV94" s="108">
        <f t="shared" si="48"/>
        <v>194.77909638884813</v>
      </c>
      <c r="AW94" s="108">
        <f t="shared" si="49"/>
        <v>241.7564794152816</v>
      </c>
      <c r="AX94" s="108">
        <f t="shared" si="50"/>
        <v>236.21386446396883</v>
      </c>
      <c r="AY94" s="108">
        <f t="shared" si="51"/>
        <v>242.6085354973103</v>
      </c>
      <c r="BA94" s="48">
        <f t="shared" si="59"/>
        <v>2025</v>
      </c>
      <c r="BB94" s="108">
        <f t="shared" si="52"/>
        <v>874.43654830666344</v>
      </c>
      <c r="BC94" s="108">
        <f t="shared" si="53"/>
        <v>1012.8316909504081</v>
      </c>
      <c r="BD94" s="108">
        <f t="shared" si="54"/>
        <v>1287.9365461369407</v>
      </c>
      <c r="BE94" s="108">
        <f t="shared" si="55"/>
        <v>1454.8017964372227</v>
      </c>
    </row>
    <row r="95" spans="1:57" ht="13.5" thickBot="1">
      <c r="A95" s="48">
        <f t="shared" si="56"/>
        <v>2026</v>
      </c>
      <c r="B95" s="121">
        <v>465.49925303838592</v>
      </c>
      <c r="C95" s="18">
        <v>2223.8018467115644</v>
      </c>
      <c r="D95" s="121">
        <v>347.79267772588497</v>
      </c>
      <c r="E95" s="18">
        <v>2929.0268411613465</v>
      </c>
      <c r="AM95" s="48">
        <f t="shared" si="57"/>
        <v>2026</v>
      </c>
      <c r="AN95" s="108">
        <f t="shared" si="44"/>
        <v>2433.1153464587146</v>
      </c>
      <c r="AO95" s="108">
        <f t="shared" si="45"/>
        <v>2378.6607839380426</v>
      </c>
      <c r="AP95" s="108">
        <f t="shared" si="46"/>
        <v>3028.8502087935717</v>
      </c>
      <c r="AQ95" s="108">
        <f t="shared" si="47"/>
        <v>3276.819518887231</v>
      </c>
      <c r="AU95" s="48">
        <f t="shared" si="58"/>
        <v>2026</v>
      </c>
      <c r="AV95" s="108">
        <f t="shared" si="48"/>
        <v>194.6357160773664</v>
      </c>
      <c r="AW95" s="108">
        <f t="shared" si="49"/>
        <v>265.53968703130772</v>
      </c>
      <c r="AX95" s="108">
        <f t="shared" si="50"/>
        <v>238.50378223118878</v>
      </c>
      <c r="AY95" s="108">
        <f t="shared" si="51"/>
        <v>248.58281942687614</v>
      </c>
      <c r="BA95" s="48">
        <f t="shared" si="59"/>
        <v>2026</v>
      </c>
      <c r="BB95" s="108">
        <f t="shared" si="52"/>
        <v>891.15556364618988</v>
      </c>
      <c r="BC95" s="108">
        <f t="shared" si="53"/>
        <v>1071.9261645137617</v>
      </c>
      <c r="BD95" s="108">
        <f t="shared" si="54"/>
        <v>1333.3836458130365</v>
      </c>
      <c r="BE95" s="108">
        <f t="shared" si="55"/>
        <v>1515.45463795364</v>
      </c>
    </row>
    <row r="96" spans="1:57" ht="13.5" thickBot="1">
      <c r="A96" s="48">
        <f t="shared" si="56"/>
        <v>2027</v>
      </c>
      <c r="B96" s="121">
        <v>521.46694771531497</v>
      </c>
      <c r="C96" s="18">
        <v>2245.8907308809967</v>
      </c>
      <c r="D96" s="121">
        <v>412.63986891256502</v>
      </c>
      <c r="E96" s="18">
        <v>2958.898585277243</v>
      </c>
      <c r="AM96" s="48">
        <f t="shared" si="57"/>
        <v>2027</v>
      </c>
      <c r="AN96" s="108">
        <f t="shared" si="44"/>
        <v>2490.0562664274094</v>
      </c>
      <c r="AO96" s="108">
        <f t="shared" si="45"/>
        <v>2400.7496681074754</v>
      </c>
      <c r="AP96" s="108">
        <f t="shared" si="46"/>
        <v>3136.4039343020149</v>
      </c>
      <c r="AQ96" s="108">
        <f t="shared" si="47"/>
        <v>3371.5384541898079</v>
      </c>
      <c r="AU96" s="48">
        <f t="shared" si="58"/>
        <v>2027</v>
      </c>
      <c r="AV96" s="108">
        <f t="shared" si="48"/>
        <v>219.1722358082007</v>
      </c>
      <c r="AW96" s="108">
        <f t="shared" si="49"/>
        <v>265.35024780389762</v>
      </c>
      <c r="AX96" s="108">
        <f t="shared" si="50"/>
        <v>242.55103271439924</v>
      </c>
      <c r="AY96" s="108">
        <f t="shared" si="51"/>
        <v>252.4552594039825</v>
      </c>
      <c r="BA96" s="48">
        <f t="shared" si="59"/>
        <v>2027</v>
      </c>
      <c r="BB96" s="108">
        <f t="shared" si="52"/>
        <v>914.29116924689686</v>
      </c>
      <c r="BC96" s="108">
        <f t="shared" si="53"/>
        <v>1118.5385707938385</v>
      </c>
      <c r="BD96" s="108">
        <f t="shared" si="54"/>
        <v>1420.4194527295992</v>
      </c>
      <c r="BE96" s="108">
        <f t="shared" si="55"/>
        <v>1590.2618279919097</v>
      </c>
    </row>
    <row r="97" spans="1:57" ht="13.5" thickBot="1">
      <c r="A97" s="48">
        <f t="shared" si="56"/>
        <v>2028</v>
      </c>
      <c r="B97" s="121">
        <v>584.02883859505505</v>
      </c>
      <c r="C97" s="18">
        <v>2265.4505759598383</v>
      </c>
      <c r="D97" s="121">
        <v>431.38127420098198</v>
      </c>
      <c r="E97" s="18">
        <v>2985.0887567166678</v>
      </c>
      <c r="AM97" s="48">
        <f t="shared" si="57"/>
        <v>2028</v>
      </c>
      <c r="AN97" s="108">
        <f t="shared" si="44"/>
        <v>2604.320963801581</v>
      </c>
      <c r="AO97" s="108">
        <f t="shared" si="45"/>
        <v>2420.309513186317</v>
      </c>
      <c r="AP97" s="108">
        <f t="shared" si="46"/>
        <v>3185.3430403008706</v>
      </c>
      <c r="AQ97" s="108">
        <f t="shared" si="47"/>
        <v>3416.4700309176492</v>
      </c>
      <c r="AU97" s="48">
        <f t="shared" si="58"/>
        <v>2028</v>
      </c>
      <c r="AV97" s="108">
        <f t="shared" si="48"/>
        <v>244.36962886585553</v>
      </c>
      <c r="AW97" s="108">
        <f t="shared" si="49"/>
        <v>264.48997472000053</v>
      </c>
      <c r="AX97" s="108">
        <f t="shared" si="50"/>
        <v>241.84388783905439</v>
      </c>
      <c r="AY97" s="108">
        <f t="shared" si="51"/>
        <v>251.34906875558221</v>
      </c>
      <c r="BA97" s="48">
        <f t="shared" si="59"/>
        <v>2028</v>
      </c>
      <c r="BB97" s="108">
        <f t="shared" si="52"/>
        <v>981.11569713554502</v>
      </c>
      <c r="BC97" s="108">
        <f t="shared" si="53"/>
        <v>1134.0833904344786</v>
      </c>
      <c r="BD97" s="108">
        <f t="shared" si="54"/>
        <v>1444.1183373381778</v>
      </c>
      <c r="BE97" s="108">
        <f t="shared" si="55"/>
        <v>1605.2223455243679</v>
      </c>
    </row>
    <row r="98" spans="1:57" ht="13.5" thickBot="1">
      <c r="A98" s="48">
        <f t="shared" si="56"/>
        <v>2029</v>
      </c>
      <c r="B98" s="121">
        <v>611.74913373819004</v>
      </c>
      <c r="C98" s="18">
        <v>2279.1264155401291</v>
      </c>
      <c r="D98" s="121">
        <v>503.25273858654896</v>
      </c>
      <c r="E98" s="18">
        <v>3004.0418339378825</v>
      </c>
      <c r="AM98" s="48">
        <f t="shared" si="57"/>
        <v>2029</v>
      </c>
      <c r="AN98" s="108">
        <f t="shared" si="44"/>
        <v>2622.8542228610536</v>
      </c>
      <c r="AO98" s="108">
        <f t="shared" si="45"/>
        <v>2433.9853527666078</v>
      </c>
      <c r="AP98" s="108">
        <f t="shared" si="46"/>
        <v>3271.0593829994273</v>
      </c>
      <c r="AQ98" s="108">
        <f t="shared" si="47"/>
        <v>3507.2945725244317</v>
      </c>
      <c r="AU98" s="48">
        <f t="shared" si="58"/>
        <v>2029</v>
      </c>
      <c r="AV98" s="108">
        <f t="shared" si="48"/>
        <v>246.12811311478976</v>
      </c>
      <c r="AW98" s="108">
        <f t="shared" si="49"/>
        <v>268.5656222554739</v>
      </c>
      <c r="AX98" s="108">
        <f t="shared" si="50"/>
        <v>245.86420687769325</v>
      </c>
      <c r="AY98" s="108">
        <f t="shared" si="51"/>
        <v>254.12194072877878</v>
      </c>
      <c r="BA98" s="48">
        <f t="shared" si="59"/>
        <v>2029</v>
      </c>
      <c r="BB98" s="108">
        <f t="shared" si="52"/>
        <v>978.03207171193935</v>
      </c>
      <c r="BC98" s="108">
        <f t="shared" si="53"/>
        <v>1155.182090639071</v>
      </c>
      <c r="BD98" s="108">
        <f t="shared" si="54"/>
        <v>1483.8579852959185</v>
      </c>
      <c r="BE98" s="108">
        <f t="shared" si="55"/>
        <v>1648.2004593510601</v>
      </c>
    </row>
    <row r="99" spans="1:57" ht="13.5" thickBot="1">
      <c r="A99" s="48">
        <f t="shared" si="56"/>
        <v>2030</v>
      </c>
      <c r="B99" s="121">
        <v>615.71548810193087</v>
      </c>
      <c r="C99" s="18">
        <v>2290.0011070598771</v>
      </c>
      <c r="D99" s="121">
        <v>516.72749333639695</v>
      </c>
      <c r="E99" s="18">
        <v>3019.8373419207155</v>
      </c>
      <c r="AM99" s="48">
        <f t="shared" si="57"/>
        <v>2030</v>
      </c>
      <c r="AN99" s="108">
        <f t="shared" si="44"/>
        <v>2740.7846208339947</v>
      </c>
      <c r="AO99" s="108">
        <f t="shared" si="45"/>
        <v>2444.8600442863553</v>
      </c>
      <c r="AP99" s="108">
        <f t="shared" si="46"/>
        <v>3280.070048066143</v>
      </c>
      <c r="AQ99" s="108">
        <f t="shared" si="47"/>
        <v>3536.564835257112</v>
      </c>
      <c r="AU99" s="48">
        <f t="shared" si="58"/>
        <v>2030</v>
      </c>
      <c r="AV99" s="108">
        <f t="shared" si="48"/>
        <v>250.80407058610103</v>
      </c>
      <c r="AW99" s="108">
        <f t="shared" si="49"/>
        <v>251.54240763201557</v>
      </c>
      <c r="AX99" s="108">
        <f t="shared" si="50"/>
        <v>247.11019017427537</v>
      </c>
      <c r="AY99" s="108">
        <f t="shared" si="51"/>
        <v>255.59075895731812</v>
      </c>
      <c r="BA99" s="48">
        <f t="shared" si="59"/>
        <v>2030</v>
      </c>
      <c r="BB99" s="108">
        <f t="shared" si="52"/>
        <v>1073.5638800308272</v>
      </c>
      <c r="BC99" s="108">
        <f t="shared" si="53"/>
        <v>1182.9297795715829</v>
      </c>
      <c r="BD99" s="108">
        <f t="shared" si="54"/>
        <v>1479.181462091226</v>
      </c>
      <c r="BE99" s="108">
        <f t="shared" si="55"/>
        <v>1649.7361950311538</v>
      </c>
    </row>
    <row r="100" spans="1:57" ht="13.5" thickBot="1">
      <c r="A100" s="48">
        <f t="shared" si="56"/>
        <v>2031</v>
      </c>
      <c r="B100" s="121">
        <v>669.82134279322486</v>
      </c>
      <c r="C100" s="18">
        <v>2302.7179346692524</v>
      </c>
      <c r="D100" s="121">
        <v>596.799224463771</v>
      </c>
      <c r="E100" s="18">
        <v>3037.7766305159898</v>
      </c>
      <c r="AM100" s="48">
        <f t="shared" si="57"/>
        <v>2031</v>
      </c>
      <c r="AN100" s="108">
        <f t="shared" si="44"/>
        <v>2778.7086125653823</v>
      </c>
      <c r="AO100" s="108">
        <f t="shared" si="45"/>
        <v>2457.5768718957311</v>
      </c>
      <c r="AP100" s="108">
        <f t="shared" si="46"/>
        <v>3401.6188110922963</v>
      </c>
      <c r="AQ100" s="108">
        <f t="shared" si="47"/>
        <v>3634.5758549797611</v>
      </c>
      <c r="AU100" s="48">
        <f t="shared" si="58"/>
        <v>2031</v>
      </c>
      <c r="AV100" s="108">
        <f t="shared" si="48"/>
        <v>254.22275285276356</v>
      </c>
      <c r="AW100" s="108">
        <f t="shared" si="49"/>
        <v>274.8861700747849</v>
      </c>
      <c r="AX100" s="108">
        <f t="shared" si="50"/>
        <v>262.08015852088766</v>
      </c>
      <c r="AY100" s="108">
        <f t="shared" si="51"/>
        <v>275.32923258273269</v>
      </c>
      <c r="BA100" s="48">
        <f t="shared" si="59"/>
        <v>2031</v>
      </c>
      <c r="BB100" s="108">
        <f t="shared" si="52"/>
        <v>1091.3918318952826</v>
      </c>
      <c r="BC100" s="108">
        <f t="shared" si="53"/>
        <v>1205.282835308743</v>
      </c>
      <c r="BD100" s="108">
        <f t="shared" si="54"/>
        <v>1569.0032546455168</v>
      </c>
      <c r="BE100" s="108">
        <f t="shared" si="55"/>
        <v>1717.093518069064</v>
      </c>
    </row>
    <row r="101" spans="1:57" ht="13.5" thickBot="1">
      <c r="A101" s="48">
        <f t="shared" si="56"/>
        <v>2032</v>
      </c>
      <c r="B101" s="121">
        <v>689.10433583270992</v>
      </c>
      <c r="C101" s="18">
        <v>2316.6182534303357</v>
      </c>
      <c r="D101" s="121">
        <v>614.53352526768299</v>
      </c>
      <c r="E101" s="18">
        <v>3056.8700797753172</v>
      </c>
      <c r="AM101" s="48">
        <f t="shared" si="57"/>
        <v>2032</v>
      </c>
      <c r="AN101" s="108">
        <f t="shared" si="44"/>
        <v>2812.4458615398971</v>
      </c>
      <c r="AO101" s="108">
        <f t="shared" si="45"/>
        <v>2471.4771906568149</v>
      </c>
      <c r="AP101" s="108">
        <f t="shared" si="46"/>
        <v>3451.5401058165903</v>
      </c>
      <c r="AQ101" s="108">
        <f t="shared" si="47"/>
        <v>3671.4036050430004</v>
      </c>
      <c r="AU101" s="48">
        <f t="shared" si="58"/>
        <v>2032</v>
      </c>
      <c r="AV101" s="108">
        <f t="shared" si="48"/>
        <v>250.50795036442582</v>
      </c>
      <c r="AW101" s="108">
        <f t="shared" si="49"/>
        <v>270.86958089932591</v>
      </c>
      <c r="AX101" s="108">
        <f t="shared" si="50"/>
        <v>257.6155269630251</v>
      </c>
      <c r="AY101" s="108">
        <f t="shared" si="51"/>
        <v>272.70197195692475</v>
      </c>
      <c r="BA101" s="48">
        <f t="shared" si="59"/>
        <v>2032</v>
      </c>
      <c r="BB101" s="108">
        <f t="shared" si="52"/>
        <v>1093.1623926834638</v>
      </c>
      <c r="BC101" s="108">
        <f t="shared" si="53"/>
        <v>1235.2321355804984</v>
      </c>
      <c r="BD101" s="108">
        <f t="shared" si="54"/>
        <v>1600.1349984984502</v>
      </c>
      <c r="BE101" s="108">
        <f t="shared" si="55"/>
        <v>1748.5037389706551</v>
      </c>
    </row>
    <row r="102" spans="1:57" ht="13.5" thickBot="1">
      <c r="A102" s="48">
        <f t="shared" si="56"/>
        <v>2033</v>
      </c>
      <c r="B102" s="121">
        <v>776.47141276832394</v>
      </c>
      <c r="C102" s="18">
        <v>2329.1100794739377</v>
      </c>
      <c r="D102" s="121">
        <v>635.18193742989297</v>
      </c>
      <c r="E102" s="18">
        <v>3074.2131824457465</v>
      </c>
      <c r="AM102" s="48">
        <f t="shared" si="57"/>
        <v>2033</v>
      </c>
      <c r="AN102" s="108">
        <f t="shared" si="44"/>
        <v>2825.1851499380032</v>
      </c>
      <c r="AO102" s="108">
        <f t="shared" si="45"/>
        <v>2483.9690167004164</v>
      </c>
      <c r="AP102" s="108">
        <f t="shared" si="46"/>
        <v>3476.9916340561531</v>
      </c>
      <c r="AQ102" s="108">
        <f t="shared" si="47"/>
        <v>3709.3951198756395</v>
      </c>
      <c r="AU102" s="48">
        <f t="shared" si="58"/>
        <v>2033</v>
      </c>
      <c r="AV102" s="108">
        <f t="shared" si="48"/>
        <v>251.1471714843014</v>
      </c>
      <c r="AW102" s="108">
        <f t="shared" si="49"/>
        <v>271.79954260903253</v>
      </c>
      <c r="AX102" s="108">
        <f t="shared" si="50"/>
        <v>265.38202984659478</v>
      </c>
      <c r="AY102" s="108">
        <f t="shared" si="51"/>
        <v>282.290494320839</v>
      </c>
      <c r="BA102" s="48">
        <f t="shared" si="59"/>
        <v>2033</v>
      </c>
      <c r="BB102" s="108">
        <f t="shared" si="52"/>
        <v>1072.3251520284166</v>
      </c>
      <c r="BC102" s="108">
        <f t="shared" si="53"/>
        <v>1304.6131359545172</v>
      </c>
      <c r="BD102" s="108">
        <f t="shared" si="54"/>
        <v>1616.8961972519483</v>
      </c>
      <c r="BE102" s="108">
        <f t="shared" si="55"/>
        <v>1776.5470685716411</v>
      </c>
    </row>
    <row r="103" spans="1:57" ht="14.25" hidden="1" customHeight="1" outlineLevel="1" thickTop="1" thickBot="1">
      <c r="A103" s="149" t="s">
        <v>10</v>
      </c>
      <c r="B103" s="140"/>
      <c r="C103" s="140"/>
      <c r="D103" s="140"/>
      <c r="E103" s="141"/>
    </row>
    <row r="104" spans="1:57" hidden="1" outlineLevel="1">
      <c r="A104" s="93"/>
      <c r="B104" s="54"/>
      <c r="C104" s="54"/>
      <c r="D104" s="54"/>
      <c r="E104" s="55"/>
    </row>
    <row r="105" spans="1:57" ht="13.5" hidden="1" outlineLevel="1" thickBot="1">
      <c r="A105" s="107" t="s">
        <v>11</v>
      </c>
      <c r="B105" s="31">
        <v>4.2680544326139325E-2</v>
      </c>
      <c r="C105" s="31">
        <v>1.0825390379865407E-2</v>
      </c>
      <c r="D105" s="31">
        <v>5.4088230268745985E-2</v>
      </c>
      <c r="E105" s="31">
        <v>1.015285796110299E-2</v>
      </c>
    </row>
    <row r="106" spans="1:57" ht="13.5" hidden="1" outlineLevel="1" thickBot="1">
      <c r="A106" s="107" t="s">
        <v>12</v>
      </c>
      <c r="B106" s="31">
        <v>2.1920952372987079E-2</v>
      </c>
      <c r="C106" s="31">
        <v>2.0231101846404309E-2</v>
      </c>
      <c r="D106" s="31">
        <v>9.1025455952242096E-2</v>
      </c>
      <c r="E106" s="31">
        <v>1.7758673282271653E-2</v>
      </c>
    </row>
    <row r="107" spans="1:57" ht="13.5" hidden="1" outlineLevel="1" thickBot="1">
      <c r="A107" s="107" t="s">
        <v>13</v>
      </c>
      <c r="B107" s="31">
        <v>4.8287308105500859E-2</v>
      </c>
      <c r="C107" s="31">
        <v>8.3318786716115589E-3</v>
      </c>
      <c r="D107" s="31">
        <v>4.4451277799488542E-2</v>
      </c>
      <c r="E107" s="31">
        <v>8.1342576175182923E-3</v>
      </c>
    </row>
    <row r="108" spans="1:57" collapsed="1"/>
    <row r="109" spans="1:57" ht="13.5" thickBot="1">
      <c r="AM109" s="44" t="s">
        <v>185</v>
      </c>
      <c r="AN109" s="4"/>
      <c r="AO109" s="4"/>
      <c r="AP109" s="4"/>
      <c r="AQ109" s="4"/>
      <c r="AU109" s="44" t="s">
        <v>183</v>
      </c>
      <c r="AV109" s="4"/>
      <c r="AW109" s="4"/>
      <c r="AX109" s="4"/>
      <c r="AY109" s="4"/>
      <c r="BA109" s="44" t="s">
        <v>184</v>
      </c>
      <c r="BB109" s="4"/>
      <c r="BC109" s="4"/>
      <c r="BD109" s="4"/>
      <c r="BE109" s="4"/>
    </row>
    <row r="110" spans="1:57">
      <c r="AM110" s="150"/>
      <c r="AN110" s="146" t="s">
        <v>23</v>
      </c>
      <c r="AO110" s="147"/>
      <c r="AP110" s="147" t="s">
        <v>24</v>
      </c>
      <c r="AQ110" s="148"/>
      <c r="AU110" s="150"/>
      <c r="AV110" s="146" t="s">
        <v>23</v>
      </c>
      <c r="AW110" s="147"/>
      <c r="AX110" s="147" t="s">
        <v>24</v>
      </c>
      <c r="AY110" s="148"/>
      <c r="BA110" s="150"/>
      <c r="BB110" s="146" t="s">
        <v>23</v>
      </c>
      <c r="BC110" s="147"/>
      <c r="BD110" s="147" t="s">
        <v>24</v>
      </c>
      <c r="BE110" s="148"/>
    </row>
    <row r="111" spans="1:57" ht="13.5" thickBot="1">
      <c r="AM111" s="151"/>
      <c r="AN111" s="16" t="s">
        <v>21</v>
      </c>
      <c r="AO111" s="16" t="s">
        <v>22</v>
      </c>
      <c r="AP111" s="16" t="s">
        <v>21</v>
      </c>
      <c r="AQ111" s="16" t="s">
        <v>22</v>
      </c>
      <c r="AU111" s="151"/>
      <c r="AV111" s="16" t="s">
        <v>21</v>
      </c>
      <c r="AW111" s="16" t="s">
        <v>22</v>
      </c>
      <c r="AX111" s="16" t="s">
        <v>21</v>
      </c>
      <c r="AY111" s="16" t="s">
        <v>22</v>
      </c>
      <c r="BA111" s="151"/>
      <c r="BB111" s="16" t="s">
        <v>21</v>
      </c>
      <c r="BC111" s="16" t="s">
        <v>22</v>
      </c>
      <c r="BD111" s="16" t="s">
        <v>21</v>
      </c>
      <c r="BE111" s="16" t="s">
        <v>22</v>
      </c>
    </row>
    <row r="112" spans="1:57" ht="14.25" customHeight="1" thickTop="1" thickBot="1">
      <c r="AM112" s="149" t="s">
        <v>186</v>
      </c>
      <c r="AN112" s="140"/>
      <c r="AO112" s="140"/>
      <c r="AP112" s="140"/>
      <c r="AQ112" s="141"/>
      <c r="AU112" s="149" t="s">
        <v>34</v>
      </c>
      <c r="AV112" s="140"/>
      <c r="AW112" s="140"/>
      <c r="AX112" s="140"/>
      <c r="AY112" s="141"/>
      <c r="BA112" s="149" t="s">
        <v>34</v>
      </c>
      <c r="BB112" s="140"/>
      <c r="BC112" s="140"/>
      <c r="BD112" s="140"/>
      <c r="BE112" s="141"/>
    </row>
    <row r="113" spans="39:57">
      <c r="AM113" s="90"/>
      <c r="AN113" s="84"/>
      <c r="AO113" s="84"/>
      <c r="AP113" s="84"/>
      <c r="AQ113" s="86"/>
      <c r="AU113" s="90"/>
      <c r="AV113" s="84"/>
      <c r="AW113" s="84"/>
      <c r="AX113" s="84"/>
      <c r="AY113" s="86"/>
      <c r="BA113" s="90"/>
      <c r="BB113" s="84"/>
      <c r="BC113" s="84"/>
      <c r="BD113" s="84"/>
      <c r="BE113" s="86"/>
    </row>
    <row r="114" spans="39:57">
      <c r="AM114" s="91"/>
      <c r="AN114" s="54"/>
      <c r="AO114" s="54"/>
      <c r="AP114" s="54"/>
      <c r="AQ114" s="88"/>
      <c r="AU114" s="91"/>
      <c r="AV114" s="54"/>
      <c r="AW114" s="54"/>
      <c r="AX114" s="54"/>
      <c r="AY114" s="88"/>
      <c r="BA114" s="91"/>
      <c r="BB114" s="54"/>
      <c r="BC114" s="54"/>
      <c r="BD114" s="54"/>
      <c r="BE114" s="88"/>
    </row>
    <row r="115" spans="39:57">
      <c r="AM115" s="91"/>
      <c r="AN115" s="54"/>
      <c r="AO115" s="54"/>
      <c r="AP115" s="54"/>
      <c r="AQ115" s="88"/>
      <c r="AU115" s="91"/>
      <c r="AV115" s="54"/>
      <c r="AW115" s="54"/>
      <c r="AX115" s="54"/>
      <c r="AY115" s="88"/>
      <c r="BA115" s="91"/>
      <c r="BB115" s="54"/>
      <c r="BC115" s="54"/>
      <c r="BD115" s="54"/>
      <c r="BE115" s="88"/>
    </row>
    <row r="116" spans="39:57" ht="13.5" thickBot="1">
      <c r="AM116" s="92"/>
      <c r="AN116" s="56"/>
      <c r="AO116" s="56"/>
      <c r="AP116" s="56"/>
      <c r="AQ116" s="47"/>
      <c r="AU116" s="92"/>
      <c r="AV116" s="56"/>
      <c r="AW116" s="56"/>
      <c r="AX116" s="56"/>
      <c r="AY116" s="47"/>
      <c r="BA116" s="92"/>
      <c r="BB116" s="56"/>
      <c r="BC116" s="56"/>
      <c r="BD116" s="56"/>
      <c r="BE116" s="47"/>
    </row>
    <row r="117" spans="39:57" ht="13.5" thickBot="1">
      <c r="AM117" s="48">
        <v>2012</v>
      </c>
      <c r="AN117" s="18">
        <f t="shared" ref="AN117:AN138" si="60">V45</f>
        <v>39.798032188937697</v>
      </c>
      <c r="AO117" s="108">
        <f t="shared" ref="AO117:AO138" si="61">W45</f>
        <v>16.4366576795185</v>
      </c>
      <c r="AP117" s="108">
        <f t="shared" ref="AP117:AP138" si="62">X45</f>
        <v>19.835625375151398</v>
      </c>
      <c r="AQ117" s="108">
        <f t="shared" ref="AQ117:AQ138" si="63">Y45</f>
        <v>21.1286924802451</v>
      </c>
      <c r="AU117" s="48">
        <v>2012</v>
      </c>
      <c r="AV117" s="18">
        <f t="shared" ref="AV117:AV138" si="64">AB45</f>
        <v>464.71767968517798</v>
      </c>
      <c r="AW117" s="108">
        <f t="shared" ref="AW117:AW138" si="65">AC45</f>
        <v>479.86948419119295</v>
      </c>
      <c r="AX117" s="108">
        <f t="shared" ref="AX117:AX138" si="66">AD45</f>
        <v>596.1134952950041</v>
      </c>
      <c r="AY117" s="108">
        <f t="shared" ref="AY117:AY138" si="67">AE45</f>
        <v>630.87924177557272</v>
      </c>
      <c r="BA117" s="48">
        <v>2012</v>
      </c>
      <c r="BB117" s="18">
        <f t="shared" ref="BB117:BB138" si="68">AH45</f>
        <v>485.85675458712672</v>
      </c>
      <c r="BC117" s="108">
        <f t="shared" ref="BC117:BC138" si="69">AI45</f>
        <v>469.42208752992275</v>
      </c>
      <c r="BD117" s="108">
        <f t="shared" ref="BD117:BD138" si="70">AJ45</f>
        <v>468.02360703979178</v>
      </c>
      <c r="BE117" s="108">
        <f t="shared" ref="BE117:BE138" si="71">AK45</f>
        <v>478.08615723204139</v>
      </c>
    </row>
    <row r="118" spans="39:57" ht="13.5" thickBot="1">
      <c r="AM118" s="48">
        <f t="shared" ref="AM118:AM138" si="72">AM117+1</f>
        <v>2013</v>
      </c>
      <c r="AN118" s="108">
        <f t="shared" si="60"/>
        <v>54.399173566575705</v>
      </c>
      <c r="AO118" s="108">
        <f t="shared" si="61"/>
        <v>37.783571368717396</v>
      </c>
      <c r="AP118" s="108">
        <f t="shared" si="62"/>
        <v>21.191670125035401</v>
      </c>
      <c r="AQ118" s="108">
        <f t="shared" si="63"/>
        <v>26.727988945678899</v>
      </c>
      <c r="AU118" s="48">
        <f t="shared" ref="AU118:AU138" si="73">AU117+1</f>
        <v>2013</v>
      </c>
      <c r="AV118" s="108">
        <f t="shared" si="64"/>
        <v>458.55164942289429</v>
      </c>
      <c r="AW118" s="108">
        <f t="shared" si="65"/>
        <v>492.36051326233741</v>
      </c>
      <c r="AX118" s="108">
        <f t="shared" si="66"/>
        <v>604.29103989964608</v>
      </c>
      <c r="AY118" s="108">
        <f t="shared" si="67"/>
        <v>639.14646161749772</v>
      </c>
      <c r="BA118" s="48">
        <f t="shared" ref="BA118:BA138" si="74">BA117+1</f>
        <v>2013</v>
      </c>
      <c r="BB118" s="108">
        <f t="shared" si="68"/>
        <v>512.33624636271406</v>
      </c>
      <c r="BC118" s="108">
        <f t="shared" si="69"/>
        <v>497.73853900681843</v>
      </c>
      <c r="BD118" s="108">
        <f t="shared" si="70"/>
        <v>515.39283533410253</v>
      </c>
      <c r="BE118" s="108">
        <f t="shared" si="71"/>
        <v>525.12499310915666</v>
      </c>
    </row>
    <row r="119" spans="39:57" ht="13.5" thickBot="1">
      <c r="AM119" s="48">
        <f t="shared" si="72"/>
        <v>2014</v>
      </c>
      <c r="AN119" s="108">
        <f t="shared" si="60"/>
        <v>52.862317165784894</v>
      </c>
      <c r="AO119" s="108">
        <f t="shared" si="61"/>
        <v>43.234354946684</v>
      </c>
      <c r="AP119" s="108">
        <f t="shared" si="62"/>
        <v>56.093106920491593</v>
      </c>
      <c r="AQ119" s="108">
        <f t="shared" si="63"/>
        <v>52.400515089205598</v>
      </c>
      <c r="AU119" s="48">
        <f t="shared" si="73"/>
        <v>2014</v>
      </c>
      <c r="AV119" s="108">
        <f t="shared" si="64"/>
        <v>454.25292125809437</v>
      </c>
      <c r="AW119" s="108">
        <f t="shared" si="65"/>
        <v>488.18599991966641</v>
      </c>
      <c r="AX119" s="108">
        <f t="shared" si="66"/>
        <v>599.08151313763892</v>
      </c>
      <c r="AY119" s="108">
        <f t="shared" si="67"/>
        <v>634.25912360510517</v>
      </c>
      <c r="BA119" s="48">
        <f t="shared" si="74"/>
        <v>2014</v>
      </c>
      <c r="BB119" s="108">
        <f t="shared" si="68"/>
        <v>555.47842422556187</v>
      </c>
      <c r="BC119" s="108">
        <f t="shared" si="69"/>
        <v>542.01704612310607</v>
      </c>
      <c r="BD119" s="108">
        <f t="shared" si="70"/>
        <v>548.38276100273811</v>
      </c>
      <c r="BE119" s="108">
        <f t="shared" si="71"/>
        <v>565.40878490255079</v>
      </c>
    </row>
    <row r="120" spans="39:57" ht="13.5" thickBot="1">
      <c r="AM120" s="48">
        <f t="shared" si="72"/>
        <v>2015</v>
      </c>
      <c r="AN120" s="108">
        <f t="shared" si="60"/>
        <v>54.659745465219096</v>
      </c>
      <c r="AO120" s="108">
        <f t="shared" si="61"/>
        <v>41.616828355137997</v>
      </c>
      <c r="AP120" s="108">
        <f t="shared" si="62"/>
        <v>49.877288993970097</v>
      </c>
      <c r="AQ120" s="108">
        <f t="shared" si="63"/>
        <v>48.202860291975895</v>
      </c>
      <c r="AU120" s="48">
        <f t="shared" si="73"/>
        <v>2015</v>
      </c>
      <c r="AV120" s="108">
        <f t="shared" si="64"/>
        <v>454.83620226242328</v>
      </c>
      <c r="AW120" s="108">
        <f t="shared" si="65"/>
        <v>489.02884875412553</v>
      </c>
      <c r="AX120" s="108">
        <f t="shared" si="66"/>
        <v>600.35451060599166</v>
      </c>
      <c r="AY120" s="108">
        <f t="shared" si="67"/>
        <v>635.60563576979257</v>
      </c>
      <c r="BA120" s="48">
        <f t="shared" si="74"/>
        <v>2015</v>
      </c>
      <c r="BB120" s="108">
        <f t="shared" si="68"/>
        <v>590.51802271477811</v>
      </c>
      <c r="BC120" s="108">
        <f t="shared" si="69"/>
        <v>581.79075048038214</v>
      </c>
      <c r="BD120" s="108">
        <f t="shared" si="70"/>
        <v>598.54759111259</v>
      </c>
      <c r="BE120" s="108">
        <f t="shared" si="71"/>
        <v>610.57911860583897</v>
      </c>
    </row>
    <row r="121" spans="39:57" ht="13.5" thickBot="1">
      <c r="AM121" s="48">
        <f t="shared" si="72"/>
        <v>2016</v>
      </c>
      <c r="AN121" s="108">
        <f t="shared" si="60"/>
        <v>48.280618165598597</v>
      </c>
      <c r="AO121" s="108">
        <f t="shared" si="61"/>
        <v>56.29675817031719</v>
      </c>
      <c r="AP121" s="108">
        <f t="shared" si="62"/>
        <v>50.8719667850904</v>
      </c>
      <c r="AQ121" s="108">
        <f t="shared" si="63"/>
        <v>51.254191848793496</v>
      </c>
      <c r="AU121" s="48">
        <f t="shared" si="73"/>
        <v>2016</v>
      </c>
      <c r="AV121" s="108">
        <f t="shared" si="64"/>
        <v>460.72776230309677</v>
      </c>
      <c r="AW121" s="108">
        <f t="shared" si="65"/>
        <v>495.40721997012361</v>
      </c>
      <c r="AX121" s="108">
        <f t="shared" si="66"/>
        <v>608.65562907417802</v>
      </c>
      <c r="AY121" s="108">
        <f t="shared" si="67"/>
        <v>644.45956465117831</v>
      </c>
      <c r="BA121" s="48">
        <f t="shared" si="74"/>
        <v>2016</v>
      </c>
      <c r="BB121" s="108">
        <f t="shared" si="68"/>
        <v>607.30385798614532</v>
      </c>
      <c r="BC121" s="108">
        <f t="shared" si="69"/>
        <v>611.71861528946329</v>
      </c>
      <c r="BD121" s="108">
        <f t="shared" si="70"/>
        <v>629.93860815910068</v>
      </c>
      <c r="BE121" s="108">
        <f t="shared" si="71"/>
        <v>641.82664118504113</v>
      </c>
    </row>
    <row r="122" spans="39:57" ht="13.5" thickBot="1">
      <c r="AM122" s="48">
        <f t="shared" si="72"/>
        <v>2017</v>
      </c>
      <c r="AN122" s="108">
        <f t="shared" si="60"/>
        <v>19.187338235689499</v>
      </c>
      <c r="AO122" s="108">
        <f t="shared" si="61"/>
        <v>55.867342626084508</v>
      </c>
      <c r="AP122" s="108">
        <f t="shared" si="62"/>
        <v>56.171231987227699</v>
      </c>
      <c r="AQ122" s="108">
        <f t="shared" si="63"/>
        <v>55.805491270569</v>
      </c>
      <c r="AU122" s="48">
        <f t="shared" si="73"/>
        <v>2017</v>
      </c>
      <c r="AV122" s="108">
        <f t="shared" si="64"/>
        <v>468.81111324906328</v>
      </c>
      <c r="AW122" s="108">
        <f t="shared" si="65"/>
        <v>504.10390226035611</v>
      </c>
      <c r="AX122" s="108">
        <f t="shared" si="66"/>
        <v>619.78288279167612</v>
      </c>
      <c r="AY122" s="108">
        <f t="shared" si="67"/>
        <v>656.3269607061053</v>
      </c>
      <c r="BA122" s="48">
        <f t="shared" si="74"/>
        <v>2017</v>
      </c>
      <c r="BB122" s="108">
        <f t="shared" si="68"/>
        <v>594.42732568490862</v>
      </c>
      <c r="BC122" s="108">
        <f t="shared" si="69"/>
        <v>649.50873549361631</v>
      </c>
      <c r="BD122" s="108">
        <f t="shared" si="70"/>
        <v>656.51117112480176</v>
      </c>
      <c r="BE122" s="108">
        <f t="shared" si="71"/>
        <v>671.29816066944034</v>
      </c>
    </row>
    <row r="123" spans="39:57" ht="13.5" thickBot="1">
      <c r="AM123" s="48">
        <f t="shared" si="72"/>
        <v>2018</v>
      </c>
      <c r="AN123" s="108">
        <f t="shared" si="60"/>
        <v>23.007697901725997</v>
      </c>
      <c r="AO123" s="108">
        <f t="shared" si="61"/>
        <v>55.327041449646202</v>
      </c>
      <c r="AP123" s="108">
        <f t="shared" si="62"/>
        <v>50.779741976439198</v>
      </c>
      <c r="AQ123" s="108">
        <f t="shared" si="63"/>
        <v>49.051731597177998</v>
      </c>
      <c r="AU123" s="48">
        <f t="shared" si="73"/>
        <v>2018</v>
      </c>
      <c r="AV123" s="108">
        <f t="shared" si="64"/>
        <v>474.64574875760798</v>
      </c>
      <c r="AW123" s="108">
        <f t="shared" si="65"/>
        <v>513.17014727658579</v>
      </c>
      <c r="AX123" s="108">
        <f t="shared" si="66"/>
        <v>631.35927572729611</v>
      </c>
      <c r="AY123" s="108">
        <f t="shared" si="67"/>
        <v>668.6699172158809</v>
      </c>
      <c r="BA123" s="48">
        <f t="shared" si="74"/>
        <v>2018</v>
      </c>
      <c r="BB123" s="108">
        <f t="shared" si="68"/>
        <v>629.25282502257289</v>
      </c>
      <c r="BC123" s="108">
        <f t="shared" si="69"/>
        <v>687.3428522104864</v>
      </c>
      <c r="BD123" s="108">
        <f t="shared" si="70"/>
        <v>714.25944427048466</v>
      </c>
      <c r="BE123" s="108">
        <f t="shared" si="71"/>
        <v>727.99651637090165</v>
      </c>
    </row>
    <row r="124" spans="39:57" ht="13.5" thickBot="1">
      <c r="AM124" s="48">
        <f t="shared" si="72"/>
        <v>2019</v>
      </c>
      <c r="AN124" s="108">
        <f t="shared" si="60"/>
        <v>56.7290903452718</v>
      </c>
      <c r="AO124" s="108">
        <f t="shared" si="61"/>
        <v>46.980275115764897</v>
      </c>
      <c r="AP124" s="108">
        <f t="shared" si="62"/>
        <v>49.453681465876798</v>
      </c>
      <c r="AQ124" s="108">
        <f t="shared" si="63"/>
        <v>47.885219383097699</v>
      </c>
      <c r="AU124" s="48">
        <f t="shared" si="73"/>
        <v>2019</v>
      </c>
      <c r="AV124" s="108">
        <f t="shared" si="64"/>
        <v>465.89216086221336</v>
      </c>
      <c r="AW124" s="108">
        <f t="shared" si="65"/>
        <v>520.05011336183293</v>
      </c>
      <c r="AX124" s="108">
        <f t="shared" si="66"/>
        <v>640.16437544639894</v>
      </c>
      <c r="AY124" s="108">
        <f t="shared" si="67"/>
        <v>678.04854245232752</v>
      </c>
      <c r="BA124" s="48">
        <f t="shared" si="74"/>
        <v>2019</v>
      </c>
      <c r="BB124" s="108">
        <f t="shared" si="68"/>
        <v>652.28286234483221</v>
      </c>
      <c r="BC124" s="108">
        <f t="shared" si="69"/>
        <v>705.67109439952651</v>
      </c>
      <c r="BD124" s="108">
        <f t="shared" si="70"/>
        <v>728.99461807063142</v>
      </c>
      <c r="BE124" s="108">
        <f t="shared" si="71"/>
        <v>743.13493904731502</v>
      </c>
    </row>
    <row r="125" spans="39:57" ht="13.5" thickBot="1">
      <c r="AM125" s="48">
        <f t="shared" si="72"/>
        <v>2020</v>
      </c>
      <c r="AN125" s="108">
        <f t="shared" si="60"/>
        <v>55.418593023781</v>
      </c>
      <c r="AO125" s="108">
        <f t="shared" si="61"/>
        <v>21.989876600456398</v>
      </c>
      <c r="AP125" s="108">
        <f t="shared" si="62"/>
        <v>35.006196614285095</v>
      </c>
      <c r="AQ125" s="108">
        <f t="shared" si="63"/>
        <v>31.189122327660996</v>
      </c>
      <c r="AU125" s="48">
        <f t="shared" si="73"/>
        <v>2020</v>
      </c>
      <c r="AV125" s="108">
        <f t="shared" si="64"/>
        <v>468.87441242151363</v>
      </c>
      <c r="AW125" s="108">
        <f t="shared" si="65"/>
        <v>526.02155719674511</v>
      </c>
      <c r="AX125" s="108">
        <f t="shared" si="66"/>
        <v>647.80055340422746</v>
      </c>
      <c r="AY125" s="108">
        <f t="shared" si="67"/>
        <v>686.17570986358021</v>
      </c>
      <c r="BA125" s="48">
        <f t="shared" si="74"/>
        <v>2020</v>
      </c>
      <c r="BB125" s="108">
        <f t="shared" si="68"/>
        <v>662.80420188897847</v>
      </c>
      <c r="BC125" s="108">
        <f t="shared" si="69"/>
        <v>675.81700441987766</v>
      </c>
      <c r="BD125" s="108">
        <f t="shared" si="70"/>
        <v>669.20280652026884</v>
      </c>
      <c r="BE125" s="108">
        <f t="shared" si="71"/>
        <v>686.53892530652331</v>
      </c>
    </row>
    <row r="126" spans="39:57" ht="13.5" thickBot="1">
      <c r="AM126" s="48">
        <f t="shared" si="72"/>
        <v>2021</v>
      </c>
      <c r="AN126" s="108">
        <f t="shared" si="60"/>
        <v>57.019252290075393</v>
      </c>
      <c r="AO126" s="108">
        <f t="shared" si="61"/>
        <v>25.175379788726499</v>
      </c>
      <c r="AP126" s="108">
        <f t="shared" si="62"/>
        <v>54.960286607865797</v>
      </c>
      <c r="AQ126" s="108">
        <f t="shared" si="63"/>
        <v>50.250621851856096</v>
      </c>
      <c r="AU126" s="48">
        <f t="shared" si="73"/>
        <v>2021</v>
      </c>
      <c r="AV126" s="108">
        <f t="shared" si="64"/>
        <v>470.67781472448286</v>
      </c>
      <c r="AW126" s="108">
        <f t="shared" si="65"/>
        <v>531.50712196108384</v>
      </c>
      <c r="AX126" s="108">
        <f t="shared" si="66"/>
        <v>655.25570069107175</v>
      </c>
      <c r="AY126" s="108">
        <f t="shared" si="67"/>
        <v>694.11222212033317</v>
      </c>
      <c r="BA126" s="48">
        <f t="shared" si="74"/>
        <v>2021</v>
      </c>
      <c r="BB126" s="108">
        <f t="shared" si="68"/>
        <v>668.97763314914903</v>
      </c>
      <c r="BC126" s="108">
        <f t="shared" si="69"/>
        <v>681.9752830834899</v>
      </c>
      <c r="BD126" s="108">
        <f t="shared" si="70"/>
        <v>678.02634859898342</v>
      </c>
      <c r="BE126" s="108">
        <f t="shared" si="71"/>
        <v>695.18196299425506</v>
      </c>
    </row>
    <row r="127" spans="39:57" ht="13.5" thickBot="1">
      <c r="AM127" s="48">
        <f t="shared" si="72"/>
        <v>2022</v>
      </c>
      <c r="AN127" s="108">
        <f t="shared" si="60"/>
        <v>49.1598244242292</v>
      </c>
      <c r="AO127" s="108">
        <f t="shared" si="61"/>
        <v>58.593953613162498</v>
      </c>
      <c r="AP127" s="108">
        <f t="shared" si="62"/>
        <v>46.033324047764197</v>
      </c>
      <c r="AQ127" s="108">
        <f t="shared" si="63"/>
        <v>44.998362218810499</v>
      </c>
      <c r="AU127" s="48">
        <f t="shared" si="73"/>
        <v>2022</v>
      </c>
      <c r="AV127" s="108">
        <f t="shared" si="64"/>
        <v>483.0771712110672</v>
      </c>
      <c r="AW127" s="108">
        <f t="shared" si="65"/>
        <v>540.56172752237694</v>
      </c>
      <c r="AX127" s="108">
        <f t="shared" si="66"/>
        <v>643.98704130418344</v>
      </c>
      <c r="AY127" s="108">
        <f t="shared" si="67"/>
        <v>681.92868309776372</v>
      </c>
      <c r="BA127" s="48">
        <f t="shared" si="74"/>
        <v>2022</v>
      </c>
      <c r="BB127" s="108">
        <f t="shared" si="68"/>
        <v>678.58609050927942</v>
      </c>
      <c r="BC127" s="108">
        <f t="shared" si="69"/>
        <v>689.10300541245613</v>
      </c>
      <c r="BD127" s="108">
        <f t="shared" si="70"/>
        <v>683.82328488969972</v>
      </c>
      <c r="BE127" s="108">
        <f t="shared" si="71"/>
        <v>699.99756055020839</v>
      </c>
    </row>
    <row r="128" spans="39:57" ht="13.5" thickBot="1">
      <c r="AM128" s="48">
        <f t="shared" si="72"/>
        <v>2023</v>
      </c>
      <c r="AN128" s="108">
        <f t="shared" si="60"/>
        <v>47.8024132791951</v>
      </c>
      <c r="AO128" s="108">
        <f t="shared" si="61"/>
        <v>57.956487978124201</v>
      </c>
      <c r="AP128" s="108">
        <f t="shared" si="62"/>
        <v>43.081462219245402</v>
      </c>
      <c r="AQ128" s="108">
        <f t="shared" si="63"/>
        <v>37.366668297565596</v>
      </c>
      <c r="AU128" s="48">
        <f t="shared" si="73"/>
        <v>2023</v>
      </c>
      <c r="AV128" s="108">
        <f t="shared" si="64"/>
        <v>480.65140304564909</v>
      </c>
      <c r="AW128" s="108">
        <f t="shared" si="65"/>
        <v>549.9308699285084</v>
      </c>
      <c r="AX128" s="108">
        <f t="shared" si="66"/>
        <v>646.82417824583058</v>
      </c>
      <c r="AY128" s="108">
        <f t="shared" si="67"/>
        <v>685.94285118091432</v>
      </c>
      <c r="BA128" s="48">
        <f t="shared" si="74"/>
        <v>2023</v>
      </c>
      <c r="BB128" s="108">
        <f t="shared" si="68"/>
        <v>707.1022725320048</v>
      </c>
      <c r="BC128" s="108">
        <f t="shared" si="69"/>
        <v>698.03813389061509</v>
      </c>
      <c r="BD128" s="108">
        <f t="shared" si="70"/>
        <v>699.43933716688161</v>
      </c>
      <c r="BE128" s="108">
        <f t="shared" si="71"/>
        <v>713.75854673295476</v>
      </c>
    </row>
    <row r="129" spans="39:57" ht="13.5" thickBot="1">
      <c r="AM129" s="48">
        <f t="shared" si="72"/>
        <v>2024</v>
      </c>
      <c r="AN129" s="108">
        <f t="shared" si="60"/>
        <v>43.217036060621197</v>
      </c>
      <c r="AO129" s="108">
        <f t="shared" si="61"/>
        <v>56.725209499632093</v>
      </c>
      <c r="AP129" s="108">
        <f t="shared" si="62"/>
        <v>45.557022087541597</v>
      </c>
      <c r="AQ129" s="108">
        <f t="shared" si="63"/>
        <v>47.483472480713402</v>
      </c>
      <c r="AU129" s="48">
        <f t="shared" si="73"/>
        <v>2024</v>
      </c>
      <c r="AV129" s="108">
        <f t="shared" si="64"/>
        <v>484.71557525056977</v>
      </c>
      <c r="AW129" s="108">
        <f t="shared" si="65"/>
        <v>550.03058021070945</v>
      </c>
      <c r="AX129" s="108">
        <f t="shared" si="66"/>
        <v>648.91283715746977</v>
      </c>
      <c r="AY129" s="108">
        <f t="shared" si="67"/>
        <v>684.34633291604246</v>
      </c>
      <c r="BA129" s="48">
        <f t="shared" si="74"/>
        <v>2024</v>
      </c>
      <c r="BB129" s="108">
        <f t="shared" si="68"/>
        <v>731.59803582537893</v>
      </c>
      <c r="BC129" s="108">
        <f t="shared" si="69"/>
        <v>708.3697081004982</v>
      </c>
      <c r="BD129" s="108">
        <f t="shared" si="70"/>
        <v>716.42297306299054</v>
      </c>
      <c r="BE129" s="108">
        <f t="shared" si="71"/>
        <v>732.61481034099802</v>
      </c>
    </row>
    <row r="130" spans="39:57" ht="13.5" thickBot="1">
      <c r="AM130" s="48">
        <f t="shared" si="72"/>
        <v>2025</v>
      </c>
      <c r="AN130" s="108">
        <f t="shared" si="60"/>
        <v>60.001079919813904</v>
      </c>
      <c r="AO130" s="108">
        <f t="shared" si="61"/>
        <v>48.555774277495097</v>
      </c>
      <c r="AP130" s="108">
        <f t="shared" si="62"/>
        <v>51.289290553832799</v>
      </c>
      <c r="AQ130" s="108">
        <f t="shared" si="63"/>
        <v>51.682974219315895</v>
      </c>
      <c r="AU130" s="48">
        <f t="shared" si="73"/>
        <v>2025</v>
      </c>
      <c r="AV130" s="108">
        <f t="shared" si="64"/>
        <v>488.01833864769725</v>
      </c>
      <c r="AW130" s="108">
        <f t="shared" si="65"/>
        <v>548.47166052756563</v>
      </c>
      <c r="AX130" s="108">
        <f t="shared" si="66"/>
        <v>654.79674040403847</v>
      </c>
      <c r="AY130" s="108">
        <f t="shared" si="67"/>
        <v>692.84787208325963</v>
      </c>
      <c r="BA130" s="48">
        <f t="shared" si="74"/>
        <v>2025</v>
      </c>
      <c r="BB130" s="108">
        <f t="shared" si="68"/>
        <v>774.38713188911515</v>
      </c>
      <c r="BC130" s="108">
        <f t="shared" si="69"/>
        <v>716.17482336954424</v>
      </c>
      <c r="BD130" s="108">
        <f t="shared" si="70"/>
        <v>723.81421241759949</v>
      </c>
      <c r="BE130" s="108">
        <f t="shared" si="71"/>
        <v>739.8840581129482</v>
      </c>
    </row>
    <row r="131" spans="39:57" ht="13.5" thickBot="1">
      <c r="AM131" s="48">
        <f t="shared" si="72"/>
        <v>2026</v>
      </c>
      <c r="AN131" s="108">
        <f t="shared" si="60"/>
        <v>59.672264375344994</v>
      </c>
      <c r="AO131" s="108">
        <f t="shared" si="61"/>
        <v>49.350688150281997</v>
      </c>
      <c r="AP131" s="108">
        <f t="shared" si="62"/>
        <v>64.114956247996304</v>
      </c>
      <c r="AQ131" s="108">
        <f t="shared" si="63"/>
        <v>64.585337364747502</v>
      </c>
      <c r="AU131" s="48">
        <f t="shared" si="73"/>
        <v>2026</v>
      </c>
      <c r="AV131" s="108">
        <f t="shared" si="64"/>
        <v>495.02998797822278</v>
      </c>
      <c r="AW131" s="108">
        <f t="shared" si="65"/>
        <v>555.42264542108433</v>
      </c>
      <c r="AX131" s="108">
        <f t="shared" si="66"/>
        <v>658.15433866661829</v>
      </c>
      <c r="AY131" s="108">
        <f t="shared" si="67"/>
        <v>695.64506345795326</v>
      </c>
      <c r="BA131" s="48">
        <f t="shared" si="74"/>
        <v>2026</v>
      </c>
      <c r="BB131" s="108">
        <f t="shared" si="68"/>
        <v>792.62181438159041</v>
      </c>
      <c r="BC131" s="108">
        <f t="shared" si="69"/>
        <v>747.06191463351433</v>
      </c>
      <c r="BD131" s="108">
        <f t="shared" si="70"/>
        <v>734.6934858347322</v>
      </c>
      <c r="BE131" s="108">
        <f t="shared" si="71"/>
        <v>752.55166068401445</v>
      </c>
    </row>
    <row r="132" spans="39:57" ht="13.5" thickBot="1">
      <c r="AM132" s="48">
        <f t="shared" si="72"/>
        <v>2027</v>
      </c>
      <c r="AN132" s="108">
        <f t="shared" si="60"/>
        <v>59.624875630181691</v>
      </c>
      <c r="AO132" s="108">
        <f t="shared" si="61"/>
        <v>45.9623536676893</v>
      </c>
      <c r="AP132" s="108">
        <f t="shared" si="62"/>
        <v>62.414621544966593</v>
      </c>
      <c r="AQ132" s="108">
        <f t="shared" si="63"/>
        <v>63.007364534573497</v>
      </c>
      <c r="AU132" s="48">
        <f t="shared" si="73"/>
        <v>2027</v>
      </c>
      <c r="AV132" s="108">
        <f t="shared" si="64"/>
        <v>496.25030784925207</v>
      </c>
      <c r="AW132" s="108">
        <f t="shared" si="65"/>
        <v>561.00974718913585</v>
      </c>
      <c r="AX132" s="108">
        <f t="shared" si="66"/>
        <v>668.50400224215275</v>
      </c>
      <c r="AY132" s="108">
        <f t="shared" si="67"/>
        <v>707.83050675793402</v>
      </c>
      <c r="BA132" s="48">
        <f t="shared" si="74"/>
        <v>2027</v>
      </c>
      <c r="BB132" s="108">
        <f t="shared" si="68"/>
        <v>800.71767789287765</v>
      </c>
      <c r="BC132" s="108">
        <f t="shared" si="69"/>
        <v>776.49675914175043</v>
      </c>
      <c r="BD132" s="108">
        <f t="shared" si="70"/>
        <v>742.51482507089702</v>
      </c>
      <c r="BE132" s="108">
        <f t="shared" si="71"/>
        <v>757.98349550140858</v>
      </c>
    </row>
    <row r="133" spans="39:57" ht="13.5" thickBot="1">
      <c r="AM133" s="48">
        <f t="shared" si="72"/>
        <v>2028</v>
      </c>
      <c r="AN133" s="108">
        <f t="shared" si="60"/>
        <v>54.223596266068498</v>
      </c>
      <c r="AO133" s="108">
        <f t="shared" si="61"/>
        <v>62.398790319001705</v>
      </c>
      <c r="AP133" s="108">
        <f t="shared" si="62"/>
        <v>52.216541519001098</v>
      </c>
      <c r="AQ133" s="108">
        <f t="shared" si="63"/>
        <v>51.192791900094804</v>
      </c>
      <c r="AU133" s="48">
        <f t="shared" si="73"/>
        <v>2028</v>
      </c>
      <c r="AV133" s="108">
        <f t="shared" si="64"/>
        <v>508.11024638111184</v>
      </c>
      <c r="AW133" s="108">
        <f t="shared" si="65"/>
        <v>570.37810138057682</v>
      </c>
      <c r="AX133" s="108">
        <f t="shared" si="66"/>
        <v>676.76773980767769</v>
      </c>
      <c r="AY133" s="108">
        <f t="shared" si="67"/>
        <v>720.19548083878567</v>
      </c>
      <c r="BA133" s="48">
        <f t="shared" si="74"/>
        <v>2028</v>
      </c>
      <c r="BB133" s="108">
        <f t="shared" si="68"/>
        <v>816.50179515300022</v>
      </c>
      <c r="BC133" s="108">
        <f t="shared" si="69"/>
        <v>818.12915770083555</v>
      </c>
      <c r="BD133" s="108">
        <f t="shared" si="70"/>
        <v>770.39653379696006</v>
      </c>
      <c r="BE133" s="108">
        <f t="shared" si="71"/>
        <v>788.51034389881875</v>
      </c>
    </row>
    <row r="134" spans="39:57" ht="13.5" thickBot="1">
      <c r="AM134" s="48">
        <f t="shared" si="72"/>
        <v>2029</v>
      </c>
      <c r="AN134" s="108">
        <f t="shared" si="60"/>
        <v>50.227279057376499</v>
      </c>
      <c r="AO134" s="108">
        <f t="shared" si="61"/>
        <v>62.235581986639403</v>
      </c>
      <c r="AP134" s="108">
        <f t="shared" si="62"/>
        <v>60.459036764074199</v>
      </c>
      <c r="AQ134" s="108">
        <f t="shared" si="63"/>
        <v>59.530390748015598</v>
      </c>
      <c r="AU134" s="48">
        <f t="shared" si="73"/>
        <v>2029</v>
      </c>
      <c r="AV134" s="108">
        <f t="shared" si="64"/>
        <v>510.68555163648045</v>
      </c>
      <c r="AW134" s="108">
        <f t="shared" si="65"/>
        <v>572.17134893739205</v>
      </c>
      <c r="AX134" s="108">
        <f t="shared" si="66"/>
        <v>685.22674785772551</v>
      </c>
      <c r="AY134" s="108">
        <f t="shared" si="67"/>
        <v>728.51284858560075</v>
      </c>
      <c r="BA134" s="48">
        <f t="shared" si="74"/>
        <v>2029</v>
      </c>
      <c r="BB134" s="108">
        <f t="shared" si="68"/>
        <v>837.7812073404674</v>
      </c>
      <c r="BC134" s="108">
        <f t="shared" si="69"/>
        <v>832.72090545974265</v>
      </c>
      <c r="BD134" s="108">
        <f t="shared" si="70"/>
        <v>795.65140620401576</v>
      </c>
      <c r="BE134" s="108">
        <f t="shared" si="71"/>
        <v>816.92893311097612</v>
      </c>
    </row>
    <row r="135" spans="39:57" ht="13.5" thickBot="1">
      <c r="AM135" s="48">
        <f t="shared" si="72"/>
        <v>2030</v>
      </c>
      <c r="AN135" s="108">
        <f t="shared" si="60"/>
        <v>62.548001930171701</v>
      </c>
      <c r="AO135" s="108">
        <f t="shared" si="61"/>
        <v>57.411450169438993</v>
      </c>
      <c r="AP135" s="108">
        <f t="shared" si="62"/>
        <v>61.667467731989191</v>
      </c>
      <c r="AQ135" s="108">
        <f t="shared" si="63"/>
        <v>59.1752056683302</v>
      </c>
      <c r="AU135" s="48">
        <f t="shared" si="73"/>
        <v>2030</v>
      </c>
      <c r="AV135" s="108">
        <f t="shared" si="64"/>
        <v>514.37326906400915</v>
      </c>
      <c r="AW135" s="108">
        <f t="shared" si="65"/>
        <v>578.41450909820276</v>
      </c>
      <c r="AX135" s="108">
        <f t="shared" si="66"/>
        <v>689.15533305831889</v>
      </c>
      <c r="AY135" s="108">
        <f t="shared" si="67"/>
        <v>728.46529181145002</v>
      </c>
      <c r="BA135" s="48">
        <f t="shared" si="74"/>
        <v>2030</v>
      </c>
      <c r="BB135" s="108">
        <f t="shared" si="68"/>
        <v>839.49539922288568</v>
      </c>
      <c r="BC135" s="108">
        <f t="shared" si="69"/>
        <v>835.41844869056752</v>
      </c>
      <c r="BD135" s="108">
        <f t="shared" si="70"/>
        <v>802.9555950103337</v>
      </c>
      <c r="BE135" s="108">
        <f t="shared" si="71"/>
        <v>843.59738378886027</v>
      </c>
    </row>
    <row r="136" spans="39:57" ht="13.5" thickBot="1">
      <c r="AM136" s="48">
        <f t="shared" si="72"/>
        <v>2031</v>
      </c>
      <c r="AN136" s="108">
        <f t="shared" si="60"/>
        <v>60.774906059083492</v>
      </c>
      <c r="AO136" s="108">
        <f t="shared" si="61"/>
        <v>53.577256932359397</v>
      </c>
      <c r="AP136" s="108">
        <f t="shared" si="62"/>
        <v>66.823957918423801</v>
      </c>
      <c r="AQ136" s="108">
        <f t="shared" si="63"/>
        <v>65.718209907741596</v>
      </c>
      <c r="AU136" s="48">
        <f t="shared" si="73"/>
        <v>2031</v>
      </c>
      <c r="AV136" s="108">
        <f t="shared" si="64"/>
        <v>524.79226541313869</v>
      </c>
      <c r="AW136" s="108">
        <f t="shared" si="65"/>
        <v>583.08181136445512</v>
      </c>
      <c r="AX136" s="108">
        <f t="shared" si="66"/>
        <v>696.23588954703644</v>
      </c>
      <c r="AY136" s="108">
        <f t="shared" si="67"/>
        <v>734.83382287333518</v>
      </c>
      <c r="BA136" s="48">
        <f t="shared" si="74"/>
        <v>2031</v>
      </c>
      <c r="BB136" s="108">
        <f t="shared" si="68"/>
        <v>847.52685634511374</v>
      </c>
      <c r="BC136" s="108">
        <f t="shared" si="69"/>
        <v>855.7112037821347</v>
      </c>
      <c r="BD136" s="108">
        <f t="shared" si="70"/>
        <v>807.47555046043146</v>
      </c>
      <c r="BE136" s="108">
        <f t="shared" si="71"/>
        <v>841.6010715468874</v>
      </c>
    </row>
    <row r="137" spans="39:57" ht="13.5" thickBot="1">
      <c r="AM137" s="48">
        <f t="shared" si="72"/>
        <v>2032</v>
      </c>
      <c r="AN137" s="108">
        <f t="shared" si="60"/>
        <v>60.269924664687899</v>
      </c>
      <c r="AO137" s="108">
        <f t="shared" si="61"/>
        <v>51.743108459607896</v>
      </c>
      <c r="AP137" s="108">
        <f t="shared" si="62"/>
        <v>66.063722117157099</v>
      </c>
      <c r="AQ137" s="108">
        <f t="shared" si="63"/>
        <v>66.399432850762707</v>
      </c>
      <c r="AU137" s="48">
        <f t="shared" si="73"/>
        <v>2032</v>
      </c>
      <c r="AV137" s="108">
        <f t="shared" si="64"/>
        <v>556.71281522515756</v>
      </c>
      <c r="AW137" s="108">
        <f t="shared" si="65"/>
        <v>581.00048533900258</v>
      </c>
      <c r="AX137" s="108">
        <f t="shared" si="66"/>
        <v>704.76003902444654</v>
      </c>
      <c r="AY137" s="108">
        <f t="shared" si="67"/>
        <v>744.44451021645011</v>
      </c>
      <c r="BA137" s="48">
        <f t="shared" si="74"/>
        <v>2032</v>
      </c>
      <c r="BB137" s="108">
        <f t="shared" si="68"/>
        <v>851.79277860216212</v>
      </c>
      <c r="BC137" s="108">
        <f t="shared" si="69"/>
        <v>866.87727898461071</v>
      </c>
      <c r="BD137" s="108">
        <f t="shared" si="70"/>
        <v>822.96581921351139</v>
      </c>
      <c r="BE137" s="108">
        <f t="shared" si="71"/>
        <v>839.35395104820759</v>
      </c>
    </row>
    <row r="138" spans="39:57" ht="13.5" thickBot="1">
      <c r="AM138" s="48">
        <f t="shared" si="72"/>
        <v>2033</v>
      </c>
      <c r="AN138" s="108">
        <f t="shared" si="60"/>
        <v>26.840662993729698</v>
      </c>
      <c r="AO138" s="108">
        <f t="shared" si="61"/>
        <v>64.601828607771694</v>
      </c>
      <c r="AP138" s="108">
        <f t="shared" si="62"/>
        <v>65.432264574454393</v>
      </c>
      <c r="AQ138" s="108">
        <f t="shared" si="63"/>
        <v>64.7257453429485</v>
      </c>
      <c r="AU138" s="48">
        <f t="shared" si="73"/>
        <v>2033</v>
      </c>
      <c r="AV138" s="108">
        <f t="shared" si="64"/>
        <v>594.13258101641395</v>
      </c>
      <c r="AW138" s="108">
        <f t="shared" si="65"/>
        <v>588.67037789610129</v>
      </c>
      <c r="AX138" s="108">
        <f t="shared" si="66"/>
        <v>716.97464383286945</v>
      </c>
      <c r="AY138" s="108">
        <f t="shared" si="67"/>
        <v>754.67834550275768</v>
      </c>
      <c r="BA138" s="48">
        <f t="shared" si="74"/>
        <v>2033</v>
      </c>
      <c r="BB138" s="108">
        <f t="shared" si="68"/>
        <v>880.73958241514151</v>
      </c>
      <c r="BC138" s="108">
        <f t="shared" si="69"/>
        <v>875.89660717483889</v>
      </c>
      <c r="BD138" s="108">
        <f t="shared" si="70"/>
        <v>812.30649855028628</v>
      </c>
      <c r="BE138" s="108">
        <f t="shared" si="71"/>
        <v>831.15346613745294</v>
      </c>
    </row>
    <row r="139" spans="39:57" ht="14.25" customHeight="1" outlineLevel="1"/>
    <row r="140" spans="39:57" outlineLevel="1"/>
    <row r="141" spans="39:57" outlineLevel="1"/>
    <row r="142" spans="39:57" outlineLevel="1"/>
    <row r="143" spans="39:57" outlineLevel="1"/>
    <row r="145" spans="1:59" ht="13.5" customHeight="1">
      <c r="A145" s="44"/>
      <c r="B145" s="4"/>
      <c r="C145" s="4"/>
      <c r="D145" s="4"/>
      <c r="E145" s="4"/>
      <c r="F145" s="4"/>
      <c r="G145" s="4"/>
      <c r="O145" s="44"/>
      <c r="P145" s="4"/>
      <c r="Q145" s="4"/>
      <c r="R145" s="4"/>
      <c r="S145" s="4"/>
      <c r="AM145" s="44"/>
      <c r="AN145" s="4"/>
      <c r="AO145" s="4"/>
      <c r="AP145" s="4"/>
      <c r="AQ145" s="4"/>
      <c r="AR145" s="4"/>
      <c r="AS145" s="4"/>
      <c r="BA145" s="44" t="s">
        <v>116</v>
      </c>
    </row>
    <row r="146" spans="1:59" ht="12.75" customHeight="1">
      <c r="A146" s="113"/>
      <c r="B146" s="113"/>
      <c r="C146" s="113"/>
      <c r="D146" s="113"/>
      <c r="E146" s="113"/>
      <c r="O146" s="113"/>
      <c r="P146" s="113"/>
      <c r="Q146" s="113"/>
      <c r="R146" s="113"/>
      <c r="S146" s="113"/>
      <c r="AM146" s="113"/>
      <c r="AN146" s="113"/>
      <c r="AO146" s="113"/>
      <c r="AP146" s="113"/>
      <c r="AQ146" s="113"/>
      <c r="BA146" s="142"/>
      <c r="BB146" s="144" t="s">
        <v>27</v>
      </c>
      <c r="BC146" s="145"/>
      <c r="BD146" s="145"/>
      <c r="BE146" s="145"/>
      <c r="BF146" s="145"/>
      <c r="BG146" s="145"/>
    </row>
    <row r="147" spans="1:59" ht="14.25" customHeight="1" thickBot="1">
      <c r="A147" s="113"/>
      <c r="B147" s="113"/>
      <c r="C147" s="113"/>
      <c r="D147" s="113"/>
      <c r="E147" s="113"/>
      <c r="O147" s="113"/>
      <c r="P147" s="113"/>
      <c r="Q147" s="113"/>
      <c r="R147" s="113"/>
      <c r="S147" s="113"/>
      <c r="AM147" s="113"/>
      <c r="AN147" s="113"/>
      <c r="AO147" s="113"/>
      <c r="AP147" s="113"/>
      <c r="AQ147" s="113"/>
      <c r="BA147" s="142"/>
      <c r="BB147" s="82" t="s">
        <v>107</v>
      </c>
      <c r="BC147" s="82" t="s">
        <v>108</v>
      </c>
      <c r="BD147" s="82" t="s">
        <v>109</v>
      </c>
      <c r="BE147" s="82" t="s">
        <v>110</v>
      </c>
      <c r="BF147" s="82" t="s">
        <v>111</v>
      </c>
      <c r="BG147" s="83" t="s">
        <v>6</v>
      </c>
    </row>
    <row r="148" spans="1:59" ht="14.25" customHeight="1" thickBot="1">
      <c r="A148" s="113"/>
      <c r="B148" s="113"/>
      <c r="C148" s="113"/>
      <c r="D148" s="113"/>
      <c r="E148" s="113"/>
      <c r="O148" s="113"/>
      <c r="P148" s="113"/>
      <c r="Q148" s="113"/>
      <c r="R148" s="113"/>
      <c r="S148" s="113"/>
      <c r="AM148" s="113"/>
      <c r="AN148" s="113"/>
      <c r="AO148" s="113"/>
      <c r="AP148" s="113"/>
      <c r="AQ148" s="113"/>
      <c r="BA148" s="159" t="s">
        <v>35</v>
      </c>
      <c r="BB148" s="159"/>
      <c r="BC148" s="159"/>
      <c r="BD148" s="159"/>
      <c r="BE148" s="159"/>
      <c r="BF148" s="159"/>
      <c r="BG148" s="159"/>
    </row>
    <row r="149" spans="1:59" ht="13.5" thickBot="1">
      <c r="A149" s="113"/>
      <c r="B149" s="113"/>
      <c r="C149" s="113"/>
      <c r="D149" s="113"/>
      <c r="E149" s="113"/>
      <c r="O149" s="113"/>
      <c r="P149" s="113"/>
      <c r="Q149" s="113"/>
      <c r="R149" s="113"/>
      <c r="S149" s="113"/>
      <c r="AM149" s="113"/>
      <c r="AN149" s="113"/>
      <c r="AO149" s="113"/>
      <c r="AP149" s="113"/>
      <c r="AQ149" s="113"/>
      <c r="AY149" s="112"/>
      <c r="BA149" s="90"/>
      <c r="BB149" s="84"/>
      <c r="BC149" s="84"/>
      <c r="BD149" s="84"/>
      <c r="BE149" s="85"/>
      <c r="BF149" s="85"/>
      <c r="BG149" s="86">
        <f>C5+D5</f>
        <v>402.36760921916988</v>
      </c>
    </row>
    <row r="150" spans="1:59" ht="13.5" thickBot="1">
      <c r="A150" s="113"/>
      <c r="B150" s="113"/>
      <c r="C150" s="113"/>
      <c r="D150" s="113"/>
      <c r="E150" s="113"/>
      <c r="O150" s="113"/>
      <c r="P150" s="113"/>
      <c r="Q150" s="113"/>
      <c r="R150" s="113"/>
      <c r="S150" s="113"/>
      <c r="AM150" s="113"/>
      <c r="AN150" s="113"/>
      <c r="AO150" s="113"/>
      <c r="AP150" s="113"/>
      <c r="AQ150" s="113"/>
      <c r="AY150" s="112"/>
      <c r="BA150" s="91"/>
      <c r="BB150" s="54"/>
      <c r="BC150" s="54"/>
      <c r="BD150" s="54"/>
      <c r="BE150" s="87"/>
      <c r="BF150" s="87"/>
      <c r="BG150" s="86">
        <f>C6+D6</f>
        <v>435.1948512345989</v>
      </c>
    </row>
    <row r="151" spans="1:59" ht="13.5" thickBot="1">
      <c r="A151" s="113"/>
      <c r="B151" s="113"/>
      <c r="C151" s="113"/>
      <c r="D151" s="113"/>
      <c r="E151" s="113"/>
      <c r="O151" s="113"/>
      <c r="P151" s="113"/>
      <c r="Q151" s="113"/>
      <c r="R151" s="113"/>
      <c r="S151" s="113"/>
      <c r="AM151" s="113"/>
      <c r="AN151" s="113"/>
      <c r="AO151" s="113"/>
      <c r="AP151" s="113"/>
      <c r="AQ151" s="113"/>
      <c r="AY151" s="112"/>
      <c r="BA151" s="91"/>
      <c r="BB151" s="54"/>
      <c r="BC151" s="54"/>
      <c r="BD151" s="54"/>
      <c r="BE151" s="87"/>
      <c r="BF151" s="87"/>
      <c r="BG151" s="86">
        <f>C7+D7</f>
        <v>472.23959866669259</v>
      </c>
    </row>
    <row r="152" spans="1:59" ht="13.5" thickBot="1">
      <c r="A152" s="113"/>
      <c r="B152" s="113"/>
      <c r="C152" s="113"/>
      <c r="D152" s="113"/>
      <c r="E152" s="113"/>
      <c r="O152" s="113"/>
      <c r="P152" s="113"/>
      <c r="Q152" s="113"/>
      <c r="R152" s="113"/>
      <c r="S152" s="113"/>
      <c r="AM152" s="113"/>
      <c r="AN152" s="113"/>
      <c r="AO152" s="113"/>
      <c r="AP152" s="113"/>
      <c r="AQ152" s="113"/>
      <c r="AY152" s="112"/>
      <c r="BA152" s="92"/>
      <c r="BB152" s="56"/>
      <c r="BC152" s="56"/>
      <c r="BD152" s="56"/>
      <c r="BE152" s="89"/>
      <c r="BF152" s="89"/>
      <c r="BG152" s="86">
        <f>C8+D8</f>
        <v>474.43729107964117</v>
      </c>
    </row>
    <row r="153" spans="1:59" ht="13.5" thickBot="1">
      <c r="A153" s="113"/>
      <c r="B153" s="113"/>
      <c r="C153" s="113"/>
      <c r="D153" s="113"/>
      <c r="E153" s="113"/>
      <c r="O153" s="113"/>
      <c r="P153" s="113"/>
      <c r="Q153" s="113"/>
      <c r="R153" s="113"/>
      <c r="S153" s="113"/>
      <c r="AM153" s="113"/>
      <c r="AN153" s="113"/>
      <c r="AO153" s="113"/>
      <c r="AP153" s="113"/>
      <c r="AQ153" s="113"/>
      <c r="AR153" s="117"/>
      <c r="AY153" s="112"/>
      <c r="BA153" s="17">
        <v>2012</v>
      </c>
      <c r="BB153" s="18">
        <f>AW9+AX9</f>
        <v>35.952380625770459</v>
      </c>
      <c r="BC153" s="18">
        <f>BC9+BD9</f>
        <v>202.00928440527804</v>
      </c>
      <c r="BD153" s="18">
        <f t="shared" ref="BD153:BD174" si="75">AO45+AP45</f>
        <v>4.6238710439723167</v>
      </c>
      <c r="BE153" s="18">
        <f t="shared" ref="BE153:BE174" si="76">AW45+AX45</f>
        <v>107.56851764939546</v>
      </c>
      <c r="BF153" s="18">
        <f>BC45+BD45</f>
        <v>135.34984347946272</v>
      </c>
      <c r="BG153" s="109">
        <f>SUM(BB153:BF153)</f>
        <v>485.50389720387898</v>
      </c>
    </row>
    <row r="154" spans="1:59" ht="13.5" thickBot="1">
      <c r="A154" s="113"/>
      <c r="B154" s="113"/>
      <c r="C154" s="113"/>
      <c r="D154" s="113"/>
      <c r="E154" s="113"/>
      <c r="O154" s="113"/>
      <c r="P154" s="113"/>
      <c r="Q154" s="113"/>
      <c r="R154" s="113"/>
      <c r="S154" s="113"/>
      <c r="AM154" s="113"/>
      <c r="AN154" s="113"/>
      <c r="AO154" s="113"/>
      <c r="AP154" s="113"/>
      <c r="AQ154" s="113"/>
      <c r="AY154" s="112"/>
      <c r="BA154" s="17">
        <f t="shared" ref="BA154:BA174" si="77">BA153+1</f>
        <v>2013</v>
      </c>
      <c r="BB154" s="108">
        <f t="shared" ref="BB154:BB174" si="78">AW10+AX10</f>
        <v>35.561521755742959</v>
      </c>
      <c r="BC154" s="108">
        <f t="shared" ref="BC154:BC174" si="79">BC10+BD10</f>
        <v>200.27921559703645</v>
      </c>
      <c r="BD154" s="108">
        <f t="shared" si="75"/>
        <v>4.9357909036994627</v>
      </c>
      <c r="BE154" s="108">
        <f t="shared" si="76"/>
        <v>105.49766426104577</v>
      </c>
      <c r="BF154" s="108">
        <f t="shared" ref="BF154:BF174" si="80">BC46+BD46</f>
        <v>145.71836361225965</v>
      </c>
      <c r="BG154" s="109">
        <f t="shared" ref="BG154:BG174" si="81">SUM(BB154:BF154)</f>
        <v>491.99255612978425</v>
      </c>
    </row>
    <row r="155" spans="1:59" ht="13.5" thickBot="1">
      <c r="A155" s="113"/>
      <c r="B155" s="113"/>
      <c r="C155" s="113"/>
      <c r="D155" s="113"/>
      <c r="E155" s="113"/>
      <c r="O155" s="113"/>
      <c r="P155" s="113"/>
      <c r="Q155" s="113"/>
      <c r="R155" s="113"/>
      <c r="S155" s="113"/>
      <c r="AM155" s="113"/>
      <c r="AN155" s="113"/>
      <c r="AO155" s="113"/>
      <c r="AP155" s="113"/>
      <c r="AQ155" s="113"/>
      <c r="AY155" s="112"/>
      <c r="BA155" s="17">
        <f t="shared" si="77"/>
        <v>2014</v>
      </c>
      <c r="BB155" s="108">
        <f t="shared" si="78"/>
        <v>35.371753369983935</v>
      </c>
      <c r="BC155" s="108">
        <f t="shared" si="79"/>
        <v>198.67068035869332</v>
      </c>
      <c r="BD155" s="108">
        <f t="shared" si="75"/>
        <v>5.0770133753147464</v>
      </c>
      <c r="BE155" s="108">
        <f t="shared" si="76"/>
        <v>104.01316248440281</v>
      </c>
      <c r="BF155" s="108">
        <f t="shared" si="80"/>
        <v>154.87218912964391</v>
      </c>
      <c r="BG155" s="45">
        <f t="shared" si="81"/>
        <v>498.00479871803873</v>
      </c>
    </row>
    <row r="156" spans="1:59" ht="13.5" thickBot="1">
      <c r="A156" s="113"/>
      <c r="B156" s="113"/>
      <c r="C156" s="113"/>
      <c r="D156" s="113"/>
      <c r="E156" s="113"/>
      <c r="O156" s="113"/>
      <c r="P156" s="113"/>
      <c r="Q156" s="113"/>
      <c r="R156" s="113"/>
      <c r="S156" s="113"/>
      <c r="AM156" s="113"/>
      <c r="AN156" s="113"/>
      <c r="AO156" s="113"/>
      <c r="AP156" s="113"/>
      <c r="AQ156" s="113"/>
      <c r="AY156" s="112"/>
      <c r="BA156" s="17">
        <f t="shared" si="77"/>
        <v>2015</v>
      </c>
      <c r="BB156" s="108">
        <f t="shared" si="78"/>
        <v>35.621997067650405</v>
      </c>
      <c r="BC156" s="108">
        <f t="shared" si="79"/>
        <v>197.94320335630266</v>
      </c>
      <c r="BD156" s="108">
        <f t="shared" si="75"/>
        <v>5.2003203934204674</v>
      </c>
      <c r="BE156" s="108">
        <f t="shared" si="76"/>
        <v>104.07536328972148</v>
      </c>
      <c r="BF156" s="108">
        <f t="shared" si="80"/>
        <v>157.28751097255218</v>
      </c>
      <c r="BG156" s="45">
        <f t="shared" si="81"/>
        <v>500.12839507964719</v>
      </c>
    </row>
    <row r="157" spans="1:59" ht="13.5" thickBot="1">
      <c r="A157" s="113"/>
      <c r="B157" s="113"/>
      <c r="C157" s="113"/>
      <c r="D157" s="113"/>
      <c r="E157" s="113"/>
      <c r="O157" s="113"/>
      <c r="P157" s="113"/>
      <c r="Q157" s="113"/>
      <c r="R157" s="113"/>
      <c r="S157" s="113"/>
      <c r="AM157" s="113"/>
      <c r="AN157" s="113"/>
      <c r="AO157" s="113"/>
      <c r="AP157" s="113"/>
      <c r="AQ157" s="113"/>
      <c r="AY157" s="112"/>
      <c r="BA157" s="17">
        <f t="shared" si="77"/>
        <v>2016</v>
      </c>
      <c r="BB157" s="108">
        <f t="shared" si="78"/>
        <v>35.794890784396635</v>
      </c>
      <c r="BC157" s="108">
        <f t="shared" si="79"/>
        <v>197.97424936314775</v>
      </c>
      <c r="BD157" s="108">
        <f t="shared" si="75"/>
        <v>5.3220752823004096</v>
      </c>
      <c r="BE157" s="108">
        <f t="shared" si="76"/>
        <v>105.79500542017027</v>
      </c>
      <c r="BF157" s="108">
        <f t="shared" si="80"/>
        <v>165.41882681132589</v>
      </c>
      <c r="BG157" s="45">
        <f t="shared" si="81"/>
        <v>510.30504766134095</v>
      </c>
    </row>
    <row r="158" spans="1:59" ht="13.5" thickBot="1">
      <c r="A158" s="113"/>
      <c r="B158" s="113"/>
      <c r="C158" s="113"/>
      <c r="D158" s="113"/>
      <c r="E158" s="113"/>
      <c r="O158" s="113"/>
      <c r="P158" s="113"/>
      <c r="Q158" s="113"/>
      <c r="R158" s="113"/>
      <c r="S158" s="113"/>
      <c r="AM158" s="113"/>
      <c r="AN158" s="113"/>
      <c r="AO158" s="113"/>
      <c r="AP158" s="113"/>
      <c r="AQ158" s="113"/>
      <c r="AY158" s="112"/>
      <c r="BA158" s="17">
        <f t="shared" si="77"/>
        <v>2017</v>
      </c>
      <c r="BB158" s="108">
        <f t="shared" si="78"/>
        <v>36.187929241345387</v>
      </c>
      <c r="BC158" s="108">
        <f t="shared" si="79"/>
        <v>199.13437381115688</v>
      </c>
      <c r="BD158" s="108">
        <f t="shared" si="75"/>
        <v>5.4509775392039712</v>
      </c>
      <c r="BE158" s="108">
        <f t="shared" si="76"/>
        <v>108.15832556411004</v>
      </c>
      <c r="BF158" s="108">
        <f t="shared" si="80"/>
        <v>175.33537575805826</v>
      </c>
      <c r="BG158" s="45">
        <f t="shared" si="81"/>
        <v>524.26698191387459</v>
      </c>
    </row>
    <row r="159" spans="1:59" ht="13.5" thickBot="1">
      <c r="A159" s="113"/>
      <c r="B159" s="113"/>
      <c r="C159" s="113"/>
      <c r="D159" s="113"/>
      <c r="E159" s="113"/>
      <c r="O159" s="113"/>
      <c r="P159" s="113"/>
      <c r="Q159" s="113"/>
      <c r="R159" s="113"/>
      <c r="S159" s="113"/>
      <c r="AM159" s="113"/>
      <c r="AN159" s="113"/>
      <c r="AO159" s="113"/>
      <c r="AP159" s="113"/>
      <c r="AQ159" s="113"/>
      <c r="AY159" s="112"/>
      <c r="BA159" s="17">
        <f t="shared" si="77"/>
        <v>2018</v>
      </c>
      <c r="BB159" s="108">
        <f t="shared" si="78"/>
        <v>36.734126100248211</v>
      </c>
      <c r="BC159" s="108">
        <f t="shared" si="79"/>
        <v>200.94084080479593</v>
      </c>
      <c r="BD159" s="108">
        <f t="shared" si="75"/>
        <v>5.5833151933748946</v>
      </c>
      <c r="BE159" s="108">
        <f t="shared" si="76"/>
        <v>110.62133584784441</v>
      </c>
      <c r="BF159" s="108">
        <f t="shared" si="80"/>
        <v>184.81467127613536</v>
      </c>
      <c r="BG159" s="45">
        <f t="shared" si="81"/>
        <v>538.69428922239877</v>
      </c>
    </row>
    <row r="160" spans="1:59" ht="13.5" thickBot="1">
      <c r="A160" s="113"/>
      <c r="B160" s="113"/>
      <c r="C160" s="113"/>
      <c r="D160" s="113"/>
      <c r="E160" s="113"/>
      <c r="O160" s="113"/>
      <c r="P160" s="113"/>
      <c r="Q160" s="113"/>
      <c r="R160" s="113"/>
      <c r="S160" s="113"/>
      <c r="AM160" s="113"/>
      <c r="AN160" s="113"/>
      <c r="AO160" s="113"/>
      <c r="AP160" s="113"/>
      <c r="AQ160" s="113"/>
      <c r="AY160" s="112"/>
      <c r="BA160" s="17">
        <f t="shared" si="77"/>
        <v>2019</v>
      </c>
      <c r="BB160" s="108">
        <f t="shared" si="78"/>
        <v>37.364477945184447</v>
      </c>
      <c r="BC160" s="108">
        <f t="shared" si="79"/>
        <v>202.95045492545569</v>
      </c>
      <c r="BD160" s="108">
        <f t="shared" si="75"/>
        <v>5.7249538607863268</v>
      </c>
      <c r="BE160" s="108">
        <f t="shared" si="76"/>
        <v>112.37655855040663</v>
      </c>
      <c r="BF160" s="108">
        <f t="shared" si="80"/>
        <v>188.37549286203333</v>
      </c>
      <c r="BG160" s="45">
        <f t="shared" si="81"/>
        <v>546.79193814386633</v>
      </c>
    </row>
    <row r="161" spans="1:59" ht="13.5" thickBot="1">
      <c r="A161" s="113"/>
      <c r="B161" s="113"/>
      <c r="C161" s="113"/>
      <c r="D161" s="113"/>
      <c r="E161" s="113"/>
      <c r="O161" s="113"/>
      <c r="P161" s="113"/>
      <c r="Q161" s="113"/>
      <c r="R161" s="113"/>
      <c r="S161" s="113"/>
      <c r="AM161" s="113"/>
      <c r="AN161" s="113"/>
      <c r="AO161" s="113"/>
      <c r="AP161" s="113"/>
      <c r="AQ161" s="113"/>
      <c r="AY161" s="112"/>
      <c r="BA161" s="17">
        <f t="shared" si="77"/>
        <v>2020</v>
      </c>
      <c r="BB161" s="108">
        <f t="shared" si="78"/>
        <v>37.977128209652413</v>
      </c>
      <c r="BC161" s="108">
        <f t="shared" si="79"/>
        <v>205.08426713148344</v>
      </c>
      <c r="BD161" s="108">
        <f t="shared" si="75"/>
        <v>5.8784663634865657</v>
      </c>
      <c r="BE161" s="108">
        <f t="shared" si="76"/>
        <v>113.81973322198587</v>
      </c>
      <c r="BF161" s="108">
        <f t="shared" si="80"/>
        <v>189.87643040018719</v>
      </c>
      <c r="BG161" s="45">
        <f t="shared" si="81"/>
        <v>552.63602532679556</v>
      </c>
    </row>
    <row r="162" spans="1:59" ht="13.5" thickBot="1">
      <c r="A162" s="113"/>
      <c r="B162" s="113"/>
      <c r="C162" s="113"/>
      <c r="D162" s="113"/>
      <c r="E162" s="113"/>
      <c r="O162" s="113"/>
      <c r="P162" s="113"/>
      <c r="Q162" s="113"/>
      <c r="R162" s="113"/>
      <c r="S162" s="113"/>
      <c r="AM162" s="113"/>
      <c r="AN162" s="113"/>
      <c r="AO162" s="113"/>
      <c r="AP162" s="113"/>
      <c r="AQ162" s="113"/>
      <c r="AY162" s="112"/>
      <c r="BA162" s="17">
        <f t="shared" si="77"/>
        <v>2021</v>
      </c>
      <c r="BB162" s="108">
        <f t="shared" si="78"/>
        <v>38.512464366973084</v>
      </c>
      <c r="BC162" s="108">
        <f t="shared" si="79"/>
        <v>206.93980776145679</v>
      </c>
      <c r="BD162" s="108">
        <f t="shared" si="75"/>
        <v>6.0413361081894674</v>
      </c>
      <c r="BE162" s="108">
        <f t="shared" si="76"/>
        <v>115.21523196229236</v>
      </c>
      <c r="BF162" s="108">
        <f t="shared" si="80"/>
        <v>191.01659202724889</v>
      </c>
      <c r="BG162" s="45">
        <f t="shared" si="81"/>
        <v>557.72543222616059</v>
      </c>
    </row>
    <row r="163" spans="1:59" ht="13.5" thickBot="1">
      <c r="A163" s="113"/>
      <c r="B163" s="113"/>
      <c r="C163" s="113"/>
      <c r="D163" s="113"/>
      <c r="E163" s="113"/>
      <c r="O163" s="113"/>
      <c r="P163" s="113"/>
      <c r="Q163" s="113"/>
      <c r="R163" s="113"/>
      <c r="S163" s="113"/>
      <c r="AM163" s="113"/>
      <c r="AN163" s="113"/>
      <c r="AO163" s="113"/>
      <c r="AP163" s="113"/>
      <c r="AQ163" s="113"/>
      <c r="AY163" s="112"/>
      <c r="BA163" s="17">
        <f t="shared" si="77"/>
        <v>2022</v>
      </c>
      <c r="BB163" s="108">
        <f t="shared" si="78"/>
        <v>38.936271612337023</v>
      </c>
      <c r="BC163" s="108">
        <f t="shared" si="79"/>
        <v>208.15566190951421</v>
      </c>
      <c r="BD163" s="108">
        <f t="shared" si="75"/>
        <v>6.1972021825454799</v>
      </c>
      <c r="BE163" s="108">
        <f t="shared" si="76"/>
        <v>116.15424823742407</v>
      </c>
      <c r="BF163" s="108">
        <f t="shared" si="80"/>
        <v>193.81256242536</v>
      </c>
      <c r="BG163" s="45">
        <f t="shared" si="81"/>
        <v>563.25594636718074</v>
      </c>
    </row>
    <row r="164" spans="1:59" ht="13.5" thickBot="1">
      <c r="A164" s="113"/>
      <c r="B164" s="113"/>
      <c r="C164" s="113"/>
      <c r="D164" s="113"/>
      <c r="E164" s="113"/>
      <c r="O164" s="113"/>
      <c r="P164" s="113"/>
      <c r="Q164" s="113"/>
      <c r="R164" s="113"/>
      <c r="S164" s="113"/>
      <c r="AM164" s="113"/>
      <c r="AN164" s="113"/>
      <c r="AO164" s="113"/>
      <c r="AP164" s="113"/>
      <c r="AQ164" s="113"/>
      <c r="AY164" s="112"/>
      <c r="BA164" s="17">
        <f t="shared" si="77"/>
        <v>2023</v>
      </c>
      <c r="BB164" s="108">
        <f t="shared" si="78"/>
        <v>39.201206746851128</v>
      </c>
      <c r="BC164" s="108">
        <f t="shared" si="79"/>
        <v>208.96347094924357</v>
      </c>
      <c r="BD164" s="108">
        <f t="shared" si="75"/>
        <v>6.3197109005890848</v>
      </c>
      <c r="BE164" s="108">
        <f t="shared" si="76"/>
        <v>116.37348168604834</v>
      </c>
      <c r="BF164" s="108">
        <f t="shared" si="80"/>
        <v>196.32316231738747</v>
      </c>
      <c r="BG164" s="45">
        <f t="shared" si="81"/>
        <v>567.18103260011958</v>
      </c>
    </row>
    <row r="165" spans="1:59" ht="13.5" thickBot="1">
      <c r="A165" s="113"/>
      <c r="B165" s="113"/>
      <c r="C165" s="113"/>
      <c r="D165" s="113"/>
      <c r="E165" s="113"/>
      <c r="O165" s="113"/>
      <c r="P165" s="113"/>
      <c r="Q165" s="113"/>
      <c r="R165" s="113"/>
      <c r="S165" s="113"/>
      <c r="AM165" s="113"/>
      <c r="AN165" s="113"/>
      <c r="AO165" s="113"/>
      <c r="AP165" s="113"/>
      <c r="AQ165" s="113"/>
      <c r="AY165" s="112"/>
      <c r="BA165" s="17">
        <f t="shared" si="77"/>
        <v>2024</v>
      </c>
      <c r="BB165" s="108">
        <f t="shared" si="78"/>
        <v>39.357972735909307</v>
      </c>
      <c r="BC165" s="108">
        <f t="shared" si="79"/>
        <v>209.88682520942763</v>
      </c>
      <c r="BD165" s="108">
        <f t="shared" si="75"/>
        <v>6.4012923800062431</v>
      </c>
      <c r="BE165" s="108">
        <f t="shared" si="76"/>
        <v>116.11162381355776</v>
      </c>
      <c r="BF165" s="108">
        <f t="shared" si="80"/>
        <v>199.13808385432532</v>
      </c>
      <c r="BG165" s="45">
        <f t="shared" si="81"/>
        <v>570.89579799322632</v>
      </c>
    </row>
    <row r="166" spans="1:59" ht="13.5" thickBot="1">
      <c r="A166" s="113"/>
      <c r="B166" s="113"/>
      <c r="C166" s="113"/>
      <c r="D166" s="113"/>
      <c r="E166" s="113"/>
      <c r="O166" s="113"/>
      <c r="P166" s="113"/>
      <c r="Q166" s="113"/>
      <c r="R166" s="113"/>
      <c r="S166" s="113"/>
      <c r="AM166" s="113"/>
      <c r="AN166" s="113"/>
      <c r="AO166" s="113"/>
      <c r="AP166" s="113"/>
      <c r="AQ166" s="113"/>
      <c r="AY166" s="112"/>
      <c r="BA166" s="17">
        <f t="shared" si="77"/>
        <v>2025</v>
      </c>
      <c r="BB166" s="108">
        <f t="shared" si="78"/>
        <v>39.541583992122384</v>
      </c>
      <c r="BC166" s="108">
        <f t="shared" si="79"/>
        <v>211.27341162181463</v>
      </c>
      <c r="BD166" s="108">
        <f t="shared" si="75"/>
        <v>6.4708451373543108</v>
      </c>
      <c r="BE166" s="108">
        <f t="shared" si="76"/>
        <v>116.04333293024729</v>
      </c>
      <c r="BF166" s="108">
        <f t="shared" si="80"/>
        <v>200.50371645334764</v>
      </c>
      <c r="BG166" s="45">
        <f t="shared" si="81"/>
        <v>573.83289013488627</v>
      </c>
    </row>
    <row r="167" spans="1:59" ht="13.5" thickBot="1">
      <c r="A167" s="113"/>
      <c r="B167" s="113"/>
      <c r="C167" s="113"/>
      <c r="D167" s="113"/>
      <c r="E167" s="113"/>
      <c r="O167" s="113"/>
      <c r="P167" s="113"/>
      <c r="Q167" s="113"/>
      <c r="R167" s="113"/>
      <c r="S167" s="113"/>
      <c r="AM167" s="113"/>
      <c r="AN167" s="113"/>
      <c r="AO167" s="113"/>
      <c r="AP167" s="113"/>
      <c r="AQ167" s="113"/>
      <c r="AY167" s="112"/>
      <c r="BA167" s="17">
        <f t="shared" si="77"/>
        <v>2026</v>
      </c>
      <c r="BB167" s="108">
        <f t="shared" si="78"/>
        <v>39.933079602383842</v>
      </c>
      <c r="BC167" s="108">
        <f t="shared" si="79"/>
        <v>213.14461284258766</v>
      </c>
      <c r="BD167" s="108">
        <f t="shared" si="75"/>
        <v>6.5838262677483277</v>
      </c>
      <c r="BE167" s="108">
        <f t="shared" si="76"/>
        <v>116.80148422970274</v>
      </c>
      <c r="BF167" s="108">
        <f t="shared" si="80"/>
        <v>201.90177153975122</v>
      </c>
      <c r="BG167" s="45">
        <f t="shared" si="81"/>
        <v>578.36477448217374</v>
      </c>
    </row>
    <row r="168" spans="1:59" ht="13.5" thickBot="1">
      <c r="A168" s="113"/>
      <c r="B168" s="113"/>
      <c r="C168" s="113"/>
      <c r="D168" s="113"/>
      <c r="E168" s="113"/>
      <c r="O168" s="113"/>
      <c r="P168" s="113"/>
      <c r="Q168" s="113"/>
      <c r="R168" s="113"/>
      <c r="S168" s="113"/>
      <c r="AM168" s="113"/>
      <c r="AN168" s="113"/>
      <c r="AO168" s="113"/>
      <c r="AP168" s="113"/>
      <c r="AQ168" s="113"/>
      <c r="AY168" s="112"/>
      <c r="BA168" s="17">
        <f t="shared" si="77"/>
        <v>2027</v>
      </c>
      <c r="BB168" s="108">
        <f t="shared" si="78"/>
        <v>40.494152963807643</v>
      </c>
      <c r="BC168" s="108">
        <f t="shared" si="79"/>
        <v>215.23397979527385</v>
      </c>
      <c r="BD168" s="108">
        <f t="shared" si="75"/>
        <v>6.7530223281926718</v>
      </c>
      <c r="BE168" s="108">
        <f t="shared" si="76"/>
        <v>118.35111968086352</v>
      </c>
      <c r="BF168" s="108">
        <f t="shared" si="80"/>
        <v>202.96738314470858</v>
      </c>
      <c r="BG168" s="45">
        <f t="shared" si="81"/>
        <v>583.79965791284621</v>
      </c>
    </row>
    <row r="169" spans="1:59" ht="13.5" thickBot="1">
      <c r="A169" s="113"/>
      <c r="B169" s="113"/>
      <c r="C169" s="113"/>
      <c r="D169" s="113"/>
      <c r="E169" s="113"/>
      <c r="O169" s="113"/>
      <c r="P169" s="113"/>
      <c r="Q169" s="113"/>
      <c r="R169" s="113"/>
      <c r="S169" s="113"/>
      <c r="AM169" s="113"/>
      <c r="AN169" s="113"/>
      <c r="AO169" s="113"/>
      <c r="AP169" s="113"/>
      <c r="AQ169" s="113"/>
      <c r="AY169" s="112"/>
      <c r="BA169" s="17">
        <f t="shared" si="77"/>
        <v>2028</v>
      </c>
      <c r="BB169" s="108">
        <f t="shared" si="78"/>
        <v>41.024779584285284</v>
      </c>
      <c r="BC169" s="108">
        <f t="shared" si="79"/>
        <v>217.07360761220241</v>
      </c>
      <c r="BD169" s="108">
        <f t="shared" si="75"/>
        <v>6.9348099534427829</v>
      </c>
      <c r="BE169" s="108">
        <f t="shared" si="76"/>
        <v>119.92552916999929</v>
      </c>
      <c r="BF169" s="108">
        <f t="shared" si="80"/>
        <v>203.65810127777073</v>
      </c>
      <c r="BG169" s="45">
        <f t="shared" si="81"/>
        <v>588.61682759770042</v>
      </c>
    </row>
    <row r="170" spans="1:59" ht="13.5" thickBot="1">
      <c r="A170" s="113"/>
      <c r="B170" s="113"/>
      <c r="C170" s="113"/>
      <c r="D170" s="113"/>
      <c r="E170" s="113"/>
      <c r="O170" s="113"/>
      <c r="P170" s="113"/>
      <c r="Q170" s="113"/>
      <c r="R170" s="113"/>
      <c r="S170" s="113"/>
      <c r="AM170" s="113"/>
      <c r="AN170" s="113"/>
      <c r="AO170" s="113"/>
      <c r="AP170" s="113"/>
      <c r="AQ170" s="113"/>
      <c r="AY170" s="112"/>
      <c r="BA170" s="17">
        <f t="shared" si="77"/>
        <v>2029</v>
      </c>
      <c r="BB170" s="108">
        <f t="shared" si="78"/>
        <v>41.377011390011383</v>
      </c>
      <c r="BC170" s="108">
        <f t="shared" si="79"/>
        <v>218.2446910794414</v>
      </c>
      <c r="BD170" s="108">
        <f t="shared" si="75"/>
        <v>7.0811875968477986</v>
      </c>
      <c r="BE170" s="108">
        <f t="shared" si="76"/>
        <v>121.05264012872237</v>
      </c>
      <c r="BF170" s="108">
        <f t="shared" si="80"/>
        <v>204.28080468590628</v>
      </c>
      <c r="BG170" s="45">
        <f t="shared" si="81"/>
        <v>592.03633488092919</v>
      </c>
    </row>
    <row r="171" spans="1:59" ht="13.5" thickBot="1">
      <c r="A171" s="113"/>
      <c r="B171" s="113"/>
      <c r="C171" s="113"/>
      <c r="D171" s="113"/>
      <c r="E171" s="113"/>
      <c r="O171" s="113"/>
      <c r="P171" s="113"/>
      <c r="Q171" s="113"/>
      <c r="R171" s="113"/>
      <c r="S171" s="113"/>
      <c r="AM171" s="113"/>
      <c r="AN171" s="113"/>
      <c r="AO171" s="113"/>
      <c r="AP171" s="113"/>
      <c r="AQ171" s="113"/>
      <c r="AY171" s="112"/>
      <c r="BA171" s="17">
        <f t="shared" si="77"/>
        <v>2030</v>
      </c>
      <c r="BB171" s="108">
        <f t="shared" si="78"/>
        <v>41.601748645544532</v>
      </c>
      <c r="BC171" s="108">
        <f t="shared" si="79"/>
        <v>218.9086697768056</v>
      </c>
      <c r="BD171" s="108">
        <f t="shared" si="75"/>
        <v>7.1918046487213392</v>
      </c>
      <c r="BE171" s="108">
        <f t="shared" si="76"/>
        <v>122.03195935623035</v>
      </c>
      <c r="BF171" s="108">
        <f t="shared" si="80"/>
        <v>205.09911723879222</v>
      </c>
      <c r="BG171" s="45">
        <f t="shared" si="81"/>
        <v>594.83329966609404</v>
      </c>
    </row>
    <row r="172" spans="1:59" ht="13.5" thickBot="1">
      <c r="A172" s="113"/>
      <c r="B172" s="113"/>
      <c r="C172" s="113"/>
      <c r="D172" s="113"/>
      <c r="E172" s="113"/>
      <c r="O172" s="113"/>
      <c r="P172" s="113"/>
      <c r="Q172" s="113"/>
      <c r="R172" s="113"/>
      <c r="S172" s="113"/>
      <c r="AM172" s="113"/>
      <c r="AN172" s="113"/>
      <c r="AO172" s="113"/>
      <c r="AP172" s="113"/>
      <c r="AQ172" s="113"/>
      <c r="AY172" s="112"/>
      <c r="BA172" s="17">
        <f t="shared" si="77"/>
        <v>2031</v>
      </c>
      <c r="BB172" s="108">
        <f t="shared" si="78"/>
        <v>41.837495453739379</v>
      </c>
      <c r="BC172" s="108">
        <f t="shared" si="79"/>
        <v>219.62425751714676</v>
      </c>
      <c r="BD172" s="108">
        <f t="shared" si="75"/>
        <v>7.3018738840681712</v>
      </c>
      <c r="BE172" s="108">
        <f t="shared" si="76"/>
        <v>123.37500883148701</v>
      </c>
      <c r="BF172" s="108">
        <f t="shared" si="80"/>
        <v>205.95120057253797</v>
      </c>
      <c r="BG172" s="45">
        <f t="shared" si="81"/>
        <v>598.0898362589794</v>
      </c>
    </row>
    <row r="173" spans="1:59" ht="13.5" thickBot="1">
      <c r="A173" s="113"/>
      <c r="B173" s="113"/>
      <c r="C173" s="113"/>
      <c r="D173" s="113"/>
      <c r="E173" s="113"/>
      <c r="O173" s="113"/>
      <c r="P173" s="113"/>
      <c r="Q173" s="113"/>
      <c r="R173" s="113"/>
      <c r="S173" s="113"/>
      <c r="AM173" s="113"/>
      <c r="AN173" s="113"/>
      <c r="AO173" s="113"/>
      <c r="AP173" s="113"/>
      <c r="AQ173" s="113"/>
      <c r="AY173" s="112"/>
      <c r="BA173" s="17">
        <f t="shared" si="77"/>
        <v>2032</v>
      </c>
      <c r="BB173" s="108">
        <f t="shared" si="78"/>
        <v>42.077519638592015</v>
      </c>
      <c r="BC173" s="108">
        <f t="shared" si="79"/>
        <v>220.46470825799702</v>
      </c>
      <c r="BD173" s="108">
        <f t="shared" si="75"/>
        <v>7.4158986114204941</v>
      </c>
      <c r="BE173" s="108">
        <f t="shared" si="76"/>
        <v>124.99566005021359</v>
      </c>
      <c r="BF173" s="108">
        <f t="shared" si="80"/>
        <v>206.68325764599214</v>
      </c>
      <c r="BG173" s="45">
        <f t="shared" si="81"/>
        <v>601.63704420421527</v>
      </c>
    </row>
    <row r="174" spans="1:59" ht="13.5" thickBot="1">
      <c r="A174" s="113"/>
      <c r="B174" s="113"/>
      <c r="C174" s="113"/>
      <c r="D174" s="113"/>
      <c r="E174" s="113"/>
      <c r="O174" s="113"/>
      <c r="P174" s="113"/>
      <c r="Q174" s="113"/>
      <c r="R174" s="113"/>
      <c r="S174" s="113"/>
      <c r="AM174" s="113"/>
      <c r="AN174" s="113"/>
      <c r="AO174" s="113"/>
      <c r="AP174" s="113"/>
      <c r="AQ174" s="113"/>
      <c r="AY174" s="112"/>
      <c r="BA174" s="17">
        <f t="shared" si="77"/>
        <v>2033</v>
      </c>
      <c r="BB174" s="108">
        <f t="shared" si="78"/>
        <v>42.28510996564151</v>
      </c>
      <c r="BC174" s="108">
        <f t="shared" si="79"/>
        <v>221.12678766563289</v>
      </c>
      <c r="BD174" s="108">
        <f t="shared" si="75"/>
        <v>7.5222718701892877</v>
      </c>
      <c r="BE174" s="108">
        <f t="shared" si="76"/>
        <v>126.53393400863757</v>
      </c>
      <c r="BF174" s="108">
        <f t="shared" si="80"/>
        <v>207.36825246726099</v>
      </c>
      <c r="BG174" s="45">
        <f t="shared" si="81"/>
        <v>604.83635597736225</v>
      </c>
    </row>
    <row r="175" spans="1:59" ht="14.25" customHeight="1" outlineLevel="1" thickBot="1">
      <c r="A175" s="113"/>
      <c r="B175" s="113"/>
      <c r="C175" s="113"/>
      <c r="D175" s="113"/>
      <c r="E175" s="113"/>
      <c r="O175" s="113"/>
      <c r="P175" s="113"/>
      <c r="Q175" s="113"/>
      <c r="R175" s="113"/>
      <c r="S175" s="113"/>
      <c r="BA175" s="107" t="s">
        <v>39</v>
      </c>
      <c r="BB175" s="31" t="s">
        <v>66</v>
      </c>
      <c r="BC175" s="31" t="s">
        <v>66</v>
      </c>
      <c r="BD175" s="31" t="s">
        <v>66</v>
      </c>
      <c r="BE175" s="31" t="s">
        <v>66</v>
      </c>
      <c r="BF175" s="31" t="s">
        <v>66</v>
      </c>
      <c r="BG175" s="31" t="s">
        <v>66</v>
      </c>
    </row>
    <row r="176" spans="1:59" ht="13.5" outlineLevel="1" thickBot="1">
      <c r="A176" s="113"/>
      <c r="B176" s="113"/>
      <c r="C176" s="113"/>
      <c r="D176" s="113"/>
      <c r="E176" s="113"/>
      <c r="O176" s="113"/>
      <c r="P176" s="113"/>
      <c r="Q176" s="113"/>
      <c r="R176" s="113"/>
      <c r="S176" s="113"/>
      <c r="BA176" s="107" t="s">
        <v>11</v>
      </c>
      <c r="BB176" s="31">
        <f>(BB174/BB155)^(1/($A$30-$A$11))-1</f>
        <v>9.4401449567651508E-3</v>
      </c>
      <c r="BC176" s="31">
        <f t="shared" ref="BC176:BG176" si="82">(BC174/BC155)^(1/($A$30-$A$11))-1</f>
        <v>5.6521056106688672E-3</v>
      </c>
      <c r="BD176" s="31">
        <f t="shared" si="82"/>
        <v>2.0907404217780812E-2</v>
      </c>
      <c r="BE176" s="31">
        <f t="shared" si="82"/>
        <v>1.0368812236674296E-2</v>
      </c>
      <c r="BF176" s="31">
        <f t="shared" si="82"/>
        <v>1.5481565150276877E-2</v>
      </c>
      <c r="BG176" s="31">
        <f t="shared" si="82"/>
        <v>1.0281347371113192E-2</v>
      </c>
    </row>
    <row r="177" spans="1:59" ht="13.5" outlineLevel="1" thickBot="1">
      <c r="A177" s="113"/>
      <c r="B177" s="113"/>
      <c r="C177" s="113"/>
      <c r="D177" s="113"/>
      <c r="E177" s="113"/>
      <c r="O177" s="113"/>
      <c r="P177" s="113"/>
      <c r="Q177" s="113"/>
      <c r="R177" s="113"/>
      <c r="S177" s="113"/>
      <c r="BA177" s="107" t="s">
        <v>12</v>
      </c>
      <c r="BB177" s="31">
        <f>(BB159/BB155)^(1/($A$15-$A$11))-1</f>
        <v>9.4929285243661177E-3</v>
      </c>
      <c r="BC177" s="31">
        <f t="shared" ref="BC177:BG177" si="83">(BC159/BC155)^(1/($A$15-$A$11))-1</f>
        <v>2.844527773938621E-3</v>
      </c>
      <c r="BD177" s="31">
        <f t="shared" si="83"/>
        <v>2.4049522791607103E-2</v>
      </c>
      <c r="BE177" s="31">
        <f t="shared" si="83"/>
        <v>1.5518055462081515E-2</v>
      </c>
      <c r="BF177" s="31">
        <f t="shared" si="83"/>
        <v>4.517918424469447E-2</v>
      </c>
      <c r="BG177" s="31">
        <f t="shared" si="83"/>
        <v>1.9828656038485493E-2</v>
      </c>
    </row>
    <row r="178" spans="1:59" ht="13.5" outlineLevel="1" thickBot="1">
      <c r="A178" s="113"/>
      <c r="B178" s="113"/>
      <c r="C178" s="113"/>
      <c r="D178" s="113"/>
      <c r="E178" s="113"/>
      <c r="O178" s="113"/>
      <c r="P178" s="113"/>
      <c r="Q178" s="113"/>
      <c r="R178" s="113"/>
      <c r="S178" s="113"/>
      <c r="BA178" s="107" t="s">
        <v>13</v>
      </c>
      <c r="BB178" s="31">
        <f>(BB174/BB159)^(1/($A$30-$A$15))-1</f>
        <v>9.4260698048616032E-3</v>
      </c>
      <c r="BC178" s="31">
        <f t="shared" ref="BC178:BG178" si="84">(BC174/BC159)^(1/($A$30-$A$15))-1</f>
        <v>6.4021196158858817E-3</v>
      </c>
      <c r="BD178" s="31">
        <f t="shared" si="84"/>
        <v>2.0071135419952313E-2</v>
      </c>
      <c r="BE178" s="31">
        <f t="shared" si="84"/>
        <v>9.0000957981390961E-3</v>
      </c>
      <c r="BF178" s="31">
        <f t="shared" si="84"/>
        <v>7.7057149857555629E-3</v>
      </c>
      <c r="BG178" s="31">
        <f t="shared" si="84"/>
        <v>7.7505281708352136E-3</v>
      </c>
    </row>
    <row r="179" spans="1:59" outlineLevel="1">
      <c r="A179" s="113"/>
      <c r="B179" s="113"/>
      <c r="C179" s="113"/>
      <c r="D179" s="113"/>
      <c r="E179" s="113"/>
      <c r="O179" s="113"/>
      <c r="P179" s="113"/>
      <c r="Q179" s="113"/>
      <c r="R179" s="113"/>
      <c r="S179" s="113"/>
    </row>
  </sheetData>
  <mergeCells count="104">
    <mergeCell ref="AV110:AW110"/>
    <mergeCell ref="AX110:AY110"/>
    <mergeCell ref="BA110:BA111"/>
    <mergeCell ref="BB110:BC110"/>
    <mergeCell ref="BD110:BE110"/>
    <mergeCell ref="AX74:AY74"/>
    <mergeCell ref="BA74:BA75"/>
    <mergeCell ref="BB74:BC74"/>
    <mergeCell ref="BD74:BE74"/>
    <mergeCell ref="AM76:AQ76"/>
    <mergeCell ref="AU76:AY76"/>
    <mergeCell ref="BA76:BE76"/>
    <mergeCell ref="AM74:AM75"/>
    <mergeCell ref="AN74:AO74"/>
    <mergeCell ref="AP74:AQ74"/>
    <mergeCell ref="AU74:AU75"/>
    <mergeCell ref="AV74:AW74"/>
    <mergeCell ref="BB38:BE38"/>
    <mergeCell ref="AM40:AQ40"/>
    <mergeCell ref="AU40:AY40"/>
    <mergeCell ref="BA40:BE40"/>
    <mergeCell ref="AM38:AM39"/>
    <mergeCell ref="AN38:AQ38"/>
    <mergeCell ref="AU38:AU39"/>
    <mergeCell ref="AV38:AY38"/>
    <mergeCell ref="BA38:BA39"/>
    <mergeCell ref="BB2:BE2"/>
    <mergeCell ref="AM4:AS4"/>
    <mergeCell ref="AU4:AY4"/>
    <mergeCell ref="BA4:BE4"/>
    <mergeCell ref="AM2:AM3"/>
    <mergeCell ref="AN2:AS2"/>
    <mergeCell ref="AU2:AU3"/>
    <mergeCell ref="AV2:AY2"/>
    <mergeCell ref="BA2:BA3"/>
    <mergeCell ref="I40:M40"/>
    <mergeCell ref="I67:M67"/>
    <mergeCell ref="O38:O39"/>
    <mergeCell ref="B38:E38"/>
    <mergeCell ref="A40:E40"/>
    <mergeCell ref="A67:E67"/>
    <mergeCell ref="A31:G31"/>
    <mergeCell ref="I2:I3"/>
    <mergeCell ref="A38:A39"/>
    <mergeCell ref="A2:A3"/>
    <mergeCell ref="B2:G2"/>
    <mergeCell ref="A4:G4"/>
    <mergeCell ref="J2:M2"/>
    <mergeCell ref="I4:M4"/>
    <mergeCell ref="I31:M31"/>
    <mergeCell ref="O2:O3"/>
    <mergeCell ref="P2:S2"/>
    <mergeCell ref="O4:S4"/>
    <mergeCell ref="O31:S31"/>
    <mergeCell ref="I38:I39"/>
    <mergeCell ref="J38:M38"/>
    <mergeCell ref="A103:E103"/>
    <mergeCell ref="AG40:AK40"/>
    <mergeCell ref="AG67:AK67"/>
    <mergeCell ref="A74:A75"/>
    <mergeCell ref="B74:C74"/>
    <mergeCell ref="D74:E74"/>
    <mergeCell ref="U2:U3"/>
    <mergeCell ref="V2:W2"/>
    <mergeCell ref="X2:Y2"/>
    <mergeCell ref="U4:Y4"/>
    <mergeCell ref="U31:Y31"/>
    <mergeCell ref="AH2:AI2"/>
    <mergeCell ref="AJ2:AK2"/>
    <mergeCell ref="AG4:AK4"/>
    <mergeCell ref="AG31:AK31"/>
    <mergeCell ref="AA2:AA3"/>
    <mergeCell ref="AB2:AC2"/>
    <mergeCell ref="AD2:AE2"/>
    <mergeCell ref="AA4:AE4"/>
    <mergeCell ref="AA31:AE31"/>
    <mergeCell ref="AG2:AG3"/>
    <mergeCell ref="P38:S38"/>
    <mergeCell ref="O40:S40"/>
    <mergeCell ref="O67:S67"/>
    <mergeCell ref="BA148:BG148"/>
    <mergeCell ref="A76:E76"/>
    <mergeCell ref="U40:Y40"/>
    <mergeCell ref="U67:Y67"/>
    <mergeCell ref="U38:U39"/>
    <mergeCell ref="V38:W38"/>
    <mergeCell ref="X38:Y38"/>
    <mergeCell ref="AG38:AG39"/>
    <mergeCell ref="AH38:AI38"/>
    <mergeCell ref="AJ38:AK38"/>
    <mergeCell ref="BA146:BA147"/>
    <mergeCell ref="AA40:AE40"/>
    <mergeCell ref="AA67:AE67"/>
    <mergeCell ref="BA112:BE112"/>
    <mergeCell ref="AM112:AQ112"/>
    <mergeCell ref="AU112:AY112"/>
    <mergeCell ref="BB146:BG146"/>
    <mergeCell ref="AA38:AA39"/>
    <mergeCell ref="AB38:AC38"/>
    <mergeCell ref="AD38:AE38"/>
    <mergeCell ref="AM110:AM111"/>
    <mergeCell ref="AN110:AO110"/>
    <mergeCell ref="AP110:AQ110"/>
    <mergeCell ref="AU110:AU111"/>
  </mergeCells>
  <pageMargins left="0.70866141732283472" right="0.70866141732283472" top="0.74803149606299213" bottom="0.74803149606299213" header="0.31496062992125984" footer="0.31496062992125984"/>
  <pageSetup paperSize="8" scale="59" orientation="landscape" r:id="rId1"/>
  <headerFooter>
    <oddHeader>&amp;C2013 Gas Statement of Opportunities</oddHeader>
    <oddFooter>&amp;L© 2013 Australian Energy Market Operator&amp;R&amp;P of &amp;N</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S51"/>
  <sheetViews>
    <sheetView showGridLines="0" view="pageBreakPreview" zoomScaleNormal="70" zoomScaleSheetLayoutView="100" zoomScalePageLayoutView="30" workbookViewId="0"/>
  </sheetViews>
  <sheetFormatPr defaultRowHeight="12.75"/>
  <cols>
    <col min="1" max="1" width="10.7109375" style="113" customWidth="1"/>
    <col min="2" max="20" width="8.5703125" style="113" customWidth="1"/>
    <col min="21" max="21" width="1.7109375" style="113" customWidth="1"/>
    <col min="22" max="46" width="9.140625" style="113"/>
    <col min="47" max="47" width="9.85546875" style="113" customWidth="1"/>
    <col min="48" max="48" width="10.140625" style="113" customWidth="1"/>
    <col min="49" max="52" width="0" style="113" hidden="1" customWidth="1"/>
    <col min="53" max="16384" width="9.140625" style="113"/>
  </cols>
  <sheetData>
    <row r="1" spans="1:45" s="114" customFormat="1" ht="21" customHeight="1">
      <c r="A1" s="44" t="s">
        <v>174</v>
      </c>
      <c r="B1" s="113"/>
      <c r="C1" s="113"/>
      <c r="D1" s="113"/>
      <c r="E1" s="113"/>
      <c r="F1" s="113"/>
      <c r="G1" s="113"/>
      <c r="H1" s="113"/>
      <c r="I1" s="113"/>
      <c r="J1" s="113"/>
      <c r="K1" s="113"/>
      <c r="L1" s="113"/>
      <c r="M1" s="113"/>
      <c r="N1" s="113"/>
      <c r="O1" s="113"/>
      <c r="P1" s="113"/>
      <c r="Q1" s="113"/>
      <c r="R1" s="113"/>
      <c r="S1" s="113"/>
      <c r="T1" s="113"/>
      <c r="V1" s="44" t="s">
        <v>177</v>
      </c>
      <c r="W1" s="113"/>
      <c r="X1" s="113"/>
      <c r="Y1" s="113"/>
      <c r="Z1" s="113"/>
      <c r="AA1" s="113"/>
      <c r="AB1" s="113"/>
      <c r="AC1" s="113"/>
      <c r="AD1" s="113"/>
      <c r="AE1" s="113"/>
      <c r="AF1" s="113"/>
      <c r="AG1" s="113"/>
      <c r="AH1" s="113"/>
      <c r="AI1" s="113"/>
      <c r="AJ1" s="113"/>
      <c r="AK1" s="113"/>
      <c r="AL1" s="113"/>
      <c r="AM1" s="113"/>
      <c r="AN1" s="113"/>
      <c r="AO1" s="113"/>
      <c r="AS1" s="9"/>
    </row>
    <row r="2" spans="1:45" ht="6.95" customHeight="1" thickBot="1">
      <c r="A2" s="117"/>
      <c r="B2" s="123"/>
      <c r="C2" s="123"/>
      <c r="D2" s="123"/>
      <c r="E2" s="123"/>
      <c r="F2" s="123"/>
      <c r="G2" s="123"/>
      <c r="H2" s="123"/>
      <c r="I2" s="123"/>
      <c r="J2" s="123"/>
      <c r="K2" s="123"/>
      <c r="L2" s="123"/>
      <c r="M2" s="123"/>
      <c r="N2" s="123"/>
      <c r="O2" s="123"/>
      <c r="P2" s="123"/>
      <c r="Q2" s="123"/>
      <c r="R2" s="123"/>
      <c r="S2" s="123"/>
      <c r="T2" s="123"/>
      <c r="V2" s="117"/>
      <c r="W2" s="123"/>
      <c r="X2" s="123"/>
      <c r="Y2" s="123"/>
      <c r="Z2" s="123"/>
      <c r="AA2" s="123"/>
      <c r="AB2" s="123"/>
      <c r="AC2" s="123"/>
      <c r="AD2" s="123"/>
      <c r="AE2" s="123"/>
      <c r="AF2" s="123"/>
      <c r="AG2" s="123"/>
      <c r="AH2" s="123"/>
      <c r="AI2" s="123"/>
      <c r="AJ2" s="123"/>
      <c r="AK2" s="123"/>
      <c r="AL2" s="123"/>
      <c r="AM2" s="123"/>
      <c r="AN2" s="123"/>
      <c r="AO2" s="123"/>
    </row>
    <row r="3" spans="1:45" ht="22.5">
      <c r="A3" s="133" t="s">
        <v>156</v>
      </c>
      <c r="B3" s="150" t="s">
        <v>107</v>
      </c>
      <c r="C3" s="150"/>
      <c r="D3" s="150"/>
      <c r="E3" s="146" t="s">
        <v>108</v>
      </c>
      <c r="F3" s="147"/>
      <c r="G3" s="147"/>
      <c r="H3" s="148"/>
      <c r="I3" s="133" t="s">
        <v>109</v>
      </c>
      <c r="J3" s="146" t="s">
        <v>157</v>
      </c>
      <c r="K3" s="147"/>
      <c r="L3" s="147"/>
      <c r="M3" s="147"/>
      <c r="N3" s="148"/>
      <c r="O3" s="146" t="s">
        <v>111</v>
      </c>
      <c r="P3" s="147"/>
      <c r="Q3" s="147"/>
      <c r="R3" s="147"/>
      <c r="S3" s="147"/>
      <c r="T3" s="147"/>
      <c r="V3" s="129" t="s">
        <v>156</v>
      </c>
      <c r="W3" s="150" t="s">
        <v>107</v>
      </c>
      <c r="X3" s="150"/>
      <c r="Y3" s="150"/>
      <c r="Z3" s="146" t="s">
        <v>108</v>
      </c>
      <c r="AA3" s="147"/>
      <c r="AB3" s="147"/>
      <c r="AC3" s="148"/>
      <c r="AD3" s="129" t="s">
        <v>109</v>
      </c>
      <c r="AE3" s="146" t="s">
        <v>157</v>
      </c>
      <c r="AF3" s="147"/>
      <c r="AG3" s="147"/>
      <c r="AH3" s="147"/>
      <c r="AI3" s="148"/>
      <c r="AJ3" s="146" t="s">
        <v>111</v>
      </c>
      <c r="AK3" s="147"/>
      <c r="AL3" s="147"/>
      <c r="AM3" s="147"/>
      <c r="AN3" s="147"/>
      <c r="AO3" s="147"/>
    </row>
    <row r="4" spans="1:45" ht="22.5">
      <c r="A4" s="133" t="s">
        <v>158</v>
      </c>
      <c r="B4" s="133" t="s">
        <v>159</v>
      </c>
      <c r="C4" s="133" t="s">
        <v>160</v>
      </c>
      <c r="D4" s="133" t="s">
        <v>161</v>
      </c>
      <c r="E4" s="133" t="s">
        <v>162</v>
      </c>
      <c r="F4" s="133" t="s">
        <v>163</v>
      </c>
      <c r="G4" s="133" t="s">
        <v>191</v>
      </c>
      <c r="H4" s="133" t="s">
        <v>164</v>
      </c>
      <c r="I4" s="133" t="s">
        <v>165</v>
      </c>
      <c r="J4" s="133" t="s">
        <v>166</v>
      </c>
      <c r="K4" s="133" t="s">
        <v>167</v>
      </c>
      <c r="L4" s="133" t="s">
        <v>168</v>
      </c>
      <c r="M4" s="133" t="s">
        <v>169</v>
      </c>
      <c r="N4" s="133" t="s">
        <v>190</v>
      </c>
      <c r="O4" s="133" t="s">
        <v>170</v>
      </c>
      <c r="P4" s="133" t="s">
        <v>171</v>
      </c>
      <c r="Q4" s="133" t="s">
        <v>193</v>
      </c>
      <c r="R4" s="133" t="s">
        <v>192</v>
      </c>
      <c r="S4" s="133" t="s">
        <v>172</v>
      </c>
      <c r="T4" s="133" t="s">
        <v>173</v>
      </c>
      <c r="V4" s="129" t="s">
        <v>158</v>
      </c>
      <c r="W4" s="129" t="s">
        <v>159</v>
      </c>
      <c r="X4" s="129" t="s">
        <v>160</v>
      </c>
      <c r="Y4" s="129" t="s">
        <v>161</v>
      </c>
      <c r="Z4" s="129" t="s">
        <v>162</v>
      </c>
      <c r="AA4" s="129" t="s">
        <v>163</v>
      </c>
      <c r="AB4" s="129" t="s">
        <v>191</v>
      </c>
      <c r="AC4" s="129" t="s">
        <v>164</v>
      </c>
      <c r="AD4" s="129" t="s">
        <v>165</v>
      </c>
      <c r="AE4" s="129" t="s">
        <v>166</v>
      </c>
      <c r="AF4" s="129" t="s">
        <v>167</v>
      </c>
      <c r="AG4" s="129" t="s">
        <v>168</v>
      </c>
      <c r="AH4" s="129" t="s">
        <v>169</v>
      </c>
      <c r="AI4" s="129" t="s">
        <v>190</v>
      </c>
      <c r="AJ4" s="129" t="s">
        <v>170</v>
      </c>
      <c r="AK4" s="129" t="s">
        <v>171</v>
      </c>
      <c r="AL4" s="129" t="s">
        <v>193</v>
      </c>
      <c r="AM4" s="129" t="s">
        <v>192</v>
      </c>
      <c r="AN4" s="129" t="s">
        <v>172</v>
      </c>
      <c r="AO4" s="129" t="s">
        <v>173</v>
      </c>
    </row>
    <row r="5" spans="1:45" ht="13.5" thickBot="1">
      <c r="A5" s="48">
        <v>2013</v>
      </c>
      <c r="B5" s="23">
        <v>203.40616082313699</v>
      </c>
      <c r="C5" s="23">
        <v>8.2169863940285506</v>
      </c>
      <c r="D5" s="23">
        <v>37.520905330015701</v>
      </c>
      <c r="E5" s="23">
        <v>947.94237968764696</v>
      </c>
      <c r="F5" s="23">
        <v>141.020687064448</v>
      </c>
      <c r="G5" s="23">
        <v>0</v>
      </c>
      <c r="H5" s="23">
        <v>76.203532786820404</v>
      </c>
      <c r="I5" s="23">
        <v>43.217864841627303</v>
      </c>
      <c r="J5" s="23">
        <v>389.83055388121699</v>
      </c>
      <c r="K5" s="23">
        <v>69.625633417646796</v>
      </c>
      <c r="L5" s="23">
        <v>69.889897820747848</v>
      </c>
      <c r="M5" s="23">
        <v>106.54362295630099</v>
      </c>
      <c r="N5" s="23">
        <v>0</v>
      </c>
      <c r="O5" s="23">
        <v>195.717361375059</v>
      </c>
      <c r="P5" s="23">
        <v>133.94749316987901</v>
      </c>
      <c r="Q5" s="23">
        <v>25.326450000000001</v>
      </c>
      <c r="R5" s="23">
        <v>0</v>
      </c>
      <c r="S5" s="23">
        <v>115.130821932743</v>
      </c>
      <c r="T5" s="23">
        <v>23.880452412411</v>
      </c>
      <c r="V5" s="48">
        <v>2013</v>
      </c>
      <c r="W5" s="23">
        <v>214.34743171409158</v>
      </c>
      <c r="X5" s="23">
        <v>9.4542734781727997</v>
      </c>
      <c r="Y5" s="23">
        <v>36.915213990744796</v>
      </c>
      <c r="Z5" s="23">
        <v>433.63458199571801</v>
      </c>
      <c r="AA5" s="23">
        <v>92.630135269048907</v>
      </c>
      <c r="AB5" s="23">
        <v>4.045725</v>
      </c>
      <c r="AC5" s="23">
        <v>45.293386512997898</v>
      </c>
      <c r="AD5" s="23">
        <v>40.139713687184397</v>
      </c>
      <c r="AE5" s="23">
        <v>292.16849260966802</v>
      </c>
      <c r="AF5" s="23">
        <v>24.7946326679421</v>
      </c>
      <c r="AG5" s="23">
        <v>69.389688040527574</v>
      </c>
      <c r="AH5" s="23">
        <v>97.095645634892094</v>
      </c>
      <c r="AI5" s="23">
        <v>0</v>
      </c>
      <c r="AJ5" s="23">
        <v>197.10146010332801</v>
      </c>
      <c r="AK5" s="23">
        <v>141.16651100000001</v>
      </c>
      <c r="AL5" s="23">
        <v>77.825113040000005</v>
      </c>
      <c r="AM5" s="23">
        <v>0</v>
      </c>
      <c r="AN5" s="23">
        <v>115.130821932743</v>
      </c>
      <c r="AO5" s="23">
        <v>52.345036479178098</v>
      </c>
    </row>
    <row r="6" spans="1:45" ht="13.5" thickBot="1">
      <c r="A6" s="48">
        <v>2014</v>
      </c>
      <c r="B6" s="23">
        <v>228.12850950254</v>
      </c>
      <c r="C6" s="23">
        <v>7.7763394358159701</v>
      </c>
      <c r="D6" s="23">
        <v>36.449597501128302</v>
      </c>
      <c r="E6" s="23">
        <v>949.31273978743695</v>
      </c>
      <c r="F6" s="23">
        <v>140.57471117046899</v>
      </c>
      <c r="G6" s="23">
        <v>0</v>
      </c>
      <c r="H6" s="23">
        <v>76.361699819041903</v>
      </c>
      <c r="I6" s="23">
        <v>40.727076002142496</v>
      </c>
      <c r="J6" s="23">
        <v>384.21961415051697</v>
      </c>
      <c r="K6" s="23">
        <v>69.950186689356698</v>
      </c>
      <c r="L6" s="23">
        <v>79.859191050022417</v>
      </c>
      <c r="M6" s="23">
        <v>106.550629322725</v>
      </c>
      <c r="N6" s="23">
        <v>0</v>
      </c>
      <c r="O6" s="23">
        <v>211.86994459692301</v>
      </c>
      <c r="P6" s="23">
        <v>138.61558565159601</v>
      </c>
      <c r="Q6" s="23">
        <v>85.202765220000003</v>
      </c>
      <c r="R6" s="23">
        <v>0</v>
      </c>
      <c r="S6" s="23">
        <v>117.622008378682</v>
      </c>
      <c r="T6" s="23">
        <v>57.568847056164302</v>
      </c>
      <c r="V6" s="48">
        <v>2014</v>
      </c>
      <c r="W6" s="23">
        <v>233.03691805728391</v>
      </c>
      <c r="X6" s="23">
        <v>8.2964974987767004</v>
      </c>
      <c r="Y6" s="23">
        <v>35.439628491531501</v>
      </c>
      <c r="Z6" s="23">
        <v>476.93168082674003</v>
      </c>
      <c r="AA6" s="23">
        <v>96.737025899447701</v>
      </c>
      <c r="AB6" s="23">
        <v>13.090275</v>
      </c>
      <c r="AC6" s="23">
        <v>46.398939062427097</v>
      </c>
      <c r="AD6" s="23">
        <v>41.7347583182557</v>
      </c>
      <c r="AE6" s="23">
        <v>288.97996908956901</v>
      </c>
      <c r="AF6" s="23">
        <v>24.929217018785302</v>
      </c>
      <c r="AG6" s="23">
        <v>80.341133961417711</v>
      </c>
      <c r="AH6" s="23">
        <v>97.155198201089604</v>
      </c>
      <c r="AI6" s="23">
        <v>0</v>
      </c>
      <c r="AJ6" s="23">
        <v>205.39025968081802</v>
      </c>
      <c r="AK6" s="23">
        <v>133.914430706768</v>
      </c>
      <c r="AL6" s="23">
        <v>89.651739129999996</v>
      </c>
      <c r="AM6" s="23">
        <v>9.0630000000000002E-2</v>
      </c>
      <c r="AN6" s="23">
        <v>117.622008378682</v>
      </c>
      <c r="AO6" s="23">
        <v>62.500889231004507</v>
      </c>
    </row>
    <row r="7" spans="1:45" ht="13.5" thickBot="1">
      <c r="A7" s="48">
        <v>2015</v>
      </c>
      <c r="B7" s="23">
        <v>158.99929830541299</v>
      </c>
      <c r="C7" s="23">
        <v>8.5516590058480091</v>
      </c>
      <c r="D7" s="23">
        <v>35.985189624289497</v>
      </c>
      <c r="E7" s="23">
        <v>953.732004134514</v>
      </c>
      <c r="F7" s="23">
        <v>139.968107653549</v>
      </c>
      <c r="G7" s="23">
        <v>0</v>
      </c>
      <c r="H7" s="23">
        <v>76.181968227674005</v>
      </c>
      <c r="I7" s="23">
        <v>48.227691197101201</v>
      </c>
      <c r="J7" s="23">
        <v>386.694035066884</v>
      </c>
      <c r="K7" s="23">
        <v>70.344212385889904</v>
      </c>
      <c r="L7" s="23">
        <v>81.70772052280627</v>
      </c>
      <c r="M7" s="23">
        <v>107.079015512612</v>
      </c>
      <c r="N7" s="23">
        <v>0</v>
      </c>
      <c r="O7" s="23">
        <v>219.03795636705001</v>
      </c>
      <c r="P7" s="23">
        <v>142.77322691016599</v>
      </c>
      <c r="Q7" s="23">
        <v>83.513973910000004</v>
      </c>
      <c r="R7" s="23">
        <v>0</v>
      </c>
      <c r="S7" s="23">
        <v>118.77949554054101</v>
      </c>
      <c r="T7" s="23">
        <v>59.196432395890398</v>
      </c>
      <c r="V7" s="48">
        <v>2015</v>
      </c>
      <c r="W7" s="23">
        <v>208.96692123616259</v>
      </c>
      <c r="X7" s="23">
        <v>9.0711092584894306</v>
      </c>
      <c r="Y7" s="23">
        <v>34.849575745331798</v>
      </c>
      <c r="Z7" s="23">
        <v>477.594101672031</v>
      </c>
      <c r="AA7" s="23">
        <v>96.174276726095002</v>
      </c>
      <c r="AB7" s="23">
        <v>15.0953625</v>
      </c>
      <c r="AC7" s="23">
        <v>46.156311860819301</v>
      </c>
      <c r="AD7" s="23">
        <v>40.4636436846056</v>
      </c>
      <c r="AE7" s="23">
        <v>290.964920648131</v>
      </c>
      <c r="AF7" s="23">
        <v>25.102330839113801</v>
      </c>
      <c r="AG7" s="23">
        <v>79.566674658009703</v>
      </c>
      <c r="AH7" s="23">
        <v>97.657846772532295</v>
      </c>
      <c r="AI7" s="23">
        <v>0</v>
      </c>
      <c r="AJ7" s="23">
        <v>205.45094434142001</v>
      </c>
      <c r="AK7" s="23">
        <v>138.25078443414699</v>
      </c>
      <c r="AL7" s="23">
        <v>87.021156520000005</v>
      </c>
      <c r="AM7" s="23">
        <v>0.15876000000000001</v>
      </c>
      <c r="AN7" s="23">
        <v>118.77949554054101</v>
      </c>
      <c r="AO7" s="23">
        <v>65.4597667182192</v>
      </c>
    </row>
    <row r="8" spans="1:45" ht="13.5" thickBot="1">
      <c r="A8" s="48">
        <v>2016</v>
      </c>
      <c r="B8" s="23">
        <v>164.728662416085</v>
      </c>
      <c r="C8" s="23">
        <v>8.4348027709480409</v>
      </c>
      <c r="D8" s="23">
        <v>36.035999085792497</v>
      </c>
      <c r="E8" s="23">
        <v>967.35521179792897</v>
      </c>
      <c r="F8" s="23">
        <v>139.85471998885299</v>
      </c>
      <c r="G8" s="23">
        <v>1.4554125</v>
      </c>
      <c r="H8" s="23">
        <v>76.3150435260184</v>
      </c>
      <c r="I8" s="23">
        <v>34.916924118227499</v>
      </c>
      <c r="J8" s="23">
        <v>396.94939069674496</v>
      </c>
      <c r="K8" s="23">
        <v>71.183947014275205</v>
      </c>
      <c r="L8" s="23">
        <v>70.973644637348968</v>
      </c>
      <c r="M8" s="23">
        <v>108.335263326711</v>
      </c>
      <c r="N8" s="23">
        <v>0</v>
      </c>
      <c r="O8" s="23">
        <v>159.51704956633</v>
      </c>
      <c r="P8" s="23">
        <v>147.118294980911</v>
      </c>
      <c r="Q8" s="23">
        <v>30.330839999999998</v>
      </c>
      <c r="R8" s="23">
        <v>0</v>
      </c>
      <c r="S8" s="23">
        <v>119.933494673214</v>
      </c>
      <c r="T8" s="23">
        <v>53.921717327397303</v>
      </c>
      <c r="V8" s="48">
        <v>2016</v>
      </c>
      <c r="W8" s="23">
        <v>210.29520800810141</v>
      </c>
      <c r="X8" s="23">
        <v>9.8361489531848196</v>
      </c>
      <c r="Y8" s="23">
        <v>35.254495539029094</v>
      </c>
      <c r="Z8" s="23">
        <v>473.74572999652196</v>
      </c>
      <c r="AA8" s="23">
        <v>95.901879435076793</v>
      </c>
      <c r="AB8" s="23">
        <v>14.699475</v>
      </c>
      <c r="AC8" s="23">
        <v>46.458081451206603</v>
      </c>
      <c r="AD8" s="23">
        <v>38.679469164582798</v>
      </c>
      <c r="AE8" s="23">
        <v>298.30498942932297</v>
      </c>
      <c r="AF8" s="23">
        <v>25.446194447918401</v>
      </c>
      <c r="AG8" s="23">
        <v>67.269746736258597</v>
      </c>
      <c r="AH8" s="23">
        <v>99.331852783471007</v>
      </c>
      <c r="AI8" s="23">
        <v>0</v>
      </c>
      <c r="AJ8" s="23">
        <v>162.815727454892</v>
      </c>
      <c r="AK8" s="23">
        <v>142.429249578064</v>
      </c>
      <c r="AL8" s="23">
        <v>68.971800000000002</v>
      </c>
      <c r="AM8" s="23">
        <v>0.47816999999999998</v>
      </c>
      <c r="AN8" s="23">
        <v>119.933494673214</v>
      </c>
      <c r="AO8" s="23">
        <v>65.419995775205507</v>
      </c>
    </row>
    <row r="9" spans="1:45" ht="13.5" thickBot="1">
      <c r="A9" s="48">
        <v>2017</v>
      </c>
      <c r="B9" s="23">
        <v>183.92745339670398</v>
      </c>
      <c r="C9" s="23">
        <v>8.4567979937714401</v>
      </c>
      <c r="D9" s="23">
        <v>36.173405996149803</v>
      </c>
      <c r="E9" s="23">
        <v>984.58907114422902</v>
      </c>
      <c r="F9" s="23">
        <v>140.385759102761</v>
      </c>
      <c r="G9" s="23">
        <v>5.0630625</v>
      </c>
      <c r="H9" s="23">
        <v>76.616857342409503</v>
      </c>
      <c r="I9" s="23">
        <v>39.8981561177998</v>
      </c>
      <c r="J9" s="23">
        <v>410.38992720070098</v>
      </c>
      <c r="K9" s="23">
        <v>72.510993248551998</v>
      </c>
      <c r="L9" s="23">
        <v>73.645995760430637</v>
      </c>
      <c r="M9" s="23">
        <v>110.562378576716</v>
      </c>
      <c r="N9" s="23">
        <v>0</v>
      </c>
      <c r="O9" s="23">
        <v>166.11508333255</v>
      </c>
      <c r="P9" s="23">
        <v>149.57910372660001</v>
      </c>
      <c r="Q9" s="23">
        <v>38.501640000000002</v>
      </c>
      <c r="R9" s="23">
        <v>8.8739999999999999E-2</v>
      </c>
      <c r="S9" s="23">
        <v>121.19251471204601</v>
      </c>
      <c r="T9" s="23">
        <v>57.0189384187671</v>
      </c>
      <c r="V9" s="48">
        <v>2017</v>
      </c>
      <c r="W9" s="23">
        <v>201.97484877686702</v>
      </c>
      <c r="X9" s="23">
        <v>9.3389271456089897</v>
      </c>
      <c r="Y9" s="23">
        <v>35.053185513447204</v>
      </c>
      <c r="Z9" s="23">
        <v>503.04031098785003</v>
      </c>
      <c r="AA9" s="23">
        <v>96.153283992199206</v>
      </c>
      <c r="AB9" s="23">
        <v>38.812950000000001</v>
      </c>
      <c r="AC9" s="23">
        <v>48.795019830862095</v>
      </c>
      <c r="AD9" s="23">
        <v>44.943589181120004</v>
      </c>
      <c r="AE9" s="23">
        <v>307.98923588603702</v>
      </c>
      <c r="AF9" s="23">
        <v>25.956720154242099</v>
      </c>
      <c r="AG9" s="23">
        <v>71.0294946490244</v>
      </c>
      <c r="AH9" s="23">
        <v>105.74456483985699</v>
      </c>
      <c r="AI9" s="23">
        <v>0</v>
      </c>
      <c r="AJ9" s="23">
        <v>173.59218483673899</v>
      </c>
      <c r="AK9" s="23">
        <v>145.77368278554701</v>
      </c>
      <c r="AL9" s="23">
        <v>77.142840000000007</v>
      </c>
      <c r="AM9" s="23">
        <v>0.98541000000000001</v>
      </c>
      <c r="AN9" s="23">
        <v>121.19251471204601</v>
      </c>
      <c r="AO9" s="23">
        <v>66.219998172465807</v>
      </c>
    </row>
    <row r="10" spans="1:45" ht="13.5" thickBot="1">
      <c r="A10" s="48">
        <v>2018</v>
      </c>
      <c r="B10" s="23">
        <v>153.58819839059299</v>
      </c>
      <c r="C10" s="23">
        <v>8.5877385283439001</v>
      </c>
      <c r="D10" s="23">
        <v>36.410322896264603</v>
      </c>
      <c r="E10" s="23">
        <v>1012.2987523196571</v>
      </c>
      <c r="F10" s="23">
        <v>141.078112721313</v>
      </c>
      <c r="G10" s="23">
        <v>15.718724999999999</v>
      </c>
      <c r="H10" s="23">
        <v>79.556342113577003</v>
      </c>
      <c r="I10" s="23">
        <v>39.182773581354496</v>
      </c>
      <c r="J10" s="23">
        <v>423.91996156875001</v>
      </c>
      <c r="K10" s="23">
        <v>74.168649306644397</v>
      </c>
      <c r="L10" s="23">
        <v>76.911059873255709</v>
      </c>
      <c r="M10" s="23">
        <v>113.38179100280301</v>
      </c>
      <c r="N10" s="23">
        <v>0</v>
      </c>
      <c r="O10" s="23">
        <v>169.89922894028101</v>
      </c>
      <c r="P10" s="23">
        <v>149.87773554422401</v>
      </c>
      <c r="Q10" s="23">
        <v>46.935720000000003</v>
      </c>
      <c r="R10" s="23">
        <v>0.12492</v>
      </c>
      <c r="S10" s="23">
        <v>122.427394756327</v>
      </c>
      <c r="T10" s="23">
        <v>59.226255150137</v>
      </c>
      <c r="V10" s="48">
        <v>2018</v>
      </c>
      <c r="W10" s="23">
        <v>186.67029686487581</v>
      </c>
      <c r="X10" s="23">
        <v>10.837461487887611</v>
      </c>
      <c r="Y10" s="23">
        <v>35.223889624939297</v>
      </c>
      <c r="Z10" s="23">
        <v>512.76932814070904</v>
      </c>
      <c r="AA10" s="23">
        <v>96.571024575099997</v>
      </c>
      <c r="AB10" s="23">
        <v>46.5602625</v>
      </c>
      <c r="AC10" s="23">
        <v>53.544090859100898</v>
      </c>
      <c r="AD10" s="23">
        <v>43.512454160194196</v>
      </c>
      <c r="AE10" s="23">
        <v>318.151569606066</v>
      </c>
      <c r="AF10" s="23">
        <v>26.5798940174672</v>
      </c>
      <c r="AG10" s="23">
        <v>77.318062121020404</v>
      </c>
      <c r="AH10" s="23">
        <v>108.31540375150099</v>
      </c>
      <c r="AI10" s="23">
        <v>0</v>
      </c>
      <c r="AJ10" s="23">
        <v>178.99772608370799</v>
      </c>
      <c r="AK10" s="23">
        <v>147.12997317401999</v>
      </c>
      <c r="AL10" s="23">
        <v>83.837879999999998</v>
      </c>
      <c r="AM10" s="23">
        <v>1.18737</v>
      </c>
      <c r="AN10" s="23">
        <v>122.427394756327</v>
      </c>
      <c r="AO10" s="23">
        <v>66.992452739726005</v>
      </c>
    </row>
    <row r="11" spans="1:45" ht="13.5" thickBot="1">
      <c r="A11" s="48">
        <v>2019</v>
      </c>
      <c r="B11" s="23">
        <v>155.04115400136999</v>
      </c>
      <c r="C11" s="23">
        <v>8.5862627261525706</v>
      </c>
      <c r="D11" s="23">
        <v>36.644504967566299</v>
      </c>
      <c r="E11" s="23">
        <v>1020.4174988074619</v>
      </c>
      <c r="F11" s="23">
        <v>141.60618397901001</v>
      </c>
      <c r="G11" s="23">
        <v>15.663824999999999</v>
      </c>
      <c r="H11" s="23">
        <v>82.154531280364395</v>
      </c>
      <c r="I11" s="23">
        <v>43.536596993588603</v>
      </c>
      <c r="J11" s="23">
        <v>433.84107047437897</v>
      </c>
      <c r="K11" s="23">
        <v>75.857499284887695</v>
      </c>
      <c r="L11" s="23">
        <v>80.787840144817707</v>
      </c>
      <c r="M11" s="23">
        <v>120.22344246523099</v>
      </c>
      <c r="N11" s="23">
        <v>0</v>
      </c>
      <c r="O11" s="23">
        <v>180.375208841231</v>
      </c>
      <c r="P11" s="23">
        <v>149.898838923353</v>
      </c>
      <c r="Q11" s="23">
        <v>57.935519999999997</v>
      </c>
      <c r="R11" s="23">
        <v>1.2559499999999999</v>
      </c>
      <c r="S11" s="23">
        <v>123.636004485062</v>
      </c>
      <c r="T11" s="23">
        <v>63.271606671506902</v>
      </c>
      <c r="V11" s="48">
        <v>2019</v>
      </c>
      <c r="W11" s="23">
        <v>185.95258083910801</v>
      </c>
      <c r="X11" s="23">
        <v>9.64563898673007</v>
      </c>
      <c r="Y11" s="23">
        <v>35.766706429150297</v>
      </c>
      <c r="Z11" s="23">
        <v>514.52953685569798</v>
      </c>
      <c r="AA11" s="23">
        <v>96.872718434169599</v>
      </c>
      <c r="AB11" s="23">
        <v>49.925699999999999</v>
      </c>
      <c r="AC11" s="23">
        <v>54.851715354805002</v>
      </c>
      <c r="AD11" s="23">
        <v>43.601675493243398</v>
      </c>
      <c r="AE11" s="23">
        <v>335.52640921591296</v>
      </c>
      <c r="AF11" s="23">
        <v>27.222655380403999</v>
      </c>
      <c r="AG11" s="23">
        <v>76.047834802343701</v>
      </c>
      <c r="AH11" s="23">
        <v>118.319586198387</v>
      </c>
      <c r="AI11" s="23">
        <v>0</v>
      </c>
      <c r="AJ11" s="23">
        <v>184.87733951355401</v>
      </c>
      <c r="AK11" s="23">
        <v>147.28731231683</v>
      </c>
      <c r="AL11" s="23">
        <v>84.203999999999994</v>
      </c>
      <c r="AM11" s="23">
        <v>2.3904899999999998</v>
      </c>
      <c r="AN11" s="23">
        <v>123.636004485062</v>
      </c>
      <c r="AO11" s="23">
        <v>67.654324706986301</v>
      </c>
    </row>
    <row r="12" spans="1:45" ht="13.5" thickBot="1">
      <c r="A12" s="48">
        <v>2020</v>
      </c>
      <c r="B12" s="23">
        <v>157.50978855711099</v>
      </c>
      <c r="C12" s="23">
        <v>8.6800185382888397</v>
      </c>
      <c r="D12" s="23">
        <v>36.787614759050101</v>
      </c>
      <c r="E12" s="23">
        <v>1045.61861667483</v>
      </c>
      <c r="F12" s="23">
        <v>142.06469702563999</v>
      </c>
      <c r="G12" s="23">
        <v>27.427050000000001</v>
      </c>
      <c r="H12" s="23">
        <v>83.821873919039604</v>
      </c>
      <c r="I12" s="23">
        <v>41.611109764266999</v>
      </c>
      <c r="J12" s="23">
        <v>441.27594799965505</v>
      </c>
      <c r="K12" s="23">
        <v>77.374577298632104</v>
      </c>
      <c r="L12" s="23">
        <v>81.370303532347791</v>
      </c>
      <c r="M12" s="23">
        <v>120.278323196865</v>
      </c>
      <c r="N12" s="23">
        <v>0</v>
      </c>
      <c r="O12" s="23">
        <v>183.83379059156101</v>
      </c>
      <c r="P12" s="23">
        <v>151.29788000307701</v>
      </c>
      <c r="Q12" s="23">
        <v>25.45121739</v>
      </c>
      <c r="R12" s="23">
        <v>1.26603</v>
      </c>
      <c r="S12" s="23">
        <v>124.954895196865</v>
      </c>
      <c r="T12" s="23">
        <v>52.157517096986197</v>
      </c>
      <c r="V12" s="48">
        <v>2020</v>
      </c>
      <c r="W12" s="23">
        <v>186.12355714144991</v>
      </c>
      <c r="X12" s="23">
        <v>10.258380428526081</v>
      </c>
      <c r="Y12" s="23">
        <v>35.587393162915497</v>
      </c>
      <c r="Z12" s="23">
        <v>534.80144129748498</v>
      </c>
      <c r="AA12" s="23">
        <v>97.154512447919103</v>
      </c>
      <c r="AB12" s="23">
        <v>59.2952625</v>
      </c>
      <c r="AC12" s="23">
        <v>56.3293234674085</v>
      </c>
      <c r="AD12" s="23">
        <v>46.6427961225926</v>
      </c>
      <c r="AE12" s="23">
        <v>348.12719478593601</v>
      </c>
      <c r="AF12" s="23">
        <v>27.8142068668202</v>
      </c>
      <c r="AG12" s="23">
        <v>78.958060977456995</v>
      </c>
      <c r="AH12" s="23">
        <v>128.204567114714</v>
      </c>
      <c r="AI12" s="23">
        <v>0</v>
      </c>
      <c r="AJ12" s="23">
        <v>191.94741821483498</v>
      </c>
      <c r="AK12" s="23">
        <v>147.98495295307799</v>
      </c>
      <c r="AL12" s="23">
        <v>56.808860869999997</v>
      </c>
      <c r="AM12" s="23">
        <v>3.0062700000000002</v>
      </c>
      <c r="AN12" s="23">
        <v>124.954895196865</v>
      </c>
      <c r="AO12" s="23">
        <v>64.540738279360596</v>
      </c>
    </row>
    <row r="13" spans="1:45" ht="13.5" thickBot="1">
      <c r="A13" s="48">
        <v>2021</v>
      </c>
      <c r="B13" s="23">
        <v>158.32983985311401</v>
      </c>
      <c r="C13" s="23">
        <v>8.745643527579789</v>
      </c>
      <c r="D13" s="23">
        <v>36.737953896677702</v>
      </c>
      <c r="E13" s="23">
        <v>1054.89159710226</v>
      </c>
      <c r="F13" s="23">
        <v>142.11263806108801</v>
      </c>
      <c r="G13" s="23">
        <v>26.859375</v>
      </c>
      <c r="H13" s="23">
        <v>84.380289880060189</v>
      </c>
      <c r="I13" s="23">
        <v>42.824716088560301</v>
      </c>
      <c r="J13" s="23">
        <v>447.621748795077</v>
      </c>
      <c r="K13" s="23">
        <v>78.637552170365595</v>
      </c>
      <c r="L13" s="23">
        <v>84.795654372576507</v>
      </c>
      <c r="M13" s="23">
        <v>124.35074919576699</v>
      </c>
      <c r="N13" s="23">
        <v>0</v>
      </c>
      <c r="O13" s="23">
        <v>188.319049731039</v>
      </c>
      <c r="P13" s="23">
        <v>154.07513847313299</v>
      </c>
      <c r="Q13" s="23">
        <v>31.595556519999999</v>
      </c>
      <c r="R13" s="23">
        <v>1.5787800000000001</v>
      </c>
      <c r="S13" s="23">
        <v>126.156925563382</v>
      </c>
      <c r="T13" s="23">
        <v>54.035123172465802</v>
      </c>
      <c r="V13" s="48">
        <v>2021</v>
      </c>
      <c r="W13" s="23">
        <v>179.52529288639562</v>
      </c>
      <c r="X13" s="23">
        <v>9.9497757960934194</v>
      </c>
      <c r="Y13" s="23">
        <v>35.526787243705797</v>
      </c>
      <c r="Z13" s="23">
        <v>538.96660376062096</v>
      </c>
      <c r="AA13" s="23">
        <v>97.075127440075903</v>
      </c>
      <c r="AB13" s="23">
        <v>65.659162499999994</v>
      </c>
      <c r="AC13" s="23">
        <v>56.837288517930297</v>
      </c>
      <c r="AD13" s="23">
        <v>47.834651166684395</v>
      </c>
      <c r="AE13" s="23">
        <v>355.04828099486303</v>
      </c>
      <c r="AF13" s="23">
        <v>28.3238012181362</v>
      </c>
      <c r="AG13" s="23">
        <v>80.341209205894998</v>
      </c>
      <c r="AH13" s="23">
        <v>129.82125209965801</v>
      </c>
      <c r="AI13" s="23">
        <v>0</v>
      </c>
      <c r="AJ13" s="23">
        <v>195.49604888319101</v>
      </c>
      <c r="AK13" s="23">
        <v>150.03634770323001</v>
      </c>
      <c r="AL13" s="23">
        <v>61.382973909999997</v>
      </c>
      <c r="AM13" s="23">
        <v>3.5106299999999999</v>
      </c>
      <c r="AN13" s="23">
        <v>126.156925563382</v>
      </c>
      <c r="AO13" s="23">
        <v>66.561534461735306</v>
      </c>
    </row>
    <row r="14" spans="1:45" ht="13.5" thickBot="1">
      <c r="A14" s="48">
        <v>2022</v>
      </c>
      <c r="B14" s="23">
        <v>160.42042194322499</v>
      </c>
      <c r="C14" s="23">
        <v>9.1990456783042092</v>
      </c>
      <c r="D14" s="23">
        <v>36.612693094023697</v>
      </c>
      <c r="E14" s="23">
        <v>1062.25988257828</v>
      </c>
      <c r="F14" s="23">
        <v>141.672172432011</v>
      </c>
      <c r="G14" s="23">
        <v>30.873825</v>
      </c>
      <c r="H14" s="23">
        <v>87.216858389594094</v>
      </c>
      <c r="I14" s="23">
        <v>46.6356111329738</v>
      </c>
      <c r="J14" s="23">
        <v>450.817854978968</v>
      </c>
      <c r="K14" s="23">
        <v>79.6849555244047</v>
      </c>
      <c r="L14" s="23">
        <v>45.840081253305897</v>
      </c>
      <c r="M14" s="23">
        <v>126.938937052516</v>
      </c>
      <c r="N14" s="23">
        <v>0</v>
      </c>
      <c r="O14" s="23">
        <v>192.522217018882</v>
      </c>
      <c r="P14" s="23">
        <v>161.91260376718299</v>
      </c>
      <c r="Q14" s="23">
        <v>33.12688696</v>
      </c>
      <c r="R14" s="23">
        <v>1.73007</v>
      </c>
      <c r="S14" s="23">
        <v>127.16776094847501</v>
      </c>
      <c r="T14" s="23">
        <v>55.767320547945204</v>
      </c>
      <c r="V14" s="48">
        <v>2022</v>
      </c>
      <c r="W14" s="23">
        <v>165.55124917486791</v>
      </c>
      <c r="X14" s="23">
        <v>10.85140132053626</v>
      </c>
      <c r="Y14" s="23">
        <v>35.390581669634301</v>
      </c>
      <c r="Z14" s="23">
        <v>540.04245014709204</v>
      </c>
      <c r="AA14" s="23">
        <v>96.533456027012903</v>
      </c>
      <c r="AB14" s="23">
        <v>64.615274999999997</v>
      </c>
      <c r="AC14" s="23">
        <v>63.080757103908695</v>
      </c>
      <c r="AD14" s="23">
        <v>49.042070344472101</v>
      </c>
      <c r="AE14" s="23">
        <v>359.73105166344698</v>
      </c>
      <c r="AF14" s="23">
        <v>28.7531958838733</v>
      </c>
      <c r="AG14" s="23">
        <v>55.0602689163631</v>
      </c>
      <c r="AH14" s="23">
        <v>129.54372377283602</v>
      </c>
      <c r="AI14" s="23">
        <v>0</v>
      </c>
      <c r="AJ14" s="23">
        <v>198.229031857542</v>
      </c>
      <c r="AK14" s="23">
        <v>155.25053299048301</v>
      </c>
      <c r="AL14" s="23">
        <v>64.728469570000001</v>
      </c>
      <c r="AM14" s="23">
        <v>3.8736899999999999</v>
      </c>
      <c r="AN14" s="23">
        <v>127.16776094847501</v>
      </c>
      <c r="AO14" s="23">
        <v>67.9627393341096</v>
      </c>
    </row>
    <row r="15" spans="1:45" ht="13.5" thickBot="1">
      <c r="A15" s="48">
        <v>2023</v>
      </c>
      <c r="B15" s="23">
        <v>161.49819330149398</v>
      </c>
      <c r="C15" s="23">
        <v>10.72878247522468</v>
      </c>
      <c r="D15" s="23">
        <v>36.472291101252402</v>
      </c>
      <c r="E15" s="23">
        <v>1069.75843290327</v>
      </c>
      <c r="F15" s="23">
        <v>141.429721192702</v>
      </c>
      <c r="G15" s="23">
        <v>29.870100000000001</v>
      </c>
      <c r="H15" s="23">
        <v>91.826093608360097</v>
      </c>
      <c r="I15" s="23">
        <v>47.646958783777905</v>
      </c>
      <c r="J15" s="23">
        <v>452.37586032982796</v>
      </c>
      <c r="K15" s="23">
        <v>80.643098910297795</v>
      </c>
      <c r="L15" s="23">
        <v>47.510344672642198</v>
      </c>
      <c r="M15" s="23">
        <v>131.84114534215399</v>
      </c>
      <c r="N15" s="23">
        <v>0</v>
      </c>
      <c r="O15" s="23">
        <v>197.833628149069</v>
      </c>
      <c r="P15" s="23">
        <v>168.37367241426699</v>
      </c>
      <c r="Q15" s="23">
        <v>35.960008700000003</v>
      </c>
      <c r="R15" s="23">
        <v>2.0061</v>
      </c>
      <c r="S15" s="23">
        <v>128.22283728288599</v>
      </c>
      <c r="T15" s="23">
        <v>57.480341629315106</v>
      </c>
      <c r="V15" s="48">
        <v>2023</v>
      </c>
      <c r="W15" s="23">
        <v>163.39909397525281</v>
      </c>
      <c r="X15" s="23">
        <v>11.550831316516911</v>
      </c>
      <c r="Y15" s="23">
        <v>35.299069892161199</v>
      </c>
      <c r="Z15" s="23">
        <v>539.11348448272804</v>
      </c>
      <c r="AA15" s="23">
        <v>96.173632511821907</v>
      </c>
      <c r="AB15" s="23">
        <v>66.877762500000003</v>
      </c>
      <c r="AC15" s="23">
        <v>67.692916862561901</v>
      </c>
      <c r="AD15" s="23">
        <v>49.397458602952597</v>
      </c>
      <c r="AE15" s="23">
        <v>369.55096736775602</v>
      </c>
      <c r="AF15" s="23">
        <v>29.134197371256999</v>
      </c>
      <c r="AG15" s="23">
        <v>56.7102048840609</v>
      </c>
      <c r="AH15" s="23">
        <v>143.16848738467598</v>
      </c>
      <c r="AI15" s="23">
        <v>0</v>
      </c>
      <c r="AJ15" s="23">
        <v>201.358860191231</v>
      </c>
      <c r="AK15" s="23">
        <v>162.275922175164</v>
      </c>
      <c r="AL15" s="23">
        <v>62.560017389999999</v>
      </c>
      <c r="AM15" s="23">
        <v>4.3680599999999998</v>
      </c>
      <c r="AN15" s="23">
        <v>128.22283728288599</v>
      </c>
      <c r="AO15" s="23">
        <v>67.892637391369902</v>
      </c>
    </row>
    <row r="16" spans="1:45" ht="13.5" thickBot="1">
      <c r="A16" s="48">
        <v>2024</v>
      </c>
      <c r="B16" s="23">
        <v>164.344917593052</v>
      </c>
      <c r="C16" s="23">
        <v>10.27662734588379</v>
      </c>
      <c r="D16" s="23">
        <v>36.415168260260998</v>
      </c>
      <c r="E16" s="23">
        <v>1077.63562989464</v>
      </c>
      <c r="F16" s="23">
        <v>141.79281053157899</v>
      </c>
      <c r="G16" s="23">
        <v>28.3186125</v>
      </c>
      <c r="H16" s="23">
        <v>92.588270596142408</v>
      </c>
      <c r="I16" s="23">
        <v>47.401580449219594</v>
      </c>
      <c r="J16" s="23">
        <v>453.95450516696002</v>
      </c>
      <c r="K16" s="23">
        <v>81.619393264763303</v>
      </c>
      <c r="L16" s="23">
        <v>48.361138266432803</v>
      </c>
      <c r="M16" s="23">
        <v>135.071907395002</v>
      </c>
      <c r="N16" s="23">
        <v>0</v>
      </c>
      <c r="O16" s="23">
        <v>202.67944369088301</v>
      </c>
      <c r="P16" s="23">
        <v>173.459207750075</v>
      </c>
      <c r="Q16" s="23">
        <v>39.201026089999999</v>
      </c>
      <c r="R16" s="23">
        <v>2.3345099999999999</v>
      </c>
      <c r="S16" s="23">
        <v>129.364956570625</v>
      </c>
      <c r="T16" s="23">
        <v>55.279693150684892</v>
      </c>
      <c r="V16" s="48">
        <v>2024</v>
      </c>
      <c r="W16" s="23">
        <v>160.2646965183084</v>
      </c>
      <c r="X16" s="23">
        <v>11.58580615680486</v>
      </c>
      <c r="Y16" s="23">
        <v>35.173782191227197</v>
      </c>
      <c r="Z16" s="23">
        <v>543.93016125074701</v>
      </c>
      <c r="AA16" s="23">
        <v>96.386683835065298</v>
      </c>
      <c r="AB16" s="23">
        <v>63.434925</v>
      </c>
      <c r="AC16" s="23">
        <v>68.804967148041399</v>
      </c>
      <c r="AD16" s="23">
        <v>48.7113682929917</v>
      </c>
      <c r="AE16" s="23">
        <v>373.10425814500798</v>
      </c>
      <c r="AF16" s="23">
        <v>29.507995237944201</v>
      </c>
      <c r="AG16" s="23">
        <v>56.900252981231603</v>
      </c>
      <c r="AH16" s="23">
        <v>142.309432430854</v>
      </c>
      <c r="AI16" s="23">
        <v>0</v>
      </c>
      <c r="AJ16" s="23">
        <v>205.93867777398501</v>
      </c>
      <c r="AK16" s="23">
        <v>167.95017172388799</v>
      </c>
      <c r="AL16" s="23">
        <v>56.028365219999998</v>
      </c>
      <c r="AM16" s="23">
        <v>4.3434900000000001</v>
      </c>
      <c r="AN16" s="23">
        <v>129.364956570625</v>
      </c>
      <c r="AO16" s="23">
        <v>68.047144128630094</v>
      </c>
    </row>
    <row r="17" spans="1:41" ht="13.5" thickBot="1">
      <c r="A17" s="48">
        <v>2025</v>
      </c>
      <c r="B17" s="23">
        <v>165.40987041588099</v>
      </c>
      <c r="C17" s="23">
        <v>10.70127594402126</v>
      </c>
      <c r="D17" s="23">
        <v>36.468615017384103</v>
      </c>
      <c r="E17" s="23">
        <v>1082.4769131503399</v>
      </c>
      <c r="F17" s="23">
        <v>142.446153284274</v>
      </c>
      <c r="G17" s="23">
        <v>24.399225000000001</v>
      </c>
      <c r="H17" s="23">
        <v>90.795420702908501</v>
      </c>
      <c r="I17" s="23">
        <v>45.6998970523926</v>
      </c>
      <c r="J17" s="23">
        <v>464.63500713616099</v>
      </c>
      <c r="K17" s="23">
        <v>82.6484622357288</v>
      </c>
      <c r="L17" s="23">
        <v>53.610034917376403</v>
      </c>
      <c r="M17" s="23">
        <v>139.730503608894</v>
      </c>
      <c r="N17" s="23">
        <v>0</v>
      </c>
      <c r="O17" s="23">
        <v>209.49757461705298</v>
      </c>
      <c r="P17" s="23">
        <v>173.488989049304</v>
      </c>
      <c r="Q17" s="23">
        <v>45.201913040000001</v>
      </c>
      <c r="R17" s="23">
        <v>2.6608499999999999</v>
      </c>
      <c r="S17" s="23">
        <v>130.57476777143</v>
      </c>
      <c r="T17" s="23">
        <v>58.752722932054795</v>
      </c>
      <c r="V17" s="48">
        <v>2025</v>
      </c>
      <c r="W17" s="23">
        <v>165.27023911091879</v>
      </c>
      <c r="X17" s="23">
        <v>12.50273916873082</v>
      </c>
      <c r="Y17" s="23">
        <v>35.884838820204799</v>
      </c>
      <c r="Z17" s="23">
        <v>540.55973083583899</v>
      </c>
      <c r="AA17" s="23">
        <v>96.8628251650279</v>
      </c>
      <c r="AB17" s="23">
        <v>45.768487499999999</v>
      </c>
      <c r="AC17" s="23">
        <v>66.25003909516559</v>
      </c>
      <c r="AD17" s="23">
        <v>49.212137837686797</v>
      </c>
      <c r="AE17" s="23">
        <v>383.92798674615801</v>
      </c>
      <c r="AF17" s="23">
        <v>29.900703057697498</v>
      </c>
      <c r="AG17" s="23">
        <v>55.682766526209903</v>
      </c>
      <c r="AH17" s="23">
        <v>148.11780401189401</v>
      </c>
      <c r="AI17" s="23">
        <v>0</v>
      </c>
      <c r="AJ17" s="23">
        <v>209.538831723833</v>
      </c>
      <c r="AK17" s="23">
        <v>170.46586283482799</v>
      </c>
      <c r="AL17" s="23">
        <v>69.684182609999993</v>
      </c>
      <c r="AM17" s="23">
        <v>4.5669599999999999</v>
      </c>
      <c r="AN17" s="23">
        <v>130.57476777143</v>
      </c>
      <c r="AO17" s="23">
        <v>69.547894355890406</v>
      </c>
    </row>
    <row r="18" spans="1:41" ht="13.5" thickBot="1">
      <c r="A18" s="48">
        <v>2026</v>
      </c>
      <c r="B18" s="23">
        <v>165.596884555516</v>
      </c>
      <c r="C18" s="23">
        <v>11.71241095449051</v>
      </c>
      <c r="D18" s="23">
        <v>36.550513079593799</v>
      </c>
      <c r="E18" s="23">
        <v>1104.0231181863101</v>
      </c>
      <c r="F18" s="23">
        <v>142.959966691142</v>
      </c>
      <c r="G18" s="23">
        <v>29.936250000000001</v>
      </c>
      <c r="H18" s="23">
        <v>93.612895851725099</v>
      </c>
      <c r="I18" s="23">
        <v>44.967632045649502</v>
      </c>
      <c r="J18" s="23">
        <v>466.60569394076299</v>
      </c>
      <c r="K18" s="23">
        <v>90.234559378008797</v>
      </c>
      <c r="L18" s="23">
        <v>51.604411323826298</v>
      </c>
      <c r="M18" s="23">
        <v>138.899583592883</v>
      </c>
      <c r="N18" s="23">
        <v>0</v>
      </c>
      <c r="O18" s="23">
        <v>220.409734442803</v>
      </c>
      <c r="P18" s="23">
        <v>179.14761947198201</v>
      </c>
      <c r="Q18" s="23">
        <v>47.110226089999998</v>
      </c>
      <c r="R18" s="23">
        <v>2.6640000000000001</v>
      </c>
      <c r="S18" s="23">
        <v>131.83591189384899</v>
      </c>
      <c r="T18" s="23">
        <v>58.612213583424705</v>
      </c>
      <c r="V18" s="48">
        <v>2026</v>
      </c>
      <c r="W18" s="23">
        <v>159.61480541314759</v>
      </c>
      <c r="X18" s="23">
        <v>12.005329242478901</v>
      </c>
      <c r="Y18" s="23">
        <v>35.340557728521297</v>
      </c>
      <c r="Z18" s="23">
        <v>558.11435995817499</v>
      </c>
      <c r="AA18" s="23">
        <v>97.182426090227395</v>
      </c>
      <c r="AB18" s="23">
        <v>63.224437500000001</v>
      </c>
      <c r="AC18" s="23">
        <v>69.757131249173696</v>
      </c>
      <c r="AD18" s="23">
        <v>49.8779101904897</v>
      </c>
      <c r="AE18" s="23">
        <v>381.28970987935901</v>
      </c>
      <c r="AF18" s="23">
        <v>40.407617583824198</v>
      </c>
      <c r="AG18" s="23">
        <v>56.381258589390299</v>
      </c>
      <c r="AH18" s="23">
        <v>142.982547557006</v>
      </c>
      <c r="AI18" s="23">
        <v>0</v>
      </c>
      <c r="AJ18" s="23">
        <v>214.588747033478</v>
      </c>
      <c r="AK18" s="23">
        <v>183.54714424267999</v>
      </c>
      <c r="AL18" s="23">
        <v>72.732443480000001</v>
      </c>
      <c r="AM18" s="23">
        <v>4.5454499999999998</v>
      </c>
      <c r="AN18" s="23">
        <v>131.83591189384899</v>
      </c>
      <c r="AO18" s="23">
        <v>69.351479363150702</v>
      </c>
    </row>
    <row r="19" spans="1:41" ht="13.5" thickBot="1">
      <c r="A19" s="48">
        <v>2027</v>
      </c>
      <c r="B19" s="23">
        <v>168.8497235106</v>
      </c>
      <c r="C19" s="23">
        <v>12.42858562503335</v>
      </c>
      <c r="D19" s="23">
        <v>36.619485316146303</v>
      </c>
      <c r="E19" s="23">
        <v>1118.9872694150799</v>
      </c>
      <c r="F19" s="23">
        <v>143.415043960617</v>
      </c>
      <c r="G19" s="23">
        <v>30.877424999999999</v>
      </c>
      <c r="H19" s="23">
        <v>94.91980603742519</v>
      </c>
      <c r="I19" s="23">
        <v>46.645710153985505</v>
      </c>
      <c r="J19" s="23">
        <v>471.96998044346799</v>
      </c>
      <c r="K19" s="23">
        <v>93.081559114334993</v>
      </c>
      <c r="L19" s="23">
        <v>51.012167147778896</v>
      </c>
      <c r="M19" s="23">
        <v>140.656755478355</v>
      </c>
      <c r="N19" s="23">
        <v>0</v>
      </c>
      <c r="O19" s="23">
        <v>222.69183974521798</v>
      </c>
      <c r="P19" s="23">
        <v>179.49705871086201</v>
      </c>
      <c r="Q19" s="23">
        <v>48.505226090000001</v>
      </c>
      <c r="R19" s="23">
        <v>2.9470499999999999</v>
      </c>
      <c r="S19" s="23">
        <v>133.18401937788701</v>
      </c>
      <c r="T19" s="23">
        <v>62.986652054794504</v>
      </c>
      <c r="V19" s="48">
        <v>2027</v>
      </c>
      <c r="W19" s="23">
        <v>141.91945307672569</v>
      </c>
      <c r="X19" s="23">
        <v>11.540297465789742</v>
      </c>
      <c r="Y19" s="23">
        <v>35.354602880809999</v>
      </c>
      <c r="Z19" s="23">
        <v>565.43181218481504</v>
      </c>
      <c r="AA19" s="23">
        <v>97.437510098708401</v>
      </c>
      <c r="AB19" s="23">
        <v>69.348150000000004</v>
      </c>
      <c r="AC19" s="23">
        <v>70.189875758679506</v>
      </c>
      <c r="AD19" s="23">
        <v>52.189348822440103</v>
      </c>
      <c r="AE19" s="23">
        <v>383.566044113891</v>
      </c>
      <c r="AF19" s="23">
        <v>43.198040650950304</v>
      </c>
      <c r="AG19" s="23">
        <v>56.3553696365367</v>
      </c>
      <c r="AH19" s="23">
        <v>139.13514024387601</v>
      </c>
      <c r="AI19" s="23">
        <v>0</v>
      </c>
      <c r="AJ19" s="23">
        <v>216.979577574296</v>
      </c>
      <c r="AK19" s="23">
        <v>185.180554612462</v>
      </c>
      <c r="AL19" s="23">
        <v>72.442486959999997</v>
      </c>
      <c r="AM19" s="23">
        <v>4.9725000000000001</v>
      </c>
      <c r="AN19" s="23">
        <v>133.18401937788701</v>
      </c>
      <c r="AO19" s="23">
        <v>71.683643350411003</v>
      </c>
    </row>
    <row r="20" spans="1:41" ht="13.5" thickBot="1">
      <c r="A20" s="48">
        <v>2028</v>
      </c>
      <c r="B20" s="23">
        <v>168.392216562264</v>
      </c>
      <c r="C20" s="23">
        <v>12.273428118570729</v>
      </c>
      <c r="D20" s="23">
        <v>36.729108228072498</v>
      </c>
      <c r="E20" s="23">
        <v>1131.1427824352102</v>
      </c>
      <c r="F20" s="23">
        <v>143.95972179408801</v>
      </c>
      <c r="G20" s="23">
        <v>33.993000000000002</v>
      </c>
      <c r="H20" s="23">
        <v>95.020118256314589</v>
      </c>
      <c r="I20" s="23">
        <v>51.0825365344445</v>
      </c>
      <c r="J20" s="23">
        <v>477.15702088931596</v>
      </c>
      <c r="K20" s="23">
        <v>93.540272071915098</v>
      </c>
      <c r="L20" s="23">
        <v>50.445857186664</v>
      </c>
      <c r="M20" s="23">
        <v>142.97786299430402</v>
      </c>
      <c r="N20" s="23">
        <v>0</v>
      </c>
      <c r="O20" s="23">
        <v>227.28582940645299</v>
      </c>
      <c r="P20" s="23">
        <v>179.85849056943002</v>
      </c>
      <c r="Q20" s="23">
        <v>50.504478259999999</v>
      </c>
      <c r="R20" s="23">
        <v>3.05145</v>
      </c>
      <c r="S20" s="23">
        <v>134.42777995479901</v>
      </c>
      <c r="T20" s="23">
        <v>63.522864446164398</v>
      </c>
      <c r="V20" s="48">
        <v>2028</v>
      </c>
      <c r="W20" s="23">
        <v>141.54064042665311</v>
      </c>
      <c r="X20" s="23">
        <v>12.018397333239559</v>
      </c>
      <c r="Y20" s="23">
        <v>35.455605103146603</v>
      </c>
      <c r="Z20" s="23">
        <v>567.33488577332798</v>
      </c>
      <c r="AA20" s="23">
        <v>97.777909630507494</v>
      </c>
      <c r="AB20" s="23">
        <v>62.848012500000003</v>
      </c>
      <c r="AC20" s="23">
        <v>69.880443872332108</v>
      </c>
      <c r="AD20" s="23">
        <v>52.183865305774901</v>
      </c>
      <c r="AE20" s="23">
        <v>385.59533140426504</v>
      </c>
      <c r="AF20" s="23">
        <v>43.207849928791397</v>
      </c>
      <c r="AG20" s="23">
        <v>58.015161951027501</v>
      </c>
      <c r="AH20" s="23">
        <v>139.27135950341599</v>
      </c>
      <c r="AI20" s="23">
        <v>0</v>
      </c>
      <c r="AJ20" s="23">
        <v>219.73630562132499</v>
      </c>
      <c r="AK20" s="23">
        <v>184.217162738544</v>
      </c>
      <c r="AL20" s="23">
        <v>76.622947830000001</v>
      </c>
      <c r="AM20" s="23">
        <v>4.9209300000000002</v>
      </c>
      <c r="AN20" s="23">
        <v>134.42777995479901</v>
      </c>
      <c r="AO20" s="23">
        <v>72.983805107671202</v>
      </c>
    </row>
    <row r="21" spans="1:41" ht="13.5" thickBot="1">
      <c r="A21" s="48">
        <v>2029</v>
      </c>
      <c r="B21" s="23">
        <v>172.42992189101199</v>
      </c>
      <c r="C21" s="23">
        <v>13.320693153537949</v>
      </c>
      <c r="D21" s="23">
        <v>36.944387402560302</v>
      </c>
      <c r="E21" s="23">
        <v>1158.04744152323</v>
      </c>
      <c r="F21" s="23">
        <v>144.441789120755</v>
      </c>
      <c r="G21" s="23">
        <v>33.424087499999999</v>
      </c>
      <c r="H21" s="23">
        <v>96.160116009699806</v>
      </c>
      <c r="I21" s="23">
        <v>50.571861852484702</v>
      </c>
      <c r="J21" s="23">
        <v>486.65961616421197</v>
      </c>
      <c r="K21" s="23">
        <v>94.206985197989795</v>
      </c>
      <c r="L21" s="23">
        <v>56.468966330867303</v>
      </c>
      <c r="M21" s="23">
        <v>146.18127508404601</v>
      </c>
      <c r="N21" s="23">
        <v>0</v>
      </c>
      <c r="O21" s="23">
        <v>233.09230695587701</v>
      </c>
      <c r="P21" s="23">
        <v>180.03218761441101</v>
      </c>
      <c r="Q21" s="23">
        <v>53.732582610000001</v>
      </c>
      <c r="R21" s="23">
        <v>3.1476600000000001</v>
      </c>
      <c r="S21" s="23">
        <v>135.508518934889</v>
      </c>
      <c r="T21" s="23">
        <v>65.222581177534295</v>
      </c>
      <c r="V21" s="48">
        <v>2029</v>
      </c>
      <c r="W21" s="23">
        <v>145.8593778154154</v>
      </c>
      <c r="X21" s="23">
        <v>12.466623422057861</v>
      </c>
      <c r="Y21" s="23">
        <v>35.692005288935398</v>
      </c>
      <c r="Z21" s="23">
        <v>578.98836148454006</v>
      </c>
      <c r="AA21" s="23">
        <v>98.038134567401102</v>
      </c>
      <c r="AB21" s="23">
        <v>63.3826125</v>
      </c>
      <c r="AC21" s="23">
        <v>71.690346743912599</v>
      </c>
      <c r="AD21" s="23">
        <v>52.989662620667104</v>
      </c>
      <c r="AE21" s="23">
        <v>396.886006786243</v>
      </c>
      <c r="AF21" s="23">
        <v>43.960465999214598</v>
      </c>
      <c r="AG21" s="23">
        <v>60.964949250502301</v>
      </c>
      <c r="AH21" s="23">
        <v>149.89363505560601</v>
      </c>
      <c r="AI21" s="23">
        <v>0</v>
      </c>
      <c r="AJ21" s="23">
        <v>225.266897396253</v>
      </c>
      <c r="AK21" s="23">
        <v>184.359408224493</v>
      </c>
      <c r="AL21" s="23">
        <v>76.632417390000001</v>
      </c>
      <c r="AM21" s="23">
        <v>5.10642</v>
      </c>
      <c r="AN21" s="23">
        <v>135.508518934889</v>
      </c>
      <c r="AO21" s="23">
        <v>74.892020334931502</v>
      </c>
    </row>
    <row r="22" spans="1:41" ht="15" customHeight="1" thickBot="1">
      <c r="A22" s="48">
        <v>2030</v>
      </c>
      <c r="B22" s="23">
        <v>186.714250900092</v>
      </c>
      <c r="C22" s="23">
        <v>12.639463449405211</v>
      </c>
      <c r="D22" s="23">
        <v>37.328071693935698</v>
      </c>
      <c r="E22" s="23">
        <v>1224.0846888390702</v>
      </c>
      <c r="F22" s="23">
        <v>144.69561041834001</v>
      </c>
      <c r="G22" s="23">
        <v>30.268012500000001</v>
      </c>
      <c r="H22" s="23">
        <v>97.039946481917895</v>
      </c>
      <c r="I22" s="23">
        <v>52.762360001613203</v>
      </c>
      <c r="J22" s="23">
        <v>499.74831539833804</v>
      </c>
      <c r="K22" s="23">
        <v>97.847560163889696</v>
      </c>
      <c r="L22" s="23">
        <v>62.982096255421602</v>
      </c>
      <c r="M22" s="23">
        <v>149.85354101923798</v>
      </c>
      <c r="N22" s="23">
        <v>18.07787166</v>
      </c>
      <c r="O22" s="23">
        <v>236.951197270899</v>
      </c>
      <c r="P22" s="23">
        <v>192.300996026359</v>
      </c>
      <c r="Q22" s="23">
        <v>71.405530429999999</v>
      </c>
      <c r="R22" s="23">
        <v>4.6619999999999999</v>
      </c>
      <c r="S22" s="23">
        <v>136.64693593656</v>
      </c>
      <c r="T22" s="23">
        <v>68.233480528904096</v>
      </c>
      <c r="V22" s="48">
        <v>2030</v>
      </c>
      <c r="W22" s="23">
        <v>160.10771537824689</v>
      </c>
      <c r="X22" s="23">
        <v>13.313831318949191</v>
      </c>
      <c r="Y22" s="23">
        <v>36.574493940195495</v>
      </c>
      <c r="Z22" s="23">
        <v>651.90400338980203</v>
      </c>
      <c r="AA22" s="23">
        <v>98.048074712545997</v>
      </c>
      <c r="AB22" s="23">
        <v>41.885100000000001</v>
      </c>
      <c r="AC22" s="23">
        <v>69.301293506073407</v>
      </c>
      <c r="AD22" s="23">
        <v>55.052950020130098</v>
      </c>
      <c r="AE22" s="23">
        <v>416.794890415792</v>
      </c>
      <c r="AF22" s="23">
        <v>44.226880945172297</v>
      </c>
      <c r="AG22" s="23">
        <v>64.815608909039696</v>
      </c>
      <c r="AH22" s="23">
        <v>160.186001628182</v>
      </c>
      <c r="AI22" s="23">
        <v>21.54436364</v>
      </c>
      <c r="AJ22" s="23">
        <v>246.53485331011302</v>
      </c>
      <c r="AK22" s="23">
        <v>191.000023766265</v>
      </c>
      <c r="AL22" s="23">
        <v>80.077773910000005</v>
      </c>
      <c r="AM22" s="23">
        <v>5.1781499999999996</v>
      </c>
      <c r="AN22" s="23">
        <v>136.64693593656</v>
      </c>
      <c r="AO22" s="23">
        <v>75.775486902191801</v>
      </c>
    </row>
    <row r="23" spans="1:41" ht="13.5" thickBot="1">
      <c r="A23" s="48">
        <v>2031</v>
      </c>
      <c r="B23" s="23">
        <v>188.00200344501098</v>
      </c>
      <c r="C23" s="23">
        <v>17.568357675373228</v>
      </c>
      <c r="D23" s="23">
        <v>37.850627216990695</v>
      </c>
      <c r="E23" s="23">
        <v>1251.14211216588</v>
      </c>
      <c r="F23" s="23">
        <v>144.735674551534</v>
      </c>
      <c r="G23" s="23">
        <v>31.6319625</v>
      </c>
      <c r="H23" s="23">
        <v>97.140101712291511</v>
      </c>
      <c r="I23" s="23">
        <v>54.517263052081603</v>
      </c>
      <c r="J23" s="23">
        <v>523.368765371878</v>
      </c>
      <c r="K23" s="23">
        <v>108.15062353546421</v>
      </c>
      <c r="L23" s="23">
        <v>60.933332875173797</v>
      </c>
      <c r="M23" s="23">
        <v>162.64742480925599</v>
      </c>
      <c r="N23" s="23">
        <v>20.137090910000001</v>
      </c>
      <c r="O23" s="23">
        <v>242.72670819660698</v>
      </c>
      <c r="P23" s="23">
        <v>206.17154812475002</v>
      </c>
      <c r="Q23" s="23">
        <v>70.763086959999995</v>
      </c>
      <c r="R23" s="23">
        <v>4.2041700000000004</v>
      </c>
      <c r="S23" s="23">
        <v>137.82094782698101</v>
      </c>
      <c r="T23" s="23">
        <v>68.465492910273994</v>
      </c>
      <c r="V23" s="48">
        <v>2031</v>
      </c>
      <c r="W23" s="23">
        <v>206.65282215738409</v>
      </c>
      <c r="X23" s="23">
        <v>11.807038405263778</v>
      </c>
      <c r="Y23" s="23">
        <v>36.362410547492999</v>
      </c>
      <c r="Z23" s="23">
        <v>687.21100495257599</v>
      </c>
      <c r="AA23" s="23">
        <v>97.869555577957996</v>
      </c>
      <c r="AB23" s="23">
        <v>33.841687499999999</v>
      </c>
      <c r="AC23" s="23">
        <v>70.408955584524904</v>
      </c>
      <c r="AD23" s="23">
        <v>57.8347646324344</v>
      </c>
      <c r="AE23" s="23">
        <v>404.349357583889</v>
      </c>
      <c r="AF23" s="23">
        <v>54.123113335302904</v>
      </c>
      <c r="AG23" s="23">
        <v>64.488814620042703</v>
      </c>
      <c r="AH23" s="23">
        <v>150.16923528282101</v>
      </c>
      <c r="AI23" s="23">
        <v>26.20501604</v>
      </c>
      <c r="AJ23" s="23">
        <v>264.68390809968599</v>
      </c>
      <c r="AK23" s="23">
        <v>201.75724459458499</v>
      </c>
      <c r="AL23" s="23">
        <v>77.717504349999999</v>
      </c>
      <c r="AM23" s="23">
        <v>5.2753500000000004</v>
      </c>
      <c r="AN23" s="23">
        <v>137.82094782698101</v>
      </c>
      <c r="AO23" s="23">
        <v>75.698378309452096</v>
      </c>
    </row>
    <row r="24" spans="1:41" ht="13.5" thickBot="1">
      <c r="A24" s="48">
        <v>2032</v>
      </c>
      <c r="B24" s="23">
        <v>191.439156349028</v>
      </c>
      <c r="C24" s="23">
        <v>17.46881830054723</v>
      </c>
      <c r="D24" s="23">
        <v>37.731472478522498</v>
      </c>
      <c r="E24" s="23">
        <v>1257.54155528251</v>
      </c>
      <c r="F24" s="23">
        <v>144.633942218442</v>
      </c>
      <c r="G24" s="23">
        <v>31.208962499999998</v>
      </c>
      <c r="H24" s="23">
        <v>97.053847798710009</v>
      </c>
      <c r="I24" s="23">
        <v>56.217281557859103</v>
      </c>
      <c r="J24" s="23">
        <v>525.81593677595902</v>
      </c>
      <c r="K24" s="23">
        <v>106.75386732881189</v>
      </c>
      <c r="L24" s="23">
        <v>61.455223471412104</v>
      </c>
      <c r="M24" s="23">
        <v>163.385510773574</v>
      </c>
      <c r="N24" s="23">
        <v>19.537700529999999</v>
      </c>
      <c r="O24" s="23">
        <v>263.48661240576303</v>
      </c>
      <c r="P24" s="23">
        <v>222.206019775947</v>
      </c>
      <c r="Q24" s="23">
        <v>63.757252170000001</v>
      </c>
      <c r="R24" s="23">
        <v>3.6576900000000001</v>
      </c>
      <c r="S24" s="23">
        <v>138.91170286986701</v>
      </c>
      <c r="T24" s="23">
        <v>70.172722691643798</v>
      </c>
      <c r="V24" s="48">
        <v>2032</v>
      </c>
      <c r="W24" s="23">
        <v>205.8473667729366</v>
      </c>
      <c r="X24" s="23">
        <v>16.275716123808341</v>
      </c>
      <c r="Y24" s="23">
        <v>36.592523297627906</v>
      </c>
      <c r="Z24" s="23">
        <v>696.56946765283101</v>
      </c>
      <c r="AA24" s="23">
        <v>97.6142972639379</v>
      </c>
      <c r="AB24" s="23">
        <v>27.938025</v>
      </c>
      <c r="AC24" s="23">
        <v>70.877884041834108</v>
      </c>
      <c r="AD24" s="23">
        <v>57.649444762257097</v>
      </c>
      <c r="AE24" s="23">
        <v>409.98112715406802</v>
      </c>
      <c r="AF24" s="23">
        <v>55.879780535157899</v>
      </c>
      <c r="AG24" s="23">
        <v>65.772495506659098</v>
      </c>
      <c r="AH24" s="23">
        <v>152.896970177832</v>
      </c>
      <c r="AI24" s="23">
        <v>26.023090910000001</v>
      </c>
      <c r="AJ24" s="23">
        <v>292.241853262473</v>
      </c>
      <c r="AK24" s="23">
        <v>218.21590565511102</v>
      </c>
      <c r="AL24" s="23">
        <v>80.602043480000006</v>
      </c>
      <c r="AM24" s="23">
        <v>5.2398899999999999</v>
      </c>
      <c r="AN24" s="23">
        <v>138.91170286986701</v>
      </c>
      <c r="AO24" s="23">
        <v>75.609970846712301</v>
      </c>
    </row>
    <row r="25" spans="1:41" ht="13.5" thickBot="1">
      <c r="A25" s="48">
        <v>2033</v>
      </c>
      <c r="B25" s="23">
        <v>198.82953728344398</v>
      </c>
      <c r="C25" s="23">
        <v>17.702095658234242</v>
      </c>
      <c r="D25" s="23">
        <v>38.019664752700301</v>
      </c>
      <c r="E25" s="23">
        <v>1272.5652756146401</v>
      </c>
      <c r="F25" s="23">
        <v>144.481771561329</v>
      </c>
      <c r="G25" s="23">
        <v>29.3598</v>
      </c>
      <c r="H25" s="23">
        <v>98.26582334038919</v>
      </c>
      <c r="I25" s="23">
        <v>58.622532035961797</v>
      </c>
      <c r="J25" s="23">
        <v>537.85190968407505</v>
      </c>
      <c r="K25" s="23">
        <v>109.79239277861579</v>
      </c>
      <c r="L25" s="23">
        <v>60.554715460100496</v>
      </c>
      <c r="M25" s="23">
        <v>162.623541829782</v>
      </c>
      <c r="N25" s="23">
        <v>20.151529409999998</v>
      </c>
      <c r="O25" s="23">
        <v>281.80075801074997</v>
      </c>
      <c r="P25" s="23">
        <v>227.85608582390302</v>
      </c>
      <c r="Q25" s="23">
        <v>68.785043479999999</v>
      </c>
      <c r="R25" s="23">
        <v>3.85758</v>
      </c>
      <c r="S25" s="23">
        <v>139.95522114330501</v>
      </c>
      <c r="T25" s="23">
        <v>67.756622033013699</v>
      </c>
      <c r="V25" s="48">
        <v>2033</v>
      </c>
      <c r="W25" s="23">
        <v>204.08237318264389</v>
      </c>
      <c r="X25" s="23">
        <v>19.310342478875569</v>
      </c>
      <c r="Y25" s="23">
        <v>36.293372543257604</v>
      </c>
      <c r="Z25" s="23">
        <v>700.13092117065491</v>
      </c>
      <c r="AA25" s="23">
        <v>97.319334350396204</v>
      </c>
      <c r="AB25" s="23">
        <v>25.4309625</v>
      </c>
      <c r="AC25" s="23">
        <v>70.017500520980605</v>
      </c>
      <c r="AD25" s="23">
        <v>58.986200370613602</v>
      </c>
      <c r="AE25" s="23">
        <v>405.49155986290299</v>
      </c>
      <c r="AF25" s="23">
        <v>56.917871708981806</v>
      </c>
      <c r="AG25" s="23">
        <v>64.426853555050997</v>
      </c>
      <c r="AH25" s="23">
        <v>144.973804224563</v>
      </c>
      <c r="AI25" s="23">
        <v>22.942203209999999</v>
      </c>
      <c r="AJ25" s="23">
        <v>322.76188208669998</v>
      </c>
      <c r="AK25" s="23">
        <v>227.368162213537</v>
      </c>
      <c r="AL25" s="23">
        <v>80.164721740000005</v>
      </c>
      <c r="AM25" s="23">
        <v>5.2977600000000002</v>
      </c>
      <c r="AN25" s="23">
        <v>139.95522114330501</v>
      </c>
      <c r="AO25" s="23">
        <v>77.031030993972593</v>
      </c>
    </row>
    <row r="26" spans="1:41">
      <c r="A26" s="117"/>
    </row>
    <row r="27" spans="1:41">
      <c r="A27" s="44" t="s">
        <v>175</v>
      </c>
      <c r="V27" s="44" t="s">
        <v>176</v>
      </c>
    </row>
    <row r="28" spans="1:41" ht="6.95" customHeight="1" thickBot="1">
      <c r="A28" s="117"/>
      <c r="B28" s="123"/>
      <c r="C28" s="123"/>
      <c r="D28" s="123"/>
      <c r="E28" s="123"/>
      <c r="F28" s="123"/>
      <c r="G28" s="123"/>
      <c r="H28" s="123"/>
      <c r="I28" s="123"/>
      <c r="J28" s="123"/>
      <c r="K28" s="123"/>
      <c r="L28" s="123"/>
      <c r="M28" s="123"/>
      <c r="N28" s="123"/>
      <c r="O28" s="123"/>
      <c r="P28" s="123"/>
      <c r="Q28" s="123"/>
      <c r="R28" s="123"/>
      <c r="S28" s="123"/>
      <c r="T28" s="123"/>
    </row>
    <row r="29" spans="1:41" ht="22.5">
      <c r="A29" s="133" t="s">
        <v>156</v>
      </c>
      <c r="B29" s="150" t="s">
        <v>107</v>
      </c>
      <c r="C29" s="150"/>
      <c r="D29" s="150"/>
      <c r="E29" s="146" t="s">
        <v>108</v>
      </c>
      <c r="F29" s="147"/>
      <c r="G29" s="147"/>
      <c r="H29" s="148"/>
      <c r="I29" s="133" t="s">
        <v>109</v>
      </c>
      <c r="J29" s="146" t="s">
        <v>157</v>
      </c>
      <c r="K29" s="147"/>
      <c r="L29" s="147"/>
      <c r="M29" s="147"/>
      <c r="N29" s="148"/>
      <c r="O29" s="146" t="s">
        <v>111</v>
      </c>
      <c r="P29" s="147"/>
      <c r="Q29" s="147"/>
      <c r="R29" s="147"/>
      <c r="S29" s="147"/>
      <c r="T29" s="147"/>
      <c r="V29" s="129" t="s">
        <v>156</v>
      </c>
      <c r="W29" s="150" t="s">
        <v>107</v>
      </c>
      <c r="X29" s="150"/>
      <c r="Y29" s="150"/>
      <c r="Z29" s="146" t="s">
        <v>108</v>
      </c>
      <c r="AA29" s="147"/>
      <c r="AB29" s="147"/>
      <c r="AC29" s="148"/>
      <c r="AD29" s="129" t="s">
        <v>109</v>
      </c>
      <c r="AE29" s="146" t="s">
        <v>157</v>
      </c>
      <c r="AF29" s="147"/>
      <c r="AG29" s="147"/>
      <c r="AH29" s="147"/>
      <c r="AI29" s="148"/>
      <c r="AJ29" s="146" t="s">
        <v>111</v>
      </c>
      <c r="AK29" s="147"/>
      <c r="AL29" s="147"/>
      <c r="AM29" s="147"/>
      <c r="AN29" s="147"/>
      <c r="AO29" s="147"/>
    </row>
    <row r="30" spans="1:41" ht="22.5">
      <c r="A30" s="133" t="s">
        <v>158</v>
      </c>
      <c r="B30" s="133" t="s">
        <v>159</v>
      </c>
      <c r="C30" s="133" t="s">
        <v>160</v>
      </c>
      <c r="D30" s="133" t="s">
        <v>161</v>
      </c>
      <c r="E30" s="133" t="s">
        <v>162</v>
      </c>
      <c r="F30" s="133" t="s">
        <v>163</v>
      </c>
      <c r="G30" s="133" t="s">
        <v>191</v>
      </c>
      <c r="H30" s="133" t="s">
        <v>164</v>
      </c>
      <c r="I30" s="133" t="s">
        <v>165</v>
      </c>
      <c r="J30" s="133" t="s">
        <v>166</v>
      </c>
      <c r="K30" s="133" t="s">
        <v>167</v>
      </c>
      <c r="L30" s="133" t="s">
        <v>168</v>
      </c>
      <c r="M30" s="133" t="s">
        <v>169</v>
      </c>
      <c r="N30" s="133" t="s">
        <v>190</v>
      </c>
      <c r="O30" s="133" t="s">
        <v>170</v>
      </c>
      <c r="P30" s="133" t="s">
        <v>171</v>
      </c>
      <c r="Q30" s="133" t="s">
        <v>193</v>
      </c>
      <c r="R30" s="133" t="s">
        <v>192</v>
      </c>
      <c r="S30" s="133" t="s">
        <v>172</v>
      </c>
      <c r="T30" s="133" t="s">
        <v>173</v>
      </c>
      <c r="V30" s="129" t="s">
        <v>158</v>
      </c>
      <c r="W30" s="129" t="s">
        <v>159</v>
      </c>
      <c r="X30" s="129" t="s">
        <v>160</v>
      </c>
      <c r="Y30" s="129" t="s">
        <v>161</v>
      </c>
      <c r="Z30" s="129" t="s">
        <v>162</v>
      </c>
      <c r="AA30" s="129" t="s">
        <v>163</v>
      </c>
      <c r="AB30" s="129" t="s">
        <v>191</v>
      </c>
      <c r="AC30" s="129" t="s">
        <v>164</v>
      </c>
      <c r="AD30" s="129" t="s">
        <v>165</v>
      </c>
      <c r="AE30" s="129" t="s">
        <v>166</v>
      </c>
      <c r="AF30" s="129" t="s">
        <v>167</v>
      </c>
      <c r="AG30" s="129" t="s">
        <v>168</v>
      </c>
      <c r="AH30" s="129" t="s">
        <v>169</v>
      </c>
      <c r="AI30" s="129" t="s">
        <v>190</v>
      </c>
      <c r="AJ30" s="129" t="s">
        <v>170</v>
      </c>
      <c r="AK30" s="129" t="s">
        <v>171</v>
      </c>
      <c r="AL30" s="129" t="s">
        <v>193</v>
      </c>
      <c r="AM30" s="129" t="s">
        <v>192</v>
      </c>
      <c r="AN30" s="129" t="s">
        <v>172</v>
      </c>
      <c r="AO30" s="129" t="s">
        <v>173</v>
      </c>
    </row>
    <row r="31" spans="1:41" ht="13.5" thickBot="1">
      <c r="A31" s="48">
        <v>2013</v>
      </c>
      <c r="B31" s="23">
        <v>215.586243420822</v>
      </c>
      <c r="C31" s="23">
        <v>8.6025096615618803</v>
      </c>
      <c r="D31" s="23">
        <v>39.678626063909498</v>
      </c>
      <c r="E31" s="23">
        <v>1080.62305883108</v>
      </c>
      <c r="F31" s="23">
        <v>156.89474198459399</v>
      </c>
      <c r="G31" s="23">
        <v>1.4839875</v>
      </c>
      <c r="H31" s="23">
        <v>85.2274973587039</v>
      </c>
      <c r="I31" s="23">
        <v>45.591937410295202</v>
      </c>
      <c r="J31" s="23">
        <v>415.84251519817695</v>
      </c>
      <c r="K31" s="23">
        <v>72.955731562310504</v>
      </c>
      <c r="L31" s="23">
        <v>70.335045609996797</v>
      </c>
      <c r="M31" s="23">
        <v>113.581197382943</v>
      </c>
      <c r="N31" s="23">
        <v>0</v>
      </c>
      <c r="O31" s="23">
        <v>197.10651870600699</v>
      </c>
      <c r="P31" s="23">
        <v>135.68008668650199</v>
      </c>
      <c r="Q31" s="23">
        <v>28.511530430000001</v>
      </c>
      <c r="R31" s="23">
        <v>0</v>
      </c>
      <c r="S31" s="23">
        <v>116.717992780841</v>
      </c>
      <c r="T31" s="23">
        <v>27.037702999410701</v>
      </c>
      <c r="V31" s="48">
        <v>2013</v>
      </c>
      <c r="W31" s="23">
        <v>230.47737314055041</v>
      </c>
      <c r="X31" s="23">
        <v>14.983533308325791</v>
      </c>
      <c r="Y31" s="23">
        <v>43.335309248134102</v>
      </c>
      <c r="Z31" s="23">
        <v>643.75611791958693</v>
      </c>
      <c r="AA31" s="23">
        <v>103.466429118904</v>
      </c>
      <c r="AB31" s="23">
        <v>17.697487500000001</v>
      </c>
      <c r="AC31" s="23">
        <v>56.626071708981002</v>
      </c>
      <c r="AD31" s="23">
        <v>42.269684390847203</v>
      </c>
      <c r="AE31" s="23">
        <v>315.28390500099999</v>
      </c>
      <c r="AF31" s="23">
        <v>30.7359602041623</v>
      </c>
      <c r="AG31" s="23">
        <v>68.301556658861003</v>
      </c>
      <c r="AH31" s="23">
        <v>105.07765121015299</v>
      </c>
      <c r="AI31" s="23">
        <v>0</v>
      </c>
      <c r="AJ31" s="23">
        <v>195.438743525879</v>
      </c>
      <c r="AK31" s="23">
        <v>141.16651100000001</v>
      </c>
      <c r="AL31" s="23">
        <v>77.456895650000007</v>
      </c>
      <c r="AM31" s="23">
        <v>0</v>
      </c>
      <c r="AN31" s="23">
        <v>116.736234940093</v>
      </c>
      <c r="AO31" s="23">
        <v>51.949166738680603</v>
      </c>
    </row>
    <row r="32" spans="1:41" ht="13.5" thickBot="1">
      <c r="A32" s="48">
        <v>2014</v>
      </c>
      <c r="B32" s="23">
        <v>253.860416378168</v>
      </c>
      <c r="C32" s="23">
        <v>8.1434480957026292</v>
      </c>
      <c r="D32" s="23">
        <v>38.544167574761403</v>
      </c>
      <c r="E32" s="23">
        <v>1081.0184406153601</v>
      </c>
      <c r="F32" s="23">
        <v>156.40065660243999</v>
      </c>
      <c r="G32" s="23">
        <v>0.20598749999999999</v>
      </c>
      <c r="H32" s="23">
        <v>85.412225083734199</v>
      </c>
      <c r="I32" s="23">
        <v>41.881941987084602</v>
      </c>
      <c r="J32" s="23">
        <v>410.289987309602</v>
      </c>
      <c r="K32" s="23">
        <v>73.297301283774701</v>
      </c>
      <c r="L32" s="23">
        <v>80.600641585047541</v>
      </c>
      <c r="M32" s="23">
        <v>113.58181767976799</v>
      </c>
      <c r="N32" s="23">
        <v>0</v>
      </c>
      <c r="O32" s="23">
        <v>213.886832280758</v>
      </c>
      <c r="P32" s="23">
        <v>140.40812430650601</v>
      </c>
      <c r="Q32" s="23">
        <v>84.762939130000007</v>
      </c>
      <c r="R32" s="23">
        <v>0</v>
      </c>
      <c r="S32" s="23">
        <v>119.245269913459</v>
      </c>
      <c r="T32" s="23">
        <v>58.345213909863801</v>
      </c>
      <c r="V32" s="48">
        <v>2014</v>
      </c>
      <c r="W32" s="23">
        <v>246.2107352262239</v>
      </c>
      <c r="X32" s="23">
        <v>13.727520511637909</v>
      </c>
      <c r="Y32" s="23">
        <v>43.408418939123401</v>
      </c>
      <c r="Z32" s="23">
        <v>689.62967060342498</v>
      </c>
      <c r="AA32" s="23">
        <v>114.965859239777</v>
      </c>
      <c r="AB32" s="23">
        <v>42.917625000000001</v>
      </c>
      <c r="AC32" s="23">
        <v>64.464863461799396</v>
      </c>
      <c r="AD32" s="23">
        <v>43.390851859552996</v>
      </c>
      <c r="AE32" s="23">
        <v>311.27967441937096</v>
      </c>
      <c r="AF32" s="23">
        <v>30.897234146332799</v>
      </c>
      <c r="AG32" s="23">
        <v>77.2801547951359</v>
      </c>
      <c r="AH32" s="23">
        <v>105.638600078151</v>
      </c>
      <c r="AI32" s="23">
        <v>0</v>
      </c>
      <c r="AJ32" s="23">
        <v>203.849958200949</v>
      </c>
      <c r="AK32" s="23">
        <v>136.67582529801001</v>
      </c>
      <c r="AL32" s="23">
        <v>87.726600000000005</v>
      </c>
      <c r="AM32" s="23">
        <v>0.25397999999999998</v>
      </c>
      <c r="AN32" s="23">
        <v>119.264525746909</v>
      </c>
      <c r="AO32" s="23">
        <v>61.912371285647595</v>
      </c>
    </row>
    <row r="33" spans="1:41" ht="13.5" thickBot="1">
      <c r="A33" s="48">
        <v>2015</v>
      </c>
      <c r="B33" s="23">
        <v>172.28355157701799</v>
      </c>
      <c r="C33" s="23">
        <v>8.9397116644745989</v>
      </c>
      <c r="D33" s="23">
        <v>38.0520516030832</v>
      </c>
      <c r="E33" s="23">
        <v>1084.4297827974301</v>
      </c>
      <c r="F33" s="23">
        <v>155.74700064864601</v>
      </c>
      <c r="G33" s="23">
        <v>0</v>
      </c>
      <c r="H33" s="23">
        <v>85.230726275494206</v>
      </c>
      <c r="I33" s="23">
        <v>48.193513168416203</v>
      </c>
      <c r="J33" s="23">
        <v>412.67529060108097</v>
      </c>
      <c r="K33" s="23">
        <v>73.712749757345193</v>
      </c>
      <c r="L33" s="23">
        <v>81.550102877164903</v>
      </c>
      <c r="M33" s="23">
        <v>114.14238523515699</v>
      </c>
      <c r="N33" s="23">
        <v>0</v>
      </c>
      <c r="O33" s="23">
        <v>216.71252960108302</v>
      </c>
      <c r="P33" s="23">
        <v>144.61927300001</v>
      </c>
      <c r="Q33" s="23">
        <v>83.396895650000005</v>
      </c>
      <c r="R33" s="23">
        <v>0</v>
      </c>
      <c r="S33" s="23">
        <v>120.419293534255</v>
      </c>
      <c r="T33" s="23">
        <v>60.127557620741705</v>
      </c>
      <c r="V33" s="48">
        <v>2015</v>
      </c>
      <c r="W33" s="23">
        <v>229.23189376366579</v>
      </c>
      <c r="X33" s="23">
        <v>14.43268648167802</v>
      </c>
      <c r="Y33" s="23">
        <v>39.350629527425298</v>
      </c>
      <c r="Z33" s="23">
        <v>692.28413275658602</v>
      </c>
      <c r="AA33" s="23">
        <v>114.35810244386199</v>
      </c>
      <c r="AB33" s="23">
        <v>43.151400000000002</v>
      </c>
      <c r="AC33" s="23">
        <v>66.6486556707397</v>
      </c>
      <c r="AD33" s="23">
        <v>42.576756737963905</v>
      </c>
      <c r="AE33" s="23">
        <v>313.25540743001801</v>
      </c>
      <c r="AF33" s="23">
        <v>31.1022364275806</v>
      </c>
      <c r="AG33" s="23">
        <v>77.560372100410802</v>
      </c>
      <c r="AH33" s="23">
        <v>107.73685849121199</v>
      </c>
      <c r="AI33" s="23">
        <v>0</v>
      </c>
      <c r="AJ33" s="23">
        <v>204.86633616244399</v>
      </c>
      <c r="AK33" s="23">
        <v>141.10159395933599</v>
      </c>
      <c r="AL33" s="23">
        <v>85.09844348</v>
      </c>
      <c r="AM33" s="23">
        <v>0.52325999999999995</v>
      </c>
      <c r="AN33" s="23">
        <v>120.438938026424</v>
      </c>
      <c r="AO33" s="23">
        <v>65.011683624246601</v>
      </c>
    </row>
    <row r="34" spans="1:41" ht="13.5" thickBot="1">
      <c r="A34" s="48">
        <v>2016</v>
      </c>
      <c r="B34" s="23">
        <v>174.432550726171</v>
      </c>
      <c r="C34" s="23">
        <v>8.82961794642884</v>
      </c>
      <c r="D34" s="23">
        <v>38.105619769121901</v>
      </c>
      <c r="E34" s="23">
        <v>1104.4700617144799</v>
      </c>
      <c r="F34" s="23">
        <v>155.64925713672</v>
      </c>
      <c r="G34" s="23">
        <v>4.8338999999999999</v>
      </c>
      <c r="H34" s="23">
        <v>85.401465204328801</v>
      </c>
      <c r="I34" s="23">
        <v>36.877247809315001</v>
      </c>
      <c r="J34" s="23">
        <v>423.75411348913099</v>
      </c>
      <c r="K34" s="23">
        <v>74.596169860187402</v>
      </c>
      <c r="L34" s="23">
        <v>70.699507112587</v>
      </c>
      <c r="M34" s="23">
        <v>115.70335904578</v>
      </c>
      <c r="N34" s="23">
        <v>0</v>
      </c>
      <c r="O34" s="23">
        <v>164.20683263553602</v>
      </c>
      <c r="P34" s="23">
        <v>149.02035636442301</v>
      </c>
      <c r="Q34" s="23">
        <v>36.845039999999997</v>
      </c>
      <c r="R34" s="23">
        <v>0.18665999999999999</v>
      </c>
      <c r="S34" s="23">
        <v>121.589826249959</v>
      </c>
      <c r="T34" s="23">
        <v>54.870246249836697</v>
      </c>
      <c r="V34" s="48">
        <v>2016</v>
      </c>
      <c r="W34" s="23">
        <v>233.58687439658098</v>
      </c>
      <c r="X34" s="23">
        <v>15.420154591610949</v>
      </c>
      <c r="Y34" s="23">
        <v>43.516428869894995</v>
      </c>
      <c r="Z34" s="23">
        <v>693.07697414048801</v>
      </c>
      <c r="AA34" s="23">
        <v>114.116015582573</v>
      </c>
      <c r="AB34" s="23">
        <v>41.584612499999999</v>
      </c>
      <c r="AC34" s="23">
        <v>68.072826744583097</v>
      </c>
      <c r="AD34" s="23">
        <v>40.659512173481602</v>
      </c>
      <c r="AE34" s="23">
        <v>321.43421649025402</v>
      </c>
      <c r="AF34" s="23">
        <v>31.515385791030099</v>
      </c>
      <c r="AG34" s="23">
        <v>66.3846021607376</v>
      </c>
      <c r="AH34" s="23">
        <v>118.939629658972</v>
      </c>
      <c r="AI34" s="23">
        <v>0</v>
      </c>
      <c r="AJ34" s="23">
        <v>170.897305702582</v>
      </c>
      <c r="AK34" s="23">
        <v>145.36621981452501</v>
      </c>
      <c r="AL34" s="23">
        <v>75.605400000000003</v>
      </c>
      <c r="AM34" s="23">
        <v>1.3332599999999999</v>
      </c>
      <c r="AN34" s="23">
        <v>121.609874859379</v>
      </c>
      <c r="AO34" s="23">
        <v>65.265294236777208</v>
      </c>
    </row>
    <row r="35" spans="1:41" ht="13.5" thickBot="1">
      <c r="A35" s="48">
        <v>2017</v>
      </c>
      <c r="B35" s="23">
        <v>202.57997624696401</v>
      </c>
      <c r="C35" s="23">
        <v>8.8802374072780896</v>
      </c>
      <c r="D35" s="23">
        <v>38.250800019345199</v>
      </c>
      <c r="E35" s="23">
        <v>1122.5914039215202</v>
      </c>
      <c r="F35" s="23">
        <v>156.256747947799</v>
      </c>
      <c r="G35" s="23">
        <v>9.6631874999999994</v>
      </c>
      <c r="H35" s="23">
        <v>86.004106772681496</v>
      </c>
      <c r="I35" s="23">
        <v>41.717314868711298</v>
      </c>
      <c r="J35" s="23">
        <v>437.89004654100597</v>
      </c>
      <c r="K35" s="23">
        <v>75.989668688771303</v>
      </c>
      <c r="L35" s="23">
        <v>73.151882393969501</v>
      </c>
      <c r="M35" s="23">
        <v>118.662088955697</v>
      </c>
      <c r="N35" s="23">
        <v>0</v>
      </c>
      <c r="O35" s="23">
        <v>168.949902474845</v>
      </c>
      <c r="P35" s="23">
        <v>151.51324328663799</v>
      </c>
      <c r="Q35" s="23">
        <v>43.300440000000002</v>
      </c>
      <c r="R35" s="23">
        <v>0.42416999999999999</v>
      </c>
      <c r="S35" s="23">
        <v>122.866960837051</v>
      </c>
      <c r="T35" s="23">
        <v>58.075720430666898</v>
      </c>
      <c r="V35" s="48">
        <v>2017</v>
      </c>
      <c r="W35" s="23">
        <v>221.70840595898909</v>
      </c>
      <c r="X35" s="23">
        <v>14.13464791391198</v>
      </c>
      <c r="Y35" s="23">
        <v>38.749008499157398</v>
      </c>
      <c r="Z35" s="23">
        <v>715.07625120804391</v>
      </c>
      <c r="AA35" s="23">
        <v>114.462690515971</v>
      </c>
      <c r="AB35" s="23">
        <v>56.283862499999998</v>
      </c>
      <c r="AC35" s="23">
        <v>74.343602731405198</v>
      </c>
      <c r="AD35" s="23">
        <v>49.153232757994203</v>
      </c>
      <c r="AE35" s="23">
        <v>349.14785747621897</v>
      </c>
      <c r="AF35" s="23">
        <v>32.137144469266303</v>
      </c>
      <c r="AG35" s="23">
        <v>70.487709655843901</v>
      </c>
      <c r="AH35" s="23">
        <v>138.769972284114</v>
      </c>
      <c r="AI35" s="23">
        <v>0</v>
      </c>
      <c r="AJ35" s="23">
        <v>175.74858043675201</v>
      </c>
      <c r="AK35" s="23">
        <v>148.779617807124</v>
      </c>
      <c r="AL35" s="23">
        <v>77.858639999999994</v>
      </c>
      <c r="AM35" s="23">
        <v>2.0709</v>
      </c>
      <c r="AN35" s="23">
        <v>122.887477366204</v>
      </c>
      <c r="AO35" s="23">
        <v>65.897055380800296</v>
      </c>
    </row>
    <row r="36" spans="1:41" ht="13.5" thickBot="1">
      <c r="A36" s="48">
        <v>2018</v>
      </c>
      <c r="B36" s="23">
        <v>163.03286375972999</v>
      </c>
      <c r="C36" s="23">
        <v>9.0554128921531802</v>
      </c>
      <c r="D36" s="23">
        <v>38.501363210288197</v>
      </c>
      <c r="E36" s="23">
        <v>1156.24875728696</v>
      </c>
      <c r="F36" s="23">
        <v>157.03562742384801</v>
      </c>
      <c r="G36" s="23">
        <v>23.505187500000002</v>
      </c>
      <c r="H36" s="23">
        <v>89.273022000684406</v>
      </c>
      <c r="I36" s="23">
        <v>40.8806047795957</v>
      </c>
      <c r="J36" s="23">
        <v>452.156171118256</v>
      </c>
      <c r="K36" s="23">
        <v>77.729190262658094</v>
      </c>
      <c r="L36" s="23">
        <v>76.491508742364402</v>
      </c>
      <c r="M36" s="23">
        <v>121.77358859332701</v>
      </c>
      <c r="N36" s="23">
        <v>0</v>
      </c>
      <c r="O36" s="23">
        <v>173.97828220000503</v>
      </c>
      <c r="P36" s="23">
        <v>151.81641910837601</v>
      </c>
      <c r="Q36" s="23">
        <v>48.713160000000002</v>
      </c>
      <c r="R36" s="23">
        <v>0.56096999999999997</v>
      </c>
      <c r="S36" s="23">
        <v>124.119751817107</v>
      </c>
      <c r="T36" s="23">
        <v>60.227255471497202</v>
      </c>
      <c r="V36" s="48">
        <v>2018</v>
      </c>
      <c r="W36" s="23">
        <v>216.03772575754363</v>
      </c>
      <c r="X36" s="23">
        <v>15.503189795180671</v>
      </c>
      <c r="Y36" s="23">
        <v>38.944751321348598</v>
      </c>
      <c r="Z36" s="23">
        <v>725.10342942147702</v>
      </c>
      <c r="AA36" s="23">
        <v>114.98380660834999</v>
      </c>
      <c r="AB36" s="23">
        <v>59.035724999999999</v>
      </c>
      <c r="AC36" s="23">
        <v>72.6574999354863</v>
      </c>
      <c r="AD36" s="23">
        <v>46.3705771537267</v>
      </c>
      <c r="AE36" s="23">
        <v>362.855984929182</v>
      </c>
      <c r="AF36" s="23">
        <v>32.900032106074804</v>
      </c>
      <c r="AG36" s="23">
        <v>75.657786916447208</v>
      </c>
      <c r="AH36" s="23">
        <v>143.75831631593098</v>
      </c>
      <c r="AI36" s="23">
        <v>0</v>
      </c>
      <c r="AJ36" s="23">
        <v>181.65756784719301</v>
      </c>
      <c r="AK36" s="23">
        <v>150.16388037680201</v>
      </c>
      <c r="AL36" s="23">
        <v>83.211600000000004</v>
      </c>
      <c r="AM36" s="23">
        <v>2.2263299999999999</v>
      </c>
      <c r="AN36" s="23">
        <v>124.140778189866</v>
      </c>
      <c r="AO36" s="23">
        <v>66.876842614823403</v>
      </c>
    </row>
    <row r="37" spans="1:41" ht="13.5" thickBot="1">
      <c r="A37" s="48">
        <v>2019</v>
      </c>
      <c r="B37" s="23">
        <v>160.35624979730801</v>
      </c>
      <c r="C37" s="23">
        <v>9.0290138289256099</v>
      </c>
      <c r="D37" s="23">
        <v>38.749048416371203</v>
      </c>
      <c r="E37" s="23">
        <v>1162.84724955666</v>
      </c>
      <c r="F37" s="23">
        <v>157.632167361434</v>
      </c>
      <c r="G37" s="23">
        <v>22.487962499999998</v>
      </c>
      <c r="H37" s="23">
        <v>91.724710969164903</v>
      </c>
      <c r="I37" s="23">
        <v>45.083605299946797</v>
      </c>
      <c r="J37" s="23">
        <v>462.63992634420902</v>
      </c>
      <c r="K37" s="23">
        <v>79.502063984049798</v>
      </c>
      <c r="L37" s="23">
        <v>81.8441869633631</v>
      </c>
      <c r="M37" s="23">
        <v>133.10020607951901</v>
      </c>
      <c r="N37" s="23">
        <v>0</v>
      </c>
      <c r="O37" s="23">
        <v>185.01726902985101</v>
      </c>
      <c r="P37" s="23">
        <v>151.83848337578499</v>
      </c>
      <c r="Q37" s="23">
        <v>66.686760000000007</v>
      </c>
      <c r="R37" s="23">
        <v>1.4335199999999999</v>
      </c>
      <c r="S37" s="23">
        <v>125.345902914449</v>
      </c>
      <c r="T37" s="23">
        <v>63.359712252327398</v>
      </c>
      <c r="V37" s="48">
        <v>2019</v>
      </c>
      <c r="W37" s="23">
        <v>206.78872121762259</v>
      </c>
      <c r="X37" s="23">
        <v>15.61386844883406</v>
      </c>
      <c r="Y37" s="23">
        <v>48.210969971188</v>
      </c>
      <c r="Z37" s="23">
        <v>735.71771398457793</v>
      </c>
      <c r="AA37" s="23">
        <v>115.368266540137</v>
      </c>
      <c r="AB37" s="23">
        <v>62.688600000000001</v>
      </c>
      <c r="AC37" s="23">
        <v>76.708339747115502</v>
      </c>
      <c r="AD37" s="23">
        <v>47.238154618751601</v>
      </c>
      <c r="AE37" s="23">
        <v>375.84480935729596</v>
      </c>
      <c r="AF37" s="23">
        <v>33.684720608010203</v>
      </c>
      <c r="AG37" s="23">
        <v>78.172185471124891</v>
      </c>
      <c r="AH37" s="23">
        <v>148.59874266353</v>
      </c>
      <c r="AI37" s="23">
        <v>0</v>
      </c>
      <c r="AJ37" s="23">
        <v>185.42326372544701</v>
      </c>
      <c r="AK37" s="23">
        <v>150.324470569624</v>
      </c>
      <c r="AL37" s="23">
        <v>84.258359999999996</v>
      </c>
      <c r="AM37" s="23">
        <v>2.9620799999999998</v>
      </c>
      <c r="AN37" s="23">
        <v>125.367432344137</v>
      </c>
      <c r="AO37" s="23">
        <v>67.194934188846403</v>
      </c>
    </row>
    <row r="38" spans="1:41" ht="13.5" thickBot="1">
      <c r="A38" s="48">
        <v>2020</v>
      </c>
      <c r="B38" s="23">
        <v>167.350401593637</v>
      </c>
      <c r="C38" s="23">
        <v>9.4041756058069303</v>
      </c>
      <c r="D38" s="23">
        <v>38.9002649269814</v>
      </c>
      <c r="E38" s="23">
        <v>1193.3422866645101</v>
      </c>
      <c r="F38" s="23">
        <v>158.14723050531501</v>
      </c>
      <c r="G38" s="23">
        <v>39.0501</v>
      </c>
      <c r="H38" s="23">
        <v>94.253593706270905</v>
      </c>
      <c r="I38" s="23">
        <v>44.067702686076998</v>
      </c>
      <c r="J38" s="23">
        <v>471.27625642145</v>
      </c>
      <c r="K38" s="23">
        <v>81.0957328066484</v>
      </c>
      <c r="L38" s="23">
        <v>81.665845365419401</v>
      </c>
      <c r="M38" s="23">
        <v>133.24570493589098</v>
      </c>
      <c r="N38" s="23">
        <v>0</v>
      </c>
      <c r="O38" s="23">
        <v>186.99168094343702</v>
      </c>
      <c r="P38" s="23">
        <v>153.25597489747099</v>
      </c>
      <c r="Q38" s="23">
        <v>29.168217389999999</v>
      </c>
      <c r="R38" s="23">
        <v>1.4678100000000001</v>
      </c>
      <c r="S38" s="23">
        <v>126.683743659133</v>
      </c>
      <c r="T38" s="23">
        <v>56.545844409048797</v>
      </c>
      <c r="V38" s="48">
        <v>2020</v>
      </c>
      <c r="W38" s="23">
        <v>211.93658603436751</v>
      </c>
      <c r="X38" s="23">
        <v>16.020822153951471</v>
      </c>
      <c r="Y38" s="23">
        <v>38.636964199057395</v>
      </c>
      <c r="Z38" s="23">
        <v>746.91868000299303</v>
      </c>
      <c r="AA38" s="23">
        <v>115.717329923866</v>
      </c>
      <c r="AB38" s="23">
        <v>69.859575000000007</v>
      </c>
      <c r="AC38" s="23">
        <v>80.641250510104797</v>
      </c>
      <c r="AD38" s="23">
        <v>50.425037604581298</v>
      </c>
      <c r="AE38" s="23">
        <v>388.58523981664496</v>
      </c>
      <c r="AF38" s="23">
        <v>34.403014652971699</v>
      </c>
      <c r="AG38" s="23">
        <v>78.662595087341302</v>
      </c>
      <c r="AH38" s="23">
        <v>156.50660710489299</v>
      </c>
      <c r="AI38" s="23">
        <v>0</v>
      </c>
      <c r="AJ38" s="23">
        <v>192.67633218535201</v>
      </c>
      <c r="AK38" s="23">
        <v>151.03650189336699</v>
      </c>
      <c r="AL38" s="23">
        <v>59.174295649999998</v>
      </c>
      <c r="AM38" s="23">
        <v>3.5929799999999998</v>
      </c>
      <c r="AN38" s="23">
        <v>126.70575407871701</v>
      </c>
      <c r="AO38" s="23">
        <v>65.345698360903498</v>
      </c>
    </row>
    <row r="39" spans="1:41" ht="13.5" thickBot="1">
      <c r="A39" s="48">
        <v>2021</v>
      </c>
      <c r="B39" s="23">
        <v>168.53517186758</v>
      </c>
      <c r="C39" s="23">
        <v>9.6096074479881892</v>
      </c>
      <c r="D39" s="23">
        <v>38.847264640536302</v>
      </c>
      <c r="E39" s="23">
        <v>1202.2732596738499</v>
      </c>
      <c r="F39" s="23">
        <v>158.216993825993</v>
      </c>
      <c r="G39" s="23">
        <v>39.61665</v>
      </c>
      <c r="H39" s="23">
        <v>94.960608322765609</v>
      </c>
      <c r="I39" s="23">
        <v>45.046359210865802</v>
      </c>
      <c r="J39" s="23">
        <v>478.22349897625497</v>
      </c>
      <c r="K39" s="23">
        <v>82.423815554591499</v>
      </c>
      <c r="L39" s="23">
        <v>83.597026356177707</v>
      </c>
      <c r="M39" s="23">
        <v>137.90094926895</v>
      </c>
      <c r="N39" s="23">
        <v>0</v>
      </c>
      <c r="O39" s="23">
        <v>191.576810557177</v>
      </c>
      <c r="P39" s="23">
        <v>156.06918231758399</v>
      </c>
      <c r="Q39" s="23">
        <v>33.286382609999997</v>
      </c>
      <c r="R39" s="23">
        <v>1.6960500000000001</v>
      </c>
      <c r="S39" s="23">
        <v>127.903112257595</v>
      </c>
      <c r="T39" s="23">
        <v>60.756115695770596</v>
      </c>
      <c r="V39" s="48">
        <v>2021</v>
      </c>
      <c r="W39" s="23">
        <v>210.44926122923309</v>
      </c>
      <c r="X39" s="23">
        <v>15.41614776888597</v>
      </c>
      <c r="Y39" s="23">
        <v>38.341113223762498</v>
      </c>
      <c r="Z39" s="23">
        <v>752.66483265136503</v>
      </c>
      <c r="AA39" s="23">
        <v>115.670186645182</v>
      </c>
      <c r="AB39" s="23">
        <v>71.838337499999994</v>
      </c>
      <c r="AC39" s="23">
        <v>81.469992381302802</v>
      </c>
      <c r="AD39" s="23">
        <v>51.3936956060966</v>
      </c>
      <c r="AE39" s="23">
        <v>400.14369627878199</v>
      </c>
      <c r="AF39" s="23">
        <v>35.017216993280698</v>
      </c>
      <c r="AG39" s="23">
        <v>80.609205134922803</v>
      </c>
      <c r="AH39" s="23">
        <v>162.787062452496</v>
      </c>
      <c r="AI39" s="23">
        <v>0</v>
      </c>
      <c r="AJ39" s="23">
        <v>195.40408241999199</v>
      </c>
      <c r="AK39" s="23">
        <v>153.130199241578</v>
      </c>
      <c r="AL39" s="23">
        <v>63.763199999999998</v>
      </c>
      <c r="AM39" s="23">
        <v>3.9253499999999999</v>
      </c>
      <c r="AN39" s="23">
        <v>127.925584872079</v>
      </c>
      <c r="AO39" s="23">
        <v>67.252984272960902</v>
      </c>
    </row>
    <row r="40" spans="1:41" ht="13.5" thickBot="1">
      <c r="A40" s="48">
        <v>2022</v>
      </c>
      <c r="B40" s="23">
        <v>170.02996201441601</v>
      </c>
      <c r="C40" s="23">
        <v>10.393358008314099</v>
      </c>
      <c r="D40" s="23">
        <v>38.714227157957097</v>
      </c>
      <c r="E40" s="23">
        <v>1209.29658087403</v>
      </c>
      <c r="F40" s="23">
        <v>157.76180931484899</v>
      </c>
      <c r="G40" s="23">
        <v>40.512599999999999</v>
      </c>
      <c r="H40" s="23">
        <v>98.677831415228098</v>
      </c>
      <c r="I40" s="23">
        <v>47.117240411227598</v>
      </c>
      <c r="J40" s="23">
        <v>484.76683440662799</v>
      </c>
      <c r="K40" s="23">
        <v>83.525746633127</v>
      </c>
      <c r="L40" s="23">
        <v>48.688685388053301</v>
      </c>
      <c r="M40" s="23">
        <v>141.21024783114501</v>
      </c>
      <c r="N40" s="23">
        <v>0</v>
      </c>
      <c r="O40" s="23">
        <v>194.84321726710502</v>
      </c>
      <c r="P40" s="23">
        <v>164.00702562064299</v>
      </c>
      <c r="Q40" s="23">
        <v>34.29806087</v>
      </c>
      <c r="R40" s="23">
        <v>1.7923500000000001</v>
      </c>
      <c r="S40" s="23">
        <v>128.928707978728</v>
      </c>
      <c r="T40" s="23">
        <v>61.685691332491999</v>
      </c>
      <c r="V40" s="48">
        <v>2022</v>
      </c>
      <c r="W40" s="23">
        <v>204.61736929508481</v>
      </c>
      <c r="X40" s="23">
        <v>16.537227596391119</v>
      </c>
      <c r="Y40" s="23">
        <v>39.101293503601397</v>
      </c>
      <c r="Z40" s="23">
        <v>755.86144015127593</v>
      </c>
      <c r="AA40" s="23">
        <v>115.126647172605</v>
      </c>
      <c r="AB40" s="23">
        <v>73.1950875</v>
      </c>
      <c r="AC40" s="23">
        <v>79.415400587359997</v>
      </c>
      <c r="AD40" s="23">
        <v>52.0409019271235</v>
      </c>
      <c r="AE40" s="23">
        <v>404.49298620828796</v>
      </c>
      <c r="AF40" s="23">
        <v>35.533005917750202</v>
      </c>
      <c r="AG40" s="23">
        <v>55.607245895977599</v>
      </c>
      <c r="AH40" s="23">
        <v>168.85485676050598</v>
      </c>
      <c r="AI40" s="23">
        <v>0</v>
      </c>
      <c r="AJ40" s="23">
        <v>197.834422196182</v>
      </c>
      <c r="AK40" s="23">
        <v>158.45189912896399</v>
      </c>
      <c r="AL40" s="23">
        <v>66.071895650000002</v>
      </c>
      <c r="AM40" s="23">
        <v>3.9489299999999998</v>
      </c>
      <c r="AN40" s="23">
        <v>128.95163299254801</v>
      </c>
      <c r="AO40" s="23">
        <v>67.814261495018002</v>
      </c>
    </row>
    <row r="41" spans="1:41" ht="13.5" thickBot="1">
      <c r="A41" s="48">
        <v>2023</v>
      </c>
      <c r="B41" s="23">
        <v>168.32951097944999</v>
      </c>
      <c r="C41" s="23">
        <v>11.348215522587399</v>
      </c>
      <c r="D41" s="23">
        <v>38.5651716752105</v>
      </c>
      <c r="E41" s="23">
        <v>1218.36705575625</v>
      </c>
      <c r="F41" s="23">
        <v>157.520269137387</v>
      </c>
      <c r="G41" s="23">
        <v>38.427412500000003</v>
      </c>
      <c r="H41" s="23">
        <v>103.0899922630035</v>
      </c>
      <c r="I41" s="23">
        <v>46.983580516207198</v>
      </c>
      <c r="J41" s="23">
        <v>485.98983400499202</v>
      </c>
      <c r="K41" s="23">
        <v>84.532843640705494</v>
      </c>
      <c r="L41" s="23">
        <v>48.831894162613104</v>
      </c>
      <c r="M41" s="23">
        <v>142.16866893101999</v>
      </c>
      <c r="N41" s="23">
        <v>0</v>
      </c>
      <c r="O41" s="23">
        <v>200.55959774125199</v>
      </c>
      <c r="P41" s="23">
        <v>170.55107518962299</v>
      </c>
      <c r="Q41" s="23">
        <v>36.965973910000002</v>
      </c>
      <c r="R41" s="23">
        <v>1.90503</v>
      </c>
      <c r="S41" s="23">
        <v>129.99914836178101</v>
      </c>
      <c r="T41" s="23">
        <v>63.338861153322298</v>
      </c>
      <c r="V41" s="48">
        <v>2023</v>
      </c>
      <c r="W41" s="23">
        <v>204.2410264052827</v>
      </c>
      <c r="X41" s="23">
        <v>16.27394275990849</v>
      </c>
      <c r="Y41" s="23">
        <v>39.116659008042106</v>
      </c>
      <c r="Z41" s="23">
        <v>758.86141444285397</v>
      </c>
      <c r="AA41" s="23">
        <v>114.780076181632</v>
      </c>
      <c r="AB41" s="23">
        <v>75.169237499999994</v>
      </c>
      <c r="AC41" s="23">
        <v>79.7839288617525</v>
      </c>
      <c r="AD41" s="23">
        <v>52.824748811323701</v>
      </c>
      <c r="AE41" s="23">
        <v>410.30695818251399</v>
      </c>
      <c r="AF41" s="23">
        <v>35.993663283363396</v>
      </c>
      <c r="AG41" s="23">
        <v>57.011326692338095</v>
      </c>
      <c r="AH41" s="23">
        <v>173.983761868068</v>
      </c>
      <c r="AI41" s="23">
        <v>0</v>
      </c>
      <c r="AJ41" s="23">
        <v>201.67056235862898</v>
      </c>
      <c r="AK41" s="23">
        <v>165.62214865432799</v>
      </c>
      <c r="AL41" s="23">
        <v>64.366669569999999</v>
      </c>
      <c r="AM41" s="23">
        <v>4.3667999999999996</v>
      </c>
      <c r="AN41" s="23">
        <v>130.02253059453901</v>
      </c>
      <c r="AO41" s="23">
        <v>68.375118289041097</v>
      </c>
    </row>
    <row r="42" spans="1:41" ht="13.5" thickBot="1">
      <c r="A42" s="48">
        <v>2024</v>
      </c>
      <c r="B42" s="23">
        <v>171.83633186380601</v>
      </c>
      <c r="C42" s="23">
        <v>11.682228965176101</v>
      </c>
      <c r="D42" s="23">
        <v>38.504361007829097</v>
      </c>
      <c r="E42" s="23">
        <v>1226.03578207276</v>
      </c>
      <c r="F42" s="23">
        <v>157.92961540964299</v>
      </c>
      <c r="G42" s="23">
        <v>34.443562499999999</v>
      </c>
      <c r="H42" s="23">
        <v>102.791771890951</v>
      </c>
      <c r="I42" s="23">
        <v>47.643224837974302</v>
      </c>
      <c r="J42" s="23">
        <v>487.65837733772798</v>
      </c>
      <c r="K42" s="23">
        <v>85.557885780037793</v>
      </c>
      <c r="L42" s="23">
        <v>48.9135318038294</v>
      </c>
      <c r="M42" s="23">
        <v>144.00423277304699</v>
      </c>
      <c r="N42" s="23">
        <v>0</v>
      </c>
      <c r="O42" s="23">
        <v>212.94362654358201</v>
      </c>
      <c r="P42" s="23">
        <v>175.70223719121799</v>
      </c>
      <c r="Q42" s="23">
        <v>39.53629565</v>
      </c>
      <c r="R42" s="23">
        <v>2.2218300000000002</v>
      </c>
      <c r="S42" s="23">
        <v>131.15782251628201</v>
      </c>
      <c r="T42" s="23">
        <v>58.578552724152502</v>
      </c>
      <c r="V42" s="48">
        <v>2024</v>
      </c>
      <c r="W42" s="23">
        <v>205.1870905836569</v>
      </c>
      <c r="X42" s="23">
        <v>16.34862595163851</v>
      </c>
      <c r="Y42" s="23">
        <v>39.789117555079301</v>
      </c>
      <c r="Z42" s="23">
        <v>766.20515248614197</v>
      </c>
      <c r="AA42" s="23">
        <v>115.04873542084199</v>
      </c>
      <c r="AB42" s="23">
        <v>70.815937500000004</v>
      </c>
      <c r="AC42" s="23">
        <v>80.831586465145506</v>
      </c>
      <c r="AD42" s="23">
        <v>53.5668472253411</v>
      </c>
      <c r="AE42" s="23">
        <v>414.88865611880499</v>
      </c>
      <c r="AF42" s="23">
        <v>36.449388828074099</v>
      </c>
      <c r="AG42" s="23">
        <v>57.098795963108699</v>
      </c>
      <c r="AH42" s="23">
        <v>177.58283326053399</v>
      </c>
      <c r="AI42" s="23">
        <v>0</v>
      </c>
      <c r="AJ42" s="23">
        <v>205.85251127062401</v>
      </c>
      <c r="AK42" s="23">
        <v>171.41340164423599</v>
      </c>
      <c r="AL42" s="23">
        <v>62.033008700000003</v>
      </c>
      <c r="AM42" s="23">
        <v>4.5603600000000002</v>
      </c>
      <c r="AN42" s="23">
        <v>131.181672523093</v>
      </c>
      <c r="AO42" s="23">
        <v>68.083009863064206</v>
      </c>
    </row>
    <row r="43" spans="1:41" ht="13.5" thickBot="1">
      <c r="A43" s="48">
        <v>2025</v>
      </c>
      <c r="B43" s="23">
        <v>174.61572018517501</v>
      </c>
      <c r="C43" s="23">
        <v>12.17791320678819</v>
      </c>
      <c r="D43" s="23">
        <v>38.560659171216798</v>
      </c>
      <c r="E43" s="23">
        <v>1231.2892568902398</v>
      </c>
      <c r="F43" s="23">
        <v>158.65263240988401</v>
      </c>
      <c r="G43" s="23">
        <v>28.139062500000001</v>
      </c>
      <c r="H43" s="23">
        <v>101.16278475062789</v>
      </c>
      <c r="I43" s="23">
        <v>47.593430898660102</v>
      </c>
      <c r="J43" s="23">
        <v>497.86427034083704</v>
      </c>
      <c r="K43" s="23">
        <v>86.638235803661701</v>
      </c>
      <c r="L43" s="23">
        <v>55.442741585501004</v>
      </c>
      <c r="M43" s="23">
        <v>147.03570782747801</v>
      </c>
      <c r="N43" s="23">
        <v>0</v>
      </c>
      <c r="O43" s="23">
        <v>215.176230907773</v>
      </c>
      <c r="P43" s="23">
        <v>175.733431878093</v>
      </c>
      <c r="Q43" s="23">
        <v>45.647530430000003</v>
      </c>
      <c r="R43" s="23">
        <v>2.73888</v>
      </c>
      <c r="S43" s="23">
        <v>132.38512844370999</v>
      </c>
      <c r="T43" s="23">
        <v>60.622244284982699</v>
      </c>
      <c r="V43" s="48">
        <v>2025</v>
      </c>
      <c r="W43" s="23">
        <v>201.92480562094909</v>
      </c>
      <c r="X43" s="23">
        <v>16.37944726375239</v>
      </c>
      <c r="Y43" s="23">
        <v>45.030564164342302</v>
      </c>
      <c r="Z43" s="23">
        <v>767.657377166738</v>
      </c>
      <c r="AA43" s="23">
        <v>115.603451462802</v>
      </c>
      <c r="AB43" s="23">
        <v>62.181112499999998</v>
      </c>
      <c r="AC43" s="23">
        <v>78.272822383567103</v>
      </c>
      <c r="AD43" s="23">
        <v>51.244549319531899</v>
      </c>
      <c r="AE43" s="23">
        <v>423.80591181453298</v>
      </c>
      <c r="AF43" s="23">
        <v>36.928521568282903</v>
      </c>
      <c r="AG43" s="23">
        <v>57.436027187679002</v>
      </c>
      <c r="AH43" s="23">
        <v>177.55456123871102</v>
      </c>
      <c r="AI43" s="23">
        <v>0</v>
      </c>
      <c r="AJ43" s="23">
        <v>209.887440769297</v>
      </c>
      <c r="AK43" s="23">
        <v>173.98097305001201</v>
      </c>
      <c r="AL43" s="23">
        <v>70.575104350000004</v>
      </c>
      <c r="AM43" s="23">
        <v>4.52529</v>
      </c>
      <c r="AN43" s="23">
        <v>132.40945931326701</v>
      </c>
      <c r="AO43" s="23">
        <v>69.145675347087206</v>
      </c>
    </row>
    <row r="44" spans="1:41" ht="13.5" thickBot="1">
      <c r="A44" s="48">
        <v>2026</v>
      </c>
      <c r="B44" s="23">
        <v>174.06135525272902</v>
      </c>
      <c r="C44" s="23">
        <v>13.11740770415437</v>
      </c>
      <c r="D44" s="23">
        <v>38.678444874596195</v>
      </c>
      <c r="E44" s="23">
        <v>1257.7097060778801</v>
      </c>
      <c r="F44" s="23">
        <v>159.22925792976201</v>
      </c>
      <c r="G44" s="23">
        <v>41.235075000000002</v>
      </c>
      <c r="H44" s="23">
        <v>104.6299596795626</v>
      </c>
      <c r="I44" s="23">
        <v>47.450924449404297</v>
      </c>
      <c r="J44" s="23">
        <v>503.91770393668503</v>
      </c>
      <c r="K44" s="23">
        <v>94.829067917508596</v>
      </c>
      <c r="L44" s="23">
        <v>54.450107354418996</v>
      </c>
      <c r="M44" s="23">
        <v>149.95727143087402</v>
      </c>
      <c r="N44" s="23">
        <v>0</v>
      </c>
      <c r="O44" s="23">
        <v>223.09855860993301</v>
      </c>
      <c r="P44" s="23">
        <v>181.6433306799</v>
      </c>
      <c r="Q44" s="23">
        <v>48.357547830000001</v>
      </c>
      <c r="R44" s="23">
        <v>2.7533699999999999</v>
      </c>
      <c r="S44" s="23">
        <v>133.66445609565801</v>
      </c>
      <c r="T44" s="23">
        <v>64.317944545812907</v>
      </c>
      <c r="V44" s="48">
        <v>2026</v>
      </c>
      <c r="W44" s="23">
        <v>209.64158186559879</v>
      </c>
      <c r="X44" s="23">
        <v>16.95869952027569</v>
      </c>
      <c r="Y44" s="23">
        <v>41.484840780060097</v>
      </c>
      <c r="Z44" s="23">
        <v>783.77254090573695</v>
      </c>
      <c r="AA44" s="23">
        <v>115.997550247026</v>
      </c>
      <c r="AB44" s="23">
        <v>71.426812499999997</v>
      </c>
      <c r="AC44" s="23">
        <v>81.751834145511395</v>
      </c>
      <c r="AD44" s="23">
        <v>54.159744766726803</v>
      </c>
      <c r="AE44" s="23">
        <v>424.70003079692401</v>
      </c>
      <c r="AF44" s="23">
        <v>49.656433659299196</v>
      </c>
      <c r="AG44" s="23">
        <v>58.092526965295207</v>
      </c>
      <c r="AH44" s="23">
        <v>180.321751229857</v>
      </c>
      <c r="AI44" s="23">
        <v>0</v>
      </c>
      <c r="AJ44" s="23">
        <v>213.731912734297</v>
      </c>
      <c r="AK44" s="23">
        <v>187.680023806836</v>
      </c>
      <c r="AL44" s="23">
        <v>73.687773910000004</v>
      </c>
      <c r="AM44" s="23">
        <v>5.7046799999999998</v>
      </c>
      <c r="AN44" s="23">
        <v>133.689269281192</v>
      </c>
      <c r="AO44" s="23">
        <v>69.687436491110304</v>
      </c>
    </row>
    <row r="45" spans="1:41" ht="13.5" thickBot="1">
      <c r="A45" s="48">
        <v>2027</v>
      </c>
      <c r="B45" s="23">
        <v>178.442831532231</v>
      </c>
      <c r="C45" s="23">
        <v>13.62710520409362</v>
      </c>
      <c r="D45" s="23">
        <v>38.7364729758268</v>
      </c>
      <c r="E45" s="23">
        <v>1271.34114735958</v>
      </c>
      <c r="F45" s="23">
        <v>159.744056905061</v>
      </c>
      <c r="G45" s="23">
        <v>42.898724999999999</v>
      </c>
      <c r="H45" s="23">
        <v>105.66535033892211</v>
      </c>
      <c r="I45" s="23">
        <v>49.053638980701699</v>
      </c>
      <c r="J45" s="23">
        <v>511.71447473867102</v>
      </c>
      <c r="K45" s="23">
        <v>97.336878412233702</v>
      </c>
      <c r="L45" s="23">
        <v>53.815871445320305</v>
      </c>
      <c r="M45" s="23">
        <v>152.70898778621702</v>
      </c>
      <c r="N45" s="23">
        <v>0</v>
      </c>
      <c r="O45" s="23">
        <v>225.382402143739</v>
      </c>
      <c r="P45" s="23">
        <v>181.97460787767199</v>
      </c>
      <c r="Q45" s="23">
        <v>55.78356522</v>
      </c>
      <c r="R45" s="23">
        <v>3.0073500000000002</v>
      </c>
      <c r="S45" s="23">
        <v>135.03187958177199</v>
      </c>
      <c r="T45" s="23">
        <v>65.660653506643101</v>
      </c>
      <c r="V45" s="48">
        <v>2027</v>
      </c>
      <c r="W45" s="23">
        <v>205.62047108546139</v>
      </c>
      <c r="X45" s="23">
        <v>15.749916177613001</v>
      </c>
      <c r="Y45" s="23">
        <v>39.769186772020298</v>
      </c>
      <c r="Z45" s="23">
        <v>793.32484738634605</v>
      </c>
      <c r="AA45" s="23">
        <v>116.325096291626</v>
      </c>
      <c r="AB45" s="23">
        <v>73.998337500000005</v>
      </c>
      <c r="AC45" s="23">
        <v>81.3884470372343</v>
      </c>
      <c r="AD45" s="23">
        <v>55.4478414694577</v>
      </c>
      <c r="AE45" s="23">
        <v>429.883158325826</v>
      </c>
      <c r="AF45" s="23">
        <v>51.315301148797005</v>
      </c>
      <c r="AG45" s="23">
        <v>57.750025250785001</v>
      </c>
      <c r="AH45" s="23">
        <v>179.93738880050901</v>
      </c>
      <c r="AI45" s="23">
        <v>0</v>
      </c>
      <c r="AJ45" s="23">
        <v>216.49591666913</v>
      </c>
      <c r="AK45" s="23">
        <v>188.92715069422701</v>
      </c>
      <c r="AL45" s="23">
        <v>75.072208700000004</v>
      </c>
      <c r="AM45" s="23">
        <v>5.78592</v>
      </c>
      <c r="AN45" s="23">
        <v>135.05716535090801</v>
      </c>
      <c r="AO45" s="23">
        <v>73.383859385133405</v>
      </c>
    </row>
    <row r="46" spans="1:41" ht="13.5" thickBot="1">
      <c r="A46" s="48">
        <v>2028</v>
      </c>
      <c r="B46" s="23">
        <v>176.61196658514899</v>
      </c>
      <c r="C46" s="23">
        <v>13.519039270935401</v>
      </c>
      <c r="D46" s="23">
        <v>38.940395650670702</v>
      </c>
      <c r="E46" s="23">
        <v>1283.1149176056999</v>
      </c>
      <c r="F46" s="23">
        <v>160.355086016396</v>
      </c>
      <c r="G46" s="23">
        <v>41.137875000000001</v>
      </c>
      <c r="H46" s="23">
        <v>105.88463343272089</v>
      </c>
      <c r="I46" s="23">
        <v>51.332985988920299</v>
      </c>
      <c r="J46" s="23">
        <v>516.19237290816898</v>
      </c>
      <c r="K46" s="23">
        <v>97.990596917682012</v>
      </c>
      <c r="L46" s="23">
        <v>51.728210744095605</v>
      </c>
      <c r="M46" s="23">
        <v>153.94287150990999</v>
      </c>
      <c r="N46" s="23">
        <v>0</v>
      </c>
      <c r="O46" s="23">
        <v>229.32277741192598</v>
      </c>
      <c r="P46" s="23">
        <v>182.641835297493</v>
      </c>
      <c r="Q46" s="23">
        <v>59.210373910000001</v>
      </c>
      <c r="R46" s="23">
        <v>3.18546</v>
      </c>
      <c r="S46" s="23">
        <v>136.293532094434</v>
      </c>
      <c r="T46" s="23">
        <v>65.149440727473404</v>
      </c>
      <c r="V46" s="48">
        <v>2028</v>
      </c>
      <c r="W46" s="23">
        <v>204.44010345392542</v>
      </c>
      <c r="X46" s="23">
        <v>15.732626083838731</v>
      </c>
      <c r="Y46" s="23">
        <v>40.227723008799103</v>
      </c>
      <c r="Z46" s="23">
        <v>798.98161345351093</v>
      </c>
      <c r="AA46" s="23">
        <v>116.74409808478801</v>
      </c>
      <c r="AB46" s="23">
        <v>74.407724999999999</v>
      </c>
      <c r="AC46" s="23">
        <v>81.765265775104496</v>
      </c>
      <c r="AD46" s="23">
        <v>54.298418481600898</v>
      </c>
      <c r="AE46" s="23">
        <v>437.08166043327196</v>
      </c>
      <c r="AF46" s="23">
        <v>51.9452049337864</v>
      </c>
      <c r="AG46" s="23">
        <v>59.327699582792597</v>
      </c>
      <c r="AH46" s="23">
        <v>183.26752083038002</v>
      </c>
      <c r="AI46" s="23">
        <v>0</v>
      </c>
      <c r="AJ46" s="23">
        <v>219.46455615789401</v>
      </c>
      <c r="AK46" s="23">
        <v>187.59853367233299</v>
      </c>
      <c r="AL46" s="23">
        <v>76.200260869999994</v>
      </c>
      <c r="AM46" s="23">
        <v>5.7866400000000002</v>
      </c>
      <c r="AN46" s="23">
        <v>136.31927902757201</v>
      </c>
      <c r="AO46" s="23">
        <v>74.77802410915649</v>
      </c>
    </row>
    <row r="47" spans="1:41" ht="13.5" thickBot="1">
      <c r="A47" s="48">
        <v>2029</v>
      </c>
      <c r="B47" s="23">
        <v>177.28822441967299</v>
      </c>
      <c r="C47" s="23">
        <v>14.616088652246351</v>
      </c>
      <c r="D47" s="23">
        <v>39.119566028231404</v>
      </c>
      <c r="E47" s="23">
        <v>1312.7485013002699</v>
      </c>
      <c r="F47" s="23">
        <v>160.90187690133101</v>
      </c>
      <c r="G47" s="23">
        <v>39.909824999999998</v>
      </c>
      <c r="H47" s="23">
        <v>106.58274256930089</v>
      </c>
      <c r="I47" s="23">
        <v>50.805367054851502</v>
      </c>
      <c r="J47" s="23">
        <v>523.34207933729306</v>
      </c>
      <c r="K47" s="23">
        <v>99.020357562484406</v>
      </c>
      <c r="L47" s="23">
        <v>56.421136855836195</v>
      </c>
      <c r="M47" s="23">
        <v>155.57141943425501</v>
      </c>
      <c r="N47" s="23">
        <v>0</v>
      </c>
      <c r="O47" s="23">
        <v>233.657126551278</v>
      </c>
      <c r="P47" s="23">
        <v>182.54154861850299</v>
      </c>
      <c r="Q47" s="23">
        <v>63.262095649999999</v>
      </c>
      <c r="R47" s="23">
        <v>3.3361200000000002</v>
      </c>
      <c r="S47" s="23">
        <v>137.38997883313201</v>
      </c>
      <c r="T47" s="23">
        <v>65.938062728303606</v>
      </c>
      <c r="V47" s="48">
        <v>2029</v>
      </c>
      <c r="W47" s="23">
        <v>207.78767919375571</v>
      </c>
      <c r="X47" s="23">
        <v>15.822811354755581</v>
      </c>
      <c r="Y47" s="23">
        <v>41.116794017694694</v>
      </c>
      <c r="Z47" s="23">
        <v>829.883557581677</v>
      </c>
      <c r="AA47" s="23">
        <v>117.083395753229</v>
      </c>
      <c r="AB47" s="23">
        <v>71.292037500000006</v>
      </c>
      <c r="AC47" s="23">
        <v>83.5845085992528</v>
      </c>
      <c r="AD47" s="23">
        <v>56.337635533770296</v>
      </c>
      <c r="AE47" s="23">
        <v>447.76643313363502</v>
      </c>
      <c r="AF47" s="23">
        <v>52.945730508522296</v>
      </c>
      <c r="AG47" s="23">
        <v>60.738034529122402</v>
      </c>
      <c r="AH47" s="23">
        <v>191.088102611908</v>
      </c>
      <c r="AI47" s="23">
        <v>0</v>
      </c>
      <c r="AJ47" s="23">
        <v>223.228859461051</v>
      </c>
      <c r="AK47" s="23">
        <v>188.535912934843</v>
      </c>
      <c r="AL47" s="23">
        <v>76.808113039999995</v>
      </c>
      <c r="AM47" s="23">
        <v>5.9709599999999998</v>
      </c>
      <c r="AN47" s="23">
        <v>137.41618348495101</v>
      </c>
      <c r="AO47" s="23">
        <v>75.575301133179494</v>
      </c>
    </row>
    <row r="48" spans="1:41" ht="13.5" thickBot="1">
      <c r="A48" s="48">
        <v>2030</v>
      </c>
      <c r="B48" s="23">
        <v>192.760948067827</v>
      </c>
      <c r="C48" s="23">
        <v>13.84131427063226</v>
      </c>
      <c r="D48" s="23">
        <v>40.4419210864489</v>
      </c>
      <c r="E48" s="23">
        <v>1381.4365204850001</v>
      </c>
      <c r="F48" s="23">
        <v>161.20835043974401</v>
      </c>
      <c r="G48" s="23">
        <v>36.353137500000003</v>
      </c>
      <c r="H48" s="23">
        <v>107.108567856592</v>
      </c>
      <c r="I48" s="23">
        <v>53.842858306174406</v>
      </c>
      <c r="J48" s="23">
        <v>539.92971813939903</v>
      </c>
      <c r="K48" s="23">
        <v>103.88339115948699</v>
      </c>
      <c r="L48" s="23">
        <v>64.6081839832204</v>
      </c>
      <c r="M48" s="23">
        <v>158.46944765016198</v>
      </c>
      <c r="N48" s="23">
        <v>17.960631020000001</v>
      </c>
      <c r="O48" s="23">
        <v>239.155281127347</v>
      </c>
      <c r="P48" s="23">
        <v>197.382803895758</v>
      </c>
      <c r="Q48" s="23">
        <v>70.687408700000006</v>
      </c>
      <c r="R48" s="23">
        <v>4.6162799999999997</v>
      </c>
      <c r="S48" s="23">
        <v>138.544879885001</v>
      </c>
      <c r="T48" s="23">
        <v>68.076606469133793</v>
      </c>
      <c r="V48" s="48">
        <v>2030</v>
      </c>
      <c r="W48" s="23">
        <v>206.60833354498811</v>
      </c>
      <c r="X48" s="23">
        <v>17.4308976189186</v>
      </c>
      <c r="Y48" s="23">
        <v>50.792738185962399</v>
      </c>
      <c r="Z48" s="23">
        <v>894.80363302667502</v>
      </c>
      <c r="AA48" s="23">
        <v>117.164399065987</v>
      </c>
      <c r="AB48" s="23">
        <v>65.092950000000002</v>
      </c>
      <c r="AC48" s="23">
        <v>82.113228828393204</v>
      </c>
      <c r="AD48" s="23">
        <v>55.634045647779601</v>
      </c>
      <c r="AE48" s="23">
        <v>458.24237003550803</v>
      </c>
      <c r="AF48" s="23">
        <v>53.186949265364895</v>
      </c>
      <c r="AG48" s="23">
        <v>62.607291906972996</v>
      </c>
      <c r="AH48" s="23">
        <v>190.59547241892099</v>
      </c>
      <c r="AI48" s="23">
        <v>24.83691979</v>
      </c>
      <c r="AJ48" s="23">
        <v>249.660827754623</v>
      </c>
      <c r="AK48" s="23">
        <v>194.22652719531399</v>
      </c>
      <c r="AL48" s="23">
        <v>81.694330429999994</v>
      </c>
      <c r="AM48" s="23">
        <v>5.2543199999999999</v>
      </c>
      <c r="AN48" s="23">
        <v>138.571544719896</v>
      </c>
      <c r="AO48" s="23">
        <v>76.128567457202593</v>
      </c>
    </row>
    <row r="49" spans="1:41" ht="13.5" thickBot="1">
      <c r="A49" s="48">
        <v>2031</v>
      </c>
      <c r="B49" s="23">
        <v>202.15003500326998</v>
      </c>
      <c r="C49" s="23">
        <v>18.080870536078422</v>
      </c>
      <c r="D49" s="23">
        <v>40.894997582656501</v>
      </c>
      <c r="E49" s="23">
        <v>1414.34647552657</v>
      </c>
      <c r="F49" s="23">
        <v>161.283047437498</v>
      </c>
      <c r="G49" s="23">
        <v>40.07385</v>
      </c>
      <c r="H49" s="23">
        <v>107.9810733600833</v>
      </c>
      <c r="I49" s="23">
        <v>57.080339833511403</v>
      </c>
      <c r="J49" s="23">
        <v>553.48268481636399</v>
      </c>
      <c r="K49" s="23">
        <v>112.23371698259051</v>
      </c>
      <c r="L49" s="23">
        <v>62.227018689169803</v>
      </c>
      <c r="M49" s="23">
        <v>167.536861040974</v>
      </c>
      <c r="N49" s="23">
        <v>19.735122990000001</v>
      </c>
      <c r="O49" s="23">
        <v>243.77817800740797</v>
      </c>
      <c r="P49" s="23">
        <v>208.815365302705</v>
      </c>
      <c r="Q49" s="23">
        <v>72.027860869999998</v>
      </c>
      <c r="R49" s="23">
        <v>4.5409499999999996</v>
      </c>
      <c r="S49" s="23">
        <v>139.735832115905</v>
      </c>
      <c r="T49" s="23">
        <v>68.905219769964006</v>
      </c>
      <c r="V49" s="48">
        <v>2031</v>
      </c>
      <c r="W49" s="23">
        <v>237.81912087231711</v>
      </c>
      <c r="X49" s="23">
        <v>15.323245979363</v>
      </c>
      <c r="Y49" s="23">
        <v>49.456617599884197</v>
      </c>
      <c r="Z49" s="23">
        <v>922.48079890381996</v>
      </c>
      <c r="AA49" s="23">
        <v>117.038803306389</v>
      </c>
      <c r="AB49" s="23">
        <v>62.770274999999998</v>
      </c>
      <c r="AC49" s="23">
        <v>82.198726390014301</v>
      </c>
      <c r="AD49" s="23">
        <v>59.627536656368001</v>
      </c>
      <c r="AE49" s="23">
        <v>455.20372442870098</v>
      </c>
      <c r="AF49" s="23">
        <v>63.663689342294099</v>
      </c>
      <c r="AG49" s="23">
        <v>66.055680769789902</v>
      </c>
      <c r="AH49" s="23">
        <v>189.47257047276599</v>
      </c>
      <c r="AI49" s="23">
        <v>28.30254545</v>
      </c>
      <c r="AJ49" s="23">
        <v>267.05513125235802</v>
      </c>
      <c r="AK49" s="23">
        <v>206.30932879882999</v>
      </c>
      <c r="AL49" s="23">
        <v>79.990121740000006</v>
      </c>
      <c r="AM49" s="23">
        <v>5.5822799999999999</v>
      </c>
      <c r="AN49" s="23">
        <v>139.76295058589801</v>
      </c>
      <c r="AO49" s="23">
        <v>75.746892611225704</v>
      </c>
    </row>
    <row r="50" spans="1:41" ht="13.5" thickBot="1">
      <c r="A50" s="48">
        <v>2032</v>
      </c>
      <c r="B50" s="23">
        <v>201.52179490710301</v>
      </c>
      <c r="C50" s="23">
        <v>18.519697421780698</v>
      </c>
      <c r="D50" s="23">
        <v>41.1822943841374</v>
      </c>
      <c r="E50" s="23">
        <v>1424.5899529701501</v>
      </c>
      <c r="F50" s="23">
        <v>161.19693866725501</v>
      </c>
      <c r="G50" s="23">
        <v>39.056737499999997</v>
      </c>
      <c r="H50" s="23">
        <v>107.92239306653579</v>
      </c>
      <c r="I50" s="23">
        <v>56.1414534318248</v>
      </c>
      <c r="J50" s="23">
        <v>566.66409860695796</v>
      </c>
      <c r="K50" s="23">
        <v>113.33547972088751</v>
      </c>
      <c r="L50" s="23">
        <v>64.090264427255306</v>
      </c>
      <c r="M50" s="23">
        <v>171.919112522501</v>
      </c>
      <c r="N50" s="23">
        <v>21.486513370000001</v>
      </c>
      <c r="O50" s="23">
        <v>266.85446258494898</v>
      </c>
      <c r="P50" s="23">
        <v>224.984059838017</v>
      </c>
      <c r="Q50" s="23">
        <v>71.219034780000001</v>
      </c>
      <c r="R50" s="23">
        <v>4.6359899999999996</v>
      </c>
      <c r="S50" s="23">
        <v>140.842386149296</v>
      </c>
      <c r="T50" s="23">
        <v>69.993033080794206</v>
      </c>
      <c r="V50" s="48">
        <v>2032</v>
      </c>
      <c r="W50" s="23">
        <v>240.16772132481671</v>
      </c>
      <c r="X50" s="23">
        <v>18.288562153746</v>
      </c>
      <c r="Y50" s="23">
        <v>49.369478226305901</v>
      </c>
      <c r="Z50" s="23">
        <v>932.85145283429506</v>
      </c>
      <c r="AA50" s="23">
        <v>116.813255106501</v>
      </c>
      <c r="AB50" s="23">
        <v>58.04325</v>
      </c>
      <c r="AC50" s="23">
        <v>83.486798252977508</v>
      </c>
      <c r="AD50" s="23">
        <v>59.036735325133797</v>
      </c>
      <c r="AE50" s="23">
        <v>461.74732187930903</v>
      </c>
      <c r="AF50" s="23">
        <v>66.205181595794201</v>
      </c>
      <c r="AG50" s="23">
        <v>64.512551975788398</v>
      </c>
      <c r="AH50" s="23">
        <v>191.296897623999</v>
      </c>
      <c r="AI50" s="23">
        <v>27.71008556</v>
      </c>
      <c r="AJ50" s="23">
        <v>300.06831143583702</v>
      </c>
      <c r="AK50" s="23">
        <v>222.174952473122</v>
      </c>
      <c r="AL50" s="23">
        <v>81.411652169999996</v>
      </c>
      <c r="AM50" s="23">
        <v>5.8460400000000003</v>
      </c>
      <c r="AN50" s="23">
        <v>140.869947333612</v>
      </c>
      <c r="AO50" s="23">
        <v>75.813003855248695</v>
      </c>
    </row>
    <row r="51" spans="1:41" ht="13.5" thickBot="1">
      <c r="A51" s="48">
        <v>2033</v>
      </c>
      <c r="B51" s="23">
        <v>203.86626476063202</v>
      </c>
      <c r="C51" s="23">
        <v>18.734952602536691</v>
      </c>
      <c r="D51" s="23">
        <v>41.200226043634203</v>
      </c>
      <c r="E51" s="23">
        <v>1438.38934397198</v>
      </c>
      <c r="F51" s="23">
        <v>161.05544332946599</v>
      </c>
      <c r="G51" s="23">
        <v>36.564300000000003</v>
      </c>
      <c r="H51" s="23">
        <v>108.31736234369251</v>
      </c>
      <c r="I51" s="23">
        <v>57.875885423440899</v>
      </c>
      <c r="J51" s="23">
        <v>574.42871798803003</v>
      </c>
      <c r="K51" s="23">
        <v>114.6688216496142</v>
      </c>
      <c r="L51" s="23">
        <v>61.397707663501897</v>
      </c>
      <c r="M51" s="23">
        <v>172.34066933877801</v>
      </c>
      <c r="N51" s="23">
        <v>21.488727269999998</v>
      </c>
      <c r="O51" s="23">
        <v>285.81422497594099</v>
      </c>
      <c r="P51" s="23">
        <v>230.492066419265</v>
      </c>
      <c r="Q51" s="23">
        <v>72.7142087</v>
      </c>
      <c r="R51" s="23">
        <v>4.6307700000000001</v>
      </c>
      <c r="S51" s="23">
        <v>141.90106598524901</v>
      </c>
      <c r="T51" s="23">
        <v>68.448307251624499</v>
      </c>
      <c r="V51" s="48">
        <v>2033</v>
      </c>
      <c r="W51" s="23">
        <v>240.04463443719379</v>
      </c>
      <c r="X51" s="23">
        <v>20.454289677861098</v>
      </c>
      <c r="Y51" s="23">
        <v>51.099277510738297</v>
      </c>
      <c r="Z51" s="23">
        <v>940.3995777879669</v>
      </c>
      <c r="AA51" s="23">
        <v>116.542618638571</v>
      </c>
      <c r="AB51" s="23">
        <v>54.188775</v>
      </c>
      <c r="AC51" s="23">
        <v>82.362838713433192</v>
      </c>
      <c r="AD51" s="23">
        <v>58.415514986068303</v>
      </c>
      <c r="AE51" s="23">
        <v>465.919357329018</v>
      </c>
      <c r="AF51" s="23">
        <v>67.876705383524197</v>
      </c>
      <c r="AG51" s="23">
        <v>64.015595753931407</v>
      </c>
      <c r="AH51" s="23">
        <v>192.72353599558903</v>
      </c>
      <c r="AI51" s="23">
        <v>27.804609630000002</v>
      </c>
      <c r="AJ51" s="23">
        <v>327.75901848566104</v>
      </c>
      <c r="AK51" s="23">
        <v>231.80041101603399</v>
      </c>
      <c r="AL51" s="23">
        <v>80.700182609999999</v>
      </c>
      <c r="AM51" s="23">
        <v>5.7554400000000001</v>
      </c>
      <c r="AN51" s="23">
        <v>141.92906727566799</v>
      </c>
      <c r="AO51" s="23">
        <v>77.435681949271796</v>
      </c>
    </row>
  </sheetData>
  <mergeCells count="16">
    <mergeCell ref="W29:Y29"/>
    <mergeCell ref="Z29:AC29"/>
    <mergeCell ref="AE29:AI29"/>
    <mergeCell ref="AJ29:AO29"/>
    <mergeCell ref="W3:Y3"/>
    <mergeCell ref="Z3:AC3"/>
    <mergeCell ref="AE3:AI3"/>
    <mergeCell ref="AJ3:AO3"/>
    <mergeCell ref="J3:N3"/>
    <mergeCell ref="O3:T3"/>
    <mergeCell ref="B29:D29"/>
    <mergeCell ref="E29:H29"/>
    <mergeCell ref="J29:N29"/>
    <mergeCell ref="O29:T29"/>
    <mergeCell ref="B3:D3"/>
    <mergeCell ref="E3:H3"/>
  </mergeCells>
  <pageMargins left="0.70866141732283472" right="0.70866141732283472" top="0.74803149606299213" bottom="0.74803149606299213" header="0.31496062992125984" footer="0.31496062992125984"/>
  <pageSetup paperSize="8" scale="54" orientation="landscape" r:id="rId1"/>
  <headerFooter>
    <oddHeader>&amp;C2013 Gas Statement of Opportunities</oddHeader>
    <oddFooter>&amp;L© 2013 Australian Energy Market Operator&amp;R&amp;P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fitToPage="1"/>
  </sheetPr>
  <dimension ref="A1:AF56"/>
  <sheetViews>
    <sheetView showGridLines="0" view="pageBreakPreview" zoomScaleNormal="70" zoomScaleSheetLayoutView="100" zoomScalePageLayoutView="30" workbookViewId="0">
      <selection activeCell="T8" sqref="T8"/>
    </sheetView>
  </sheetViews>
  <sheetFormatPr defaultRowHeight="12.75" outlineLevelCol="1"/>
  <cols>
    <col min="1" max="1" width="10.7109375" customWidth="1"/>
    <col min="2" max="2" width="10.85546875" customWidth="1"/>
    <col min="3" max="3" width="11.28515625" customWidth="1"/>
    <col min="4" max="4" width="11.140625" customWidth="1"/>
    <col min="5" max="5" width="10.140625" customWidth="1"/>
    <col min="6" max="6" width="12" style="3" customWidth="1"/>
    <col min="7" max="9" width="10.140625" style="3" customWidth="1"/>
    <col min="12" max="12" width="1.7109375" customWidth="1"/>
    <col min="13" max="13" width="10.7109375" style="3" hidden="1" customWidth="1" outlineLevel="1"/>
    <col min="14" max="14" width="12" style="3" hidden="1" customWidth="1" outlineLevel="1"/>
    <col min="15" max="17" width="10.140625" style="3" hidden="1" customWidth="1" outlineLevel="1"/>
    <col min="18" max="19" width="9.140625" style="3" hidden="1" customWidth="1" outlineLevel="1"/>
    <col min="20" max="20" width="1.7109375" style="3" customWidth="1" collapsed="1"/>
    <col min="34" max="34" width="9.85546875" customWidth="1"/>
    <col min="35" max="35" width="10.140625" customWidth="1"/>
    <col min="36" max="39" width="0" hidden="1" customWidth="1"/>
  </cols>
  <sheetData>
    <row r="1" spans="1:32" s="1" customFormat="1" ht="21" customHeight="1">
      <c r="A1" s="44" t="s">
        <v>14</v>
      </c>
      <c r="F1" s="4"/>
      <c r="G1" s="4"/>
      <c r="H1" s="4"/>
      <c r="I1" s="4"/>
      <c r="M1" s="44" t="s">
        <v>19</v>
      </c>
      <c r="N1" s="4"/>
      <c r="O1" s="4"/>
      <c r="P1" s="4"/>
      <c r="Q1" s="4"/>
      <c r="R1" s="4"/>
      <c r="S1" s="4"/>
      <c r="T1" s="4"/>
      <c r="AF1" s="9"/>
    </row>
    <row r="2" spans="1:32">
      <c r="A2" s="142"/>
      <c r="B2" s="144" t="s">
        <v>1</v>
      </c>
      <c r="C2" s="145"/>
      <c r="D2" s="145"/>
      <c r="E2" s="142"/>
      <c r="F2" s="144" t="s">
        <v>2</v>
      </c>
      <c r="G2" s="145"/>
      <c r="H2" s="145"/>
      <c r="I2" s="145"/>
      <c r="J2" s="145"/>
      <c r="K2" s="142"/>
      <c r="M2" s="142"/>
      <c r="N2" s="144" t="s">
        <v>2</v>
      </c>
      <c r="O2" s="145"/>
      <c r="P2" s="145"/>
      <c r="Q2" s="145"/>
      <c r="R2" s="145"/>
      <c r="S2" s="142"/>
      <c r="W2" s="3"/>
    </row>
    <row r="3" spans="1:32" ht="23.25" thickBot="1">
      <c r="A3" s="143"/>
      <c r="B3" s="16" t="s">
        <v>3</v>
      </c>
      <c r="C3" s="16" t="s">
        <v>4</v>
      </c>
      <c r="D3" s="16" t="s">
        <v>5</v>
      </c>
      <c r="E3" s="16" t="s">
        <v>6</v>
      </c>
      <c r="F3" s="16" t="s">
        <v>3</v>
      </c>
      <c r="G3" s="16" t="s">
        <v>4</v>
      </c>
      <c r="H3" s="16" t="s">
        <v>5</v>
      </c>
      <c r="I3" s="16" t="s">
        <v>7</v>
      </c>
      <c r="J3" s="16" t="s">
        <v>8</v>
      </c>
      <c r="K3" s="16" t="s">
        <v>6</v>
      </c>
      <c r="M3" s="143"/>
      <c r="N3" s="16" t="s">
        <v>3</v>
      </c>
      <c r="O3" s="16" t="s">
        <v>4</v>
      </c>
      <c r="P3" s="16" t="s">
        <v>5</v>
      </c>
      <c r="Q3" s="16" t="s">
        <v>7</v>
      </c>
      <c r="R3" s="16" t="s">
        <v>8</v>
      </c>
      <c r="S3" s="16" t="s">
        <v>6</v>
      </c>
      <c r="V3" s="6"/>
      <c r="X3" s="6"/>
      <c r="Y3" s="6"/>
      <c r="Z3" s="6"/>
      <c r="AA3" s="6"/>
      <c r="AB3" s="6"/>
      <c r="AC3" s="6"/>
    </row>
    <row r="4" spans="1:32" ht="14.25" customHeight="1" thickTop="1" thickBot="1">
      <c r="A4" s="140" t="s">
        <v>9</v>
      </c>
      <c r="B4" s="140"/>
      <c r="C4" s="140"/>
      <c r="D4" s="140"/>
      <c r="E4" s="140"/>
      <c r="F4" s="140"/>
      <c r="G4" s="140"/>
      <c r="H4" s="140"/>
      <c r="I4" s="140"/>
      <c r="J4" s="140"/>
      <c r="K4" s="141"/>
      <c r="M4" s="140" t="s">
        <v>194</v>
      </c>
      <c r="N4" s="140"/>
      <c r="O4" s="140"/>
      <c r="P4" s="140"/>
      <c r="Q4" s="140"/>
      <c r="R4" s="140"/>
      <c r="S4" s="141"/>
      <c r="V4" s="7"/>
      <c r="W4" s="7"/>
      <c r="X4" s="7"/>
    </row>
    <row r="5" spans="1:32" ht="13.5" customHeight="1" thickBot="1">
      <c r="A5" s="17">
        <v>2008</v>
      </c>
      <c r="B5" s="80">
        <v>167.59155367122307</v>
      </c>
      <c r="C5" s="18">
        <v>183.59403818239144</v>
      </c>
      <c r="D5" s="18">
        <v>284.90294688538989</v>
      </c>
      <c r="E5" s="19">
        <v>636.08853873900443</v>
      </c>
      <c r="F5" s="23"/>
      <c r="G5" s="24"/>
      <c r="H5" s="24"/>
      <c r="I5" s="24"/>
      <c r="J5" s="24"/>
      <c r="K5" s="25"/>
      <c r="M5" s="17">
        <v>2008</v>
      </c>
      <c r="N5" s="46">
        <f>B5</f>
        <v>167.59155367122307</v>
      </c>
      <c r="O5" s="46">
        <f t="shared" ref="O5:P9" si="0">C5</f>
        <v>183.59403818239144</v>
      </c>
      <c r="P5" s="46">
        <f t="shared" si="0"/>
        <v>284.90294688538989</v>
      </c>
      <c r="Q5" s="47">
        <f t="shared" ref="Q5:Q10" si="1">SUM(N5:P5)</f>
        <v>636.08853873900443</v>
      </c>
      <c r="R5" s="46">
        <f t="shared" ref="R5:R10" si="2">J5</f>
        <v>0</v>
      </c>
      <c r="S5" s="47">
        <v>563.56224595508934</v>
      </c>
      <c r="V5" s="7"/>
      <c r="W5" s="7"/>
      <c r="X5" s="7"/>
    </row>
    <row r="6" spans="1:32" ht="13.5" thickBot="1">
      <c r="A6" s="17">
        <f t="shared" ref="A6:A30" si="3">A5+1</f>
        <v>2009</v>
      </c>
      <c r="B6" s="108">
        <v>177.12498034806262</v>
      </c>
      <c r="C6" s="18">
        <v>185.35439918142825</v>
      </c>
      <c r="D6" s="18">
        <v>277.20297972636706</v>
      </c>
      <c r="E6" s="19">
        <v>639.68235925585793</v>
      </c>
      <c r="F6" s="23"/>
      <c r="G6" s="24"/>
      <c r="H6" s="24"/>
      <c r="I6" s="24"/>
      <c r="J6" s="24"/>
      <c r="K6" s="25"/>
      <c r="M6" s="17">
        <f t="shared" ref="M6:M30" si="4">M5+1</f>
        <v>2009</v>
      </c>
      <c r="N6" s="46">
        <f>B6</f>
        <v>177.12498034806262</v>
      </c>
      <c r="O6" s="46">
        <f t="shared" si="0"/>
        <v>185.35439918142825</v>
      </c>
      <c r="P6" s="46">
        <f t="shared" si="0"/>
        <v>277.20297972636706</v>
      </c>
      <c r="Q6" s="47">
        <f t="shared" si="1"/>
        <v>639.68235925585793</v>
      </c>
      <c r="R6" s="46">
        <f t="shared" si="2"/>
        <v>0</v>
      </c>
      <c r="S6" s="47">
        <v>609.92797622885791</v>
      </c>
      <c r="X6" s="6"/>
    </row>
    <row r="7" spans="1:32" ht="13.5" thickBot="1">
      <c r="A7" s="17">
        <f t="shared" si="3"/>
        <v>2010</v>
      </c>
      <c r="B7" s="108">
        <v>203.30807424902156</v>
      </c>
      <c r="C7" s="108">
        <v>184.34858462270827</v>
      </c>
      <c r="D7" s="108">
        <v>287.62807467733199</v>
      </c>
      <c r="E7" s="19">
        <v>675.28473354906191</v>
      </c>
      <c r="F7" s="23"/>
      <c r="G7" s="24"/>
      <c r="H7" s="24"/>
      <c r="I7" s="24"/>
      <c r="J7" s="24"/>
      <c r="K7" s="25"/>
      <c r="M7" s="17">
        <f t="shared" si="4"/>
        <v>2010</v>
      </c>
      <c r="N7" s="46">
        <f>B7</f>
        <v>203.30807424902156</v>
      </c>
      <c r="O7" s="46">
        <f t="shared" si="0"/>
        <v>184.34858462270827</v>
      </c>
      <c r="P7" s="46">
        <f t="shared" si="0"/>
        <v>287.62807467733199</v>
      </c>
      <c r="Q7" s="47">
        <f t="shared" si="1"/>
        <v>675.28473354906191</v>
      </c>
      <c r="R7" s="46">
        <f t="shared" si="2"/>
        <v>0</v>
      </c>
      <c r="S7" s="47">
        <v>675.28473354906191</v>
      </c>
      <c r="X7" s="6"/>
    </row>
    <row r="8" spans="1:32" ht="13.5" thickBot="1">
      <c r="A8" s="17">
        <f t="shared" si="3"/>
        <v>2011</v>
      </c>
      <c r="B8" s="108">
        <v>189.01426478624148</v>
      </c>
      <c r="C8" s="108">
        <v>184.32830539052077</v>
      </c>
      <c r="D8" s="108">
        <v>293.05663255944205</v>
      </c>
      <c r="E8" s="19">
        <v>666.3992027362043</v>
      </c>
      <c r="F8" s="23"/>
      <c r="G8" s="24"/>
      <c r="H8" s="24"/>
      <c r="I8" s="24"/>
      <c r="J8" s="24"/>
      <c r="K8" s="25"/>
      <c r="M8" s="17">
        <f t="shared" si="4"/>
        <v>2011</v>
      </c>
      <c r="N8" s="46">
        <f>B8</f>
        <v>189.01426478624148</v>
      </c>
      <c r="O8" s="46">
        <f t="shared" si="0"/>
        <v>184.32830539052077</v>
      </c>
      <c r="P8" s="46">
        <f t="shared" si="0"/>
        <v>293.05663255944205</v>
      </c>
      <c r="Q8" s="47">
        <f t="shared" si="1"/>
        <v>666.3992027362043</v>
      </c>
      <c r="R8" s="46">
        <f t="shared" si="2"/>
        <v>0</v>
      </c>
      <c r="S8" s="47">
        <v>666.3992027362043</v>
      </c>
      <c r="X8" s="6"/>
    </row>
    <row r="9" spans="1:32" ht="13.5" thickBot="1">
      <c r="A9" s="17">
        <f t="shared" si="3"/>
        <v>2012</v>
      </c>
      <c r="B9" s="108">
        <v>201.01957862083071</v>
      </c>
      <c r="C9" s="18">
        <v>186.62039747297246</v>
      </c>
      <c r="D9" s="18">
        <v>299.83793239625896</v>
      </c>
      <c r="E9" s="19">
        <v>687.47790849006219</v>
      </c>
      <c r="F9" s="26"/>
      <c r="G9" s="27"/>
      <c r="H9" s="27"/>
      <c r="I9" s="27"/>
      <c r="J9" s="27"/>
      <c r="K9" s="19"/>
      <c r="M9" s="17">
        <f t="shared" si="4"/>
        <v>2012</v>
      </c>
      <c r="N9" s="46">
        <f>B9</f>
        <v>201.01957862083071</v>
      </c>
      <c r="O9" s="46">
        <f t="shared" si="0"/>
        <v>186.62039747297246</v>
      </c>
      <c r="P9" s="46">
        <f t="shared" si="0"/>
        <v>299.83793239625896</v>
      </c>
      <c r="Q9" s="47">
        <f t="shared" si="1"/>
        <v>687.47790849006219</v>
      </c>
      <c r="R9" s="46">
        <f t="shared" si="2"/>
        <v>0</v>
      </c>
      <c r="S9" s="47">
        <v>687.47790849006219</v>
      </c>
      <c r="X9" s="6"/>
    </row>
    <row r="10" spans="1:32" ht="13.5" thickBot="1">
      <c r="A10" s="17">
        <f t="shared" si="3"/>
        <v>2013</v>
      </c>
      <c r="B10" s="20"/>
      <c r="C10" s="21"/>
      <c r="D10" s="21"/>
      <c r="E10" s="22"/>
      <c r="F10" s="18">
        <v>149.33991713372325</v>
      </c>
      <c r="G10" s="18">
        <v>187.96320854991927</v>
      </c>
      <c r="H10" s="18">
        <v>300.43523487529501</v>
      </c>
      <c r="I10" s="19">
        <v>637.73836055893753</v>
      </c>
      <c r="J10" s="18">
        <v>0</v>
      </c>
      <c r="K10" s="19">
        <v>637.73836055893753</v>
      </c>
      <c r="M10" s="17">
        <f t="shared" si="4"/>
        <v>2013</v>
      </c>
      <c r="N10" s="18">
        <f>F10</f>
        <v>149.33991713372325</v>
      </c>
      <c r="O10" s="18">
        <f>G10</f>
        <v>187.96320854991927</v>
      </c>
      <c r="P10" s="18">
        <f>H10</f>
        <v>300.43523487529501</v>
      </c>
      <c r="Q10" s="19">
        <f t="shared" si="1"/>
        <v>637.73836055893753</v>
      </c>
      <c r="R10" s="18">
        <f t="shared" si="2"/>
        <v>0</v>
      </c>
      <c r="S10" s="19">
        <v>637.73836055893753</v>
      </c>
      <c r="X10" s="6"/>
    </row>
    <row r="11" spans="1:32" ht="13.5" thickBot="1">
      <c r="A11" s="17">
        <f t="shared" si="3"/>
        <v>2014</v>
      </c>
      <c r="B11" s="23"/>
      <c r="C11" s="24"/>
      <c r="D11" s="24"/>
      <c r="E11" s="25"/>
      <c r="F11" s="108">
        <v>129.53453373559711</v>
      </c>
      <c r="G11" s="18">
        <v>189.20583002030341</v>
      </c>
      <c r="H11" s="18">
        <v>303.12637937154835</v>
      </c>
      <c r="I11" s="19">
        <v>621.8667431274489</v>
      </c>
      <c r="J11" s="18">
        <v>122.90502793296089</v>
      </c>
      <c r="K11" s="19">
        <v>744.77177106040983</v>
      </c>
      <c r="M11" s="17">
        <f t="shared" si="4"/>
        <v>2014</v>
      </c>
      <c r="N11" s="18">
        <f t="shared" ref="N11:N30" si="5">F11</f>
        <v>129.53453373559711</v>
      </c>
      <c r="O11" s="18">
        <f t="shared" ref="O11:O30" si="6">G11</f>
        <v>189.20583002030341</v>
      </c>
      <c r="P11" s="18">
        <f t="shared" ref="P11:P30" si="7">H11</f>
        <v>303.12637937154835</v>
      </c>
      <c r="Q11" s="19">
        <f t="shared" ref="Q11:Q30" si="8">SUM(N11:P11)</f>
        <v>621.8667431274489</v>
      </c>
      <c r="R11" s="18">
        <f t="shared" ref="R11:R30" si="9">J11</f>
        <v>122.90502793296089</v>
      </c>
      <c r="S11" s="19">
        <v>744.77177106040983</v>
      </c>
      <c r="X11" s="6"/>
    </row>
    <row r="12" spans="1:32" ht="13.5" thickBot="1">
      <c r="A12" s="17">
        <f t="shared" si="3"/>
        <v>2015</v>
      </c>
      <c r="B12" s="23"/>
      <c r="C12" s="24"/>
      <c r="D12" s="24"/>
      <c r="E12" s="25"/>
      <c r="F12" s="108">
        <v>93.775778693148879</v>
      </c>
      <c r="G12" s="18">
        <v>190.84984509214874</v>
      </c>
      <c r="H12" s="18">
        <v>306.78040200393127</v>
      </c>
      <c r="I12" s="19">
        <v>591.40602578922892</v>
      </c>
      <c r="J12" s="18">
        <v>623.74301675977654</v>
      </c>
      <c r="K12" s="19">
        <v>1215.1490425490056</v>
      </c>
      <c r="M12" s="17">
        <f t="shared" si="4"/>
        <v>2015</v>
      </c>
      <c r="N12" s="18">
        <f t="shared" si="5"/>
        <v>93.775778693148879</v>
      </c>
      <c r="O12" s="18">
        <f t="shared" si="6"/>
        <v>190.84984509214874</v>
      </c>
      <c r="P12" s="18">
        <f t="shared" si="7"/>
        <v>306.78040200393127</v>
      </c>
      <c r="Q12" s="19">
        <f t="shared" si="8"/>
        <v>591.40602578922892</v>
      </c>
      <c r="R12" s="18">
        <f t="shared" si="9"/>
        <v>623.74301675977654</v>
      </c>
      <c r="S12" s="19">
        <v>1215.1490425490056</v>
      </c>
      <c r="X12" s="6"/>
    </row>
    <row r="13" spans="1:32" ht="13.5" thickBot="1">
      <c r="A13" s="17">
        <f t="shared" si="3"/>
        <v>2016</v>
      </c>
      <c r="B13" s="23"/>
      <c r="C13" s="24"/>
      <c r="D13" s="24"/>
      <c r="E13" s="25"/>
      <c r="F13" s="108">
        <v>65.156559957112194</v>
      </c>
      <c r="G13" s="18">
        <v>193.25435178793745</v>
      </c>
      <c r="H13" s="18">
        <v>311.40261406228143</v>
      </c>
      <c r="I13" s="19">
        <v>569.81352580733108</v>
      </c>
      <c r="J13" s="18">
        <v>1137.1787709497207</v>
      </c>
      <c r="K13" s="19">
        <v>1706.9922967570519</v>
      </c>
      <c r="M13" s="17">
        <f t="shared" si="4"/>
        <v>2016</v>
      </c>
      <c r="N13" s="18">
        <f t="shared" si="5"/>
        <v>65.156559957112194</v>
      </c>
      <c r="O13" s="18">
        <f t="shared" si="6"/>
        <v>193.25435178793745</v>
      </c>
      <c r="P13" s="18">
        <f t="shared" si="7"/>
        <v>311.40261406228143</v>
      </c>
      <c r="Q13" s="19">
        <f t="shared" si="8"/>
        <v>569.81352580733108</v>
      </c>
      <c r="R13" s="18">
        <f t="shared" si="9"/>
        <v>1137.1787709497207</v>
      </c>
      <c r="S13" s="19">
        <v>1706.9922967570519</v>
      </c>
      <c r="X13" s="6"/>
    </row>
    <row r="14" spans="1:32" ht="13.5" thickBot="1">
      <c r="A14" s="17">
        <f t="shared" si="3"/>
        <v>2017</v>
      </c>
      <c r="B14" s="23"/>
      <c r="C14" s="24"/>
      <c r="D14" s="24"/>
      <c r="E14" s="25"/>
      <c r="F14" s="108">
        <v>70.280185991029214</v>
      </c>
      <c r="G14" s="18">
        <v>196.25245533883478</v>
      </c>
      <c r="H14" s="18">
        <v>315.86249362859445</v>
      </c>
      <c r="I14" s="19">
        <v>582.39513495845836</v>
      </c>
      <c r="J14" s="18">
        <v>1319.6927374301677</v>
      </c>
      <c r="K14" s="19">
        <v>1902.087872388626</v>
      </c>
      <c r="M14" s="17">
        <f t="shared" si="4"/>
        <v>2017</v>
      </c>
      <c r="N14" s="18">
        <f t="shared" si="5"/>
        <v>70.280185991029214</v>
      </c>
      <c r="O14" s="18">
        <f t="shared" si="6"/>
        <v>196.25245533883478</v>
      </c>
      <c r="P14" s="18">
        <f t="shared" si="7"/>
        <v>315.86249362859445</v>
      </c>
      <c r="Q14" s="19">
        <f t="shared" si="8"/>
        <v>582.39513495845836</v>
      </c>
      <c r="R14" s="18">
        <f t="shared" si="9"/>
        <v>1319.6927374301677</v>
      </c>
      <c r="S14" s="19">
        <v>1902.087872388626</v>
      </c>
      <c r="X14" s="6"/>
    </row>
    <row r="15" spans="1:32" ht="13.5" thickBot="1">
      <c r="A15" s="17">
        <f t="shared" si="3"/>
        <v>2018</v>
      </c>
      <c r="B15" s="23"/>
      <c r="C15" s="24"/>
      <c r="D15" s="24"/>
      <c r="E15" s="25"/>
      <c r="F15" s="108">
        <v>67.922128443349905</v>
      </c>
      <c r="G15" s="18">
        <v>199.31943909570677</v>
      </c>
      <c r="H15" s="18">
        <v>320.22254110915293</v>
      </c>
      <c r="I15" s="19">
        <v>587.46410864820962</v>
      </c>
      <c r="J15" s="18">
        <v>1393.4357541899442</v>
      </c>
      <c r="K15" s="19">
        <v>1980.8998628381537</v>
      </c>
      <c r="M15" s="17">
        <f t="shared" si="4"/>
        <v>2018</v>
      </c>
      <c r="N15" s="18">
        <f t="shared" si="5"/>
        <v>67.922128443349905</v>
      </c>
      <c r="O15" s="18">
        <f t="shared" si="6"/>
        <v>199.31943909570677</v>
      </c>
      <c r="P15" s="18">
        <f t="shared" si="7"/>
        <v>320.22254110915293</v>
      </c>
      <c r="Q15" s="19">
        <f t="shared" si="8"/>
        <v>587.46410864820962</v>
      </c>
      <c r="R15" s="18">
        <f t="shared" si="9"/>
        <v>1393.4357541899442</v>
      </c>
      <c r="S15" s="19">
        <v>1980.8998628381537</v>
      </c>
      <c r="X15" s="6"/>
    </row>
    <row r="16" spans="1:32" ht="13.5" thickBot="1">
      <c r="A16" s="17">
        <f t="shared" si="3"/>
        <v>2019</v>
      </c>
      <c r="B16" s="23"/>
      <c r="C16" s="24"/>
      <c r="D16" s="24"/>
      <c r="E16" s="25"/>
      <c r="F16" s="108">
        <v>66.748502231037875</v>
      </c>
      <c r="G16" s="18">
        <v>202.21000058130929</v>
      </c>
      <c r="H16" s="18">
        <v>323.5958351787026</v>
      </c>
      <c r="I16" s="19">
        <v>592.55433799104981</v>
      </c>
      <c r="J16" s="18">
        <v>1445.9162011173187</v>
      </c>
      <c r="K16" s="19">
        <v>2038.4705391083685</v>
      </c>
      <c r="M16" s="17">
        <f t="shared" si="4"/>
        <v>2019</v>
      </c>
      <c r="N16" s="18">
        <f t="shared" si="5"/>
        <v>66.748502231037875</v>
      </c>
      <c r="O16" s="18">
        <f t="shared" si="6"/>
        <v>202.21000058130929</v>
      </c>
      <c r="P16" s="18">
        <f t="shared" si="7"/>
        <v>323.5958351787026</v>
      </c>
      <c r="Q16" s="19">
        <f t="shared" si="8"/>
        <v>592.55433799104981</v>
      </c>
      <c r="R16" s="18">
        <f t="shared" si="9"/>
        <v>1445.9162011173187</v>
      </c>
      <c r="S16" s="19">
        <v>2038.4705391083685</v>
      </c>
      <c r="X16" s="6"/>
    </row>
    <row r="17" spans="1:29" ht="13.5" thickBot="1">
      <c r="A17" s="17">
        <f t="shared" si="3"/>
        <v>2020</v>
      </c>
      <c r="B17" s="23"/>
      <c r="C17" s="24"/>
      <c r="D17" s="24"/>
      <c r="E17" s="25"/>
      <c r="F17" s="108">
        <v>65.80240385746319</v>
      </c>
      <c r="G17" s="18">
        <v>204.87460273866105</v>
      </c>
      <c r="H17" s="18">
        <v>327.34247856319269</v>
      </c>
      <c r="I17" s="19">
        <v>598.0194851593169</v>
      </c>
      <c r="J17" s="18">
        <v>1445.9162011173187</v>
      </c>
      <c r="K17" s="19">
        <v>2043.9356862766356</v>
      </c>
      <c r="M17" s="17">
        <f t="shared" si="4"/>
        <v>2020</v>
      </c>
      <c r="N17" s="18">
        <f t="shared" si="5"/>
        <v>65.80240385746319</v>
      </c>
      <c r="O17" s="18">
        <f t="shared" si="6"/>
        <v>204.87460273866105</v>
      </c>
      <c r="P17" s="18">
        <f t="shared" si="7"/>
        <v>327.34247856319269</v>
      </c>
      <c r="Q17" s="19">
        <f t="shared" si="8"/>
        <v>598.0194851593169</v>
      </c>
      <c r="R17" s="18">
        <f t="shared" si="9"/>
        <v>1445.9162011173187</v>
      </c>
      <c r="S17" s="19">
        <v>2043.9356862766356</v>
      </c>
      <c r="X17" s="6"/>
    </row>
    <row r="18" spans="1:29" ht="13.5" thickBot="1">
      <c r="A18" s="17">
        <f t="shared" si="3"/>
        <v>2021</v>
      </c>
      <c r="B18" s="23"/>
      <c r="C18" s="24"/>
      <c r="D18" s="24"/>
      <c r="E18" s="25"/>
      <c r="F18" s="108">
        <v>61.461454643572758</v>
      </c>
      <c r="G18" s="18">
        <v>207.24127455765969</v>
      </c>
      <c r="H18" s="18">
        <v>330.38899276791187</v>
      </c>
      <c r="I18" s="19">
        <v>599.09172196914437</v>
      </c>
      <c r="J18" s="18">
        <v>1445.9162011173187</v>
      </c>
      <c r="K18" s="19">
        <v>2045.0079230864631</v>
      </c>
      <c r="M18" s="17">
        <f t="shared" si="4"/>
        <v>2021</v>
      </c>
      <c r="N18" s="18">
        <f t="shared" si="5"/>
        <v>61.461454643572758</v>
      </c>
      <c r="O18" s="18">
        <f t="shared" si="6"/>
        <v>207.24127455765969</v>
      </c>
      <c r="P18" s="18">
        <f t="shared" si="7"/>
        <v>330.38899276791187</v>
      </c>
      <c r="Q18" s="19">
        <f t="shared" si="8"/>
        <v>599.09172196914437</v>
      </c>
      <c r="R18" s="18">
        <f t="shared" si="9"/>
        <v>1445.9162011173187</v>
      </c>
      <c r="S18" s="19">
        <v>2045.0079230864631</v>
      </c>
      <c r="X18" s="6"/>
    </row>
    <row r="19" spans="1:29" ht="13.5" thickBot="1">
      <c r="A19" s="17">
        <f t="shared" si="3"/>
        <v>2022</v>
      </c>
      <c r="B19" s="23"/>
      <c r="C19" s="24"/>
      <c r="D19" s="24"/>
      <c r="E19" s="25"/>
      <c r="F19" s="108">
        <v>56.994206027899089</v>
      </c>
      <c r="G19" s="18">
        <v>209.38632961013533</v>
      </c>
      <c r="H19" s="18">
        <v>334.0219304610805</v>
      </c>
      <c r="I19" s="19">
        <v>600.40246609911492</v>
      </c>
      <c r="J19" s="18">
        <v>1445.9162011173187</v>
      </c>
      <c r="K19" s="19">
        <v>2046.3186672164336</v>
      </c>
      <c r="M19" s="17">
        <f t="shared" si="4"/>
        <v>2022</v>
      </c>
      <c r="N19" s="18">
        <f t="shared" si="5"/>
        <v>56.994206027899089</v>
      </c>
      <c r="O19" s="18">
        <f t="shared" si="6"/>
        <v>209.38632961013533</v>
      </c>
      <c r="P19" s="18">
        <f t="shared" si="7"/>
        <v>334.0219304610805</v>
      </c>
      <c r="Q19" s="19">
        <f t="shared" si="8"/>
        <v>600.40246609911492</v>
      </c>
      <c r="R19" s="18">
        <f t="shared" si="9"/>
        <v>1445.9162011173187</v>
      </c>
      <c r="S19" s="19">
        <v>2046.3186672164336</v>
      </c>
      <c r="X19" s="6"/>
    </row>
    <row r="20" spans="1:29" ht="13.5" thickBot="1">
      <c r="A20" s="17">
        <f t="shared" si="3"/>
        <v>2023</v>
      </c>
      <c r="B20" s="23"/>
      <c r="C20" s="24"/>
      <c r="D20" s="24"/>
      <c r="E20" s="25"/>
      <c r="F20" s="108">
        <v>58.29976367496149</v>
      </c>
      <c r="G20" s="18">
        <v>211.55589197562276</v>
      </c>
      <c r="H20" s="18">
        <v>336.60469236004138</v>
      </c>
      <c r="I20" s="19">
        <v>606.46034801062569</v>
      </c>
      <c r="J20" s="18">
        <v>1445.9162011173187</v>
      </c>
      <c r="K20" s="19">
        <v>2052.3765491279446</v>
      </c>
      <c r="M20" s="17">
        <f t="shared" si="4"/>
        <v>2023</v>
      </c>
      <c r="N20" s="18">
        <f t="shared" si="5"/>
        <v>58.29976367496149</v>
      </c>
      <c r="O20" s="18">
        <f t="shared" si="6"/>
        <v>211.55589197562276</v>
      </c>
      <c r="P20" s="18">
        <f t="shared" si="7"/>
        <v>336.60469236004138</v>
      </c>
      <c r="Q20" s="19">
        <f t="shared" si="8"/>
        <v>606.46034801062569</v>
      </c>
      <c r="R20" s="18">
        <f t="shared" si="9"/>
        <v>1445.9162011173187</v>
      </c>
      <c r="S20" s="19">
        <v>2052.3765491279446</v>
      </c>
      <c r="X20" s="6"/>
    </row>
    <row r="21" spans="1:29" ht="13.5" thickBot="1">
      <c r="A21" s="17">
        <f t="shared" si="3"/>
        <v>2024</v>
      </c>
      <c r="B21" s="23"/>
      <c r="C21" s="24"/>
      <c r="D21" s="24"/>
      <c r="E21" s="25"/>
      <c r="F21" s="108">
        <v>60.365151211897754</v>
      </c>
      <c r="G21" s="18">
        <v>213.87986630862758</v>
      </c>
      <c r="H21" s="18">
        <v>339.37457995659668</v>
      </c>
      <c r="I21" s="19">
        <v>613.61959747712194</v>
      </c>
      <c r="J21" s="18">
        <v>1445.9162011173187</v>
      </c>
      <c r="K21" s="19">
        <v>2059.5357985944406</v>
      </c>
      <c r="M21" s="17">
        <f t="shared" si="4"/>
        <v>2024</v>
      </c>
      <c r="N21" s="18">
        <f t="shared" si="5"/>
        <v>60.365151211897754</v>
      </c>
      <c r="O21" s="18">
        <f t="shared" si="6"/>
        <v>213.87986630862758</v>
      </c>
      <c r="P21" s="18">
        <f t="shared" si="7"/>
        <v>339.37457995659668</v>
      </c>
      <c r="Q21" s="19">
        <f t="shared" si="8"/>
        <v>613.61959747712194</v>
      </c>
      <c r="R21" s="18">
        <f t="shared" si="9"/>
        <v>1445.9162011173187</v>
      </c>
      <c r="S21" s="19">
        <v>2059.5357985944406</v>
      </c>
      <c r="X21" s="6"/>
    </row>
    <row r="22" spans="1:29" ht="13.5" thickBot="1">
      <c r="A22" s="17">
        <f t="shared" si="3"/>
        <v>2025</v>
      </c>
      <c r="B22" s="23"/>
      <c r="C22" s="24"/>
      <c r="D22" s="24"/>
      <c r="E22" s="25"/>
      <c r="F22" s="108">
        <v>62.897279963830975</v>
      </c>
      <c r="G22" s="18">
        <v>216.37549459303668</v>
      </c>
      <c r="H22" s="18">
        <v>341.24373287135074</v>
      </c>
      <c r="I22" s="19">
        <v>620.51650742821835</v>
      </c>
      <c r="J22" s="18">
        <v>1445.9162011173187</v>
      </c>
      <c r="K22" s="19">
        <v>2066.432708545537</v>
      </c>
      <c r="M22" s="17">
        <f t="shared" si="4"/>
        <v>2025</v>
      </c>
      <c r="N22" s="18">
        <f t="shared" si="5"/>
        <v>62.897279963830975</v>
      </c>
      <c r="O22" s="18">
        <f t="shared" si="6"/>
        <v>216.37549459303668</v>
      </c>
      <c r="P22" s="18">
        <f t="shared" si="7"/>
        <v>341.24373287135074</v>
      </c>
      <c r="Q22" s="19">
        <f t="shared" si="8"/>
        <v>620.51650742821835</v>
      </c>
      <c r="R22" s="18">
        <f t="shared" si="9"/>
        <v>1445.9162011173187</v>
      </c>
      <c r="S22" s="19">
        <v>2066.432708545537</v>
      </c>
      <c r="X22" s="6"/>
    </row>
    <row r="23" spans="1:29" ht="13.5" thickBot="1">
      <c r="A23" s="17">
        <f t="shared" si="3"/>
        <v>2026</v>
      </c>
      <c r="B23" s="23"/>
      <c r="C23" s="24"/>
      <c r="D23" s="24"/>
      <c r="E23" s="25"/>
      <c r="F23" s="108">
        <v>68.120744773091332</v>
      </c>
      <c r="G23" s="18">
        <v>218.99546636991752</v>
      </c>
      <c r="H23" s="18">
        <v>343.51662687449186</v>
      </c>
      <c r="I23" s="19">
        <v>630.63283801750072</v>
      </c>
      <c r="J23" s="18">
        <v>1445.9162011173187</v>
      </c>
      <c r="K23" s="19">
        <v>2076.5490391348194</v>
      </c>
      <c r="M23" s="17">
        <f t="shared" si="4"/>
        <v>2026</v>
      </c>
      <c r="N23" s="18">
        <f t="shared" si="5"/>
        <v>68.120744773091332</v>
      </c>
      <c r="O23" s="18">
        <f t="shared" si="6"/>
        <v>218.99546636991752</v>
      </c>
      <c r="P23" s="18">
        <f t="shared" si="7"/>
        <v>343.51662687449186</v>
      </c>
      <c r="Q23" s="19">
        <f t="shared" si="8"/>
        <v>630.63283801750072</v>
      </c>
      <c r="R23" s="18">
        <f t="shared" si="9"/>
        <v>1445.9162011173187</v>
      </c>
      <c r="S23" s="19">
        <v>2076.5490391348194</v>
      </c>
      <c r="X23" s="6"/>
    </row>
    <row r="24" spans="1:29" ht="13.5" thickBot="1">
      <c r="A24" s="17">
        <f t="shared" si="3"/>
        <v>2027</v>
      </c>
      <c r="B24" s="23"/>
      <c r="C24" s="24"/>
      <c r="D24" s="24"/>
      <c r="E24" s="25"/>
      <c r="F24" s="108">
        <v>73.931406886896283</v>
      </c>
      <c r="G24" s="18">
        <v>221.70391853665191</v>
      </c>
      <c r="H24" s="18">
        <v>345.96130720328364</v>
      </c>
      <c r="I24" s="19">
        <v>641.59663262683182</v>
      </c>
      <c r="J24" s="18">
        <v>1445.9162011173187</v>
      </c>
      <c r="K24" s="19">
        <v>2087.5128337441506</v>
      </c>
      <c r="M24" s="17">
        <f t="shared" si="4"/>
        <v>2027</v>
      </c>
      <c r="N24" s="18">
        <f t="shared" si="5"/>
        <v>73.931406886896283</v>
      </c>
      <c r="O24" s="18">
        <f t="shared" si="6"/>
        <v>221.70391853665191</v>
      </c>
      <c r="P24" s="18">
        <f t="shared" si="7"/>
        <v>345.96130720328364</v>
      </c>
      <c r="Q24" s="19">
        <f t="shared" si="8"/>
        <v>641.59663262683182</v>
      </c>
      <c r="R24" s="18">
        <f t="shared" si="9"/>
        <v>1445.9162011173187</v>
      </c>
      <c r="S24" s="19">
        <v>2087.5128337441506</v>
      </c>
      <c r="X24" s="6"/>
    </row>
    <row r="25" spans="1:29" ht="13.5" thickBot="1">
      <c r="A25" s="17">
        <f t="shared" si="3"/>
        <v>2028</v>
      </c>
      <c r="B25" s="23"/>
      <c r="C25" s="24"/>
      <c r="D25" s="24"/>
      <c r="E25" s="25"/>
      <c r="F25" s="108">
        <v>79.084438648998159</v>
      </c>
      <c r="G25" s="18">
        <v>224.48366398619964</v>
      </c>
      <c r="H25" s="18">
        <v>348.25451592393796</v>
      </c>
      <c r="I25" s="19">
        <v>651.82261855913578</v>
      </c>
      <c r="J25" s="18">
        <v>1445.9162011173187</v>
      </c>
      <c r="K25" s="19">
        <v>2097.7388196764546</v>
      </c>
      <c r="M25" s="17">
        <f t="shared" si="4"/>
        <v>2028</v>
      </c>
      <c r="N25" s="18">
        <f t="shared" si="5"/>
        <v>79.084438648998159</v>
      </c>
      <c r="O25" s="18">
        <f t="shared" si="6"/>
        <v>224.48366398619964</v>
      </c>
      <c r="P25" s="18">
        <f t="shared" si="7"/>
        <v>348.25451592393796</v>
      </c>
      <c r="Q25" s="19">
        <f t="shared" si="8"/>
        <v>651.82261855913578</v>
      </c>
      <c r="R25" s="18">
        <f t="shared" si="9"/>
        <v>1445.9162011173187</v>
      </c>
      <c r="S25" s="19">
        <v>2097.7388196764546</v>
      </c>
      <c r="X25" s="6"/>
    </row>
    <row r="26" spans="1:29" ht="13.5" thickBot="1">
      <c r="A26" s="17">
        <f t="shared" si="3"/>
        <v>2029</v>
      </c>
      <c r="B26" s="23"/>
      <c r="C26" s="24"/>
      <c r="D26" s="24"/>
      <c r="E26" s="25"/>
      <c r="F26" s="108">
        <v>86.012143944686173</v>
      </c>
      <c r="G26" s="18">
        <v>227.3569743942387</v>
      </c>
      <c r="H26" s="18">
        <v>350.47281683398558</v>
      </c>
      <c r="I26" s="19">
        <v>663.84193517291044</v>
      </c>
      <c r="J26" s="18">
        <v>1445.9162011173187</v>
      </c>
      <c r="K26" s="19">
        <v>2109.7581362902292</v>
      </c>
      <c r="M26" s="17">
        <f t="shared" si="4"/>
        <v>2029</v>
      </c>
      <c r="N26" s="18">
        <f t="shared" si="5"/>
        <v>86.012143944686173</v>
      </c>
      <c r="O26" s="18">
        <f t="shared" si="6"/>
        <v>227.3569743942387</v>
      </c>
      <c r="P26" s="18">
        <f t="shared" si="7"/>
        <v>350.47281683398558</v>
      </c>
      <c r="Q26" s="19">
        <f t="shared" si="8"/>
        <v>663.84193517291044</v>
      </c>
      <c r="R26" s="18">
        <f t="shared" si="9"/>
        <v>1445.9162011173187</v>
      </c>
      <c r="S26" s="19">
        <v>2109.7581362902292</v>
      </c>
      <c r="X26" s="6"/>
    </row>
    <row r="27" spans="1:29" ht="13.5" thickBot="1">
      <c r="A27" s="17">
        <f t="shared" si="3"/>
        <v>2030</v>
      </c>
      <c r="B27" s="23"/>
      <c r="C27" s="24"/>
      <c r="D27" s="24"/>
      <c r="E27" s="25"/>
      <c r="F27" s="108">
        <v>96.610377688098254</v>
      </c>
      <c r="G27" s="18">
        <v>230.30657357546386</v>
      </c>
      <c r="H27" s="18">
        <v>356.62773826503047</v>
      </c>
      <c r="I27" s="19">
        <v>683.54468952859258</v>
      </c>
      <c r="J27" s="18">
        <v>1445.9162011173187</v>
      </c>
      <c r="K27" s="19">
        <v>2129.4608906459111</v>
      </c>
      <c r="M27" s="17">
        <f t="shared" si="4"/>
        <v>2030</v>
      </c>
      <c r="N27" s="18">
        <f t="shared" si="5"/>
        <v>96.610377688098254</v>
      </c>
      <c r="O27" s="18">
        <f t="shared" si="6"/>
        <v>230.30657357546386</v>
      </c>
      <c r="P27" s="18">
        <f t="shared" si="7"/>
        <v>356.62773826503047</v>
      </c>
      <c r="Q27" s="19">
        <f t="shared" si="8"/>
        <v>683.54468952859258</v>
      </c>
      <c r="R27" s="18">
        <f t="shared" si="9"/>
        <v>1445.9162011173187</v>
      </c>
      <c r="S27" s="19">
        <v>2129.4608906459111</v>
      </c>
      <c r="X27" s="6"/>
    </row>
    <row r="28" spans="1:29" ht="13.5" thickBot="1">
      <c r="A28" s="17">
        <f t="shared" si="3"/>
        <v>2031</v>
      </c>
      <c r="B28" s="23"/>
      <c r="C28" s="24"/>
      <c r="D28" s="24"/>
      <c r="E28" s="25"/>
      <c r="F28" s="108">
        <v>110.79569820540138</v>
      </c>
      <c r="G28" s="18">
        <v>233.1227831380312</v>
      </c>
      <c r="H28" s="18">
        <v>364.84913487023601</v>
      </c>
      <c r="I28" s="19">
        <v>708.76761621366859</v>
      </c>
      <c r="J28" s="18">
        <v>1445.9162011173187</v>
      </c>
      <c r="K28" s="19">
        <v>2154.683817330987</v>
      </c>
      <c r="M28" s="17">
        <f t="shared" si="4"/>
        <v>2031</v>
      </c>
      <c r="N28" s="18">
        <f t="shared" si="5"/>
        <v>110.79569820540138</v>
      </c>
      <c r="O28" s="18">
        <f t="shared" si="6"/>
        <v>233.1227831380312</v>
      </c>
      <c r="P28" s="18">
        <f t="shared" si="7"/>
        <v>364.84913487023601</v>
      </c>
      <c r="Q28" s="19">
        <f t="shared" si="8"/>
        <v>708.76761621366859</v>
      </c>
      <c r="R28" s="18">
        <f t="shared" si="9"/>
        <v>1445.9162011173187</v>
      </c>
      <c r="S28" s="19">
        <v>2154.683817330987</v>
      </c>
      <c r="X28" s="6"/>
    </row>
    <row r="29" spans="1:29" ht="13.5" thickBot="1">
      <c r="A29" s="17">
        <f t="shared" si="3"/>
        <v>2032</v>
      </c>
      <c r="B29" s="23"/>
      <c r="C29" s="24"/>
      <c r="D29" s="24"/>
      <c r="E29" s="25"/>
      <c r="F29" s="108">
        <v>115.0896045660312</v>
      </c>
      <c r="G29" s="18">
        <v>235.65113048290513</v>
      </c>
      <c r="H29" s="18">
        <v>372.87237805054036</v>
      </c>
      <c r="I29" s="19">
        <v>723.61311309947678</v>
      </c>
      <c r="J29" s="18">
        <v>1445.9162011173187</v>
      </c>
      <c r="K29" s="19">
        <v>2169.5293142167957</v>
      </c>
      <c r="M29" s="17">
        <f t="shared" si="4"/>
        <v>2032</v>
      </c>
      <c r="N29" s="18">
        <f t="shared" si="5"/>
        <v>115.0896045660312</v>
      </c>
      <c r="O29" s="18">
        <f t="shared" si="6"/>
        <v>235.65113048290513</v>
      </c>
      <c r="P29" s="18">
        <f t="shared" si="7"/>
        <v>372.87237805054036</v>
      </c>
      <c r="Q29" s="19">
        <f t="shared" si="8"/>
        <v>723.61311309947678</v>
      </c>
      <c r="R29" s="18">
        <f t="shared" si="9"/>
        <v>1445.9162011173187</v>
      </c>
      <c r="S29" s="19">
        <v>2169.5293142167957</v>
      </c>
      <c r="X29" s="6"/>
    </row>
    <row r="30" spans="1:29" s="3" customFormat="1" ht="13.5" thickBot="1">
      <c r="A30" s="17">
        <f t="shared" si="3"/>
        <v>2033</v>
      </c>
      <c r="B30" s="28"/>
      <c r="C30" s="29"/>
      <c r="D30" s="29"/>
      <c r="E30" s="30"/>
      <c r="F30" s="108">
        <v>120.68335215845785</v>
      </c>
      <c r="G30" s="18">
        <v>238.10918192570406</v>
      </c>
      <c r="H30" s="18">
        <v>377.19609019108401</v>
      </c>
      <c r="I30" s="19">
        <v>735.98862427524591</v>
      </c>
      <c r="J30" s="18">
        <v>1445.9162011173187</v>
      </c>
      <c r="K30" s="19">
        <v>2181.9048253925648</v>
      </c>
      <c r="M30" s="17">
        <f t="shared" si="4"/>
        <v>2033</v>
      </c>
      <c r="N30" s="18">
        <f t="shared" si="5"/>
        <v>120.68335215845785</v>
      </c>
      <c r="O30" s="18">
        <f t="shared" si="6"/>
        <v>238.10918192570406</v>
      </c>
      <c r="P30" s="18">
        <f t="shared" si="7"/>
        <v>377.19609019108401</v>
      </c>
      <c r="Q30" s="19">
        <f t="shared" si="8"/>
        <v>735.98862427524591</v>
      </c>
      <c r="R30" s="18">
        <f t="shared" si="9"/>
        <v>1445.9162011173187</v>
      </c>
      <c r="S30" s="19">
        <v>2181.9048253925648</v>
      </c>
      <c r="X30" s="6"/>
    </row>
    <row r="31" spans="1:29" ht="14.25" customHeight="1" thickTop="1" thickBot="1">
      <c r="A31" s="140" t="s">
        <v>10</v>
      </c>
      <c r="B31" s="140"/>
      <c r="C31" s="140"/>
      <c r="D31" s="140"/>
      <c r="E31" s="140"/>
      <c r="F31" s="140"/>
      <c r="G31" s="140"/>
      <c r="H31" s="140"/>
      <c r="I31" s="140"/>
      <c r="J31" s="140"/>
      <c r="K31" s="141"/>
      <c r="X31" s="6"/>
      <c r="Y31" s="6"/>
      <c r="Z31" s="6"/>
      <c r="AA31" s="6"/>
      <c r="AB31" s="6"/>
      <c r="AC31" s="6"/>
    </row>
    <row r="32" spans="1:29" ht="13.5" thickBot="1">
      <c r="A32" s="17" t="s">
        <v>39</v>
      </c>
      <c r="B32" s="31">
        <v>4.6517651137818028E-2</v>
      </c>
      <c r="C32" s="31">
        <v>4.0957617422177073E-3</v>
      </c>
      <c r="D32" s="31">
        <v>1.2855307650993852E-2</v>
      </c>
      <c r="E32" s="32">
        <v>1.961283591057672E-2</v>
      </c>
      <c r="F32" s="33"/>
      <c r="G32" s="34"/>
      <c r="H32" s="34"/>
      <c r="I32" s="34"/>
      <c r="J32" s="34"/>
      <c r="K32" s="35"/>
    </row>
    <row r="33" spans="1:13" ht="13.5" thickBot="1">
      <c r="A33" s="17" t="s">
        <v>11</v>
      </c>
      <c r="B33" s="36"/>
      <c r="C33" s="37"/>
      <c r="D33" s="37"/>
      <c r="E33" s="38"/>
      <c r="F33" s="31">
        <v>-3.7181926658440556E-3</v>
      </c>
      <c r="G33" s="31">
        <v>1.2173173310533025E-2</v>
      </c>
      <c r="H33" s="31">
        <v>1.1572521734716901E-2</v>
      </c>
      <c r="I33" s="32">
        <v>8.9072689812021988E-3</v>
      </c>
      <c r="J33" s="31">
        <v>0.13853391572670781</v>
      </c>
      <c r="K33" s="32">
        <v>5.8203232819074024E-2</v>
      </c>
    </row>
    <row r="34" spans="1:13" ht="13.5" thickBot="1">
      <c r="A34" s="17" t="s">
        <v>12</v>
      </c>
      <c r="B34" s="39"/>
      <c r="C34" s="40"/>
      <c r="D34" s="40"/>
      <c r="E34" s="41"/>
      <c r="F34" s="31">
        <v>-0.14904532192768993</v>
      </c>
      <c r="G34" s="31">
        <v>1.310342955346E-2</v>
      </c>
      <c r="H34" s="31">
        <v>1.3811099813017869E-2</v>
      </c>
      <c r="I34" s="32">
        <v>-1.4126934505753752E-2</v>
      </c>
      <c r="J34" s="31">
        <v>0.83497150699040179</v>
      </c>
      <c r="K34" s="32">
        <v>0.27705566709561946</v>
      </c>
    </row>
    <row r="35" spans="1:13" ht="13.5" thickBot="1">
      <c r="A35" s="17" t="s">
        <v>13</v>
      </c>
      <c r="B35" s="42"/>
      <c r="C35" s="43"/>
      <c r="D35" s="43"/>
      <c r="E35" s="31"/>
      <c r="F35" s="31">
        <v>3.9064255851218643E-2</v>
      </c>
      <c r="G35" s="31">
        <v>1.1925249273655236E-2</v>
      </c>
      <c r="H35" s="31">
        <v>1.0976402843232425E-2</v>
      </c>
      <c r="I35" s="32">
        <v>1.5140101495245251E-2</v>
      </c>
      <c r="J35" s="31">
        <v>2.4677536971884351E-3</v>
      </c>
      <c r="K35" s="32">
        <v>6.4639383743554379E-3</v>
      </c>
    </row>
    <row r="36" spans="1:13">
      <c r="A36" s="3"/>
      <c r="B36" s="3"/>
      <c r="C36" s="3"/>
      <c r="D36" s="3"/>
      <c r="E36" s="3"/>
    </row>
    <row r="37" spans="1:13" s="3" customFormat="1"/>
    <row r="38" spans="1:13">
      <c r="A38" s="3"/>
      <c r="B38" s="3"/>
      <c r="C38" s="3"/>
      <c r="D38" s="3"/>
      <c r="E38" s="3"/>
    </row>
    <row r="39" spans="1:13">
      <c r="A39" s="3"/>
      <c r="B39" s="3"/>
      <c r="C39" s="3"/>
      <c r="D39" s="3"/>
      <c r="E39" s="3"/>
    </row>
    <row r="40" spans="1:13">
      <c r="A40" s="11"/>
      <c r="B40" s="11"/>
      <c r="C40" s="11"/>
      <c r="D40" s="3"/>
      <c r="M40" s="11"/>
    </row>
    <row r="41" spans="1:13">
      <c r="A41" s="11"/>
      <c r="B41" s="11"/>
      <c r="C41" s="11"/>
      <c r="D41" s="3"/>
      <c r="M41" s="11"/>
    </row>
    <row r="42" spans="1:13">
      <c r="A42" s="11"/>
      <c r="B42" s="11"/>
      <c r="C42" s="11"/>
      <c r="D42" s="3"/>
      <c r="M42" s="11"/>
    </row>
    <row r="43" spans="1:13">
      <c r="A43" s="11"/>
      <c r="B43" s="11"/>
      <c r="C43" s="11"/>
      <c r="D43" s="3"/>
      <c r="M43" s="11"/>
    </row>
    <row r="44" spans="1:13">
      <c r="A44" s="3"/>
      <c r="B44" s="3"/>
      <c r="C44" s="3"/>
      <c r="D44" s="3"/>
    </row>
    <row r="45" spans="1:13">
      <c r="A45" s="10"/>
      <c r="B45" s="11"/>
      <c r="C45" s="11"/>
      <c r="D45" s="11"/>
      <c r="M45" s="10"/>
    </row>
    <row r="46" spans="1:13">
      <c r="A46" s="11"/>
      <c r="B46" s="11"/>
      <c r="C46" s="11"/>
      <c r="D46" s="11"/>
      <c r="M46" s="11"/>
    </row>
    <row r="47" spans="1:13">
      <c r="A47" s="12"/>
      <c r="B47" s="12"/>
      <c r="C47" s="12"/>
      <c r="D47" s="12"/>
      <c r="M47" s="12"/>
    </row>
    <row r="48" spans="1:13" s="3" customFormat="1">
      <c r="A48" s="13"/>
      <c r="B48" s="14"/>
      <c r="C48" s="14"/>
      <c r="D48" s="14"/>
      <c r="M48" s="13"/>
    </row>
    <row r="49" spans="1:13" s="3" customFormat="1">
      <c r="A49" s="13"/>
      <c r="B49" s="15"/>
      <c r="C49" s="14"/>
      <c r="D49" s="15"/>
      <c r="M49" s="13"/>
    </row>
    <row r="50" spans="1:13" s="3" customFormat="1">
      <c r="A50" s="13"/>
      <c r="B50" s="14"/>
      <c r="C50" s="14"/>
      <c r="D50" s="14"/>
      <c r="M50" s="13"/>
    </row>
    <row r="51" spans="1:13" s="3" customFormat="1">
      <c r="A51" s="13"/>
      <c r="B51" s="14"/>
      <c r="C51" s="14"/>
      <c r="D51" s="14"/>
      <c r="M51" s="13"/>
    </row>
    <row r="52" spans="1:13" s="3" customFormat="1"/>
    <row r="53" spans="1:13" s="3" customFormat="1"/>
    <row r="54" spans="1:13" s="3" customFormat="1"/>
    <row r="55" spans="1:13" s="3" customFormat="1"/>
    <row r="56" spans="1:13" ht="15" customHeight="1"/>
  </sheetData>
  <mergeCells count="8">
    <mergeCell ref="A4:K4"/>
    <mergeCell ref="A31:K31"/>
    <mergeCell ref="M2:M3"/>
    <mergeCell ref="N2:S2"/>
    <mergeCell ref="M4:S4"/>
    <mergeCell ref="A2:A3"/>
    <mergeCell ref="B2:E2"/>
    <mergeCell ref="F2:K2"/>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6"/>
  <sheetViews>
    <sheetView showGridLines="0" view="pageBreakPreview" zoomScaleNormal="70" zoomScaleSheetLayoutView="100" zoomScalePageLayoutView="30" workbookViewId="0">
      <selection activeCell="J13" sqref="J13"/>
    </sheetView>
  </sheetViews>
  <sheetFormatPr defaultRowHeight="12.75" outlineLevelCol="1"/>
  <cols>
    <col min="1" max="1" width="10.7109375" style="3" customWidth="1"/>
    <col min="2" max="2" width="10.85546875" style="3" customWidth="1"/>
    <col min="3" max="3" width="11.28515625" style="3" customWidth="1"/>
    <col min="4" max="4" width="11.140625" style="3" customWidth="1"/>
    <col min="5" max="5" width="10.140625" style="3" customWidth="1"/>
    <col min="6" max="6" width="12" style="3" customWidth="1"/>
    <col min="7" max="9" width="10.140625" style="3" customWidth="1"/>
    <col min="10" max="11" width="9.140625" style="3"/>
    <col min="12" max="12" width="1.7109375" style="3" customWidth="1"/>
    <col min="13" max="13" width="10.7109375" style="3" hidden="1" customWidth="1" outlineLevel="1"/>
    <col min="14" max="14" width="12" style="3" hidden="1" customWidth="1" outlineLevel="1"/>
    <col min="15" max="17" width="10.140625" style="3" hidden="1" customWidth="1" outlineLevel="1"/>
    <col min="18" max="19" width="9.140625" style="3" hidden="1" customWidth="1" outlineLevel="1"/>
    <col min="20" max="20" width="1.7109375" style="3" customWidth="1" collapsed="1"/>
    <col min="21" max="33" width="9.140625" style="3"/>
    <col min="34" max="34" width="9.85546875" style="3" customWidth="1"/>
    <col min="35" max="35" width="10.140625" style="3" customWidth="1"/>
    <col min="36" max="39" width="0" style="3" hidden="1" customWidth="1"/>
    <col min="40" max="16384" width="9.140625" style="3"/>
  </cols>
  <sheetData>
    <row r="1" spans="1:32" s="4" customFormat="1" ht="21" customHeight="1" thickBot="1">
      <c r="A1" s="44" t="s">
        <v>41</v>
      </c>
      <c r="M1" s="44" t="s">
        <v>19</v>
      </c>
      <c r="AF1" s="9"/>
    </row>
    <row r="2" spans="1:32" ht="12.75" customHeight="1">
      <c r="A2" s="150"/>
      <c r="B2" s="146" t="s">
        <v>1</v>
      </c>
      <c r="C2" s="147"/>
      <c r="D2" s="147"/>
      <c r="E2" s="148"/>
      <c r="F2" s="146" t="s">
        <v>2</v>
      </c>
      <c r="G2" s="147"/>
      <c r="H2" s="147"/>
      <c r="I2" s="148"/>
      <c r="M2" s="142"/>
      <c r="N2" s="130" t="s">
        <v>2</v>
      </c>
      <c r="O2" s="61"/>
      <c r="P2" s="61"/>
      <c r="Q2" s="61"/>
      <c r="R2" s="4"/>
      <c r="S2" s="4"/>
    </row>
    <row r="3" spans="1:32" ht="23.25" thickBot="1">
      <c r="A3" s="151"/>
      <c r="B3" s="58" t="s">
        <v>3</v>
      </c>
      <c r="C3" s="58" t="s">
        <v>4</v>
      </c>
      <c r="D3" s="58" t="s">
        <v>5</v>
      </c>
      <c r="E3" s="58" t="s">
        <v>6</v>
      </c>
      <c r="F3" s="58" t="s">
        <v>3</v>
      </c>
      <c r="G3" s="58" t="s">
        <v>4</v>
      </c>
      <c r="H3" s="58" t="s">
        <v>5</v>
      </c>
      <c r="I3" s="58" t="s">
        <v>7</v>
      </c>
      <c r="M3" s="143"/>
      <c r="N3" s="58" t="s">
        <v>3</v>
      </c>
      <c r="O3" s="58" t="s">
        <v>4</v>
      </c>
      <c r="P3" s="58" t="s">
        <v>5</v>
      </c>
      <c r="Q3" s="58" t="s">
        <v>7</v>
      </c>
      <c r="R3" s="4"/>
      <c r="S3" s="4"/>
      <c r="V3" s="6"/>
      <c r="X3" s="6"/>
      <c r="Y3" s="6"/>
      <c r="Z3" s="6"/>
      <c r="AA3" s="6"/>
      <c r="AB3" s="6"/>
      <c r="AC3" s="6"/>
    </row>
    <row r="4" spans="1:32" ht="14.25" customHeight="1" thickTop="1" thickBot="1">
      <c r="A4" s="149" t="s">
        <v>9</v>
      </c>
      <c r="B4" s="140"/>
      <c r="C4" s="140"/>
      <c r="D4" s="140"/>
      <c r="E4" s="140"/>
      <c r="F4" s="140"/>
      <c r="G4" s="140"/>
      <c r="H4" s="140"/>
      <c r="I4" s="141"/>
      <c r="M4" s="152" t="s">
        <v>194</v>
      </c>
      <c r="N4" s="152"/>
      <c r="O4" s="152"/>
      <c r="P4" s="152"/>
      <c r="Q4" s="152"/>
      <c r="R4" s="4"/>
      <c r="S4" s="4"/>
      <c r="V4" s="7"/>
      <c r="W4" s="7"/>
      <c r="X4" s="7"/>
    </row>
    <row r="5" spans="1:32" ht="13.5" customHeight="1" thickBot="1">
      <c r="A5" s="48">
        <v>2008</v>
      </c>
      <c r="B5" s="18">
        <v>167.59155367122307</v>
      </c>
      <c r="C5" s="78">
        <v>183.59403818239144</v>
      </c>
      <c r="D5" s="78">
        <v>284.90294688538989</v>
      </c>
      <c r="E5" s="19">
        <v>636.08853873900443</v>
      </c>
      <c r="F5" s="23"/>
      <c r="G5" s="24"/>
      <c r="H5" s="24"/>
      <c r="I5" s="51"/>
      <c r="M5" s="17">
        <v>2008</v>
      </c>
      <c r="N5" s="46">
        <f t="shared" ref="N5:P9" si="0">B5</f>
        <v>167.59155367122307</v>
      </c>
      <c r="O5" s="46">
        <f t="shared" si="0"/>
        <v>183.59403818239144</v>
      </c>
      <c r="P5" s="46">
        <f t="shared" si="0"/>
        <v>284.90294688538989</v>
      </c>
      <c r="Q5" s="47">
        <f t="shared" ref="Q5:Q10" si="1">SUM(N5:P5)</f>
        <v>636.08853873900443</v>
      </c>
      <c r="R5" s="4"/>
      <c r="S5" s="4"/>
      <c r="V5" s="7"/>
      <c r="W5" s="7"/>
      <c r="X5" s="7"/>
    </row>
    <row r="6" spans="1:32" ht="13.5" thickBot="1">
      <c r="A6" s="48">
        <f t="shared" ref="A6:A30" si="2">A5+1</f>
        <v>2009</v>
      </c>
      <c r="B6" s="78">
        <v>177.12498034806262</v>
      </c>
      <c r="C6" s="78">
        <v>185.35439918142825</v>
      </c>
      <c r="D6" s="78">
        <v>277.20297972636706</v>
      </c>
      <c r="E6" s="19">
        <v>639.68235925585793</v>
      </c>
      <c r="F6" s="23"/>
      <c r="G6" s="24"/>
      <c r="H6" s="24"/>
      <c r="I6" s="51"/>
      <c r="M6" s="17">
        <f t="shared" ref="M6:M30" si="3">M5+1</f>
        <v>2009</v>
      </c>
      <c r="N6" s="46">
        <f t="shared" si="0"/>
        <v>177.12498034806262</v>
      </c>
      <c r="O6" s="46">
        <f t="shared" si="0"/>
        <v>185.35439918142825</v>
      </c>
      <c r="P6" s="46">
        <f t="shared" si="0"/>
        <v>277.20297972636706</v>
      </c>
      <c r="Q6" s="47">
        <f t="shared" si="1"/>
        <v>639.68235925585793</v>
      </c>
      <c r="R6" s="4"/>
      <c r="S6" s="4"/>
      <c r="X6" s="6"/>
    </row>
    <row r="7" spans="1:32" ht="13.5" thickBot="1">
      <c r="A7" s="48">
        <f t="shared" si="2"/>
        <v>2010</v>
      </c>
      <c r="B7" s="78">
        <v>203.30807424902156</v>
      </c>
      <c r="C7" s="78">
        <v>184.34858462270827</v>
      </c>
      <c r="D7" s="78">
        <v>287.62807467733199</v>
      </c>
      <c r="E7" s="19">
        <v>675.28473354906191</v>
      </c>
      <c r="F7" s="23"/>
      <c r="G7" s="24"/>
      <c r="H7" s="24"/>
      <c r="I7" s="51"/>
      <c r="M7" s="17">
        <f t="shared" si="3"/>
        <v>2010</v>
      </c>
      <c r="N7" s="46">
        <f t="shared" si="0"/>
        <v>203.30807424902156</v>
      </c>
      <c r="O7" s="46">
        <f t="shared" si="0"/>
        <v>184.34858462270827</v>
      </c>
      <c r="P7" s="46">
        <f t="shared" si="0"/>
        <v>287.62807467733199</v>
      </c>
      <c r="Q7" s="47">
        <f t="shared" si="1"/>
        <v>675.28473354906191</v>
      </c>
      <c r="R7" s="4"/>
      <c r="S7" s="4"/>
      <c r="X7" s="6"/>
    </row>
    <row r="8" spans="1:32" ht="13.5" thickBot="1">
      <c r="A8" s="48">
        <f t="shared" si="2"/>
        <v>2011</v>
      </c>
      <c r="B8" s="78">
        <v>189.01426478624148</v>
      </c>
      <c r="C8" s="78">
        <v>184.32830539052077</v>
      </c>
      <c r="D8" s="78">
        <v>293.05663255944205</v>
      </c>
      <c r="E8" s="19">
        <v>666.3992027362043</v>
      </c>
      <c r="F8" s="23"/>
      <c r="G8" s="24"/>
      <c r="H8" s="24"/>
      <c r="I8" s="51"/>
      <c r="M8" s="17">
        <f t="shared" si="3"/>
        <v>2011</v>
      </c>
      <c r="N8" s="46">
        <f t="shared" si="0"/>
        <v>189.01426478624148</v>
      </c>
      <c r="O8" s="46">
        <f t="shared" si="0"/>
        <v>184.32830539052077</v>
      </c>
      <c r="P8" s="46">
        <f t="shared" si="0"/>
        <v>293.05663255944205</v>
      </c>
      <c r="Q8" s="47">
        <f t="shared" si="1"/>
        <v>666.3992027362043</v>
      </c>
      <c r="R8" s="4"/>
      <c r="S8" s="4"/>
      <c r="X8" s="6"/>
    </row>
    <row r="9" spans="1:32" ht="13.5" thickBot="1">
      <c r="A9" s="48">
        <f t="shared" si="2"/>
        <v>2012</v>
      </c>
      <c r="B9" s="78">
        <v>201.01957862083071</v>
      </c>
      <c r="C9" s="78">
        <v>186.62039747297246</v>
      </c>
      <c r="D9" s="78">
        <v>299.83793239625896</v>
      </c>
      <c r="E9" s="19">
        <v>687.47790849006219</v>
      </c>
      <c r="F9" s="26"/>
      <c r="G9" s="27"/>
      <c r="H9" s="27"/>
      <c r="I9" s="18"/>
      <c r="M9" s="17">
        <f t="shared" si="3"/>
        <v>2012</v>
      </c>
      <c r="N9" s="46">
        <f t="shared" si="0"/>
        <v>201.01957862083071</v>
      </c>
      <c r="O9" s="46">
        <f t="shared" si="0"/>
        <v>186.62039747297246</v>
      </c>
      <c r="P9" s="46">
        <f t="shared" si="0"/>
        <v>299.83793239625896</v>
      </c>
      <c r="Q9" s="47">
        <f t="shared" si="1"/>
        <v>687.47790849006219</v>
      </c>
      <c r="R9" s="4"/>
      <c r="S9" s="4"/>
      <c r="X9" s="6"/>
    </row>
    <row r="10" spans="1:32" ht="13.5" thickBot="1">
      <c r="A10" s="48">
        <f t="shared" si="2"/>
        <v>2013</v>
      </c>
      <c r="B10" s="20"/>
      <c r="C10" s="21"/>
      <c r="D10" s="21"/>
      <c r="E10" s="22"/>
      <c r="F10" s="18">
        <v>149.33991713372325</v>
      </c>
      <c r="G10" s="18">
        <v>187.96320854991927</v>
      </c>
      <c r="H10" s="18">
        <v>300.43523487529501</v>
      </c>
      <c r="I10" s="19">
        <v>637.73836055893753</v>
      </c>
      <c r="M10" s="17">
        <f t="shared" si="3"/>
        <v>2013</v>
      </c>
      <c r="N10" s="18">
        <f>F10</f>
        <v>149.33991713372325</v>
      </c>
      <c r="O10" s="18">
        <f t="shared" ref="O10:P25" si="4">G10</f>
        <v>187.96320854991927</v>
      </c>
      <c r="P10" s="18">
        <f t="shared" si="4"/>
        <v>300.43523487529501</v>
      </c>
      <c r="Q10" s="19">
        <f t="shared" si="1"/>
        <v>637.73836055893753</v>
      </c>
      <c r="R10" s="4"/>
      <c r="S10" s="4"/>
      <c r="X10" s="6"/>
    </row>
    <row r="11" spans="1:32" ht="13.5" thickBot="1">
      <c r="A11" s="48">
        <f t="shared" si="2"/>
        <v>2014</v>
      </c>
      <c r="B11" s="23"/>
      <c r="C11" s="24"/>
      <c r="D11" s="24"/>
      <c r="E11" s="25"/>
      <c r="F11" s="18">
        <v>129.53453373559711</v>
      </c>
      <c r="G11" s="18">
        <v>189.20583002030341</v>
      </c>
      <c r="H11" s="18">
        <v>303.12637937154835</v>
      </c>
      <c r="I11" s="19">
        <v>621.8667431274489</v>
      </c>
      <c r="M11" s="17">
        <f t="shared" si="3"/>
        <v>2014</v>
      </c>
      <c r="N11" s="18">
        <f t="shared" ref="N11:P30" si="5">F11</f>
        <v>129.53453373559711</v>
      </c>
      <c r="O11" s="18">
        <f t="shared" si="4"/>
        <v>189.20583002030341</v>
      </c>
      <c r="P11" s="18">
        <f t="shared" si="4"/>
        <v>303.12637937154835</v>
      </c>
      <c r="Q11" s="19">
        <f t="shared" ref="Q11:Q30" si="6">SUM(N11:P11)</f>
        <v>621.8667431274489</v>
      </c>
      <c r="R11" s="4"/>
      <c r="S11" s="4"/>
      <c r="X11" s="6"/>
    </row>
    <row r="12" spans="1:32" ht="13.5" thickBot="1">
      <c r="A12" s="48">
        <f t="shared" si="2"/>
        <v>2015</v>
      </c>
      <c r="B12" s="23"/>
      <c r="C12" s="24"/>
      <c r="D12" s="24"/>
      <c r="E12" s="25"/>
      <c r="F12" s="18">
        <v>93.775778693148879</v>
      </c>
      <c r="G12" s="18">
        <v>190.84984509214874</v>
      </c>
      <c r="H12" s="18">
        <v>306.78040200393127</v>
      </c>
      <c r="I12" s="19">
        <v>591.40602578922892</v>
      </c>
      <c r="M12" s="17">
        <f t="shared" si="3"/>
        <v>2015</v>
      </c>
      <c r="N12" s="18">
        <f t="shared" si="5"/>
        <v>93.775778693148879</v>
      </c>
      <c r="O12" s="18">
        <f t="shared" si="4"/>
        <v>190.84984509214874</v>
      </c>
      <c r="P12" s="18">
        <f t="shared" si="4"/>
        <v>306.78040200393127</v>
      </c>
      <c r="Q12" s="19">
        <f t="shared" si="6"/>
        <v>591.40602578922892</v>
      </c>
      <c r="R12" s="4"/>
      <c r="S12" s="4"/>
      <c r="X12" s="6"/>
    </row>
    <row r="13" spans="1:32" ht="13.5" thickBot="1">
      <c r="A13" s="48">
        <f t="shared" si="2"/>
        <v>2016</v>
      </c>
      <c r="B13" s="23"/>
      <c r="C13" s="24"/>
      <c r="D13" s="24"/>
      <c r="E13" s="25"/>
      <c r="F13" s="18">
        <v>65.156559957112194</v>
      </c>
      <c r="G13" s="18">
        <v>193.25435178793745</v>
      </c>
      <c r="H13" s="18">
        <v>311.40261406228143</v>
      </c>
      <c r="I13" s="19">
        <v>569.81352580733108</v>
      </c>
      <c r="M13" s="17">
        <f t="shared" si="3"/>
        <v>2016</v>
      </c>
      <c r="N13" s="18">
        <f t="shared" si="5"/>
        <v>65.156559957112194</v>
      </c>
      <c r="O13" s="18">
        <f t="shared" si="4"/>
        <v>193.25435178793745</v>
      </c>
      <c r="P13" s="18">
        <f t="shared" si="4"/>
        <v>311.40261406228143</v>
      </c>
      <c r="Q13" s="19">
        <f t="shared" si="6"/>
        <v>569.81352580733108</v>
      </c>
      <c r="R13" s="4"/>
      <c r="S13" s="4"/>
      <c r="X13" s="6"/>
    </row>
    <row r="14" spans="1:32" ht="13.5" thickBot="1">
      <c r="A14" s="48">
        <f t="shared" si="2"/>
        <v>2017</v>
      </c>
      <c r="B14" s="23"/>
      <c r="C14" s="24"/>
      <c r="D14" s="24"/>
      <c r="E14" s="25"/>
      <c r="F14" s="18">
        <v>70.280185991029214</v>
      </c>
      <c r="G14" s="18">
        <v>196.25245533883478</v>
      </c>
      <c r="H14" s="18">
        <v>315.86249362859445</v>
      </c>
      <c r="I14" s="19">
        <v>582.39513495845836</v>
      </c>
      <c r="M14" s="17">
        <f t="shared" si="3"/>
        <v>2017</v>
      </c>
      <c r="N14" s="18">
        <f t="shared" si="5"/>
        <v>70.280185991029214</v>
      </c>
      <c r="O14" s="18">
        <f t="shared" si="4"/>
        <v>196.25245533883478</v>
      </c>
      <c r="P14" s="18">
        <f t="shared" si="4"/>
        <v>315.86249362859445</v>
      </c>
      <c r="Q14" s="19">
        <f t="shared" si="6"/>
        <v>582.39513495845836</v>
      </c>
      <c r="R14" s="4"/>
      <c r="S14" s="4"/>
      <c r="X14" s="6"/>
    </row>
    <row r="15" spans="1:32" ht="13.5" thickBot="1">
      <c r="A15" s="48">
        <f t="shared" si="2"/>
        <v>2018</v>
      </c>
      <c r="B15" s="23"/>
      <c r="C15" s="24"/>
      <c r="D15" s="24"/>
      <c r="E15" s="25"/>
      <c r="F15" s="18">
        <v>67.922128443349905</v>
      </c>
      <c r="G15" s="18">
        <v>199.31943909570677</v>
      </c>
      <c r="H15" s="18">
        <v>320.22254110915293</v>
      </c>
      <c r="I15" s="19">
        <v>587.46410864820962</v>
      </c>
      <c r="M15" s="17">
        <f t="shared" si="3"/>
        <v>2018</v>
      </c>
      <c r="N15" s="18">
        <f t="shared" si="5"/>
        <v>67.922128443349905</v>
      </c>
      <c r="O15" s="18">
        <f t="shared" si="4"/>
        <v>199.31943909570677</v>
      </c>
      <c r="P15" s="18">
        <f t="shared" si="4"/>
        <v>320.22254110915293</v>
      </c>
      <c r="Q15" s="19">
        <f t="shared" si="6"/>
        <v>587.46410864820962</v>
      </c>
      <c r="R15" s="4"/>
      <c r="S15" s="4"/>
      <c r="X15" s="6"/>
    </row>
    <row r="16" spans="1:32" ht="13.5" thickBot="1">
      <c r="A16" s="48">
        <f t="shared" si="2"/>
        <v>2019</v>
      </c>
      <c r="B16" s="23"/>
      <c r="C16" s="24"/>
      <c r="D16" s="24"/>
      <c r="E16" s="25"/>
      <c r="F16" s="18">
        <v>66.748502231037875</v>
      </c>
      <c r="G16" s="18">
        <v>202.21000058130929</v>
      </c>
      <c r="H16" s="18">
        <v>323.5958351787026</v>
      </c>
      <c r="I16" s="19">
        <v>592.55433799104981</v>
      </c>
      <c r="M16" s="17">
        <f t="shared" si="3"/>
        <v>2019</v>
      </c>
      <c r="N16" s="18">
        <f t="shared" si="5"/>
        <v>66.748502231037875</v>
      </c>
      <c r="O16" s="18">
        <f t="shared" si="4"/>
        <v>202.21000058130929</v>
      </c>
      <c r="P16" s="18">
        <f t="shared" si="4"/>
        <v>323.5958351787026</v>
      </c>
      <c r="Q16" s="19">
        <f t="shared" si="6"/>
        <v>592.55433799104981</v>
      </c>
      <c r="R16" s="4"/>
      <c r="S16" s="4"/>
      <c r="X16" s="6"/>
    </row>
    <row r="17" spans="1:29" ht="13.5" thickBot="1">
      <c r="A17" s="48">
        <f t="shared" si="2"/>
        <v>2020</v>
      </c>
      <c r="B17" s="23"/>
      <c r="C17" s="24"/>
      <c r="D17" s="24"/>
      <c r="E17" s="25"/>
      <c r="F17" s="18">
        <v>65.80240385746319</v>
      </c>
      <c r="G17" s="18">
        <v>204.87460273866105</v>
      </c>
      <c r="H17" s="18">
        <v>327.34247856319269</v>
      </c>
      <c r="I17" s="19">
        <v>598.0194851593169</v>
      </c>
      <c r="M17" s="17">
        <f t="shared" si="3"/>
        <v>2020</v>
      </c>
      <c r="N17" s="18">
        <f t="shared" si="5"/>
        <v>65.80240385746319</v>
      </c>
      <c r="O17" s="18">
        <f t="shared" si="4"/>
        <v>204.87460273866105</v>
      </c>
      <c r="P17" s="18">
        <f t="shared" si="4"/>
        <v>327.34247856319269</v>
      </c>
      <c r="Q17" s="19">
        <f t="shared" si="6"/>
        <v>598.0194851593169</v>
      </c>
      <c r="R17" s="4"/>
      <c r="S17" s="4"/>
      <c r="X17" s="6"/>
    </row>
    <row r="18" spans="1:29" ht="13.5" thickBot="1">
      <c r="A18" s="48">
        <f t="shared" si="2"/>
        <v>2021</v>
      </c>
      <c r="B18" s="23"/>
      <c r="C18" s="24"/>
      <c r="D18" s="24"/>
      <c r="E18" s="25"/>
      <c r="F18" s="18">
        <v>61.461454643572758</v>
      </c>
      <c r="G18" s="18">
        <v>207.24127455765969</v>
      </c>
      <c r="H18" s="18">
        <v>330.38899276791187</v>
      </c>
      <c r="I18" s="19">
        <v>599.09172196914437</v>
      </c>
      <c r="M18" s="17">
        <f t="shared" si="3"/>
        <v>2021</v>
      </c>
      <c r="N18" s="18">
        <f t="shared" si="5"/>
        <v>61.461454643572758</v>
      </c>
      <c r="O18" s="18">
        <f t="shared" si="4"/>
        <v>207.24127455765969</v>
      </c>
      <c r="P18" s="18">
        <f t="shared" si="4"/>
        <v>330.38899276791187</v>
      </c>
      <c r="Q18" s="19">
        <f t="shared" si="6"/>
        <v>599.09172196914437</v>
      </c>
      <c r="R18" s="4"/>
      <c r="S18" s="4"/>
      <c r="X18" s="6"/>
    </row>
    <row r="19" spans="1:29" ht="13.5" thickBot="1">
      <c r="A19" s="48">
        <f t="shared" si="2"/>
        <v>2022</v>
      </c>
      <c r="B19" s="23"/>
      <c r="C19" s="24"/>
      <c r="D19" s="24"/>
      <c r="E19" s="25"/>
      <c r="F19" s="18">
        <v>56.994206027899089</v>
      </c>
      <c r="G19" s="18">
        <v>209.38632961013533</v>
      </c>
      <c r="H19" s="18">
        <v>334.0219304610805</v>
      </c>
      <c r="I19" s="19">
        <v>600.40246609911492</v>
      </c>
      <c r="M19" s="17">
        <f t="shared" si="3"/>
        <v>2022</v>
      </c>
      <c r="N19" s="18">
        <f t="shared" si="5"/>
        <v>56.994206027899089</v>
      </c>
      <c r="O19" s="18">
        <f t="shared" si="4"/>
        <v>209.38632961013533</v>
      </c>
      <c r="P19" s="18">
        <f t="shared" si="4"/>
        <v>334.0219304610805</v>
      </c>
      <c r="Q19" s="19">
        <f t="shared" si="6"/>
        <v>600.40246609911492</v>
      </c>
      <c r="R19" s="4"/>
      <c r="S19" s="4"/>
      <c r="X19" s="6"/>
    </row>
    <row r="20" spans="1:29" ht="13.5" thickBot="1">
      <c r="A20" s="48">
        <f t="shared" si="2"/>
        <v>2023</v>
      </c>
      <c r="B20" s="23"/>
      <c r="C20" s="24"/>
      <c r="D20" s="24"/>
      <c r="E20" s="25"/>
      <c r="F20" s="18">
        <v>58.29976367496149</v>
      </c>
      <c r="G20" s="18">
        <v>211.55589197562276</v>
      </c>
      <c r="H20" s="18">
        <v>336.60469236004138</v>
      </c>
      <c r="I20" s="19">
        <v>606.46034801062569</v>
      </c>
      <c r="M20" s="17">
        <f t="shared" si="3"/>
        <v>2023</v>
      </c>
      <c r="N20" s="18">
        <f t="shared" si="5"/>
        <v>58.29976367496149</v>
      </c>
      <c r="O20" s="18">
        <f t="shared" si="4"/>
        <v>211.55589197562276</v>
      </c>
      <c r="P20" s="18">
        <f t="shared" si="4"/>
        <v>336.60469236004138</v>
      </c>
      <c r="Q20" s="19">
        <f t="shared" si="6"/>
        <v>606.46034801062569</v>
      </c>
      <c r="R20" s="4"/>
      <c r="S20" s="4"/>
      <c r="X20" s="6"/>
    </row>
    <row r="21" spans="1:29" ht="13.5" thickBot="1">
      <c r="A21" s="48">
        <f t="shared" si="2"/>
        <v>2024</v>
      </c>
      <c r="B21" s="23"/>
      <c r="C21" s="24"/>
      <c r="D21" s="24"/>
      <c r="E21" s="25"/>
      <c r="F21" s="18">
        <v>60.365151211897754</v>
      </c>
      <c r="G21" s="18">
        <v>213.87986630862758</v>
      </c>
      <c r="H21" s="18">
        <v>339.37457995659668</v>
      </c>
      <c r="I21" s="19">
        <v>613.61959747712194</v>
      </c>
      <c r="M21" s="17">
        <f t="shared" si="3"/>
        <v>2024</v>
      </c>
      <c r="N21" s="18">
        <f t="shared" si="5"/>
        <v>60.365151211897754</v>
      </c>
      <c r="O21" s="18">
        <f t="shared" si="4"/>
        <v>213.87986630862758</v>
      </c>
      <c r="P21" s="18">
        <f t="shared" si="4"/>
        <v>339.37457995659668</v>
      </c>
      <c r="Q21" s="19">
        <f t="shared" si="6"/>
        <v>613.61959747712194</v>
      </c>
      <c r="R21" s="4"/>
      <c r="S21" s="4"/>
      <c r="X21" s="6"/>
    </row>
    <row r="22" spans="1:29" ht="13.5" thickBot="1">
      <c r="A22" s="48">
        <f t="shared" si="2"/>
        <v>2025</v>
      </c>
      <c r="B22" s="23"/>
      <c r="C22" s="24"/>
      <c r="D22" s="24"/>
      <c r="E22" s="25"/>
      <c r="F22" s="18">
        <v>62.897279963830975</v>
      </c>
      <c r="G22" s="18">
        <v>216.37549459303668</v>
      </c>
      <c r="H22" s="18">
        <v>341.24373287135074</v>
      </c>
      <c r="I22" s="19">
        <v>620.51650742821835</v>
      </c>
      <c r="M22" s="17">
        <f t="shared" si="3"/>
        <v>2025</v>
      </c>
      <c r="N22" s="18">
        <f t="shared" si="5"/>
        <v>62.897279963830975</v>
      </c>
      <c r="O22" s="18">
        <f t="shared" si="4"/>
        <v>216.37549459303668</v>
      </c>
      <c r="P22" s="18">
        <f t="shared" si="4"/>
        <v>341.24373287135074</v>
      </c>
      <c r="Q22" s="19">
        <f t="shared" si="6"/>
        <v>620.51650742821835</v>
      </c>
      <c r="R22" s="4"/>
      <c r="S22" s="4"/>
      <c r="X22" s="6"/>
    </row>
    <row r="23" spans="1:29" ht="13.5" thickBot="1">
      <c r="A23" s="48">
        <f t="shared" si="2"/>
        <v>2026</v>
      </c>
      <c r="B23" s="23"/>
      <c r="C23" s="24"/>
      <c r="D23" s="24"/>
      <c r="E23" s="25"/>
      <c r="F23" s="18">
        <v>68.120744773091332</v>
      </c>
      <c r="G23" s="18">
        <v>218.99546636991752</v>
      </c>
      <c r="H23" s="18">
        <v>343.51662687449186</v>
      </c>
      <c r="I23" s="19">
        <v>630.63283801750072</v>
      </c>
      <c r="M23" s="17">
        <f t="shared" si="3"/>
        <v>2026</v>
      </c>
      <c r="N23" s="18">
        <f t="shared" si="5"/>
        <v>68.120744773091332</v>
      </c>
      <c r="O23" s="18">
        <f t="shared" si="4"/>
        <v>218.99546636991752</v>
      </c>
      <c r="P23" s="18">
        <f t="shared" si="4"/>
        <v>343.51662687449186</v>
      </c>
      <c r="Q23" s="19">
        <f t="shared" si="6"/>
        <v>630.63283801750072</v>
      </c>
      <c r="R23" s="4"/>
      <c r="S23" s="4"/>
      <c r="X23" s="6"/>
    </row>
    <row r="24" spans="1:29" ht="13.5" thickBot="1">
      <c r="A24" s="48">
        <f t="shared" si="2"/>
        <v>2027</v>
      </c>
      <c r="B24" s="23"/>
      <c r="C24" s="24"/>
      <c r="D24" s="24"/>
      <c r="E24" s="25"/>
      <c r="F24" s="18">
        <v>73.931406886896283</v>
      </c>
      <c r="G24" s="18">
        <v>221.70391853665191</v>
      </c>
      <c r="H24" s="18">
        <v>345.96130720328364</v>
      </c>
      <c r="I24" s="19">
        <v>641.59663262683182</v>
      </c>
      <c r="M24" s="17">
        <f t="shared" si="3"/>
        <v>2027</v>
      </c>
      <c r="N24" s="18">
        <f t="shared" si="5"/>
        <v>73.931406886896283</v>
      </c>
      <c r="O24" s="18">
        <f t="shared" si="4"/>
        <v>221.70391853665191</v>
      </c>
      <c r="P24" s="18">
        <f t="shared" si="4"/>
        <v>345.96130720328364</v>
      </c>
      <c r="Q24" s="19">
        <f t="shared" si="6"/>
        <v>641.59663262683182</v>
      </c>
      <c r="R24" s="4"/>
      <c r="S24" s="4"/>
      <c r="X24" s="6"/>
    </row>
    <row r="25" spans="1:29" ht="13.5" thickBot="1">
      <c r="A25" s="48">
        <f t="shared" si="2"/>
        <v>2028</v>
      </c>
      <c r="B25" s="23"/>
      <c r="C25" s="24"/>
      <c r="D25" s="24"/>
      <c r="E25" s="25"/>
      <c r="F25" s="18">
        <v>79.084438648998159</v>
      </c>
      <c r="G25" s="18">
        <v>224.48366398619964</v>
      </c>
      <c r="H25" s="18">
        <v>348.25451592393796</v>
      </c>
      <c r="I25" s="19">
        <v>651.82261855913578</v>
      </c>
      <c r="M25" s="17">
        <f t="shared" si="3"/>
        <v>2028</v>
      </c>
      <c r="N25" s="18">
        <f t="shared" si="5"/>
        <v>79.084438648998159</v>
      </c>
      <c r="O25" s="18">
        <f t="shared" si="4"/>
        <v>224.48366398619964</v>
      </c>
      <c r="P25" s="18">
        <f t="shared" si="4"/>
        <v>348.25451592393796</v>
      </c>
      <c r="Q25" s="19">
        <f t="shared" si="6"/>
        <v>651.82261855913578</v>
      </c>
      <c r="R25" s="4"/>
      <c r="S25" s="4"/>
      <c r="X25" s="6"/>
    </row>
    <row r="26" spans="1:29" ht="13.5" thickBot="1">
      <c r="A26" s="48">
        <f t="shared" si="2"/>
        <v>2029</v>
      </c>
      <c r="B26" s="23"/>
      <c r="C26" s="24"/>
      <c r="D26" s="24"/>
      <c r="E26" s="25"/>
      <c r="F26" s="18">
        <v>86.012143944686173</v>
      </c>
      <c r="G26" s="18">
        <v>227.3569743942387</v>
      </c>
      <c r="H26" s="18">
        <v>350.47281683398558</v>
      </c>
      <c r="I26" s="19">
        <v>663.84193517291044</v>
      </c>
      <c r="M26" s="17">
        <f t="shared" si="3"/>
        <v>2029</v>
      </c>
      <c r="N26" s="18">
        <f t="shared" si="5"/>
        <v>86.012143944686173</v>
      </c>
      <c r="O26" s="18">
        <f t="shared" si="5"/>
        <v>227.3569743942387</v>
      </c>
      <c r="P26" s="18">
        <f t="shared" si="5"/>
        <v>350.47281683398558</v>
      </c>
      <c r="Q26" s="19">
        <f t="shared" si="6"/>
        <v>663.84193517291044</v>
      </c>
      <c r="R26" s="4"/>
      <c r="S26" s="4"/>
      <c r="X26" s="6"/>
    </row>
    <row r="27" spans="1:29" ht="13.5" thickBot="1">
      <c r="A27" s="48">
        <f t="shared" si="2"/>
        <v>2030</v>
      </c>
      <c r="B27" s="23"/>
      <c r="C27" s="24"/>
      <c r="D27" s="24"/>
      <c r="E27" s="25"/>
      <c r="F27" s="18">
        <v>96.610377688098254</v>
      </c>
      <c r="G27" s="18">
        <v>230.30657357546386</v>
      </c>
      <c r="H27" s="18">
        <v>356.62773826503047</v>
      </c>
      <c r="I27" s="19">
        <v>683.54468952859258</v>
      </c>
      <c r="M27" s="17">
        <f t="shared" si="3"/>
        <v>2030</v>
      </c>
      <c r="N27" s="18">
        <f t="shared" si="5"/>
        <v>96.610377688098254</v>
      </c>
      <c r="O27" s="18">
        <f t="shared" si="5"/>
        <v>230.30657357546386</v>
      </c>
      <c r="P27" s="18">
        <f t="shared" si="5"/>
        <v>356.62773826503047</v>
      </c>
      <c r="Q27" s="19">
        <f t="shared" si="6"/>
        <v>683.54468952859258</v>
      </c>
      <c r="R27" s="4"/>
      <c r="S27" s="4"/>
      <c r="X27" s="6"/>
    </row>
    <row r="28" spans="1:29" ht="13.5" thickBot="1">
      <c r="A28" s="48">
        <f t="shared" si="2"/>
        <v>2031</v>
      </c>
      <c r="B28" s="23"/>
      <c r="C28" s="24"/>
      <c r="D28" s="24"/>
      <c r="E28" s="25"/>
      <c r="F28" s="18">
        <v>110.79569820540138</v>
      </c>
      <c r="G28" s="18">
        <v>233.1227831380312</v>
      </c>
      <c r="H28" s="18">
        <v>364.84913487023601</v>
      </c>
      <c r="I28" s="19">
        <v>708.76761621366859</v>
      </c>
      <c r="M28" s="17">
        <f t="shared" si="3"/>
        <v>2031</v>
      </c>
      <c r="N28" s="18">
        <f t="shared" si="5"/>
        <v>110.79569820540138</v>
      </c>
      <c r="O28" s="18">
        <f t="shared" si="5"/>
        <v>233.1227831380312</v>
      </c>
      <c r="P28" s="18">
        <f t="shared" si="5"/>
        <v>364.84913487023601</v>
      </c>
      <c r="Q28" s="19">
        <f t="shared" si="6"/>
        <v>708.76761621366859</v>
      </c>
      <c r="R28" s="4"/>
      <c r="S28" s="4"/>
      <c r="X28" s="6"/>
    </row>
    <row r="29" spans="1:29" ht="13.5" thickBot="1">
      <c r="A29" s="48">
        <f t="shared" si="2"/>
        <v>2032</v>
      </c>
      <c r="B29" s="23"/>
      <c r="C29" s="24"/>
      <c r="D29" s="24"/>
      <c r="E29" s="25"/>
      <c r="F29" s="18">
        <v>115.0896045660312</v>
      </c>
      <c r="G29" s="18">
        <v>235.65113048290513</v>
      </c>
      <c r="H29" s="18">
        <v>372.87237805054036</v>
      </c>
      <c r="I29" s="19">
        <v>723.61311309947678</v>
      </c>
      <c r="M29" s="17">
        <f t="shared" si="3"/>
        <v>2032</v>
      </c>
      <c r="N29" s="18">
        <f t="shared" si="5"/>
        <v>115.0896045660312</v>
      </c>
      <c r="O29" s="18">
        <f t="shared" si="5"/>
        <v>235.65113048290513</v>
      </c>
      <c r="P29" s="18">
        <f t="shared" si="5"/>
        <v>372.87237805054036</v>
      </c>
      <c r="Q29" s="19">
        <f t="shared" si="6"/>
        <v>723.61311309947678</v>
      </c>
      <c r="R29" s="4"/>
      <c r="S29" s="4"/>
      <c r="X29" s="6"/>
    </row>
    <row r="30" spans="1:29" ht="13.5" thickBot="1">
      <c r="A30" s="48">
        <f t="shared" si="2"/>
        <v>2033</v>
      </c>
      <c r="B30" s="28"/>
      <c r="C30" s="29"/>
      <c r="D30" s="29"/>
      <c r="E30" s="30"/>
      <c r="F30" s="18">
        <v>120.68335215845785</v>
      </c>
      <c r="G30" s="18">
        <v>238.10918192570406</v>
      </c>
      <c r="H30" s="18">
        <v>377.19609019108401</v>
      </c>
      <c r="I30" s="19">
        <v>735.98862427524591</v>
      </c>
      <c r="M30" s="17">
        <f t="shared" si="3"/>
        <v>2033</v>
      </c>
      <c r="N30" s="18">
        <f t="shared" si="5"/>
        <v>120.68335215845785</v>
      </c>
      <c r="O30" s="18">
        <f t="shared" si="5"/>
        <v>238.10918192570406</v>
      </c>
      <c r="P30" s="18">
        <f t="shared" si="5"/>
        <v>377.19609019108401</v>
      </c>
      <c r="Q30" s="19">
        <f t="shared" si="6"/>
        <v>735.98862427524591</v>
      </c>
      <c r="R30" s="4"/>
      <c r="S30" s="4"/>
      <c r="X30" s="6"/>
    </row>
    <row r="31" spans="1:29" ht="14.25" customHeight="1" thickTop="1" thickBot="1">
      <c r="A31" s="149" t="s">
        <v>10</v>
      </c>
      <c r="B31" s="140"/>
      <c r="C31" s="140"/>
      <c r="D31" s="140"/>
      <c r="E31" s="140"/>
      <c r="F31" s="140"/>
      <c r="G31" s="140"/>
      <c r="H31" s="140"/>
      <c r="I31" s="141"/>
      <c r="X31" s="6"/>
      <c r="Y31" s="6"/>
      <c r="Z31" s="6"/>
      <c r="AA31" s="6"/>
      <c r="AB31" s="6"/>
      <c r="AC31" s="6"/>
    </row>
    <row r="32" spans="1:29" ht="13.5" thickBot="1">
      <c r="A32" s="48" t="s">
        <v>39</v>
      </c>
      <c r="B32" s="31">
        <v>4.6517651137818028E-2</v>
      </c>
      <c r="C32" s="31">
        <v>4.0957617422177073E-3</v>
      </c>
      <c r="D32" s="31">
        <v>1.2855307650993852E-2</v>
      </c>
      <c r="E32" s="32">
        <v>1.961283591057672E-2</v>
      </c>
      <c r="F32" s="33"/>
      <c r="G32" s="34"/>
      <c r="H32" s="34"/>
      <c r="I32" s="35"/>
    </row>
    <row r="33" spans="1:13" ht="13.5" thickBot="1">
      <c r="A33" s="48" t="s">
        <v>11</v>
      </c>
      <c r="B33" s="36"/>
      <c r="C33" s="37"/>
      <c r="D33" s="37"/>
      <c r="E33" s="38"/>
      <c r="F33" s="31">
        <v>-3.7181926658440556E-3</v>
      </c>
      <c r="G33" s="31">
        <v>1.2173173310533025E-2</v>
      </c>
      <c r="H33" s="31">
        <v>1.1572521734716901E-2</v>
      </c>
      <c r="I33" s="32">
        <v>8.9072689812021988E-3</v>
      </c>
    </row>
    <row r="34" spans="1:13" ht="13.5" thickBot="1">
      <c r="A34" s="48" t="s">
        <v>12</v>
      </c>
      <c r="B34" s="39"/>
      <c r="C34" s="40"/>
      <c r="D34" s="40"/>
      <c r="E34" s="41"/>
      <c r="F34" s="31">
        <v>-0.14904532192768993</v>
      </c>
      <c r="G34" s="31">
        <v>1.310342955346E-2</v>
      </c>
      <c r="H34" s="31">
        <v>1.3811099813017869E-2</v>
      </c>
      <c r="I34" s="32">
        <v>-1.4126934505753752E-2</v>
      </c>
    </row>
    <row r="35" spans="1:13" ht="13.5" thickBot="1">
      <c r="A35" s="48" t="s">
        <v>13</v>
      </c>
      <c r="B35" s="42"/>
      <c r="C35" s="43"/>
      <c r="D35" s="43"/>
      <c r="E35" s="31"/>
      <c r="F35" s="31">
        <v>3.9064255851218643E-2</v>
      </c>
      <c r="G35" s="31">
        <v>1.1925249273655236E-2</v>
      </c>
      <c r="H35" s="31">
        <v>1.0976402843232425E-2</v>
      </c>
      <c r="I35" s="32">
        <v>1.5140101495245251E-2</v>
      </c>
    </row>
    <row r="40" spans="1:13">
      <c r="A40" s="11"/>
      <c r="B40" s="11"/>
      <c r="C40" s="11"/>
      <c r="M40" s="11"/>
    </row>
    <row r="41" spans="1:13">
      <c r="A41" s="11"/>
      <c r="B41" s="11"/>
      <c r="C41" s="11"/>
      <c r="M41" s="11"/>
    </row>
    <row r="42" spans="1:13">
      <c r="A42" s="11"/>
      <c r="B42" s="11"/>
      <c r="C42" s="11"/>
      <c r="M42" s="11"/>
    </row>
    <row r="43" spans="1:13">
      <c r="A43" s="11"/>
      <c r="B43" s="11"/>
      <c r="C43" s="11"/>
      <c r="M43" s="11"/>
    </row>
    <row r="45" spans="1:13">
      <c r="A45" s="10"/>
      <c r="B45" s="11"/>
      <c r="C45" s="11"/>
      <c r="D45" s="11"/>
      <c r="M45" s="10"/>
    </row>
    <row r="46" spans="1:13">
      <c r="A46" s="11"/>
      <c r="B46" s="11"/>
      <c r="C46" s="11"/>
      <c r="D46" s="11"/>
      <c r="M46" s="11"/>
    </row>
    <row r="47" spans="1:13">
      <c r="A47" s="12"/>
      <c r="B47" s="12"/>
      <c r="C47" s="12"/>
      <c r="D47" s="12"/>
      <c r="M47" s="12"/>
    </row>
    <row r="48" spans="1:13">
      <c r="A48" s="13"/>
      <c r="B48" s="14"/>
      <c r="C48" s="14"/>
      <c r="D48" s="14"/>
      <c r="M48" s="13"/>
    </row>
    <row r="49" spans="1:13">
      <c r="A49" s="13"/>
      <c r="B49" s="15"/>
      <c r="C49" s="14"/>
      <c r="D49" s="15"/>
      <c r="M49" s="13"/>
    </row>
    <row r="50" spans="1:13">
      <c r="A50" s="13"/>
      <c r="B50" s="14"/>
      <c r="C50" s="14"/>
      <c r="D50" s="14"/>
      <c r="M50" s="13"/>
    </row>
    <row r="51" spans="1:13">
      <c r="A51" s="13"/>
      <c r="B51" s="14"/>
      <c r="C51" s="14"/>
      <c r="D51" s="14"/>
      <c r="M51" s="13"/>
    </row>
    <row r="56" spans="1:13" ht="15" customHeight="1"/>
  </sheetData>
  <mergeCells count="7">
    <mergeCell ref="M2:M3"/>
    <mergeCell ref="F2:I2"/>
    <mergeCell ref="A4:I4"/>
    <mergeCell ref="A31:I31"/>
    <mergeCell ref="A2:A3"/>
    <mergeCell ref="B2:E2"/>
    <mergeCell ref="M4:Q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H56"/>
  <sheetViews>
    <sheetView showGridLines="0" view="pageBreakPreview" zoomScaleNormal="70" zoomScaleSheetLayoutView="100" zoomScalePageLayoutView="30" workbookViewId="0"/>
  </sheetViews>
  <sheetFormatPr defaultRowHeight="12.75" outlineLevelCol="1"/>
  <cols>
    <col min="1" max="1" width="10.7109375" style="3" customWidth="1"/>
    <col min="2" max="2" width="10.85546875" style="3" customWidth="1"/>
    <col min="3" max="3" width="11.28515625" style="3" customWidth="1"/>
    <col min="4" max="5" width="9.140625" style="3"/>
    <col min="6" max="6" width="11.140625" style="3" customWidth="1"/>
    <col min="7" max="7" width="10.140625" style="3" customWidth="1"/>
    <col min="8" max="8" width="12" style="3" customWidth="1"/>
    <col min="9" max="9" width="10.140625" style="3" customWidth="1"/>
    <col min="10" max="11" width="9.140625" style="3"/>
    <col min="12" max="13" width="10.140625" style="3" customWidth="1"/>
    <col min="16" max="16" width="1.7109375" style="3" customWidth="1"/>
    <col min="17" max="17" width="10.7109375" style="3" hidden="1" customWidth="1" outlineLevel="1"/>
    <col min="18" max="18" width="12" style="3" hidden="1" customWidth="1" outlineLevel="1"/>
    <col min="19" max="20" width="9.140625" style="3" hidden="1" customWidth="1" outlineLevel="1"/>
    <col min="21" max="23" width="10.140625" style="3" hidden="1" customWidth="1" outlineLevel="1"/>
    <col min="24" max="25" width="9.140625" style="3" hidden="1" customWidth="1" outlineLevel="1"/>
    <col min="26" max="26" width="1.7109375" style="3" customWidth="1" collapsed="1"/>
    <col min="27" max="27" width="9.140625" style="3"/>
    <col min="28" max="29" width="9.140625" style="3" customWidth="1"/>
    <col min="30" max="35" width="9.140625" style="3"/>
    <col min="36" max="36" width="9.85546875" style="3" customWidth="1"/>
    <col min="37" max="37" width="10.140625" style="3" customWidth="1"/>
    <col min="38" max="41" width="0" style="3" hidden="1" customWidth="1"/>
    <col min="42" max="16384" width="9.140625" style="3"/>
  </cols>
  <sheetData>
    <row r="1" spans="1:34" s="4" customFormat="1" ht="21" customHeight="1" thickBot="1">
      <c r="A1" s="44" t="s">
        <v>113</v>
      </c>
      <c r="Q1" s="44" t="s">
        <v>19</v>
      </c>
      <c r="AH1" s="9"/>
    </row>
    <row r="2" spans="1:34" ht="12.75" customHeight="1" thickBot="1">
      <c r="A2" s="60"/>
      <c r="B2" s="146" t="s">
        <v>1</v>
      </c>
      <c r="C2" s="147"/>
      <c r="D2" s="147"/>
      <c r="E2" s="147"/>
      <c r="F2" s="147"/>
      <c r="G2" s="148"/>
      <c r="H2" s="146" t="s">
        <v>2</v>
      </c>
      <c r="I2" s="147"/>
      <c r="J2" s="147"/>
      <c r="K2" s="147"/>
      <c r="L2" s="147"/>
      <c r="M2" s="148"/>
      <c r="Q2" s="59"/>
      <c r="R2" s="156" t="s">
        <v>2</v>
      </c>
      <c r="S2" s="157"/>
      <c r="T2" s="157"/>
      <c r="U2" s="157"/>
      <c r="V2" s="157"/>
      <c r="W2" s="158"/>
      <c r="X2" s="4"/>
      <c r="Y2" s="4"/>
      <c r="AE2" s="4"/>
      <c r="AF2" s="4"/>
    </row>
    <row r="3" spans="1:34" ht="23.25" thickBot="1">
      <c r="A3" s="71"/>
      <c r="B3" s="57" t="s">
        <v>107</v>
      </c>
      <c r="C3" s="57" t="s">
        <v>108</v>
      </c>
      <c r="D3" s="57" t="s">
        <v>109</v>
      </c>
      <c r="E3" s="57" t="s">
        <v>110</v>
      </c>
      <c r="F3" s="57" t="s">
        <v>112</v>
      </c>
      <c r="G3" s="57" t="s">
        <v>6</v>
      </c>
      <c r="H3" s="57" t="s">
        <v>107</v>
      </c>
      <c r="I3" s="57" t="s">
        <v>108</v>
      </c>
      <c r="J3" s="57" t="s">
        <v>109</v>
      </c>
      <c r="K3" s="57" t="s">
        <v>110</v>
      </c>
      <c r="L3" s="57" t="s">
        <v>112</v>
      </c>
      <c r="M3" s="57" t="s">
        <v>7</v>
      </c>
      <c r="Q3" s="71"/>
      <c r="R3" s="57" t="s">
        <v>107</v>
      </c>
      <c r="S3" s="57" t="s">
        <v>108</v>
      </c>
      <c r="T3" s="57" t="s">
        <v>109</v>
      </c>
      <c r="U3" s="57" t="s">
        <v>110</v>
      </c>
      <c r="V3" s="57" t="s">
        <v>111</v>
      </c>
      <c r="W3" s="57" t="s">
        <v>7</v>
      </c>
      <c r="X3" s="4"/>
      <c r="Y3" s="4"/>
      <c r="AB3" s="6"/>
      <c r="AD3" s="6"/>
      <c r="AE3" s="4"/>
      <c r="AF3" s="4"/>
    </row>
    <row r="4" spans="1:34" ht="14.25" customHeight="1" thickBot="1">
      <c r="A4" s="153" t="s">
        <v>9</v>
      </c>
      <c r="B4" s="154"/>
      <c r="C4" s="154"/>
      <c r="D4" s="154"/>
      <c r="E4" s="154"/>
      <c r="F4" s="154"/>
      <c r="G4" s="154"/>
      <c r="H4" s="154"/>
      <c r="I4" s="154"/>
      <c r="J4" s="154"/>
      <c r="K4" s="154"/>
      <c r="L4" s="154"/>
      <c r="M4" s="155"/>
      <c r="Q4" s="153" t="s">
        <v>194</v>
      </c>
      <c r="R4" s="154"/>
      <c r="S4" s="154"/>
      <c r="T4" s="154"/>
      <c r="U4" s="154"/>
      <c r="V4" s="154"/>
      <c r="W4" s="155"/>
      <c r="X4" s="4"/>
      <c r="Y4" s="4"/>
      <c r="AB4" s="7"/>
      <c r="AC4" s="7"/>
      <c r="AE4" s="4"/>
      <c r="AF4" s="4"/>
    </row>
    <row r="5" spans="1:34" ht="13.5" customHeight="1" thickBot="1">
      <c r="A5" s="48">
        <v>2008</v>
      </c>
      <c r="B5" s="80">
        <v>111.29672008324802</v>
      </c>
      <c r="C5" s="108">
        <v>233.11871500114103</v>
      </c>
      <c r="D5" s="108">
        <v>13.706294655395183</v>
      </c>
      <c r="E5" s="108">
        <v>123.27275672178455</v>
      </c>
      <c r="F5" s="108">
        <v>154.69405227743565</v>
      </c>
      <c r="G5" s="19">
        <v>636.08853873900443</v>
      </c>
      <c r="H5" s="23"/>
      <c r="I5" s="24"/>
      <c r="J5" s="24"/>
      <c r="K5" s="24"/>
      <c r="L5" s="24"/>
      <c r="M5" s="51"/>
      <c r="Q5" s="48">
        <v>2008</v>
      </c>
      <c r="R5" s="46">
        <f>B5</f>
        <v>111.29672008324802</v>
      </c>
      <c r="S5" s="46">
        <f>C5</f>
        <v>233.11871500114103</v>
      </c>
      <c r="T5" s="46">
        <f>D5</f>
        <v>13.706294655395183</v>
      </c>
      <c r="U5" s="46">
        <f>E5</f>
        <v>123.27275672178455</v>
      </c>
      <c r="V5" s="46">
        <f>F5</f>
        <v>154.69405227743565</v>
      </c>
      <c r="W5" s="47">
        <f t="shared" ref="W5:W10" si="0">SUM(R5:V5)</f>
        <v>636.08853873900443</v>
      </c>
      <c r="X5" s="4"/>
      <c r="Y5" s="4"/>
      <c r="AB5" s="7"/>
      <c r="AC5" s="7"/>
      <c r="AE5" s="4"/>
      <c r="AF5" s="4"/>
    </row>
    <row r="6" spans="1:34" ht="13.5" thickBot="1">
      <c r="A6" s="48">
        <f t="shared" ref="A6:A30" si="1">A5+1</f>
        <v>2009</v>
      </c>
      <c r="B6" s="108">
        <v>101.46664613642555</v>
      </c>
      <c r="C6" s="108">
        <v>223.09397921343555</v>
      </c>
      <c r="D6" s="108">
        <v>11.573373644955268</v>
      </c>
      <c r="E6" s="108">
        <v>139.3179705148242</v>
      </c>
      <c r="F6" s="108">
        <v>164.23038974621738</v>
      </c>
      <c r="G6" s="19">
        <v>639.68235925585793</v>
      </c>
      <c r="H6" s="23"/>
      <c r="I6" s="24"/>
      <c r="J6" s="24"/>
      <c r="K6" s="24"/>
      <c r="L6" s="24"/>
      <c r="M6" s="51"/>
      <c r="Q6" s="48">
        <f t="shared" ref="Q6:Q30" si="2">Q5+1</f>
        <v>2009</v>
      </c>
      <c r="R6" s="46">
        <f>B6</f>
        <v>101.46664613642555</v>
      </c>
      <c r="S6" s="46">
        <f t="shared" ref="S6:T9" si="3">C6</f>
        <v>223.09397921343555</v>
      </c>
      <c r="T6" s="46">
        <f t="shared" si="3"/>
        <v>11.573373644955268</v>
      </c>
      <c r="U6" s="46">
        <f t="shared" ref="U6:V9" si="4">E6</f>
        <v>139.3179705148242</v>
      </c>
      <c r="V6" s="46">
        <f t="shared" si="4"/>
        <v>164.23038974621738</v>
      </c>
      <c r="W6" s="47">
        <f t="shared" si="0"/>
        <v>639.68235925585793</v>
      </c>
      <c r="X6" s="4"/>
      <c r="Y6" s="4"/>
      <c r="AE6" s="4"/>
      <c r="AF6" s="4"/>
    </row>
    <row r="7" spans="1:34" ht="13.5" thickBot="1">
      <c r="A7" s="48">
        <f t="shared" si="1"/>
        <v>2010</v>
      </c>
      <c r="B7" s="108">
        <v>100.49808708394724</v>
      </c>
      <c r="C7" s="108">
        <v>212.90977864562163</v>
      </c>
      <c r="D7" s="108">
        <v>14.116606302136116</v>
      </c>
      <c r="E7" s="108">
        <v>143.53812746102619</v>
      </c>
      <c r="F7" s="108">
        <v>204.22213405633062</v>
      </c>
      <c r="G7" s="19">
        <v>675.2847335490618</v>
      </c>
      <c r="H7" s="23"/>
      <c r="I7" s="24"/>
      <c r="J7" s="24"/>
      <c r="K7" s="24"/>
      <c r="L7" s="24"/>
      <c r="M7" s="51"/>
      <c r="Q7" s="48">
        <f t="shared" si="2"/>
        <v>2010</v>
      </c>
      <c r="R7" s="46">
        <f>B7</f>
        <v>100.49808708394724</v>
      </c>
      <c r="S7" s="46">
        <f t="shared" si="3"/>
        <v>212.90977864562163</v>
      </c>
      <c r="T7" s="46">
        <f t="shared" si="3"/>
        <v>14.116606302136116</v>
      </c>
      <c r="U7" s="46">
        <f t="shared" si="4"/>
        <v>143.53812746102619</v>
      </c>
      <c r="V7" s="46">
        <f t="shared" si="4"/>
        <v>204.22213405633062</v>
      </c>
      <c r="W7" s="47">
        <f t="shared" si="0"/>
        <v>675.2847335490618</v>
      </c>
      <c r="X7" s="4"/>
      <c r="Y7" s="4"/>
      <c r="AE7" s="4"/>
      <c r="AF7" s="4"/>
    </row>
    <row r="8" spans="1:34" ht="13.5" thickBot="1">
      <c r="A8" s="48">
        <f t="shared" si="1"/>
        <v>2011</v>
      </c>
      <c r="B8" s="108">
        <v>97.066073251619912</v>
      </c>
      <c r="C8" s="108">
        <v>213.52423667366503</v>
      </c>
      <c r="D8" s="108">
        <v>16.197770163811022</v>
      </c>
      <c r="E8" s="108">
        <v>137.63413599017346</v>
      </c>
      <c r="F8" s="108">
        <v>201.97698665693488</v>
      </c>
      <c r="G8" s="19">
        <v>666.3992027362043</v>
      </c>
      <c r="H8" s="23"/>
      <c r="I8" s="24"/>
      <c r="J8" s="24"/>
      <c r="K8" s="24"/>
      <c r="L8" s="24"/>
      <c r="M8" s="51"/>
      <c r="Q8" s="48">
        <f t="shared" si="2"/>
        <v>2011</v>
      </c>
      <c r="R8" s="46">
        <f>B8</f>
        <v>97.066073251619912</v>
      </c>
      <c r="S8" s="46">
        <f t="shared" si="3"/>
        <v>213.52423667366503</v>
      </c>
      <c r="T8" s="46">
        <f t="shared" si="3"/>
        <v>16.197770163811022</v>
      </c>
      <c r="U8" s="46">
        <f t="shared" si="4"/>
        <v>137.63413599017346</v>
      </c>
      <c r="V8" s="46">
        <f t="shared" si="4"/>
        <v>201.97698665693488</v>
      </c>
      <c r="W8" s="47">
        <f t="shared" si="0"/>
        <v>666.3992027362043</v>
      </c>
      <c r="X8" s="4"/>
      <c r="Y8" s="4"/>
      <c r="AE8" s="4"/>
      <c r="AF8" s="4"/>
    </row>
    <row r="9" spans="1:34" ht="13.5" thickBot="1">
      <c r="A9" s="48">
        <f t="shared" si="1"/>
        <v>2012</v>
      </c>
      <c r="B9" s="108">
        <v>98.392768618255928</v>
      </c>
      <c r="C9" s="108">
        <v>219.06393961259727</v>
      </c>
      <c r="D9" s="108">
        <v>16.575799526211068</v>
      </c>
      <c r="E9" s="108">
        <v>143.98649648730535</v>
      </c>
      <c r="F9" s="108">
        <v>209.45890424569251</v>
      </c>
      <c r="G9" s="19">
        <v>687.47790849006219</v>
      </c>
      <c r="H9" s="26"/>
      <c r="I9" s="27"/>
      <c r="J9" s="27"/>
      <c r="K9" s="27"/>
      <c r="L9" s="27"/>
      <c r="M9" s="18"/>
      <c r="Q9" s="48">
        <f t="shared" si="2"/>
        <v>2012</v>
      </c>
      <c r="R9" s="46">
        <f>B9</f>
        <v>98.392768618255928</v>
      </c>
      <c r="S9" s="46">
        <f t="shared" si="3"/>
        <v>219.06393961259727</v>
      </c>
      <c r="T9" s="46">
        <f t="shared" si="3"/>
        <v>16.575799526211068</v>
      </c>
      <c r="U9" s="46">
        <f t="shared" si="4"/>
        <v>143.98649648730535</v>
      </c>
      <c r="V9" s="46">
        <f t="shared" si="4"/>
        <v>209.45890424569251</v>
      </c>
      <c r="W9" s="47">
        <f t="shared" si="0"/>
        <v>687.47790849006219</v>
      </c>
      <c r="X9" s="4"/>
      <c r="Y9" s="4"/>
      <c r="AE9" s="4"/>
      <c r="AF9" s="4"/>
    </row>
    <row r="10" spans="1:34" ht="13.5" thickBot="1">
      <c r="A10" s="48">
        <f t="shared" si="1"/>
        <v>2013</v>
      </c>
      <c r="B10" s="20"/>
      <c r="C10" s="21"/>
      <c r="D10" s="21"/>
      <c r="E10" s="21"/>
      <c r="F10" s="21"/>
      <c r="G10" s="22"/>
      <c r="H10" s="18">
        <v>86.28301189240328</v>
      </c>
      <c r="I10" s="108">
        <v>212.47833396999087</v>
      </c>
      <c r="J10" s="108">
        <v>11.70099945580575</v>
      </c>
      <c r="K10" s="108">
        <v>138.26971903095728</v>
      </c>
      <c r="L10" s="108">
        <v>189.0062962097804</v>
      </c>
      <c r="M10" s="19">
        <v>637.73836055893753</v>
      </c>
      <c r="Q10" s="48">
        <f t="shared" si="2"/>
        <v>2013</v>
      </c>
      <c r="R10" s="18">
        <f t="shared" ref="R10:R30" si="5">H10</f>
        <v>86.28301189240328</v>
      </c>
      <c r="S10" s="18">
        <f t="shared" ref="S10:T25" si="6">I10</f>
        <v>212.47833396999087</v>
      </c>
      <c r="T10" s="18">
        <f>J10</f>
        <v>11.70099945580575</v>
      </c>
      <c r="U10" s="18">
        <f>K10</f>
        <v>138.26971903095728</v>
      </c>
      <c r="V10" s="18">
        <f t="shared" ref="V10:V30" si="7">L10</f>
        <v>189.0062962097804</v>
      </c>
      <c r="W10" s="19">
        <f t="shared" si="0"/>
        <v>637.73836055893753</v>
      </c>
      <c r="X10" s="4"/>
      <c r="Y10" s="4"/>
      <c r="AE10" s="4"/>
      <c r="AF10" s="4"/>
    </row>
    <row r="11" spans="1:34" ht="13.5" thickBot="1">
      <c r="A11" s="48">
        <f t="shared" si="1"/>
        <v>2014</v>
      </c>
      <c r="B11" s="23"/>
      <c r="C11" s="24"/>
      <c r="D11" s="24"/>
      <c r="E11" s="24"/>
      <c r="F11" s="24"/>
      <c r="G11" s="25"/>
      <c r="H11" s="108">
        <v>77.022018402678484</v>
      </c>
      <c r="I11" s="108">
        <v>203.92944251816343</v>
      </c>
      <c r="J11" s="108">
        <v>6.7819450242842496</v>
      </c>
      <c r="K11" s="108">
        <v>136.28438241231228</v>
      </c>
      <c r="L11" s="108">
        <v>197.84895477001044</v>
      </c>
      <c r="M11" s="19">
        <v>621.8667431274489</v>
      </c>
      <c r="Q11" s="48">
        <f t="shared" si="2"/>
        <v>2014</v>
      </c>
      <c r="R11" s="18">
        <f t="shared" si="5"/>
        <v>77.022018402678484</v>
      </c>
      <c r="S11" s="18">
        <f t="shared" si="6"/>
        <v>203.92944251816343</v>
      </c>
      <c r="T11" s="18">
        <f t="shared" si="6"/>
        <v>6.7819450242842496</v>
      </c>
      <c r="U11" s="108">
        <f t="shared" ref="U11:U30" si="8">K11</f>
        <v>136.28438241231228</v>
      </c>
      <c r="V11" s="18">
        <f t="shared" si="7"/>
        <v>197.84895477001044</v>
      </c>
      <c r="W11" s="19">
        <f t="shared" ref="W11:W30" si="9">SUM(R11:V11)</f>
        <v>621.8667431274489</v>
      </c>
      <c r="X11" s="4"/>
      <c r="Y11" s="4"/>
      <c r="AE11" s="4"/>
      <c r="AF11" s="4"/>
    </row>
    <row r="12" spans="1:34" ht="13.5" thickBot="1">
      <c r="A12" s="48">
        <f t="shared" si="1"/>
        <v>2015</v>
      </c>
      <c r="B12" s="23"/>
      <c r="C12" s="24"/>
      <c r="D12" s="24"/>
      <c r="E12" s="24"/>
      <c r="F12" s="24"/>
      <c r="G12" s="25"/>
      <c r="H12" s="108">
        <v>64.709478541343415</v>
      </c>
      <c r="I12" s="108">
        <v>204.13662705024947</v>
      </c>
      <c r="J12" s="108">
        <v>6.5577811089810263</v>
      </c>
      <c r="K12" s="108">
        <v>127.92440875479562</v>
      </c>
      <c r="L12" s="108">
        <v>188.07773033385934</v>
      </c>
      <c r="M12" s="19">
        <v>591.40602578922892</v>
      </c>
      <c r="Q12" s="48">
        <f t="shared" si="2"/>
        <v>2015</v>
      </c>
      <c r="R12" s="18">
        <f t="shared" si="5"/>
        <v>64.709478541343415</v>
      </c>
      <c r="S12" s="18">
        <f t="shared" si="6"/>
        <v>204.13662705024947</v>
      </c>
      <c r="T12" s="18">
        <f t="shared" si="6"/>
        <v>6.5577811089810263</v>
      </c>
      <c r="U12" s="108">
        <f t="shared" si="8"/>
        <v>127.92440875479562</v>
      </c>
      <c r="V12" s="18">
        <f t="shared" si="7"/>
        <v>188.07773033385934</v>
      </c>
      <c r="W12" s="19">
        <f t="shared" si="9"/>
        <v>591.40602578922892</v>
      </c>
      <c r="X12" s="4"/>
      <c r="Y12" s="4"/>
      <c r="AE12" s="4"/>
      <c r="AF12" s="4"/>
    </row>
    <row r="13" spans="1:34" ht="13.5" thickBot="1">
      <c r="A13" s="48">
        <f t="shared" si="1"/>
        <v>2016</v>
      </c>
      <c r="B13" s="23"/>
      <c r="C13" s="24"/>
      <c r="D13" s="24"/>
      <c r="E13" s="24"/>
      <c r="F13" s="24"/>
      <c r="G13" s="25"/>
      <c r="H13" s="108">
        <v>64.729115096683557</v>
      </c>
      <c r="I13" s="108">
        <v>205.23917826206429</v>
      </c>
      <c r="J13" s="108">
        <v>6.2609001070826542</v>
      </c>
      <c r="K13" s="108">
        <v>126.19477620538149</v>
      </c>
      <c r="L13" s="108">
        <v>167.38955613611913</v>
      </c>
      <c r="M13" s="19">
        <v>569.81352580733108</v>
      </c>
      <c r="Q13" s="48">
        <f t="shared" si="2"/>
        <v>2016</v>
      </c>
      <c r="R13" s="18">
        <f t="shared" si="5"/>
        <v>64.729115096683557</v>
      </c>
      <c r="S13" s="18">
        <f t="shared" si="6"/>
        <v>205.23917826206429</v>
      </c>
      <c r="T13" s="18">
        <f t="shared" si="6"/>
        <v>6.2609001070826542</v>
      </c>
      <c r="U13" s="108">
        <f t="shared" si="8"/>
        <v>126.19477620538149</v>
      </c>
      <c r="V13" s="18">
        <f t="shared" si="7"/>
        <v>167.38955613611913</v>
      </c>
      <c r="W13" s="19">
        <f t="shared" si="9"/>
        <v>569.81352580733108</v>
      </c>
      <c r="X13" s="4"/>
      <c r="Y13" s="4"/>
      <c r="AE13" s="4"/>
      <c r="AF13" s="4"/>
    </row>
    <row r="14" spans="1:34" ht="13.5" thickBot="1">
      <c r="A14" s="48">
        <f t="shared" si="1"/>
        <v>2017</v>
      </c>
      <c r="B14" s="23"/>
      <c r="C14" s="24"/>
      <c r="D14" s="24"/>
      <c r="E14" s="24"/>
      <c r="F14" s="24"/>
      <c r="G14" s="25"/>
      <c r="H14" s="108">
        <v>62.49317636057188</v>
      </c>
      <c r="I14" s="108">
        <v>208.0687297544842</v>
      </c>
      <c r="J14" s="108">
        <v>6.9542643003348541</v>
      </c>
      <c r="K14" s="108">
        <v>136.98299265765382</v>
      </c>
      <c r="L14" s="108">
        <v>167.89597188541367</v>
      </c>
      <c r="M14" s="19">
        <v>582.39513495845847</v>
      </c>
      <c r="Q14" s="48">
        <f t="shared" si="2"/>
        <v>2017</v>
      </c>
      <c r="R14" s="18">
        <f t="shared" si="5"/>
        <v>62.49317636057188</v>
      </c>
      <c r="S14" s="18">
        <f t="shared" si="6"/>
        <v>208.0687297544842</v>
      </c>
      <c r="T14" s="18">
        <f t="shared" si="6"/>
        <v>6.9542643003348541</v>
      </c>
      <c r="U14" s="108">
        <f t="shared" si="8"/>
        <v>136.98299265765382</v>
      </c>
      <c r="V14" s="18">
        <f t="shared" si="7"/>
        <v>167.89597188541367</v>
      </c>
      <c r="W14" s="19">
        <f t="shared" si="9"/>
        <v>582.39513495845847</v>
      </c>
      <c r="X14" s="4"/>
      <c r="Y14" s="4"/>
      <c r="AE14" s="4"/>
      <c r="AF14" s="4"/>
    </row>
    <row r="15" spans="1:34" ht="13.5" thickBot="1">
      <c r="A15" s="48">
        <f t="shared" si="1"/>
        <v>2018</v>
      </c>
      <c r="B15" s="23"/>
      <c r="C15" s="24"/>
      <c r="D15" s="24"/>
      <c r="E15" s="24"/>
      <c r="F15" s="24"/>
      <c r="G15" s="25"/>
      <c r="H15" s="108">
        <v>61.365641352259694</v>
      </c>
      <c r="I15" s="108">
        <v>210.91307011090601</v>
      </c>
      <c r="J15" s="108">
        <v>6.7344563416595191</v>
      </c>
      <c r="K15" s="108">
        <v>141.99842311403873</v>
      </c>
      <c r="L15" s="108">
        <v>166.45251772934563</v>
      </c>
      <c r="M15" s="19">
        <v>587.4641086482095</v>
      </c>
      <c r="Q15" s="48">
        <f t="shared" si="2"/>
        <v>2018</v>
      </c>
      <c r="R15" s="18">
        <f t="shared" si="5"/>
        <v>61.365641352259694</v>
      </c>
      <c r="S15" s="18">
        <f t="shared" si="6"/>
        <v>210.91307011090601</v>
      </c>
      <c r="T15" s="18">
        <f t="shared" si="6"/>
        <v>6.7344563416595191</v>
      </c>
      <c r="U15" s="108">
        <f t="shared" si="8"/>
        <v>141.99842311403873</v>
      </c>
      <c r="V15" s="18">
        <f t="shared" si="7"/>
        <v>166.45251772934563</v>
      </c>
      <c r="W15" s="19">
        <f t="shared" si="9"/>
        <v>587.4641086482095</v>
      </c>
      <c r="X15" s="4"/>
      <c r="Y15" s="4"/>
      <c r="AE15" s="4"/>
      <c r="AF15" s="4"/>
    </row>
    <row r="16" spans="1:34" ht="13.5" thickBot="1">
      <c r="A16" s="48">
        <f t="shared" si="1"/>
        <v>2019</v>
      </c>
      <c r="B16" s="23"/>
      <c r="C16" s="24"/>
      <c r="D16" s="24"/>
      <c r="E16" s="24"/>
      <c r="F16" s="24"/>
      <c r="G16" s="25"/>
      <c r="H16" s="108">
        <v>61.763682990650466</v>
      </c>
      <c r="I16" s="108">
        <v>212.85930588735334</v>
      </c>
      <c r="J16" s="108">
        <v>6.9647476306394696</v>
      </c>
      <c r="K16" s="108">
        <v>145.50272400513637</v>
      </c>
      <c r="L16" s="108">
        <v>165.46387747727019</v>
      </c>
      <c r="M16" s="19">
        <v>592.55433799104981</v>
      </c>
      <c r="Q16" s="48">
        <f t="shared" si="2"/>
        <v>2019</v>
      </c>
      <c r="R16" s="18">
        <f t="shared" si="5"/>
        <v>61.763682990650466</v>
      </c>
      <c r="S16" s="18">
        <f t="shared" si="6"/>
        <v>212.85930588735334</v>
      </c>
      <c r="T16" s="18">
        <f t="shared" si="6"/>
        <v>6.9647476306394696</v>
      </c>
      <c r="U16" s="108">
        <f t="shared" si="8"/>
        <v>145.50272400513637</v>
      </c>
      <c r="V16" s="18">
        <f t="shared" si="7"/>
        <v>165.46387747727019</v>
      </c>
      <c r="W16" s="19">
        <f t="shared" si="9"/>
        <v>592.55433799104981</v>
      </c>
      <c r="X16" s="4"/>
      <c r="Y16" s="4"/>
      <c r="AE16" s="4"/>
      <c r="AF16" s="4"/>
    </row>
    <row r="17" spans="1:32" ht="13.5" thickBot="1">
      <c r="A17" s="48">
        <f t="shared" si="1"/>
        <v>2020</v>
      </c>
      <c r="B17" s="23"/>
      <c r="C17" s="24"/>
      <c r="D17" s="24"/>
      <c r="E17" s="24"/>
      <c r="F17" s="24"/>
      <c r="G17" s="25"/>
      <c r="H17" s="108">
        <v>62.045616786958476</v>
      </c>
      <c r="I17" s="108">
        <v>215.44178234662667</v>
      </c>
      <c r="J17" s="108">
        <v>7.177934946879299</v>
      </c>
      <c r="K17" s="108">
        <v>149.1512470221177</v>
      </c>
      <c r="L17" s="108">
        <v>164.20290405673472</v>
      </c>
      <c r="M17" s="19">
        <v>598.0194851593169</v>
      </c>
      <c r="Q17" s="48">
        <f t="shared" si="2"/>
        <v>2020</v>
      </c>
      <c r="R17" s="18">
        <f t="shared" si="5"/>
        <v>62.045616786958476</v>
      </c>
      <c r="S17" s="18">
        <f t="shared" si="6"/>
        <v>215.44178234662667</v>
      </c>
      <c r="T17" s="18">
        <f t="shared" si="6"/>
        <v>7.177934946879299</v>
      </c>
      <c r="U17" s="108">
        <f t="shared" si="8"/>
        <v>149.1512470221177</v>
      </c>
      <c r="V17" s="18">
        <f t="shared" si="7"/>
        <v>164.20290405673472</v>
      </c>
      <c r="W17" s="19">
        <f t="shared" si="9"/>
        <v>598.0194851593169</v>
      </c>
      <c r="X17" s="4"/>
      <c r="Y17" s="4"/>
      <c r="AE17" s="4"/>
      <c r="AF17" s="4"/>
    </row>
    <row r="18" spans="1:32" ht="13.5" thickBot="1">
      <c r="A18" s="48">
        <f t="shared" si="1"/>
        <v>2021</v>
      </c>
      <c r="B18" s="23"/>
      <c r="C18" s="24"/>
      <c r="D18" s="24"/>
      <c r="E18" s="24"/>
      <c r="F18" s="24"/>
      <c r="G18" s="25"/>
      <c r="H18" s="108">
        <v>62.088492148813344</v>
      </c>
      <c r="I18" s="108">
        <v>216.70099773168289</v>
      </c>
      <c r="J18" s="108">
        <v>7.3796141100207855</v>
      </c>
      <c r="K18" s="108">
        <v>144.19023417142245</v>
      </c>
      <c r="L18" s="108">
        <v>168.7323838072048</v>
      </c>
      <c r="M18" s="19">
        <v>599.09172196914426</v>
      </c>
      <c r="Q18" s="48">
        <f t="shared" si="2"/>
        <v>2021</v>
      </c>
      <c r="R18" s="18">
        <f t="shared" si="5"/>
        <v>62.088492148813344</v>
      </c>
      <c r="S18" s="18">
        <f t="shared" si="6"/>
        <v>216.70099773168289</v>
      </c>
      <c r="T18" s="18">
        <f t="shared" si="6"/>
        <v>7.3796141100207855</v>
      </c>
      <c r="U18" s="108">
        <f t="shared" si="8"/>
        <v>144.19023417142245</v>
      </c>
      <c r="V18" s="18">
        <f t="shared" si="7"/>
        <v>168.7323838072048</v>
      </c>
      <c r="W18" s="19">
        <f t="shared" si="9"/>
        <v>599.09172196914426</v>
      </c>
      <c r="X18" s="4"/>
      <c r="Y18" s="4"/>
      <c r="AE18" s="4"/>
      <c r="AF18" s="4"/>
    </row>
    <row r="19" spans="1:32" ht="13.5" thickBot="1">
      <c r="A19" s="48">
        <f t="shared" si="1"/>
        <v>2022</v>
      </c>
      <c r="B19" s="23"/>
      <c r="C19" s="24"/>
      <c r="D19" s="24"/>
      <c r="E19" s="24"/>
      <c r="F19" s="24"/>
      <c r="G19" s="25"/>
      <c r="H19" s="108">
        <v>62.655660956097869</v>
      </c>
      <c r="I19" s="108">
        <v>217.88358739685171</v>
      </c>
      <c r="J19" s="108">
        <v>7.6980059738712301</v>
      </c>
      <c r="K19" s="108">
        <v>137.67696875731588</v>
      </c>
      <c r="L19" s="108">
        <v>174.48824301497822</v>
      </c>
      <c r="M19" s="19">
        <v>600.40246609911492</v>
      </c>
      <c r="Q19" s="48">
        <f t="shared" si="2"/>
        <v>2022</v>
      </c>
      <c r="R19" s="18">
        <f t="shared" si="5"/>
        <v>62.655660956097869</v>
      </c>
      <c r="S19" s="18">
        <f t="shared" si="6"/>
        <v>217.88358739685171</v>
      </c>
      <c r="T19" s="18">
        <f t="shared" si="6"/>
        <v>7.6980059738712301</v>
      </c>
      <c r="U19" s="108">
        <f t="shared" si="8"/>
        <v>137.67696875731588</v>
      </c>
      <c r="V19" s="18">
        <f t="shared" si="7"/>
        <v>174.48824301497822</v>
      </c>
      <c r="W19" s="19">
        <f t="shared" si="9"/>
        <v>600.40246609911492</v>
      </c>
      <c r="X19" s="4"/>
      <c r="Y19" s="4"/>
      <c r="AE19" s="4"/>
      <c r="AF19" s="4"/>
    </row>
    <row r="20" spans="1:32" ht="13.5" thickBot="1">
      <c r="A20" s="48">
        <f t="shared" si="1"/>
        <v>2023</v>
      </c>
      <c r="B20" s="23"/>
      <c r="C20" s="24"/>
      <c r="D20" s="24"/>
      <c r="E20" s="24"/>
      <c r="F20" s="24"/>
      <c r="G20" s="25"/>
      <c r="H20" s="108">
        <v>62.631085752667317</v>
      </c>
      <c r="I20" s="108">
        <v>219.00725138114618</v>
      </c>
      <c r="J20" s="108">
        <v>7.690099288693494</v>
      </c>
      <c r="K20" s="108">
        <v>138.16956190447513</v>
      </c>
      <c r="L20" s="108">
        <v>178.96234968364345</v>
      </c>
      <c r="M20" s="19">
        <v>606.46034801062558</v>
      </c>
      <c r="Q20" s="48">
        <f t="shared" si="2"/>
        <v>2023</v>
      </c>
      <c r="R20" s="18">
        <f t="shared" si="5"/>
        <v>62.631085752667317</v>
      </c>
      <c r="S20" s="18">
        <f t="shared" si="6"/>
        <v>219.00725138114618</v>
      </c>
      <c r="T20" s="18">
        <f t="shared" si="6"/>
        <v>7.690099288693494</v>
      </c>
      <c r="U20" s="108">
        <f t="shared" si="8"/>
        <v>138.16956190447513</v>
      </c>
      <c r="V20" s="18">
        <f t="shared" si="7"/>
        <v>178.96234968364345</v>
      </c>
      <c r="W20" s="19">
        <f t="shared" si="9"/>
        <v>606.46034801062558</v>
      </c>
      <c r="X20" s="4"/>
      <c r="Y20" s="4"/>
      <c r="AE20" s="4"/>
      <c r="AF20" s="4"/>
    </row>
    <row r="21" spans="1:32" ht="13.5" thickBot="1">
      <c r="A21" s="48">
        <f t="shared" si="1"/>
        <v>2024</v>
      </c>
      <c r="B21" s="23"/>
      <c r="C21" s="24"/>
      <c r="D21" s="24"/>
      <c r="E21" s="24"/>
      <c r="F21" s="24"/>
      <c r="G21" s="25"/>
      <c r="H21" s="108">
        <v>62.829161619566719</v>
      </c>
      <c r="I21" s="108">
        <v>220.8643270832936</v>
      </c>
      <c r="J21" s="108">
        <v>7.6758771831591286</v>
      </c>
      <c r="K21" s="108">
        <v>138.47464049945719</v>
      </c>
      <c r="L21" s="108">
        <v>183.77559109164537</v>
      </c>
      <c r="M21" s="19">
        <v>613.61959747712194</v>
      </c>
      <c r="Q21" s="48">
        <f t="shared" si="2"/>
        <v>2024</v>
      </c>
      <c r="R21" s="18">
        <f t="shared" si="5"/>
        <v>62.829161619566719</v>
      </c>
      <c r="S21" s="18">
        <f t="shared" si="6"/>
        <v>220.8643270832936</v>
      </c>
      <c r="T21" s="18">
        <f t="shared" si="6"/>
        <v>7.6758771831591286</v>
      </c>
      <c r="U21" s="108">
        <f t="shared" si="8"/>
        <v>138.47464049945719</v>
      </c>
      <c r="V21" s="18">
        <f t="shared" si="7"/>
        <v>183.77559109164537</v>
      </c>
      <c r="W21" s="19">
        <f t="shared" si="9"/>
        <v>613.61959747712194</v>
      </c>
      <c r="X21" s="4"/>
      <c r="Y21" s="4"/>
      <c r="AE21" s="4"/>
      <c r="AF21" s="4"/>
    </row>
    <row r="22" spans="1:32" ht="13.5" thickBot="1">
      <c r="A22" s="48">
        <f t="shared" si="1"/>
        <v>2025</v>
      </c>
      <c r="B22" s="23"/>
      <c r="C22" s="24"/>
      <c r="D22" s="24"/>
      <c r="E22" s="24"/>
      <c r="F22" s="24"/>
      <c r="G22" s="25"/>
      <c r="H22" s="108">
        <v>63.110274438991951</v>
      </c>
      <c r="I22" s="108">
        <v>222.69433930749653</v>
      </c>
      <c r="J22" s="108">
        <v>7.6969014103397715</v>
      </c>
      <c r="K22" s="108">
        <v>139.14118509851602</v>
      </c>
      <c r="L22" s="108">
        <v>187.87380717287408</v>
      </c>
      <c r="M22" s="19">
        <v>620.51650742821835</v>
      </c>
      <c r="Q22" s="48">
        <f t="shared" si="2"/>
        <v>2025</v>
      </c>
      <c r="R22" s="18">
        <f t="shared" si="5"/>
        <v>63.110274438991951</v>
      </c>
      <c r="S22" s="18">
        <f t="shared" si="6"/>
        <v>222.69433930749653</v>
      </c>
      <c r="T22" s="18">
        <f t="shared" si="6"/>
        <v>7.6969014103397715</v>
      </c>
      <c r="U22" s="108">
        <f t="shared" si="8"/>
        <v>139.14118509851602</v>
      </c>
      <c r="V22" s="18">
        <f t="shared" si="7"/>
        <v>187.87380717287408</v>
      </c>
      <c r="W22" s="19">
        <f t="shared" si="9"/>
        <v>620.51650742821835</v>
      </c>
      <c r="X22" s="4"/>
      <c r="Y22" s="4"/>
      <c r="AE22" s="4"/>
      <c r="AF22" s="4"/>
    </row>
    <row r="23" spans="1:32" ht="13.5" thickBot="1">
      <c r="A23" s="48">
        <f t="shared" si="1"/>
        <v>2026</v>
      </c>
      <c r="B23" s="23"/>
      <c r="C23" s="24"/>
      <c r="D23" s="24"/>
      <c r="E23" s="24"/>
      <c r="F23" s="24"/>
      <c r="G23" s="25"/>
      <c r="H23" s="108">
        <v>63.594516203709347</v>
      </c>
      <c r="I23" s="108">
        <v>225.35775875403596</v>
      </c>
      <c r="J23" s="108">
        <v>7.8295633501419371</v>
      </c>
      <c r="K23" s="108">
        <v>140.6132821023607</v>
      </c>
      <c r="L23" s="108">
        <v>193.23771760725276</v>
      </c>
      <c r="M23" s="19">
        <v>630.63283801750072</v>
      </c>
      <c r="Q23" s="48">
        <f t="shared" si="2"/>
        <v>2026</v>
      </c>
      <c r="R23" s="18">
        <f t="shared" si="5"/>
        <v>63.594516203709347</v>
      </c>
      <c r="S23" s="18">
        <f t="shared" si="6"/>
        <v>225.35775875403596</v>
      </c>
      <c r="T23" s="18">
        <f t="shared" si="6"/>
        <v>7.8295633501419371</v>
      </c>
      <c r="U23" s="108">
        <f t="shared" si="8"/>
        <v>140.6132821023607</v>
      </c>
      <c r="V23" s="18">
        <f t="shared" si="7"/>
        <v>193.23771760725276</v>
      </c>
      <c r="W23" s="19">
        <f t="shared" si="9"/>
        <v>630.63283801750072</v>
      </c>
      <c r="X23" s="4"/>
      <c r="Y23" s="4"/>
      <c r="AE23" s="4"/>
      <c r="AF23" s="4"/>
    </row>
    <row r="24" spans="1:32" ht="13.5" thickBot="1">
      <c r="A24" s="48">
        <f t="shared" si="1"/>
        <v>2027</v>
      </c>
      <c r="B24" s="23"/>
      <c r="C24" s="24"/>
      <c r="D24" s="24"/>
      <c r="E24" s="24"/>
      <c r="F24" s="24"/>
      <c r="G24" s="25"/>
      <c r="H24" s="108">
        <v>64.211128634013704</v>
      </c>
      <c r="I24" s="108">
        <v>227.74799872300136</v>
      </c>
      <c r="J24" s="108">
        <v>8.1323596579127635</v>
      </c>
      <c r="K24" s="108">
        <v>142.76094839205746</v>
      </c>
      <c r="L24" s="108">
        <v>198.74419721984651</v>
      </c>
      <c r="M24" s="19">
        <v>641.59663262683182</v>
      </c>
      <c r="Q24" s="48">
        <f t="shared" si="2"/>
        <v>2027</v>
      </c>
      <c r="R24" s="18">
        <f t="shared" si="5"/>
        <v>64.211128634013704</v>
      </c>
      <c r="S24" s="18">
        <f t="shared" si="6"/>
        <v>227.74799872300136</v>
      </c>
      <c r="T24" s="18">
        <f t="shared" si="6"/>
        <v>8.1323596579127635</v>
      </c>
      <c r="U24" s="108">
        <f t="shared" si="8"/>
        <v>142.76094839205746</v>
      </c>
      <c r="V24" s="18">
        <f t="shared" si="7"/>
        <v>198.74419721984651</v>
      </c>
      <c r="W24" s="19">
        <f t="shared" si="9"/>
        <v>641.59663262683182</v>
      </c>
      <c r="X24" s="4"/>
      <c r="Y24" s="4"/>
      <c r="AE24" s="4"/>
      <c r="AF24" s="4"/>
    </row>
    <row r="25" spans="1:32" ht="13.5" thickBot="1">
      <c r="A25" s="48">
        <f t="shared" si="1"/>
        <v>2028</v>
      </c>
      <c r="B25" s="23"/>
      <c r="C25" s="24"/>
      <c r="D25" s="24"/>
      <c r="E25" s="24"/>
      <c r="F25" s="24"/>
      <c r="G25" s="25"/>
      <c r="H25" s="108">
        <v>64.750582900195013</v>
      </c>
      <c r="I25" s="108">
        <v>230.58968291267391</v>
      </c>
      <c r="J25" s="108">
        <v>8.335665470446596</v>
      </c>
      <c r="K25" s="108">
        <v>144.78671305785474</v>
      </c>
      <c r="L25" s="108">
        <v>203.35997421796543</v>
      </c>
      <c r="M25" s="19">
        <v>651.82261855913566</v>
      </c>
      <c r="Q25" s="48">
        <f t="shared" si="2"/>
        <v>2028</v>
      </c>
      <c r="R25" s="18">
        <f t="shared" si="5"/>
        <v>64.750582900195013</v>
      </c>
      <c r="S25" s="18">
        <f t="shared" si="6"/>
        <v>230.58968291267391</v>
      </c>
      <c r="T25" s="18">
        <f t="shared" si="6"/>
        <v>8.335665470446596</v>
      </c>
      <c r="U25" s="108">
        <f t="shared" si="8"/>
        <v>144.78671305785474</v>
      </c>
      <c r="V25" s="18">
        <f t="shared" si="7"/>
        <v>203.35997421796543</v>
      </c>
      <c r="W25" s="19">
        <f t="shared" si="9"/>
        <v>651.82261855913566</v>
      </c>
      <c r="X25" s="4"/>
      <c r="Y25" s="4"/>
      <c r="AE25" s="4"/>
      <c r="AF25" s="4"/>
    </row>
    <row r="26" spans="1:32" ht="13.5" thickBot="1">
      <c r="A26" s="48">
        <f t="shared" si="1"/>
        <v>2029</v>
      </c>
      <c r="B26" s="23"/>
      <c r="C26" s="24"/>
      <c r="D26" s="24"/>
      <c r="E26" s="24"/>
      <c r="F26" s="24"/>
      <c r="G26" s="25"/>
      <c r="H26" s="108">
        <v>65.757410420286305</v>
      </c>
      <c r="I26" s="108">
        <v>233.47107610588998</v>
      </c>
      <c r="J26" s="108">
        <v>8.547946649755934</v>
      </c>
      <c r="K26" s="108">
        <v>147.22456499146193</v>
      </c>
      <c r="L26" s="108">
        <v>208.84093700551634</v>
      </c>
      <c r="M26" s="19">
        <v>663.84193517291055</v>
      </c>
      <c r="Q26" s="48">
        <f t="shared" si="2"/>
        <v>2029</v>
      </c>
      <c r="R26" s="18">
        <f t="shared" si="5"/>
        <v>65.757410420286305</v>
      </c>
      <c r="S26" s="18">
        <f t="shared" ref="S26:T30" si="10">I26</f>
        <v>233.47107610588998</v>
      </c>
      <c r="T26" s="18">
        <f t="shared" si="10"/>
        <v>8.547946649755934</v>
      </c>
      <c r="U26" s="108">
        <f t="shared" si="8"/>
        <v>147.22456499146193</v>
      </c>
      <c r="V26" s="18">
        <f t="shared" si="7"/>
        <v>208.84093700551634</v>
      </c>
      <c r="W26" s="19">
        <f t="shared" si="9"/>
        <v>663.84193517291055</v>
      </c>
      <c r="X26" s="4"/>
      <c r="Y26" s="4"/>
      <c r="AE26" s="4"/>
      <c r="AF26" s="4"/>
    </row>
    <row r="27" spans="1:32" ht="13.5" thickBot="1">
      <c r="A27" s="48">
        <f t="shared" si="1"/>
        <v>2030</v>
      </c>
      <c r="B27" s="23"/>
      <c r="C27" s="24"/>
      <c r="D27" s="24"/>
      <c r="E27" s="24"/>
      <c r="F27" s="24"/>
      <c r="G27" s="25"/>
      <c r="H27" s="108">
        <v>69.719742803471433</v>
      </c>
      <c r="I27" s="108">
        <v>236.28774632277177</v>
      </c>
      <c r="J27" s="108">
        <v>8.9323897334754783</v>
      </c>
      <c r="K27" s="108">
        <v>150.22359392925532</v>
      </c>
      <c r="L27" s="108">
        <v>218.38121673961862</v>
      </c>
      <c r="M27" s="19">
        <v>683.54468952859258</v>
      </c>
      <c r="Q27" s="48">
        <f t="shared" si="2"/>
        <v>2030</v>
      </c>
      <c r="R27" s="18">
        <f t="shared" si="5"/>
        <v>69.719742803471433</v>
      </c>
      <c r="S27" s="18">
        <f t="shared" si="10"/>
        <v>236.28774632277177</v>
      </c>
      <c r="T27" s="18">
        <f t="shared" si="10"/>
        <v>8.9323897334754783</v>
      </c>
      <c r="U27" s="108">
        <f t="shared" si="8"/>
        <v>150.22359392925532</v>
      </c>
      <c r="V27" s="18">
        <f t="shared" si="7"/>
        <v>218.38121673961862</v>
      </c>
      <c r="W27" s="19">
        <f t="shared" si="9"/>
        <v>683.54468952859258</v>
      </c>
      <c r="X27" s="4"/>
      <c r="Y27" s="4"/>
      <c r="AE27" s="4"/>
      <c r="AF27" s="4"/>
    </row>
    <row r="28" spans="1:32" ht="13.5" thickBot="1">
      <c r="A28" s="48">
        <f t="shared" si="1"/>
        <v>2031</v>
      </c>
      <c r="B28" s="23"/>
      <c r="C28" s="24"/>
      <c r="D28" s="24"/>
      <c r="E28" s="24"/>
      <c r="F28" s="24"/>
      <c r="G28" s="25"/>
      <c r="H28" s="108">
        <v>75.206285023808448</v>
      </c>
      <c r="I28" s="108">
        <v>241.24223223986556</v>
      </c>
      <c r="J28" s="108">
        <v>9.4188570898674051</v>
      </c>
      <c r="K28" s="108">
        <v>153.91050868851715</v>
      </c>
      <c r="L28" s="108">
        <v>228.98973317161006</v>
      </c>
      <c r="M28" s="19">
        <v>708.76761621366859</v>
      </c>
      <c r="Q28" s="48">
        <f t="shared" si="2"/>
        <v>2031</v>
      </c>
      <c r="R28" s="18">
        <f t="shared" si="5"/>
        <v>75.206285023808448</v>
      </c>
      <c r="S28" s="18">
        <f t="shared" si="10"/>
        <v>241.24223223986556</v>
      </c>
      <c r="T28" s="18">
        <f t="shared" si="10"/>
        <v>9.4188570898674051</v>
      </c>
      <c r="U28" s="108">
        <f t="shared" si="8"/>
        <v>153.91050868851715</v>
      </c>
      <c r="V28" s="18">
        <f t="shared" si="7"/>
        <v>228.98973317161006</v>
      </c>
      <c r="W28" s="19">
        <f t="shared" si="9"/>
        <v>708.76761621366859</v>
      </c>
      <c r="X28" s="4"/>
      <c r="Y28" s="4"/>
      <c r="AE28" s="4"/>
      <c r="AF28" s="4"/>
    </row>
    <row r="29" spans="1:32" ht="13.5" thickBot="1">
      <c r="A29" s="48">
        <f t="shared" si="1"/>
        <v>2032</v>
      </c>
      <c r="B29" s="23"/>
      <c r="C29" s="24"/>
      <c r="D29" s="24"/>
      <c r="E29" s="24"/>
      <c r="F29" s="24"/>
      <c r="G29" s="25"/>
      <c r="H29" s="108">
        <v>76.088714513304083</v>
      </c>
      <c r="I29" s="108">
        <v>243.014505639671</v>
      </c>
      <c r="J29" s="108">
        <v>9.5349581254881315</v>
      </c>
      <c r="K29" s="108">
        <v>156.43412954147084</v>
      </c>
      <c r="L29" s="108">
        <v>238.54080527954267</v>
      </c>
      <c r="M29" s="19">
        <v>723.61311309947678</v>
      </c>
      <c r="Q29" s="48">
        <f t="shared" si="2"/>
        <v>2032</v>
      </c>
      <c r="R29" s="18">
        <f t="shared" si="5"/>
        <v>76.088714513304083</v>
      </c>
      <c r="S29" s="18">
        <f t="shared" si="10"/>
        <v>243.014505639671</v>
      </c>
      <c r="T29" s="18">
        <f t="shared" si="10"/>
        <v>9.5349581254881315</v>
      </c>
      <c r="U29" s="108">
        <f t="shared" si="8"/>
        <v>156.43412954147084</v>
      </c>
      <c r="V29" s="18">
        <f t="shared" si="7"/>
        <v>238.54080527954267</v>
      </c>
      <c r="W29" s="19">
        <f t="shared" si="9"/>
        <v>723.61311309947678</v>
      </c>
      <c r="X29" s="4"/>
      <c r="Y29" s="4"/>
      <c r="AE29" s="4"/>
      <c r="AF29" s="4"/>
    </row>
    <row r="30" spans="1:32" ht="13.5" thickBot="1">
      <c r="A30" s="72">
        <f t="shared" si="1"/>
        <v>2033</v>
      </c>
      <c r="B30" s="23"/>
      <c r="C30" s="24"/>
      <c r="D30" s="24"/>
      <c r="E30" s="24"/>
      <c r="F30" s="24"/>
      <c r="G30" s="25"/>
      <c r="H30" s="108">
        <v>76.984816046847726</v>
      </c>
      <c r="I30" s="108">
        <v>245.02647332070626</v>
      </c>
      <c r="J30" s="108">
        <v>9.6408665042444106</v>
      </c>
      <c r="K30" s="108">
        <v>158.7286418497261</v>
      </c>
      <c r="L30" s="108">
        <v>245.60782655372145</v>
      </c>
      <c r="M30" s="25">
        <v>735.98862427524591</v>
      </c>
      <c r="Q30" s="48">
        <f t="shared" si="2"/>
        <v>2033</v>
      </c>
      <c r="R30" s="18">
        <f t="shared" si="5"/>
        <v>76.984816046847726</v>
      </c>
      <c r="S30" s="18">
        <f t="shared" si="10"/>
        <v>245.02647332070626</v>
      </c>
      <c r="T30" s="18">
        <f t="shared" si="10"/>
        <v>9.6408665042444106</v>
      </c>
      <c r="U30" s="108">
        <f t="shared" si="8"/>
        <v>158.7286418497261</v>
      </c>
      <c r="V30" s="18">
        <f t="shared" si="7"/>
        <v>245.60782655372145</v>
      </c>
      <c r="W30" s="19">
        <f t="shared" si="9"/>
        <v>735.98862427524591</v>
      </c>
      <c r="X30" s="4"/>
      <c r="Y30" s="4"/>
      <c r="AE30" s="4"/>
      <c r="AF30" s="4"/>
    </row>
    <row r="31" spans="1:32" ht="14.25" customHeight="1" thickBot="1">
      <c r="A31" s="153" t="s">
        <v>10</v>
      </c>
      <c r="B31" s="154"/>
      <c r="C31" s="154"/>
      <c r="D31" s="154"/>
      <c r="E31" s="154"/>
      <c r="F31" s="154"/>
      <c r="G31" s="154"/>
      <c r="H31" s="154"/>
      <c r="I31" s="154"/>
      <c r="J31" s="154"/>
      <c r="K31" s="154"/>
      <c r="L31" s="154"/>
      <c r="M31" s="155"/>
      <c r="X31" s="4"/>
      <c r="Y31" s="4"/>
      <c r="AD31" s="6"/>
      <c r="AE31" s="4"/>
      <c r="AF31" s="4"/>
    </row>
    <row r="32" spans="1:32" ht="13.5" thickBot="1">
      <c r="A32" s="48" t="s">
        <v>39</v>
      </c>
      <c r="B32" s="31">
        <v>-3.0338385372726595E-2</v>
      </c>
      <c r="C32" s="31">
        <v>-1.5425829341677577E-2</v>
      </c>
      <c r="D32" s="31">
        <v>4.8669423798950895E-2</v>
      </c>
      <c r="E32" s="31">
        <v>3.9593760092343055E-2</v>
      </c>
      <c r="F32" s="31">
        <v>7.8713969088680891E-2</v>
      </c>
      <c r="G32" s="32">
        <v>1.961283591057672E-2</v>
      </c>
      <c r="H32" s="42"/>
      <c r="I32" s="43"/>
      <c r="J32" s="43"/>
      <c r="K32" s="43"/>
      <c r="L32" s="43"/>
      <c r="M32" s="31"/>
      <c r="AE32" s="4"/>
      <c r="AF32" s="4"/>
    </row>
    <row r="33" spans="1:32" ht="13.5" thickBot="1">
      <c r="A33" s="48" t="s">
        <v>11</v>
      </c>
      <c r="B33" s="36"/>
      <c r="C33" s="37"/>
      <c r="D33" s="37"/>
      <c r="E33" s="37"/>
      <c r="F33" s="37"/>
      <c r="G33" s="38"/>
      <c r="H33" s="31">
        <v>-2.5427363393171198E-5</v>
      </c>
      <c r="I33" s="31">
        <v>9.7095821800137205E-3</v>
      </c>
      <c r="J33" s="31">
        <v>1.8685430855290397E-2</v>
      </c>
      <c r="K33" s="31">
        <v>8.0560843548203032E-3</v>
      </c>
      <c r="L33" s="31">
        <v>1.1445646808421195E-2</v>
      </c>
      <c r="M33" s="32">
        <v>8.9072689812021988E-3</v>
      </c>
      <c r="AE33" s="4"/>
      <c r="AF33" s="4"/>
    </row>
    <row r="34" spans="1:32" ht="13.5" thickBot="1">
      <c r="A34" s="48" t="s">
        <v>12</v>
      </c>
      <c r="B34" s="39"/>
      <c r="C34" s="40"/>
      <c r="D34" s="40"/>
      <c r="E34" s="40"/>
      <c r="F34" s="40"/>
      <c r="G34" s="41"/>
      <c r="H34" s="31">
        <v>-5.5226734257318499E-2</v>
      </c>
      <c r="I34" s="31">
        <v>8.4535296257264303E-3</v>
      </c>
      <c r="J34" s="31">
        <v>-1.7551709582637187E-3</v>
      </c>
      <c r="K34" s="31">
        <v>1.0320948083860637E-2</v>
      </c>
      <c r="L34" s="31">
        <v>-4.2278687373081714E-2</v>
      </c>
      <c r="M34" s="32">
        <v>-1.4126934505753752E-2</v>
      </c>
      <c r="AE34" s="4"/>
      <c r="AF34" s="4"/>
    </row>
    <row r="35" spans="1:32" ht="13.5" thickBot="1">
      <c r="A35" s="48" t="s">
        <v>13</v>
      </c>
      <c r="B35" s="42"/>
      <c r="C35" s="43"/>
      <c r="D35" s="43"/>
      <c r="E35" s="43"/>
      <c r="F35" s="43"/>
      <c r="G35" s="31"/>
      <c r="H35" s="31">
        <v>1.5232050742969516E-2</v>
      </c>
      <c r="I35" s="31">
        <v>1.0044793664455431E-2</v>
      </c>
      <c r="J35" s="31">
        <v>2.4206596208839137E-2</v>
      </c>
      <c r="K35" s="31">
        <v>7.4529786477837145E-3</v>
      </c>
      <c r="L35" s="31">
        <v>2.6274305043634705E-2</v>
      </c>
      <c r="M35" s="32">
        <v>1.5140101495245473E-2</v>
      </c>
      <c r="AE35" s="4"/>
      <c r="AF35" s="4"/>
    </row>
    <row r="40" spans="1:32">
      <c r="A40" s="11"/>
      <c r="B40" s="11"/>
      <c r="C40" s="11"/>
      <c r="Q40" s="11"/>
    </row>
    <row r="41" spans="1:32">
      <c r="A41" s="11"/>
      <c r="B41" s="11"/>
      <c r="C41" s="11"/>
      <c r="Q41" s="11"/>
    </row>
    <row r="42" spans="1:32">
      <c r="A42" s="11"/>
      <c r="B42" s="11"/>
      <c r="C42" s="11"/>
      <c r="Q42" s="11"/>
    </row>
    <row r="43" spans="1:32">
      <c r="A43" s="11"/>
      <c r="B43" s="11"/>
      <c r="C43" s="11"/>
      <c r="Q43" s="11"/>
    </row>
    <row r="45" spans="1:32">
      <c r="A45" s="10"/>
      <c r="B45" s="11"/>
      <c r="C45" s="11"/>
      <c r="F45" s="11"/>
      <c r="Q45" s="10"/>
    </row>
    <row r="46" spans="1:32">
      <c r="A46" s="11"/>
      <c r="B46" s="11"/>
      <c r="C46" s="11"/>
      <c r="F46" s="11"/>
      <c r="Q46" s="11"/>
    </row>
    <row r="47" spans="1:32">
      <c r="A47" s="12"/>
      <c r="B47" s="12"/>
      <c r="C47" s="12"/>
      <c r="F47" s="12"/>
      <c r="Q47" s="12"/>
    </row>
    <row r="48" spans="1:32">
      <c r="A48" s="13"/>
      <c r="B48" s="14"/>
      <c r="C48" s="14"/>
      <c r="F48" s="14"/>
      <c r="Q48" s="13"/>
    </row>
    <row r="49" spans="1:17">
      <c r="A49" s="13"/>
      <c r="B49" s="15"/>
      <c r="C49" s="14"/>
      <c r="F49" s="15"/>
      <c r="Q49" s="13"/>
    </row>
    <row r="50" spans="1:17">
      <c r="A50" s="13"/>
      <c r="B50" s="14"/>
      <c r="C50" s="14"/>
      <c r="F50" s="14"/>
      <c r="Q50" s="13"/>
    </row>
    <row r="51" spans="1:17">
      <c r="A51" s="13"/>
      <c r="B51" s="14"/>
      <c r="C51" s="14"/>
      <c r="F51" s="14"/>
      <c r="Q51" s="13"/>
    </row>
    <row r="56" spans="1:17" ht="15" customHeight="1"/>
  </sheetData>
  <mergeCells count="6">
    <mergeCell ref="A31:M31"/>
    <mergeCell ref="A4:M4"/>
    <mergeCell ref="B2:G2"/>
    <mergeCell ref="Q4:W4"/>
    <mergeCell ref="R2:W2"/>
    <mergeCell ref="H2:M2"/>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F55"/>
  <sheetViews>
    <sheetView showGridLines="0" view="pageBreakPreview" zoomScaleNormal="70" zoomScaleSheetLayoutView="100" zoomScalePageLayoutView="30" workbookViewId="0"/>
  </sheetViews>
  <sheetFormatPr defaultRowHeight="12.75" outlineLevelCol="1"/>
  <cols>
    <col min="1" max="1" width="10.7109375" style="3" customWidth="1"/>
    <col min="2" max="2" width="10.85546875" style="3" customWidth="1"/>
    <col min="3" max="3" width="11.28515625" style="3" customWidth="1"/>
    <col min="4" max="4" width="11.140625" style="3" customWidth="1"/>
    <col min="5" max="5" width="10.140625" style="3" customWidth="1"/>
    <col min="6" max="6" width="12" style="3" customWidth="1"/>
    <col min="7" max="7" width="10.140625" style="3" customWidth="1"/>
    <col min="8" max="8" width="1.7109375" style="3" customWidth="1"/>
    <col min="9" max="9" width="10.7109375" style="3" hidden="1" customWidth="1" outlineLevel="1"/>
    <col min="10" max="10" width="12" style="3" hidden="1" customWidth="1" outlineLevel="1"/>
    <col min="11" max="13" width="10.140625" style="3" hidden="1" customWidth="1" outlineLevel="1"/>
    <col min="14" max="15" width="9.140625" style="3" hidden="1" customWidth="1" outlineLevel="1"/>
    <col min="16" max="16" width="1.7109375" style="3" customWidth="1" collapsed="1"/>
    <col min="17" max="21" width="9.140625" style="3"/>
    <col min="22" max="23" width="10.140625" style="3" customWidth="1"/>
    <col min="24" max="33" width="9.140625" style="3"/>
    <col min="34" max="34" width="9.85546875" style="3" customWidth="1"/>
    <col min="35" max="35" width="10.140625" style="3" customWidth="1"/>
    <col min="36" max="39" width="0" style="3" hidden="1" customWidth="1"/>
    <col min="40" max="16384" width="9.140625" style="3"/>
  </cols>
  <sheetData>
    <row r="1" spans="1:32" s="4" customFormat="1" ht="21" customHeight="1" thickBot="1">
      <c r="A1" s="44" t="s">
        <v>122</v>
      </c>
      <c r="AF1" s="9"/>
    </row>
    <row r="2" spans="1:32" ht="12.75" customHeight="1">
      <c r="A2" s="49"/>
      <c r="B2" s="150" t="s">
        <v>26</v>
      </c>
      <c r="C2" s="150"/>
      <c r="D2" s="150"/>
      <c r="E2" s="150" t="s">
        <v>25</v>
      </c>
      <c r="F2" s="150"/>
      <c r="G2" s="150"/>
      <c r="U2" s="4"/>
      <c r="V2" s="4"/>
      <c r="W2" s="4"/>
      <c r="X2" s="4"/>
    </row>
    <row r="3" spans="1:32" ht="23.25" customHeight="1" thickBot="1">
      <c r="A3" s="50"/>
      <c r="B3" s="58" t="s">
        <v>1</v>
      </c>
      <c r="C3" s="58" t="s">
        <v>21</v>
      </c>
      <c r="D3" s="58" t="s">
        <v>22</v>
      </c>
      <c r="E3" s="58" t="s">
        <v>1</v>
      </c>
      <c r="F3" s="58" t="s">
        <v>21</v>
      </c>
      <c r="G3" s="58" t="s">
        <v>22</v>
      </c>
      <c r="R3" s="6"/>
      <c r="T3" s="6"/>
      <c r="U3" s="4"/>
      <c r="V3" s="4"/>
      <c r="W3" s="4"/>
      <c r="X3" s="4"/>
      <c r="Y3" s="6"/>
      <c r="Z3" s="6"/>
      <c r="AA3" s="6"/>
      <c r="AB3" s="6"/>
      <c r="AC3" s="6"/>
    </row>
    <row r="4" spans="1:32" ht="14.25" customHeight="1" thickTop="1" thickBot="1">
      <c r="A4" s="149" t="s">
        <v>81</v>
      </c>
      <c r="B4" s="140"/>
      <c r="C4" s="140"/>
      <c r="D4" s="140"/>
      <c r="E4" s="140"/>
      <c r="F4" s="140"/>
      <c r="G4" s="141"/>
      <c r="R4" s="7"/>
      <c r="S4" s="7"/>
      <c r="T4" s="7"/>
      <c r="U4" s="4"/>
      <c r="V4" s="4"/>
      <c r="W4" s="4"/>
      <c r="X4" s="4"/>
    </row>
    <row r="5" spans="1:32" ht="13.5" customHeight="1" thickBot="1">
      <c r="A5" s="48">
        <v>2008</v>
      </c>
      <c r="B5" s="80">
        <v>2370.9230580883886</v>
      </c>
      <c r="C5" s="23"/>
      <c r="D5" s="24"/>
      <c r="E5" s="52">
        <v>3003.2239362412815</v>
      </c>
      <c r="F5" s="23"/>
      <c r="G5" s="51"/>
      <c r="R5" s="7"/>
      <c r="S5" s="7"/>
      <c r="T5" s="7"/>
      <c r="U5" s="4"/>
      <c r="V5" s="4"/>
      <c r="W5" s="4"/>
      <c r="X5" s="4"/>
    </row>
    <row r="6" spans="1:32" ht="13.5" thickBot="1">
      <c r="A6" s="48">
        <f t="shared" ref="A6:A30" si="0">A5+1</f>
        <v>2009</v>
      </c>
      <c r="B6" s="80">
        <v>2798.6136609829782</v>
      </c>
      <c r="C6" s="23"/>
      <c r="D6" s="24"/>
      <c r="E6" s="53">
        <v>3141.4527857458834</v>
      </c>
      <c r="F6" s="23"/>
      <c r="G6" s="51"/>
      <c r="T6" s="6"/>
      <c r="U6" s="4"/>
      <c r="V6" s="4"/>
      <c r="W6" s="4"/>
      <c r="X6" s="4"/>
    </row>
    <row r="7" spans="1:32" ht="13.5" thickBot="1">
      <c r="A7" s="48">
        <f t="shared" si="0"/>
        <v>2010</v>
      </c>
      <c r="B7" s="80">
        <v>2812.8725883303896</v>
      </c>
      <c r="C7" s="23"/>
      <c r="D7" s="24"/>
      <c r="E7" s="53">
        <v>3342.8480004157705</v>
      </c>
      <c r="F7" s="23"/>
      <c r="G7" s="51"/>
      <c r="T7" s="6"/>
      <c r="U7" s="4"/>
      <c r="V7" s="4"/>
      <c r="W7" s="4"/>
      <c r="X7" s="4"/>
    </row>
    <row r="8" spans="1:32" ht="13.5" thickBot="1">
      <c r="A8" s="48">
        <f t="shared" si="0"/>
        <v>2011</v>
      </c>
      <c r="B8" s="80">
        <v>3023.1995018412736</v>
      </c>
      <c r="C8" s="23"/>
      <c r="D8" s="24"/>
      <c r="E8" s="53">
        <v>3290.1217424127858</v>
      </c>
      <c r="F8" s="23"/>
      <c r="G8" s="51"/>
      <c r="T8" s="6"/>
      <c r="U8" s="4"/>
      <c r="V8" s="4"/>
      <c r="W8" s="4"/>
      <c r="X8" s="4"/>
    </row>
    <row r="9" spans="1:32" ht="13.5" thickBot="1">
      <c r="A9" s="48">
        <f t="shared" si="0"/>
        <v>2012</v>
      </c>
      <c r="B9" s="80">
        <v>2717.1843408809891</v>
      </c>
      <c r="C9" s="26"/>
      <c r="D9" s="27"/>
      <c r="E9" s="53">
        <v>3461.9638250421144</v>
      </c>
      <c r="F9" s="26"/>
      <c r="G9" s="18"/>
      <c r="T9" s="6"/>
      <c r="U9" s="4"/>
      <c r="V9" s="4"/>
      <c r="W9" s="4"/>
      <c r="X9" s="4"/>
    </row>
    <row r="10" spans="1:32" ht="13.5" thickBot="1">
      <c r="A10" s="48">
        <f t="shared" si="0"/>
        <v>2013</v>
      </c>
      <c r="B10" s="20"/>
      <c r="C10" s="52">
        <v>1825.3974905102373</v>
      </c>
      <c r="D10" s="18">
        <v>2113.5287071796583</v>
      </c>
      <c r="E10" s="22"/>
      <c r="F10" s="18">
        <v>2539.0439059627784</v>
      </c>
      <c r="G10" s="18">
        <v>2753.7270840716392</v>
      </c>
      <c r="T10" s="6"/>
      <c r="U10" s="4"/>
      <c r="V10" s="4"/>
      <c r="W10" s="4"/>
      <c r="X10" s="4"/>
    </row>
    <row r="11" spans="1:32" ht="13.5" thickBot="1">
      <c r="A11" s="48">
        <f t="shared" si="0"/>
        <v>2014</v>
      </c>
      <c r="B11" s="23"/>
      <c r="C11" s="53">
        <v>1918.0573856854967</v>
      </c>
      <c r="D11" s="18">
        <v>2212.0443067482456</v>
      </c>
      <c r="E11" s="25"/>
      <c r="F11" s="18">
        <v>2618.6798713386816</v>
      </c>
      <c r="G11" s="18">
        <v>2845.255446545505</v>
      </c>
      <c r="T11" s="6"/>
      <c r="U11" s="4"/>
      <c r="V11" s="4"/>
      <c r="W11" s="4"/>
      <c r="X11" s="4"/>
    </row>
    <row r="12" spans="1:32" ht="13.5" thickBot="1">
      <c r="A12" s="48">
        <f t="shared" si="0"/>
        <v>2015</v>
      </c>
      <c r="B12" s="23"/>
      <c r="C12" s="53">
        <v>1904.1236363413987</v>
      </c>
      <c r="D12" s="18">
        <v>2209.313392011843</v>
      </c>
      <c r="E12" s="25"/>
      <c r="F12" s="18">
        <v>2576.3272572201081</v>
      </c>
      <c r="G12" s="18">
        <v>2789.1199398734452</v>
      </c>
      <c r="T12" s="6"/>
      <c r="U12" s="4"/>
      <c r="V12" s="4"/>
      <c r="W12" s="4"/>
      <c r="X12" s="4"/>
    </row>
    <row r="13" spans="1:32" ht="13.5" thickBot="1">
      <c r="A13" s="48">
        <f t="shared" si="0"/>
        <v>2016</v>
      </c>
      <c r="B13" s="23"/>
      <c r="C13" s="53">
        <v>1886.6391007388502</v>
      </c>
      <c r="D13" s="18">
        <v>2210.1836813290697</v>
      </c>
      <c r="E13" s="25"/>
      <c r="F13" s="18">
        <v>2537.0777090322663</v>
      </c>
      <c r="G13" s="18">
        <v>2762.2906848466055</v>
      </c>
      <c r="T13" s="6"/>
      <c r="U13" s="4"/>
      <c r="V13" s="4"/>
      <c r="W13" s="4"/>
      <c r="X13" s="4"/>
    </row>
    <row r="14" spans="1:32" ht="13.5" thickBot="1">
      <c r="A14" s="48">
        <f t="shared" si="0"/>
        <v>2017</v>
      </c>
      <c r="B14" s="23"/>
      <c r="C14" s="53">
        <v>1944.6202488561128</v>
      </c>
      <c r="D14" s="18">
        <v>2254.8901828429462</v>
      </c>
      <c r="E14" s="25"/>
      <c r="F14" s="18">
        <v>2612.2811549147373</v>
      </c>
      <c r="G14" s="18">
        <v>2846.6424660805437</v>
      </c>
      <c r="T14" s="6"/>
      <c r="U14" s="4"/>
      <c r="V14" s="4"/>
      <c r="W14" s="4"/>
      <c r="X14" s="4"/>
    </row>
    <row r="15" spans="1:32" ht="13.5" thickBot="1">
      <c r="A15" s="48">
        <f t="shared" si="0"/>
        <v>2018</v>
      </c>
      <c r="B15" s="23"/>
      <c r="C15" s="53">
        <v>1968.6125071022925</v>
      </c>
      <c r="D15" s="18">
        <v>2286.2569358685823</v>
      </c>
      <c r="E15" s="25"/>
      <c r="F15" s="18">
        <v>2642.7560701695247</v>
      </c>
      <c r="G15" s="18">
        <v>2872.0071625914002</v>
      </c>
      <c r="T15" s="6"/>
      <c r="U15" s="4"/>
      <c r="V15" s="4"/>
      <c r="W15" s="4"/>
      <c r="X15" s="4"/>
    </row>
    <row r="16" spans="1:32" ht="13.5" thickBot="1">
      <c r="A16" s="48">
        <f t="shared" si="0"/>
        <v>2019</v>
      </c>
      <c r="B16" s="23"/>
      <c r="C16" s="53">
        <v>1982.9192941849842</v>
      </c>
      <c r="D16" s="18">
        <v>2307.2105133795421</v>
      </c>
      <c r="E16" s="25"/>
      <c r="F16" s="18">
        <v>2690.213497594782</v>
      </c>
      <c r="G16" s="18">
        <v>2923.2185964546638</v>
      </c>
      <c r="T16" s="6"/>
      <c r="U16" s="4"/>
      <c r="V16" s="4"/>
      <c r="W16" s="4"/>
      <c r="X16" s="4"/>
    </row>
    <row r="17" spans="1:29" ht="13.5" thickBot="1">
      <c r="A17" s="48">
        <f t="shared" si="0"/>
        <v>2020</v>
      </c>
      <c r="B17" s="23"/>
      <c r="C17" s="53">
        <v>1996.0874307505624</v>
      </c>
      <c r="D17" s="18">
        <v>2317.1514928647621</v>
      </c>
      <c r="E17" s="25"/>
      <c r="F17" s="18">
        <v>2702.3920133066158</v>
      </c>
      <c r="G17" s="18">
        <v>2941.3204269626972</v>
      </c>
      <c r="T17" s="6"/>
      <c r="U17" s="4"/>
      <c r="V17" s="4"/>
      <c r="W17" s="4"/>
      <c r="X17" s="4"/>
    </row>
    <row r="18" spans="1:29" ht="13.5" thickBot="1">
      <c r="A18" s="48">
        <f t="shared" si="0"/>
        <v>2021</v>
      </c>
      <c r="B18" s="23"/>
      <c r="C18" s="53">
        <v>2013.060280883147</v>
      </c>
      <c r="D18" s="18">
        <v>2342.0238976554192</v>
      </c>
      <c r="E18" s="25"/>
      <c r="F18" s="18">
        <v>2739.2302208077463</v>
      </c>
      <c r="G18" s="18">
        <v>2975.0791285345294</v>
      </c>
      <c r="T18" s="6"/>
      <c r="U18" s="4"/>
      <c r="V18" s="4"/>
      <c r="W18" s="4"/>
      <c r="X18" s="4"/>
    </row>
    <row r="19" spans="1:29" ht="13.5" thickBot="1">
      <c r="A19" s="48">
        <f t="shared" si="0"/>
        <v>2022</v>
      </c>
      <c r="B19" s="23"/>
      <c r="C19" s="53">
        <v>1997.003583868503</v>
      </c>
      <c r="D19" s="18">
        <v>2357.9032362104754</v>
      </c>
      <c r="E19" s="25"/>
      <c r="F19" s="18">
        <v>2731.1351829113419</v>
      </c>
      <c r="G19" s="18">
        <v>2968.3453728684431</v>
      </c>
      <c r="T19" s="6"/>
      <c r="U19" s="4"/>
      <c r="V19" s="4"/>
      <c r="W19" s="4"/>
      <c r="X19" s="4"/>
    </row>
    <row r="20" spans="1:29" ht="13.5" thickBot="1">
      <c r="A20" s="48">
        <f t="shared" si="0"/>
        <v>2023</v>
      </c>
      <c r="B20" s="23"/>
      <c r="C20" s="53">
        <v>2015.3810847029463</v>
      </c>
      <c r="D20" s="18">
        <v>2380.2471655943664</v>
      </c>
      <c r="E20" s="25"/>
      <c r="F20" s="18">
        <v>2758.0724941579901</v>
      </c>
      <c r="G20" s="18">
        <v>2991.5426813829044</v>
      </c>
      <c r="T20" s="6"/>
      <c r="U20" s="4"/>
      <c r="V20" s="4"/>
      <c r="W20" s="4"/>
      <c r="X20" s="4"/>
    </row>
    <row r="21" spans="1:29" ht="13.5" thickBot="1">
      <c r="A21" s="48">
        <f t="shared" si="0"/>
        <v>2024</v>
      </c>
      <c r="B21" s="23"/>
      <c r="C21" s="53">
        <v>2021.5619162044513</v>
      </c>
      <c r="D21" s="18">
        <v>2397.6332589421845</v>
      </c>
      <c r="E21" s="25"/>
      <c r="F21" s="18">
        <v>2785.5517758387036</v>
      </c>
      <c r="G21" s="18">
        <v>3019.361199011566</v>
      </c>
      <c r="T21" s="6"/>
      <c r="U21" s="4"/>
      <c r="V21" s="4"/>
      <c r="W21" s="4"/>
      <c r="X21" s="4"/>
    </row>
    <row r="22" spans="1:29" ht="13.5" thickBot="1">
      <c r="A22" s="48">
        <f t="shared" si="0"/>
        <v>2025</v>
      </c>
      <c r="B22" s="23"/>
      <c r="C22" s="53">
        <v>2057.3017534604642</v>
      </c>
      <c r="D22" s="18">
        <v>2420.2668935613519</v>
      </c>
      <c r="E22" s="25"/>
      <c r="F22" s="18">
        <v>2811.8497903167536</v>
      </c>
      <c r="G22" s="18">
        <v>3051.4342333055283</v>
      </c>
      <c r="T22" s="6"/>
      <c r="U22" s="4"/>
      <c r="V22" s="4"/>
      <c r="W22" s="4"/>
      <c r="X22" s="4"/>
    </row>
    <row r="23" spans="1:29" ht="13.5" thickBot="1">
      <c r="A23" s="48">
        <f t="shared" si="0"/>
        <v>2026</v>
      </c>
      <c r="B23" s="23"/>
      <c r="C23" s="53">
        <v>2077.0568485861509</v>
      </c>
      <c r="D23" s="18">
        <v>2458.4069319168962</v>
      </c>
      <c r="E23" s="25"/>
      <c r="F23" s="18">
        <v>2845.5255211214667</v>
      </c>
      <c r="G23" s="18">
        <v>3092.3885893124789</v>
      </c>
      <c r="T23" s="6"/>
      <c r="U23" s="4"/>
      <c r="V23" s="4"/>
      <c r="W23" s="4"/>
      <c r="X23" s="4"/>
    </row>
    <row r="24" spans="1:29" ht="13.5" thickBot="1">
      <c r="A24" s="48">
        <f t="shared" si="0"/>
        <v>2027</v>
      </c>
      <c r="B24" s="23"/>
      <c r="C24" s="53">
        <v>2077.3821493976784</v>
      </c>
      <c r="D24" s="18">
        <v>2478.8301016548744</v>
      </c>
      <c r="E24" s="25"/>
      <c r="F24" s="18">
        <v>2879.8316182800354</v>
      </c>
      <c r="G24" s="18">
        <v>3133.2023697723844</v>
      </c>
      <c r="T24" s="6"/>
      <c r="U24" s="4"/>
      <c r="V24" s="4"/>
      <c r="W24" s="4"/>
      <c r="X24" s="4"/>
    </row>
    <row r="25" spans="1:29" ht="13.5" thickBot="1">
      <c r="A25" s="48">
        <f t="shared" si="0"/>
        <v>2028</v>
      </c>
      <c r="B25" s="23"/>
      <c r="C25" s="53">
        <v>2091.4498477715706</v>
      </c>
      <c r="D25" s="18">
        <v>2498.171262469054</v>
      </c>
      <c r="E25" s="25"/>
      <c r="F25" s="18">
        <v>2910.4165615786596</v>
      </c>
      <c r="G25" s="18">
        <v>3160.4243101504253</v>
      </c>
      <c r="T25" s="6"/>
      <c r="U25" s="4"/>
      <c r="V25" s="4"/>
      <c r="W25" s="4"/>
      <c r="X25" s="4"/>
    </row>
    <row r="26" spans="1:29" ht="13.5" thickBot="1">
      <c r="A26" s="48">
        <f t="shared" si="0"/>
        <v>2029</v>
      </c>
      <c r="B26" s="23"/>
      <c r="C26" s="53">
        <v>2126.145444238512</v>
      </c>
      <c r="D26" s="18">
        <v>2552.1014167748972</v>
      </c>
      <c r="E26" s="25"/>
      <c r="F26" s="18">
        <v>2963.6345449517557</v>
      </c>
      <c r="G26" s="18">
        <v>3213.1970737577394</v>
      </c>
      <c r="T26" s="6"/>
      <c r="U26" s="4"/>
      <c r="V26" s="4"/>
      <c r="W26" s="4"/>
      <c r="X26" s="4"/>
    </row>
    <row r="27" spans="1:29" ht="13.5" thickBot="1">
      <c r="A27" s="48">
        <f t="shared" si="0"/>
        <v>2030</v>
      </c>
      <c r="B27" s="23"/>
      <c r="C27" s="53">
        <v>2251.9091357069092</v>
      </c>
      <c r="D27" s="18">
        <v>2643.6671003550564</v>
      </c>
      <c r="E27" s="25"/>
      <c r="F27" s="18">
        <v>3096.6992496239336</v>
      </c>
      <c r="G27" s="18">
        <v>3343.2706331514264</v>
      </c>
      <c r="T27" s="6"/>
      <c r="U27" s="4"/>
      <c r="V27" s="4"/>
      <c r="W27" s="4"/>
      <c r="X27" s="4"/>
    </row>
    <row r="28" spans="1:29" ht="13.5" thickBot="1">
      <c r="A28" s="48">
        <f t="shared" si="0"/>
        <v>2031</v>
      </c>
      <c r="B28" s="23"/>
      <c r="C28" s="53">
        <v>2350.0061838150941</v>
      </c>
      <c r="D28" s="18">
        <v>2729.9512325286187</v>
      </c>
      <c r="E28" s="25"/>
      <c r="F28" s="18">
        <v>3164.873281090946</v>
      </c>
      <c r="G28" s="18">
        <v>3425.9070977692982</v>
      </c>
      <c r="T28" s="6"/>
      <c r="U28" s="4"/>
      <c r="V28" s="4"/>
      <c r="W28" s="4"/>
      <c r="X28" s="4"/>
    </row>
    <row r="29" spans="1:29" ht="13.5" thickBot="1">
      <c r="A29" s="48">
        <f t="shared" si="0"/>
        <v>2032</v>
      </c>
      <c r="B29" s="23"/>
      <c r="C29" s="53">
        <v>2410.7892505606133</v>
      </c>
      <c r="D29" s="18">
        <v>2801.6163095054862</v>
      </c>
      <c r="E29" s="25"/>
      <c r="F29" s="18">
        <v>3198.9842222573966</v>
      </c>
      <c r="G29" s="18">
        <v>3469.8795247865946</v>
      </c>
      <c r="T29" s="6"/>
      <c r="U29" s="4"/>
      <c r="V29" s="4"/>
      <c r="W29" s="4"/>
      <c r="X29" s="4"/>
    </row>
    <row r="30" spans="1:29" ht="13.5" thickBot="1">
      <c r="A30" s="48">
        <f t="shared" si="0"/>
        <v>2033</v>
      </c>
      <c r="B30" s="28"/>
      <c r="C30" s="53">
        <v>2453.8991941919357</v>
      </c>
      <c r="D30" s="18">
        <v>2854.85157617803</v>
      </c>
      <c r="E30" s="30"/>
      <c r="F30" s="18">
        <v>3264.4609261827436</v>
      </c>
      <c r="G30" s="18">
        <v>3523.3638491043857</v>
      </c>
      <c r="T30" s="6"/>
      <c r="U30" s="4"/>
      <c r="V30" s="4"/>
      <c r="W30" s="4"/>
      <c r="X30" s="4"/>
    </row>
    <row r="31" spans="1:29" ht="14.25" customHeight="1" thickTop="1" thickBot="1">
      <c r="A31" s="149" t="s">
        <v>10</v>
      </c>
      <c r="B31" s="140"/>
      <c r="C31" s="140"/>
      <c r="D31" s="140"/>
      <c r="E31" s="140"/>
      <c r="F31" s="140"/>
      <c r="G31" s="141"/>
      <c r="T31" s="6"/>
      <c r="U31" s="4"/>
      <c r="V31" s="4"/>
      <c r="W31" s="4"/>
      <c r="X31" s="4"/>
      <c r="Y31" s="6"/>
      <c r="Z31" s="6"/>
      <c r="AA31" s="6"/>
      <c r="AB31" s="6"/>
      <c r="AC31" s="6"/>
    </row>
    <row r="32" spans="1:29" ht="13.5" thickBot="1">
      <c r="A32" s="48" t="s">
        <v>39</v>
      </c>
      <c r="B32" s="31">
        <v>3.4666554259924265E-2</v>
      </c>
      <c r="C32" s="33"/>
      <c r="D32" s="34"/>
      <c r="E32" s="73">
        <v>3.6176413478715919E-2</v>
      </c>
      <c r="F32" s="33"/>
      <c r="G32" s="35"/>
      <c r="U32" s="4"/>
      <c r="V32" s="4"/>
      <c r="W32" s="4"/>
      <c r="X32" s="4"/>
    </row>
    <row r="33" spans="1:24" ht="13.5" thickBot="1">
      <c r="A33" s="48" t="s">
        <v>11</v>
      </c>
      <c r="B33" s="38"/>
      <c r="C33" s="31">
        <v>1.3051029382778134E-2</v>
      </c>
      <c r="D33" s="31">
        <v>1.3516999711688626E-2</v>
      </c>
      <c r="E33" s="38"/>
      <c r="F33" s="31">
        <v>1.1668835700914038E-2</v>
      </c>
      <c r="G33" s="31">
        <v>1.131422824995898E-2</v>
      </c>
      <c r="U33" s="4"/>
      <c r="V33" s="4"/>
      <c r="W33" s="4"/>
      <c r="X33" s="4"/>
    </row>
    <row r="34" spans="1:24" ht="13.5" thickBot="1">
      <c r="A34" s="48" t="s">
        <v>12</v>
      </c>
      <c r="B34" s="41"/>
      <c r="C34" s="31">
        <v>6.5252190647373531E-3</v>
      </c>
      <c r="D34" s="31">
        <v>8.2838328323124877E-3</v>
      </c>
      <c r="E34" s="41"/>
      <c r="F34" s="31">
        <v>2.2906228995798195E-3</v>
      </c>
      <c r="G34" s="31">
        <v>2.3423123585410988E-3</v>
      </c>
      <c r="U34" s="4"/>
      <c r="V34" s="4"/>
      <c r="W34" s="4"/>
      <c r="X34" s="4"/>
    </row>
    <row r="35" spans="1:24" ht="13.5" thickBot="1">
      <c r="A35" s="48" t="s">
        <v>13</v>
      </c>
      <c r="B35" s="31"/>
      <c r="C35" s="31">
        <v>1.479837988310817E-2</v>
      </c>
      <c r="D35" s="31">
        <v>1.4917092270300358E-2</v>
      </c>
      <c r="E35" s="31"/>
      <c r="F35" s="31">
        <v>1.4184478666860123E-2</v>
      </c>
      <c r="G35" s="31">
        <v>1.3720272581686732E-2</v>
      </c>
      <c r="U35" s="4"/>
      <c r="V35" s="4"/>
      <c r="W35" s="4"/>
      <c r="X35" s="4"/>
    </row>
    <row r="39" spans="1:24">
      <c r="A39" s="11"/>
      <c r="B39" s="11"/>
      <c r="C39" s="11"/>
      <c r="I39" s="11"/>
    </row>
    <row r="40" spans="1:24">
      <c r="A40" s="11"/>
      <c r="B40" s="11"/>
      <c r="C40" s="11"/>
      <c r="I40" s="11"/>
    </row>
    <row r="41" spans="1:24">
      <c r="A41" s="11"/>
      <c r="B41" s="11"/>
      <c r="C41" s="11"/>
      <c r="I41" s="11"/>
    </row>
    <row r="42" spans="1:24">
      <c r="A42" s="11"/>
      <c r="B42" s="11"/>
      <c r="C42" s="11"/>
      <c r="I42" s="11"/>
    </row>
    <row r="44" spans="1:24">
      <c r="A44" s="10"/>
      <c r="B44" s="11"/>
      <c r="C44" s="11"/>
      <c r="D44" s="11"/>
      <c r="I44" s="10"/>
    </row>
    <row r="45" spans="1:24">
      <c r="A45" s="11"/>
      <c r="B45" s="11"/>
      <c r="C45" s="11"/>
      <c r="D45" s="11"/>
      <c r="I45" s="11"/>
    </row>
    <row r="46" spans="1:24">
      <c r="A46" s="12"/>
      <c r="B46" s="12"/>
      <c r="C46" s="12"/>
      <c r="D46" s="12"/>
      <c r="I46" s="12"/>
    </row>
    <row r="47" spans="1:24">
      <c r="A47" s="13"/>
      <c r="B47" s="14"/>
      <c r="C47" s="14"/>
      <c r="D47" s="14"/>
      <c r="I47" s="13"/>
    </row>
    <row r="48" spans="1:24">
      <c r="A48" s="13"/>
      <c r="B48" s="15"/>
      <c r="C48" s="14"/>
      <c r="D48" s="15"/>
      <c r="I48" s="13"/>
    </row>
    <row r="49" spans="1:9">
      <c r="A49" s="13"/>
      <c r="B49" s="14"/>
      <c r="C49" s="14"/>
      <c r="D49" s="14"/>
      <c r="I49" s="13"/>
    </row>
    <row r="50" spans="1:9">
      <c r="A50" s="13"/>
      <c r="B50" s="14"/>
      <c r="C50" s="14"/>
      <c r="D50" s="14"/>
      <c r="I50" s="13"/>
    </row>
    <row r="55" spans="1:9" ht="15" customHeight="1"/>
  </sheetData>
  <mergeCells count="4">
    <mergeCell ref="B2:D2"/>
    <mergeCell ref="E2:G2"/>
    <mergeCell ref="A4:G4"/>
    <mergeCell ref="A31:G31"/>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H56"/>
  <sheetViews>
    <sheetView showGridLines="0" view="pageBreakPreview" zoomScaleNormal="70" zoomScaleSheetLayoutView="100" zoomScalePageLayoutView="30" workbookViewId="0">
      <selection activeCell="N1" sqref="N1"/>
    </sheetView>
  </sheetViews>
  <sheetFormatPr defaultRowHeight="12.75" outlineLevelCol="1"/>
  <cols>
    <col min="1" max="1" width="10.7109375" style="3" customWidth="1"/>
    <col min="2" max="2" width="10.85546875" style="3" customWidth="1"/>
    <col min="3" max="3" width="11.28515625" style="3" customWidth="1"/>
    <col min="4" max="5" width="9.140625" style="3"/>
    <col min="6" max="6" width="11.140625" style="3" customWidth="1"/>
    <col min="7" max="7" width="10.140625" style="3" customWidth="1"/>
    <col min="8" max="8" width="12" style="3" customWidth="1"/>
    <col min="9" max="9" width="10.140625" style="3" customWidth="1"/>
    <col min="10" max="11" width="9.140625" style="3"/>
    <col min="12" max="13" width="10.140625" style="3" customWidth="1"/>
    <col min="14" max="15" width="9.140625" style="3"/>
    <col min="16" max="16" width="1.7109375" style="3" customWidth="1"/>
    <col min="17" max="17" width="10.7109375" style="3" hidden="1" customWidth="1" outlineLevel="1"/>
    <col min="18" max="18" width="12" style="3" hidden="1" customWidth="1" outlineLevel="1"/>
    <col min="19" max="20" width="9.140625" style="3" hidden="1" customWidth="1" outlineLevel="1"/>
    <col min="21" max="23" width="10.140625" style="3" hidden="1" customWidth="1" outlineLevel="1"/>
    <col min="24" max="25" width="9.140625" style="3" hidden="1" customWidth="1" outlineLevel="1"/>
    <col min="26" max="26" width="1.7109375" style="3" customWidth="1" collapsed="1"/>
    <col min="27" max="27" width="9.140625" style="3"/>
    <col min="28" max="29" width="9.140625" style="3" customWidth="1"/>
    <col min="30" max="35" width="9.140625" style="3"/>
    <col min="36" max="36" width="9.85546875" style="3" customWidth="1"/>
    <col min="37" max="37" width="10.140625" style="3" customWidth="1"/>
    <col min="38" max="41" width="0" style="3" hidden="1" customWidth="1"/>
    <col min="42" max="16384" width="9.140625" style="3"/>
  </cols>
  <sheetData>
    <row r="1" spans="1:34" s="4" customFormat="1" ht="21" customHeight="1" thickBot="1">
      <c r="A1" s="44" t="s">
        <v>114</v>
      </c>
      <c r="Q1" s="44" t="s">
        <v>19</v>
      </c>
      <c r="AH1" s="9"/>
    </row>
    <row r="2" spans="1:34" ht="12.75" customHeight="1" thickBot="1">
      <c r="A2" s="60"/>
      <c r="B2" s="146" t="s">
        <v>1</v>
      </c>
      <c r="C2" s="147"/>
      <c r="D2" s="147"/>
      <c r="E2" s="147"/>
      <c r="F2" s="147"/>
      <c r="G2" s="148"/>
      <c r="H2" s="146" t="s">
        <v>2</v>
      </c>
      <c r="I2" s="147"/>
      <c r="J2" s="147"/>
      <c r="K2" s="147"/>
      <c r="L2" s="147"/>
      <c r="M2" s="148"/>
      <c r="Q2" s="59"/>
      <c r="R2" s="156" t="s">
        <v>2</v>
      </c>
      <c r="S2" s="157"/>
      <c r="T2" s="157"/>
      <c r="U2" s="157"/>
      <c r="V2" s="157"/>
      <c r="W2" s="158"/>
      <c r="X2" s="4"/>
      <c r="Y2" s="4"/>
      <c r="AE2" s="4"/>
      <c r="AF2" s="4"/>
    </row>
    <row r="3" spans="1:34" ht="23.25" thickBot="1">
      <c r="A3" s="71"/>
      <c r="B3" s="57" t="s">
        <v>107</v>
      </c>
      <c r="C3" s="57" t="s">
        <v>108</v>
      </c>
      <c r="D3" s="57" t="s">
        <v>109</v>
      </c>
      <c r="E3" s="57" t="s">
        <v>110</v>
      </c>
      <c r="F3" s="57" t="s">
        <v>112</v>
      </c>
      <c r="G3" s="57" t="s">
        <v>6</v>
      </c>
      <c r="H3" s="57" t="s">
        <v>107</v>
      </c>
      <c r="I3" s="57" t="s">
        <v>108</v>
      </c>
      <c r="J3" s="57" t="s">
        <v>109</v>
      </c>
      <c r="K3" s="57" t="s">
        <v>110</v>
      </c>
      <c r="L3" s="57" t="s">
        <v>112</v>
      </c>
      <c r="M3" s="57" t="s">
        <v>7</v>
      </c>
      <c r="Q3" s="71"/>
      <c r="R3" s="57" t="s">
        <v>107</v>
      </c>
      <c r="S3" s="57" t="s">
        <v>108</v>
      </c>
      <c r="T3" s="57" t="s">
        <v>109</v>
      </c>
      <c r="U3" s="57" t="s">
        <v>110</v>
      </c>
      <c r="V3" s="57" t="s">
        <v>111</v>
      </c>
      <c r="W3" s="57" t="s">
        <v>7</v>
      </c>
      <c r="X3" s="4"/>
      <c r="Y3" s="4"/>
      <c r="AB3" s="6"/>
      <c r="AD3" s="6"/>
      <c r="AE3" s="4"/>
      <c r="AF3" s="4"/>
    </row>
    <row r="4" spans="1:34" ht="14.25" customHeight="1" thickBot="1">
      <c r="A4" s="153" t="s">
        <v>9</v>
      </c>
      <c r="B4" s="154"/>
      <c r="C4" s="154"/>
      <c r="D4" s="154"/>
      <c r="E4" s="154"/>
      <c r="F4" s="154"/>
      <c r="G4" s="154"/>
      <c r="H4" s="154"/>
      <c r="I4" s="154"/>
      <c r="J4" s="154"/>
      <c r="K4" s="154"/>
      <c r="L4" s="154"/>
      <c r="M4" s="155"/>
      <c r="Q4" s="153" t="s">
        <v>194</v>
      </c>
      <c r="R4" s="154"/>
      <c r="S4" s="154"/>
      <c r="T4" s="154"/>
      <c r="U4" s="154"/>
      <c r="V4" s="154"/>
      <c r="W4" s="155"/>
      <c r="X4" s="4"/>
      <c r="Y4" s="4"/>
      <c r="AB4" s="7"/>
      <c r="AC4" s="7"/>
      <c r="AE4" s="4"/>
      <c r="AF4" s="4"/>
    </row>
    <row r="5" spans="1:34" ht="13.5" customHeight="1" thickBot="1">
      <c r="A5" s="48">
        <v>2008</v>
      </c>
      <c r="B5" s="18">
        <v>38.468316223055041</v>
      </c>
      <c r="C5" s="18">
        <v>210.25873793851582</v>
      </c>
      <c r="D5" s="18">
        <v>4.2276381222954598</v>
      </c>
      <c r="E5" s="18">
        <v>110.97499999999999</v>
      </c>
      <c r="F5" s="18">
        <v>104.56729278391504</v>
      </c>
      <c r="G5" s="19">
        <v>468.49698506778134</v>
      </c>
      <c r="H5" s="23"/>
      <c r="I5" s="24"/>
      <c r="J5" s="24"/>
      <c r="K5" s="24"/>
      <c r="L5" s="24"/>
      <c r="M5" s="51"/>
      <c r="N5" s="115"/>
      <c r="Q5" s="48">
        <v>2008</v>
      </c>
      <c r="R5" s="46">
        <f>B5</f>
        <v>38.468316223055041</v>
      </c>
      <c r="S5" s="46">
        <f>C5</f>
        <v>210.25873793851582</v>
      </c>
      <c r="T5" s="46">
        <f>D5</f>
        <v>4.2276381222954598</v>
      </c>
      <c r="U5" s="46">
        <f>E5</f>
        <v>110.97499999999999</v>
      </c>
      <c r="V5" s="46">
        <f>F5</f>
        <v>104.56729278391504</v>
      </c>
      <c r="W5" s="47">
        <f t="shared" ref="W5:W10" si="0">SUM(R5:V5)</f>
        <v>468.49698506778134</v>
      </c>
      <c r="X5" s="4"/>
      <c r="Y5" s="4"/>
      <c r="AB5" s="7"/>
      <c r="AC5" s="7"/>
      <c r="AE5" s="4"/>
      <c r="AF5" s="4"/>
    </row>
    <row r="6" spans="1:34" ht="13.5" thickBot="1">
      <c r="A6" s="48">
        <f t="shared" ref="A6:A30" si="1">A5+1</f>
        <v>2009</v>
      </c>
      <c r="B6" s="18">
        <v>38.071290873664793</v>
      </c>
      <c r="C6" s="18">
        <v>205.71315115813394</v>
      </c>
      <c r="D6" s="18">
        <v>4.3863267386905269</v>
      </c>
      <c r="E6" s="18">
        <v>111.70099999999999</v>
      </c>
      <c r="F6" s="18">
        <v>102.68561013730606</v>
      </c>
      <c r="G6" s="19">
        <v>462.55737890779528</v>
      </c>
      <c r="H6" s="23"/>
      <c r="I6" s="24"/>
      <c r="J6" s="24"/>
      <c r="K6" s="24"/>
      <c r="L6" s="24"/>
      <c r="M6" s="51"/>
      <c r="N6" s="115"/>
      <c r="Q6" s="48">
        <f t="shared" ref="Q6:Q30" si="2">Q5+1</f>
        <v>2009</v>
      </c>
      <c r="R6" s="46">
        <f>B6</f>
        <v>38.071290873664793</v>
      </c>
      <c r="S6" s="46">
        <f t="shared" ref="S6:T9" si="3">C6</f>
        <v>205.71315115813394</v>
      </c>
      <c r="T6" s="46">
        <f t="shared" si="3"/>
        <v>4.3863267386905269</v>
      </c>
      <c r="U6" s="46">
        <f t="shared" ref="U6:V9" si="4">E6</f>
        <v>111.70099999999999</v>
      </c>
      <c r="V6" s="46">
        <f t="shared" si="4"/>
        <v>102.68561013730606</v>
      </c>
      <c r="W6" s="47">
        <f t="shared" si="0"/>
        <v>462.55737890779528</v>
      </c>
      <c r="X6" s="4"/>
      <c r="Y6" s="4"/>
      <c r="AE6" s="4"/>
      <c r="AF6" s="4"/>
    </row>
    <row r="7" spans="1:34" ht="13.5" thickBot="1">
      <c r="A7" s="48">
        <f t="shared" si="1"/>
        <v>2010</v>
      </c>
      <c r="B7" s="18">
        <v>37.864564527405726</v>
      </c>
      <c r="C7" s="18">
        <v>205.72809437049261</v>
      </c>
      <c r="D7" s="18">
        <v>4.0363004635932818</v>
      </c>
      <c r="E7" s="18">
        <v>111.69999999999999</v>
      </c>
      <c r="F7" s="18">
        <v>112.64769993854867</v>
      </c>
      <c r="G7" s="19">
        <v>471.97665930004024</v>
      </c>
      <c r="H7" s="23"/>
      <c r="I7" s="24"/>
      <c r="J7" s="24"/>
      <c r="K7" s="24"/>
      <c r="L7" s="24"/>
      <c r="M7" s="51"/>
      <c r="N7" s="115"/>
      <c r="Q7" s="48">
        <f t="shared" si="2"/>
        <v>2010</v>
      </c>
      <c r="R7" s="46">
        <f>B7</f>
        <v>37.864564527405726</v>
      </c>
      <c r="S7" s="46">
        <f t="shared" si="3"/>
        <v>205.72809437049261</v>
      </c>
      <c r="T7" s="46">
        <f t="shared" si="3"/>
        <v>4.0363004635932818</v>
      </c>
      <c r="U7" s="46">
        <f t="shared" si="4"/>
        <v>111.69999999999999</v>
      </c>
      <c r="V7" s="46">
        <f t="shared" si="4"/>
        <v>112.64769993854867</v>
      </c>
      <c r="W7" s="47">
        <f t="shared" si="0"/>
        <v>471.97665930004024</v>
      </c>
      <c r="X7" s="4"/>
      <c r="Y7" s="4"/>
      <c r="AE7" s="4"/>
      <c r="AF7" s="4"/>
    </row>
    <row r="8" spans="1:34" ht="13.5" thickBot="1">
      <c r="A8" s="48">
        <f t="shared" si="1"/>
        <v>2011</v>
      </c>
      <c r="B8" s="108">
        <v>36.980832238062519</v>
      </c>
      <c r="C8" s="18">
        <v>204.55410451458891</v>
      </c>
      <c r="D8" s="18">
        <v>4.3967327510760006</v>
      </c>
      <c r="E8" s="18">
        <v>108.65900000000001</v>
      </c>
      <c r="F8" s="18">
        <v>122.79426844623536</v>
      </c>
      <c r="G8" s="109">
        <v>477.38493794996282</v>
      </c>
      <c r="H8" s="23"/>
      <c r="I8" s="24"/>
      <c r="J8" s="24"/>
      <c r="K8" s="24"/>
      <c r="L8" s="24"/>
      <c r="M8" s="51"/>
      <c r="N8" s="115"/>
      <c r="Q8" s="48">
        <f t="shared" si="2"/>
        <v>2011</v>
      </c>
      <c r="R8" s="46">
        <f>B8</f>
        <v>36.980832238062519</v>
      </c>
      <c r="S8" s="46">
        <f t="shared" si="3"/>
        <v>204.55410451458891</v>
      </c>
      <c r="T8" s="46">
        <f t="shared" si="3"/>
        <v>4.3967327510760006</v>
      </c>
      <c r="U8" s="46">
        <f t="shared" si="4"/>
        <v>108.65900000000001</v>
      </c>
      <c r="V8" s="46">
        <f t="shared" si="4"/>
        <v>122.79426844623536</v>
      </c>
      <c r="W8" s="47">
        <f t="shared" si="0"/>
        <v>477.38493794996282</v>
      </c>
      <c r="X8" s="4"/>
      <c r="Y8" s="4"/>
      <c r="AE8" s="4"/>
      <c r="AF8" s="4"/>
    </row>
    <row r="9" spans="1:34" ht="13.5" thickBot="1">
      <c r="A9" s="48">
        <f t="shared" si="1"/>
        <v>2012</v>
      </c>
      <c r="B9" s="108">
        <v>35.405947834210636</v>
      </c>
      <c r="C9" s="108">
        <v>203.3504633273084</v>
      </c>
      <c r="D9" s="108">
        <v>4.976895427489664</v>
      </c>
      <c r="E9" s="18">
        <v>111.482</v>
      </c>
      <c r="F9" s="18">
        <v>131.24302328022273</v>
      </c>
      <c r="G9" s="19">
        <v>486.45832986923142</v>
      </c>
      <c r="H9" s="26"/>
      <c r="I9" s="27"/>
      <c r="J9" s="27"/>
      <c r="K9" s="27"/>
      <c r="L9" s="27"/>
      <c r="M9" s="18"/>
      <c r="N9" s="115"/>
      <c r="Q9" s="48">
        <f t="shared" si="2"/>
        <v>2012</v>
      </c>
      <c r="R9" s="46">
        <f>B9</f>
        <v>35.405947834210636</v>
      </c>
      <c r="S9" s="46">
        <f t="shared" si="3"/>
        <v>203.3504633273084</v>
      </c>
      <c r="T9" s="46">
        <f t="shared" si="3"/>
        <v>4.976895427489664</v>
      </c>
      <c r="U9" s="46">
        <f t="shared" si="4"/>
        <v>111.482</v>
      </c>
      <c r="V9" s="46">
        <f t="shared" si="4"/>
        <v>131.24302328022273</v>
      </c>
      <c r="W9" s="47">
        <f t="shared" si="0"/>
        <v>486.45832986923142</v>
      </c>
      <c r="X9" s="4"/>
      <c r="Y9" s="4"/>
      <c r="AE9" s="4"/>
      <c r="AF9" s="4"/>
    </row>
    <row r="10" spans="1:34" ht="13.5" thickBot="1">
      <c r="A10" s="48">
        <f t="shared" si="1"/>
        <v>2013</v>
      </c>
      <c r="B10" s="20"/>
      <c r="C10" s="21"/>
      <c r="D10" s="21"/>
      <c r="E10" s="21"/>
      <c r="F10" s="21"/>
      <c r="G10" s="22"/>
      <c r="H10" s="18">
        <v>34.369037949536761</v>
      </c>
      <c r="I10" s="108">
        <v>203.03690421767928</v>
      </c>
      <c r="J10" s="108">
        <v>5.4558467899022656</v>
      </c>
      <c r="K10" s="108">
        <v>108.65600000000001</v>
      </c>
      <c r="L10" s="18">
        <v>136.880654468096</v>
      </c>
      <c r="M10" s="19">
        <v>488.39844342521434</v>
      </c>
      <c r="N10" s="125"/>
      <c r="Q10" s="48">
        <f t="shared" si="2"/>
        <v>2013</v>
      </c>
      <c r="R10" s="18">
        <f t="shared" ref="R10:R30" si="5">H10</f>
        <v>34.369037949536761</v>
      </c>
      <c r="S10" s="18">
        <f t="shared" ref="S10:T25" si="6">I10</f>
        <v>203.03690421767928</v>
      </c>
      <c r="T10" s="18">
        <f>J10</f>
        <v>5.4558467899022656</v>
      </c>
      <c r="U10" s="18">
        <f>K10</f>
        <v>108.65600000000001</v>
      </c>
      <c r="V10" s="18">
        <f t="shared" ref="V10:V30" si="7">L10</f>
        <v>136.880654468096</v>
      </c>
      <c r="W10" s="19">
        <f t="shared" si="0"/>
        <v>488.39844342521434</v>
      </c>
      <c r="X10" s="4"/>
      <c r="Y10" s="4"/>
      <c r="AE10" s="4"/>
      <c r="AF10" s="4"/>
    </row>
    <row r="11" spans="1:34" ht="13.5" thickBot="1">
      <c r="A11" s="48">
        <f t="shared" si="1"/>
        <v>2014</v>
      </c>
      <c r="B11" s="23"/>
      <c r="C11" s="24"/>
      <c r="D11" s="24"/>
      <c r="E11" s="24"/>
      <c r="F11" s="24"/>
      <c r="G11" s="25"/>
      <c r="H11" s="18">
        <v>33.770204145980649</v>
      </c>
      <c r="I11" s="18">
        <v>202.75922018863002</v>
      </c>
      <c r="J11" s="18">
        <v>5.7309625037532843</v>
      </c>
      <c r="K11" s="108">
        <v>107.47200000000001</v>
      </c>
      <c r="L11" s="18">
        <v>142.5998225534878</v>
      </c>
      <c r="M11" s="19">
        <v>492.33220939185173</v>
      </c>
      <c r="N11" s="115"/>
      <c r="Q11" s="48">
        <f t="shared" si="2"/>
        <v>2014</v>
      </c>
      <c r="R11" s="18">
        <f t="shared" si="5"/>
        <v>33.770204145980649</v>
      </c>
      <c r="S11" s="18">
        <f t="shared" si="6"/>
        <v>202.75922018863002</v>
      </c>
      <c r="T11" s="18">
        <f t="shared" si="6"/>
        <v>5.7309625037532843</v>
      </c>
      <c r="U11" s="108">
        <f t="shared" ref="U11:U30" si="8">K11</f>
        <v>107.47200000000001</v>
      </c>
      <c r="V11" s="18">
        <f t="shared" si="7"/>
        <v>142.5998225534878</v>
      </c>
      <c r="W11" s="19">
        <f t="shared" ref="W11:W30" si="9">SUM(R11:V11)</f>
        <v>492.33220939185173</v>
      </c>
      <c r="X11" s="4"/>
      <c r="Y11" s="4"/>
      <c r="AE11" s="4"/>
      <c r="AF11" s="4"/>
    </row>
    <row r="12" spans="1:34" ht="13.5" thickBot="1">
      <c r="A12" s="48">
        <f t="shared" si="1"/>
        <v>2015</v>
      </c>
      <c r="B12" s="23"/>
      <c r="C12" s="24"/>
      <c r="D12" s="24"/>
      <c r="E12" s="24"/>
      <c r="F12" s="24"/>
      <c r="G12" s="25"/>
      <c r="H12" s="18">
        <v>33.74261919201075</v>
      </c>
      <c r="I12" s="18">
        <v>203.08790847409682</v>
      </c>
      <c r="J12" s="18">
        <v>5.8149297499814425</v>
      </c>
      <c r="K12" s="108">
        <v>108.14099999999999</v>
      </c>
      <c r="L12" s="18">
        <v>146.84378967999098</v>
      </c>
      <c r="M12" s="19">
        <v>497.63024709607998</v>
      </c>
      <c r="N12" s="115"/>
      <c r="Q12" s="48">
        <f t="shared" si="2"/>
        <v>2015</v>
      </c>
      <c r="R12" s="18">
        <f t="shared" si="5"/>
        <v>33.74261919201075</v>
      </c>
      <c r="S12" s="18">
        <f t="shared" si="6"/>
        <v>203.08790847409682</v>
      </c>
      <c r="T12" s="18">
        <f t="shared" si="6"/>
        <v>5.8149297499814425</v>
      </c>
      <c r="U12" s="108">
        <f t="shared" si="8"/>
        <v>108.14099999999999</v>
      </c>
      <c r="V12" s="18">
        <f t="shared" si="7"/>
        <v>146.84378967999098</v>
      </c>
      <c r="W12" s="19">
        <f t="shared" si="9"/>
        <v>497.63024709607998</v>
      </c>
      <c r="X12" s="4"/>
      <c r="Y12" s="4"/>
      <c r="AE12" s="4"/>
      <c r="AF12" s="4"/>
    </row>
    <row r="13" spans="1:34" ht="13.5" thickBot="1">
      <c r="A13" s="48">
        <f t="shared" si="1"/>
        <v>2016</v>
      </c>
      <c r="B13" s="23"/>
      <c r="C13" s="24"/>
      <c r="D13" s="24"/>
      <c r="E13" s="24"/>
      <c r="F13" s="24"/>
      <c r="G13" s="25"/>
      <c r="H13" s="18">
        <v>33.75311164587368</v>
      </c>
      <c r="I13" s="18">
        <v>204.10748366073256</v>
      </c>
      <c r="J13" s="18">
        <v>5.9121329363080006</v>
      </c>
      <c r="K13" s="108">
        <v>110.79300000000001</v>
      </c>
      <c r="L13" s="18">
        <v>150.09123760730469</v>
      </c>
      <c r="M13" s="19">
        <v>504.65696585021897</v>
      </c>
      <c r="N13" s="115"/>
      <c r="Q13" s="48">
        <f t="shared" si="2"/>
        <v>2016</v>
      </c>
      <c r="R13" s="18">
        <f t="shared" si="5"/>
        <v>33.75311164587368</v>
      </c>
      <c r="S13" s="18">
        <f t="shared" si="6"/>
        <v>204.10748366073256</v>
      </c>
      <c r="T13" s="18">
        <f t="shared" si="6"/>
        <v>5.9121329363080006</v>
      </c>
      <c r="U13" s="108">
        <f t="shared" si="8"/>
        <v>110.79300000000001</v>
      </c>
      <c r="V13" s="18">
        <f t="shared" si="7"/>
        <v>150.09123760730469</v>
      </c>
      <c r="W13" s="19">
        <f t="shared" si="9"/>
        <v>504.65696585021897</v>
      </c>
      <c r="X13" s="4"/>
      <c r="Y13" s="4"/>
      <c r="AE13" s="4"/>
      <c r="AF13" s="4"/>
    </row>
    <row r="14" spans="1:34" ht="13.5" thickBot="1">
      <c r="A14" s="48">
        <f t="shared" si="1"/>
        <v>2017</v>
      </c>
      <c r="B14" s="23"/>
      <c r="C14" s="24"/>
      <c r="D14" s="24"/>
      <c r="E14" s="24"/>
      <c r="F14" s="24"/>
      <c r="G14" s="25"/>
      <c r="H14" s="18">
        <v>33.980608046905303</v>
      </c>
      <c r="I14" s="18">
        <v>206.0405526764628</v>
      </c>
      <c r="J14" s="18">
        <v>6.0297050313896543</v>
      </c>
      <c r="K14" s="108">
        <v>114.178</v>
      </c>
      <c r="L14" s="18">
        <v>151.88608321267148</v>
      </c>
      <c r="M14" s="19">
        <v>512.1149489674292</v>
      </c>
      <c r="N14" s="115"/>
      <c r="Q14" s="48">
        <f t="shared" si="2"/>
        <v>2017</v>
      </c>
      <c r="R14" s="18">
        <f t="shared" si="5"/>
        <v>33.980608046905303</v>
      </c>
      <c r="S14" s="18">
        <f t="shared" si="6"/>
        <v>206.0405526764628</v>
      </c>
      <c r="T14" s="18">
        <f t="shared" si="6"/>
        <v>6.0297050313896543</v>
      </c>
      <c r="U14" s="108">
        <f t="shared" si="8"/>
        <v>114.178</v>
      </c>
      <c r="V14" s="18">
        <f t="shared" si="7"/>
        <v>151.88608321267148</v>
      </c>
      <c r="W14" s="19">
        <f t="shared" si="9"/>
        <v>512.1149489674292</v>
      </c>
      <c r="X14" s="4"/>
      <c r="Y14" s="4"/>
      <c r="AE14" s="4"/>
      <c r="AF14" s="4"/>
    </row>
    <row r="15" spans="1:34" ht="13.5" thickBot="1">
      <c r="A15" s="48">
        <f t="shared" si="1"/>
        <v>2018</v>
      </c>
      <c r="B15" s="23"/>
      <c r="C15" s="24"/>
      <c r="D15" s="24"/>
      <c r="E15" s="24"/>
      <c r="F15" s="24"/>
      <c r="G15" s="25"/>
      <c r="H15" s="18">
        <v>34.328037538825086</v>
      </c>
      <c r="I15" s="18">
        <v>208.27003200932938</v>
      </c>
      <c r="J15" s="18">
        <v>6.1535847928408396</v>
      </c>
      <c r="K15" s="108">
        <v>117.62</v>
      </c>
      <c r="L15" s="18">
        <v>153.17032586386438</v>
      </c>
      <c r="M15" s="19">
        <v>519.54198020485967</v>
      </c>
      <c r="N15" s="115"/>
      <c r="Q15" s="48">
        <f t="shared" si="2"/>
        <v>2018</v>
      </c>
      <c r="R15" s="18">
        <f t="shared" si="5"/>
        <v>34.328037538825086</v>
      </c>
      <c r="S15" s="18">
        <f t="shared" si="6"/>
        <v>208.27003200932938</v>
      </c>
      <c r="T15" s="18">
        <f t="shared" si="6"/>
        <v>6.1535847928408396</v>
      </c>
      <c r="U15" s="108">
        <f t="shared" si="8"/>
        <v>117.62</v>
      </c>
      <c r="V15" s="18">
        <f t="shared" si="7"/>
        <v>153.17032586386438</v>
      </c>
      <c r="W15" s="19">
        <f t="shared" si="9"/>
        <v>519.54198020485967</v>
      </c>
      <c r="X15" s="4"/>
      <c r="Y15" s="4"/>
      <c r="AE15" s="4"/>
      <c r="AF15" s="4"/>
    </row>
    <row r="16" spans="1:34" ht="13.5" thickBot="1">
      <c r="A16" s="48">
        <f t="shared" si="1"/>
        <v>2019</v>
      </c>
      <c r="B16" s="23"/>
      <c r="C16" s="24"/>
      <c r="D16" s="24"/>
      <c r="E16" s="24"/>
      <c r="F16" s="24"/>
      <c r="G16" s="25"/>
      <c r="H16" s="18">
        <v>34.640222390721725</v>
      </c>
      <c r="I16" s="18">
        <v>210.29699857326108</v>
      </c>
      <c r="J16" s="18">
        <v>6.2772709824756578</v>
      </c>
      <c r="K16" s="108">
        <v>120.265</v>
      </c>
      <c r="L16" s="18">
        <v>154.32634381355348</v>
      </c>
      <c r="M16" s="19">
        <v>525.80583576001197</v>
      </c>
      <c r="N16" s="115"/>
      <c r="Q16" s="48">
        <f t="shared" si="2"/>
        <v>2019</v>
      </c>
      <c r="R16" s="18">
        <f t="shared" si="5"/>
        <v>34.640222390721725</v>
      </c>
      <c r="S16" s="18">
        <f t="shared" si="6"/>
        <v>210.29699857326108</v>
      </c>
      <c r="T16" s="18">
        <f t="shared" si="6"/>
        <v>6.2772709824756578</v>
      </c>
      <c r="U16" s="108">
        <f t="shared" si="8"/>
        <v>120.265</v>
      </c>
      <c r="V16" s="18">
        <f t="shared" si="7"/>
        <v>154.32634381355348</v>
      </c>
      <c r="W16" s="19">
        <f t="shared" si="9"/>
        <v>525.80583576001197</v>
      </c>
      <c r="X16" s="4"/>
      <c r="Y16" s="4"/>
      <c r="AE16" s="4"/>
      <c r="AF16" s="4"/>
    </row>
    <row r="17" spans="1:32" ht="13.5" thickBot="1">
      <c r="A17" s="48">
        <f t="shared" si="1"/>
        <v>2020</v>
      </c>
      <c r="B17" s="23"/>
      <c r="C17" s="24"/>
      <c r="D17" s="24"/>
      <c r="E17" s="24"/>
      <c r="F17" s="24"/>
      <c r="G17" s="25"/>
      <c r="H17" s="18">
        <v>34.863210237404118</v>
      </c>
      <c r="I17" s="18">
        <v>212.10788103474732</v>
      </c>
      <c r="J17" s="18">
        <v>6.4024937931707049</v>
      </c>
      <c r="K17" s="108">
        <v>122.39</v>
      </c>
      <c r="L17" s="18">
        <v>156.45349623653155</v>
      </c>
      <c r="M17" s="19">
        <v>532.21708130185368</v>
      </c>
      <c r="N17" s="122"/>
      <c r="Q17" s="48">
        <f t="shared" si="2"/>
        <v>2020</v>
      </c>
      <c r="R17" s="18">
        <f t="shared" si="5"/>
        <v>34.863210237404118</v>
      </c>
      <c r="S17" s="18">
        <f t="shared" si="6"/>
        <v>212.10788103474732</v>
      </c>
      <c r="T17" s="18">
        <f t="shared" si="6"/>
        <v>6.4024937931707049</v>
      </c>
      <c r="U17" s="108">
        <f t="shared" si="8"/>
        <v>122.39</v>
      </c>
      <c r="V17" s="18">
        <f t="shared" si="7"/>
        <v>156.45349623653155</v>
      </c>
      <c r="W17" s="19">
        <f t="shared" si="9"/>
        <v>532.21708130185368</v>
      </c>
      <c r="X17" s="4"/>
      <c r="Y17" s="4"/>
      <c r="AE17" s="4"/>
      <c r="AF17" s="4"/>
    </row>
    <row r="18" spans="1:32" ht="13.5" thickBot="1">
      <c r="A18" s="48">
        <f t="shared" si="1"/>
        <v>2021</v>
      </c>
      <c r="B18" s="23"/>
      <c r="C18" s="24"/>
      <c r="D18" s="24"/>
      <c r="E18" s="24"/>
      <c r="F18" s="24"/>
      <c r="G18" s="25"/>
      <c r="H18" s="18">
        <v>34.98660748146817</v>
      </c>
      <c r="I18" s="18">
        <v>213.37566205338143</v>
      </c>
      <c r="J18" s="18">
        <v>6.5291093086040624</v>
      </c>
      <c r="K18" s="108">
        <v>123.98499999999999</v>
      </c>
      <c r="L18" s="18">
        <v>158.75388848211787</v>
      </c>
      <c r="M18" s="19">
        <v>537.63026732557148</v>
      </c>
      <c r="N18" s="115"/>
      <c r="Q18" s="48">
        <f t="shared" si="2"/>
        <v>2021</v>
      </c>
      <c r="R18" s="18">
        <f t="shared" si="5"/>
        <v>34.98660748146817</v>
      </c>
      <c r="S18" s="18">
        <f t="shared" si="6"/>
        <v>213.37566205338143</v>
      </c>
      <c r="T18" s="18">
        <f t="shared" si="6"/>
        <v>6.5291093086040624</v>
      </c>
      <c r="U18" s="108">
        <f t="shared" si="8"/>
        <v>123.98499999999999</v>
      </c>
      <c r="V18" s="18">
        <f t="shared" si="7"/>
        <v>158.75388848211787</v>
      </c>
      <c r="W18" s="19">
        <f t="shared" si="9"/>
        <v>537.63026732557148</v>
      </c>
      <c r="X18" s="4"/>
      <c r="Y18" s="4"/>
      <c r="AE18" s="4"/>
      <c r="AF18" s="4"/>
    </row>
    <row r="19" spans="1:32" ht="13.5" thickBot="1">
      <c r="A19" s="48">
        <f t="shared" si="1"/>
        <v>2022</v>
      </c>
      <c r="B19" s="23"/>
      <c r="C19" s="24"/>
      <c r="D19" s="24"/>
      <c r="E19" s="24"/>
      <c r="F19" s="24"/>
      <c r="G19" s="25"/>
      <c r="H19" s="18">
        <v>35.058233793715218</v>
      </c>
      <c r="I19" s="18">
        <v>214.1237736954962</v>
      </c>
      <c r="J19" s="18">
        <v>6.6456909388807999</v>
      </c>
      <c r="K19" s="108">
        <v>124.78700000000001</v>
      </c>
      <c r="L19" s="18">
        <v>162.79356164312358</v>
      </c>
      <c r="M19" s="19">
        <v>543.40826007121575</v>
      </c>
      <c r="N19" s="115"/>
      <c r="Q19" s="48">
        <f t="shared" si="2"/>
        <v>2022</v>
      </c>
      <c r="R19" s="18">
        <f t="shared" si="5"/>
        <v>35.058233793715218</v>
      </c>
      <c r="S19" s="18">
        <f t="shared" si="6"/>
        <v>214.1237736954962</v>
      </c>
      <c r="T19" s="18">
        <f t="shared" si="6"/>
        <v>6.6456909388807999</v>
      </c>
      <c r="U19" s="108">
        <f t="shared" si="8"/>
        <v>124.78700000000001</v>
      </c>
      <c r="V19" s="18">
        <f t="shared" si="7"/>
        <v>162.79356164312358</v>
      </c>
      <c r="W19" s="19">
        <f t="shared" si="9"/>
        <v>543.40826007121575</v>
      </c>
      <c r="X19" s="4"/>
      <c r="Y19" s="4"/>
      <c r="AE19" s="4"/>
      <c r="AF19" s="4"/>
    </row>
    <row r="20" spans="1:32" ht="13.5" thickBot="1">
      <c r="A20" s="48">
        <f t="shared" si="1"/>
        <v>2023</v>
      </c>
      <c r="B20" s="23"/>
      <c r="C20" s="24"/>
      <c r="D20" s="24"/>
      <c r="E20" s="24"/>
      <c r="F20" s="24"/>
      <c r="G20" s="25"/>
      <c r="H20" s="18">
        <v>35.130768141975253</v>
      </c>
      <c r="I20" s="18">
        <v>215.10495330522019</v>
      </c>
      <c r="J20" s="18">
        <v>6.73179990876804</v>
      </c>
      <c r="K20" s="108">
        <v>125.08499999999999</v>
      </c>
      <c r="L20" s="18">
        <v>166.10806297970061</v>
      </c>
      <c r="M20" s="19">
        <v>548.160584335664</v>
      </c>
      <c r="N20" s="122"/>
      <c r="Q20" s="48">
        <f t="shared" si="2"/>
        <v>2023</v>
      </c>
      <c r="R20" s="18">
        <f t="shared" si="5"/>
        <v>35.130768141975253</v>
      </c>
      <c r="S20" s="18">
        <f t="shared" si="6"/>
        <v>215.10495330522019</v>
      </c>
      <c r="T20" s="18">
        <f t="shared" si="6"/>
        <v>6.73179990876804</v>
      </c>
      <c r="U20" s="108">
        <f t="shared" si="8"/>
        <v>125.08499999999999</v>
      </c>
      <c r="V20" s="18">
        <f t="shared" si="7"/>
        <v>166.10806297970061</v>
      </c>
      <c r="W20" s="19">
        <f t="shared" si="9"/>
        <v>548.160584335664</v>
      </c>
      <c r="X20" s="4"/>
      <c r="Y20" s="4"/>
      <c r="AE20" s="4"/>
      <c r="AF20" s="4"/>
    </row>
    <row r="21" spans="1:32" ht="13.5" thickBot="1">
      <c r="A21" s="48">
        <f t="shared" si="1"/>
        <v>2024</v>
      </c>
      <c r="B21" s="23"/>
      <c r="C21" s="24"/>
      <c r="D21" s="24"/>
      <c r="E21" s="24"/>
      <c r="F21" s="24"/>
      <c r="G21" s="25"/>
      <c r="H21" s="18">
        <v>35.228075537161956</v>
      </c>
      <c r="I21" s="18">
        <v>216.74183246444701</v>
      </c>
      <c r="J21" s="18">
        <v>6.7831938479725293</v>
      </c>
      <c r="K21" s="108">
        <v>125.41200000000001</v>
      </c>
      <c r="L21" s="18">
        <v>169.08934441564276</v>
      </c>
      <c r="M21" s="19">
        <v>553.25444626522426</v>
      </c>
      <c r="N21" s="115"/>
      <c r="Q21" s="48">
        <f t="shared" si="2"/>
        <v>2024</v>
      </c>
      <c r="R21" s="18">
        <f t="shared" si="5"/>
        <v>35.228075537161956</v>
      </c>
      <c r="S21" s="18">
        <f t="shared" si="6"/>
        <v>216.74183246444701</v>
      </c>
      <c r="T21" s="18">
        <f t="shared" si="6"/>
        <v>6.7831938479725293</v>
      </c>
      <c r="U21" s="108">
        <f t="shared" si="8"/>
        <v>125.41200000000001</v>
      </c>
      <c r="V21" s="18">
        <f t="shared" si="7"/>
        <v>169.08934441564276</v>
      </c>
      <c r="W21" s="19">
        <f t="shared" si="9"/>
        <v>553.25444626522426</v>
      </c>
      <c r="X21" s="4"/>
      <c r="Y21" s="4"/>
      <c r="AE21" s="4"/>
      <c r="AF21" s="4"/>
    </row>
    <row r="22" spans="1:32" ht="13.5" thickBot="1">
      <c r="A22" s="48">
        <f t="shared" si="1"/>
        <v>2025</v>
      </c>
      <c r="B22" s="23"/>
      <c r="C22" s="24"/>
      <c r="D22" s="24"/>
      <c r="E22" s="24"/>
      <c r="F22" s="24"/>
      <c r="G22" s="25"/>
      <c r="H22" s="18">
        <v>35.387881282715789</v>
      </c>
      <c r="I22" s="18">
        <v>218.77530125329372</v>
      </c>
      <c r="J22" s="18">
        <v>6.8261761182117198</v>
      </c>
      <c r="K22" s="108">
        <v>126.21300000000001</v>
      </c>
      <c r="L22" s="18">
        <v>170.41686881016614</v>
      </c>
      <c r="M22" s="19">
        <v>557.61922746438745</v>
      </c>
      <c r="N22" s="115"/>
      <c r="Q22" s="48">
        <f t="shared" si="2"/>
        <v>2025</v>
      </c>
      <c r="R22" s="18">
        <f t="shared" si="5"/>
        <v>35.387881282715789</v>
      </c>
      <c r="S22" s="18">
        <f t="shared" si="6"/>
        <v>218.77530125329372</v>
      </c>
      <c r="T22" s="18">
        <f t="shared" si="6"/>
        <v>6.8261761182117198</v>
      </c>
      <c r="U22" s="108">
        <f t="shared" si="8"/>
        <v>126.21300000000001</v>
      </c>
      <c r="V22" s="18">
        <f t="shared" si="7"/>
        <v>170.41686881016614</v>
      </c>
      <c r="W22" s="19">
        <f t="shared" si="9"/>
        <v>557.61922746438745</v>
      </c>
      <c r="X22" s="4"/>
      <c r="Y22" s="4"/>
      <c r="AE22" s="4"/>
      <c r="AF22" s="4"/>
    </row>
    <row r="23" spans="1:32" ht="13.5" thickBot="1">
      <c r="A23" s="48">
        <f t="shared" si="1"/>
        <v>2026</v>
      </c>
      <c r="B23" s="23"/>
      <c r="C23" s="24"/>
      <c r="D23" s="24"/>
      <c r="E23" s="24"/>
      <c r="F23" s="24"/>
      <c r="G23" s="25"/>
      <c r="H23" s="18">
        <v>35.540963520646443</v>
      </c>
      <c r="I23" s="18">
        <v>220.81579854898618</v>
      </c>
      <c r="J23" s="18">
        <v>6.9079899724829303</v>
      </c>
      <c r="K23" s="108">
        <v>127.438</v>
      </c>
      <c r="L23" s="18">
        <v>171.80934120229381</v>
      </c>
      <c r="M23" s="19">
        <v>562.51209324440936</v>
      </c>
      <c r="N23" s="125"/>
      <c r="Q23" s="48">
        <f t="shared" si="2"/>
        <v>2026</v>
      </c>
      <c r="R23" s="18">
        <f t="shared" si="5"/>
        <v>35.540963520646443</v>
      </c>
      <c r="S23" s="18">
        <f t="shared" si="6"/>
        <v>220.81579854898618</v>
      </c>
      <c r="T23" s="18">
        <f t="shared" si="6"/>
        <v>6.9079899724829303</v>
      </c>
      <c r="U23" s="108">
        <f t="shared" si="8"/>
        <v>127.438</v>
      </c>
      <c r="V23" s="18">
        <f t="shared" si="7"/>
        <v>171.80934120229381</v>
      </c>
      <c r="W23" s="19">
        <f t="shared" si="9"/>
        <v>562.51209324440936</v>
      </c>
      <c r="X23" s="4"/>
      <c r="Y23" s="4"/>
      <c r="AE23" s="4"/>
      <c r="AF23" s="4"/>
    </row>
    <row r="24" spans="1:32" ht="13.5" thickBot="1">
      <c r="A24" s="48">
        <f t="shared" si="1"/>
        <v>2027</v>
      </c>
      <c r="B24" s="23"/>
      <c r="C24" s="24"/>
      <c r="D24" s="24"/>
      <c r="E24" s="24"/>
      <c r="F24" s="24"/>
      <c r="G24" s="25"/>
      <c r="H24" s="18">
        <v>35.671683688989063</v>
      </c>
      <c r="I24" s="18">
        <v>222.87459431020517</v>
      </c>
      <c r="J24" s="18">
        <v>7.0383954731739209</v>
      </c>
      <c r="K24" s="108">
        <v>128.916</v>
      </c>
      <c r="L24" s="18">
        <v>173.16455226756736</v>
      </c>
      <c r="M24" s="19">
        <v>567.66522573993552</v>
      </c>
      <c r="N24" s="122"/>
      <c r="Q24" s="48">
        <f t="shared" si="2"/>
        <v>2027</v>
      </c>
      <c r="R24" s="18">
        <f t="shared" si="5"/>
        <v>35.671683688989063</v>
      </c>
      <c r="S24" s="18">
        <f t="shared" si="6"/>
        <v>222.87459431020517</v>
      </c>
      <c r="T24" s="18">
        <f t="shared" si="6"/>
        <v>7.0383954731739209</v>
      </c>
      <c r="U24" s="108">
        <f t="shared" si="8"/>
        <v>128.916</v>
      </c>
      <c r="V24" s="18">
        <f t="shared" si="7"/>
        <v>173.16455226756736</v>
      </c>
      <c r="W24" s="19">
        <f t="shared" si="9"/>
        <v>567.66522573993552</v>
      </c>
      <c r="X24" s="4"/>
      <c r="Y24" s="4"/>
      <c r="AE24" s="4"/>
      <c r="AF24" s="4"/>
    </row>
    <row r="25" spans="1:32" ht="13.5" thickBot="1">
      <c r="A25" s="48">
        <f t="shared" si="1"/>
        <v>2028</v>
      </c>
      <c r="B25" s="23"/>
      <c r="C25" s="24"/>
      <c r="D25" s="24"/>
      <c r="E25" s="24"/>
      <c r="F25" s="24"/>
      <c r="G25" s="25"/>
      <c r="H25" s="18">
        <v>35.842916472788552</v>
      </c>
      <c r="I25" s="18">
        <v>225.00963774655429</v>
      </c>
      <c r="J25" s="18">
        <v>7.1790759389655099</v>
      </c>
      <c r="K25" s="108">
        <v>130.327</v>
      </c>
      <c r="L25" s="18">
        <v>174.37954975182916</v>
      </c>
      <c r="M25" s="19">
        <v>572.73817991013755</v>
      </c>
      <c r="N25" s="115"/>
      <c r="Q25" s="48">
        <f t="shared" si="2"/>
        <v>2028</v>
      </c>
      <c r="R25" s="18">
        <f t="shared" si="5"/>
        <v>35.842916472788552</v>
      </c>
      <c r="S25" s="18">
        <f t="shared" si="6"/>
        <v>225.00963774655429</v>
      </c>
      <c r="T25" s="18">
        <f t="shared" si="6"/>
        <v>7.1790759389655099</v>
      </c>
      <c r="U25" s="108">
        <f t="shared" si="8"/>
        <v>130.327</v>
      </c>
      <c r="V25" s="18">
        <f t="shared" si="7"/>
        <v>174.37954975182916</v>
      </c>
      <c r="W25" s="19">
        <f t="shared" si="9"/>
        <v>572.73817991013755</v>
      </c>
      <c r="X25" s="4"/>
      <c r="Y25" s="4"/>
      <c r="AE25" s="4"/>
      <c r="AF25" s="4"/>
    </row>
    <row r="26" spans="1:32" ht="13.5" thickBot="1">
      <c r="A26" s="48">
        <f t="shared" si="1"/>
        <v>2029</v>
      </c>
      <c r="B26" s="23"/>
      <c r="C26" s="24"/>
      <c r="D26" s="24"/>
      <c r="E26" s="24"/>
      <c r="F26" s="24"/>
      <c r="G26" s="25"/>
      <c r="H26" s="18">
        <v>36.109526722359107</v>
      </c>
      <c r="I26" s="18">
        <v>227.10993516246023</v>
      </c>
      <c r="J26" s="18">
        <v>7.29042869450738</v>
      </c>
      <c r="K26" s="108">
        <v>131.81399999999999</v>
      </c>
      <c r="L26" s="18">
        <v>175.50590064889761</v>
      </c>
      <c r="M26" s="19">
        <v>577.82979122822439</v>
      </c>
      <c r="N26" s="123"/>
      <c r="Q26" s="48">
        <f t="shared" si="2"/>
        <v>2029</v>
      </c>
      <c r="R26" s="18">
        <f t="shared" si="5"/>
        <v>36.109526722359107</v>
      </c>
      <c r="S26" s="18">
        <f t="shared" ref="S26:T30" si="10">I26</f>
        <v>227.10993516246023</v>
      </c>
      <c r="T26" s="18">
        <f t="shared" si="10"/>
        <v>7.29042869450738</v>
      </c>
      <c r="U26" s="108">
        <f t="shared" si="8"/>
        <v>131.81399999999999</v>
      </c>
      <c r="V26" s="18">
        <f t="shared" si="7"/>
        <v>175.50590064889761</v>
      </c>
      <c r="W26" s="19">
        <f t="shared" si="9"/>
        <v>577.82979122822439</v>
      </c>
      <c r="X26" s="4"/>
      <c r="Y26" s="4"/>
      <c r="AE26" s="4"/>
      <c r="AF26" s="4"/>
    </row>
    <row r="27" spans="1:32" ht="13.5" thickBot="1">
      <c r="A27" s="48">
        <f t="shared" si="1"/>
        <v>2030</v>
      </c>
      <c r="B27" s="23"/>
      <c r="C27" s="24"/>
      <c r="D27" s="24"/>
      <c r="E27" s="24"/>
      <c r="F27" s="24"/>
      <c r="G27" s="25"/>
      <c r="H27" s="18">
        <v>36.424259655176527</v>
      </c>
      <c r="I27" s="18">
        <v>229.08059980990527</v>
      </c>
      <c r="J27" s="18">
        <v>7.3726895280387499</v>
      </c>
      <c r="K27" s="108">
        <v>133.696</v>
      </c>
      <c r="L27" s="18">
        <v>180.36076284737385</v>
      </c>
      <c r="M27" s="19">
        <v>586.93431184049439</v>
      </c>
      <c r="N27" s="115"/>
      <c r="Q27" s="48">
        <f t="shared" si="2"/>
        <v>2030</v>
      </c>
      <c r="R27" s="18">
        <f t="shared" si="5"/>
        <v>36.424259655176527</v>
      </c>
      <c r="S27" s="18">
        <f t="shared" si="10"/>
        <v>229.08059980990527</v>
      </c>
      <c r="T27" s="18">
        <f t="shared" si="10"/>
        <v>7.3726895280387499</v>
      </c>
      <c r="U27" s="108">
        <f t="shared" si="8"/>
        <v>133.696</v>
      </c>
      <c r="V27" s="18">
        <f t="shared" si="7"/>
        <v>180.36076284737385</v>
      </c>
      <c r="W27" s="19">
        <f t="shared" si="9"/>
        <v>586.93431184049439</v>
      </c>
      <c r="X27" s="4"/>
      <c r="Y27" s="4"/>
      <c r="AE27" s="4"/>
      <c r="AF27" s="4"/>
    </row>
    <row r="28" spans="1:32" ht="13.5" thickBot="1">
      <c r="A28" s="48">
        <f t="shared" si="1"/>
        <v>2031</v>
      </c>
      <c r="B28" s="23"/>
      <c r="C28" s="24"/>
      <c r="D28" s="24"/>
      <c r="E28" s="24"/>
      <c r="F28" s="24"/>
      <c r="G28" s="25"/>
      <c r="H28" s="18">
        <v>36.661282873973448</v>
      </c>
      <c r="I28" s="18">
        <v>230.84987303085708</v>
      </c>
      <c r="J28" s="18">
        <v>7.455001864413509</v>
      </c>
      <c r="K28" s="108">
        <v>135.81100000000001</v>
      </c>
      <c r="L28" s="18">
        <v>187.19476023902317</v>
      </c>
      <c r="M28" s="19">
        <v>597.97191800826715</v>
      </c>
      <c r="N28" s="115"/>
      <c r="Q28" s="48">
        <f t="shared" si="2"/>
        <v>2031</v>
      </c>
      <c r="R28" s="18">
        <f t="shared" si="5"/>
        <v>36.661282873973448</v>
      </c>
      <c r="S28" s="18">
        <f t="shared" si="10"/>
        <v>230.84987303085708</v>
      </c>
      <c r="T28" s="18">
        <f t="shared" si="10"/>
        <v>7.455001864413509</v>
      </c>
      <c r="U28" s="108">
        <f t="shared" si="8"/>
        <v>135.81100000000001</v>
      </c>
      <c r="V28" s="18">
        <f t="shared" si="7"/>
        <v>187.19476023902317</v>
      </c>
      <c r="W28" s="19">
        <f t="shared" si="9"/>
        <v>597.97191800826715</v>
      </c>
      <c r="X28" s="4"/>
      <c r="Y28" s="4"/>
      <c r="AE28" s="4"/>
      <c r="AF28" s="4"/>
    </row>
    <row r="29" spans="1:32" ht="13.5" thickBot="1">
      <c r="A29" s="48">
        <f t="shared" si="1"/>
        <v>2032</v>
      </c>
      <c r="B29" s="23"/>
      <c r="C29" s="24"/>
      <c r="D29" s="24"/>
      <c r="E29" s="24"/>
      <c r="F29" s="24"/>
      <c r="G29" s="25"/>
      <c r="H29" s="18">
        <v>36.818907855035263</v>
      </c>
      <c r="I29" s="18">
        <v>232.36539343860221</v>
      </c>
      <c r="J29" s="18">
        <v>7.5400607826863899</v>
      </c>
      <c r="K29" s="108">
        <v>137.88999999999999</v>
      </c>
      <c r="L29" s="18">
        <v>193.90914645712166</v>
      </c>
      <c r="M29" s="19">
        <v>608.52350853344547</v>
      </c>
      <c r="N29" s="115"/>
      <c r="Q29" s="48">
        <f t="shared" si="2"/>
        <v>2032</v>
      </c>
      <c r="R29" s="18">
        <f t="shared" si="5"/>
        <v>36.818907855035263</v>
      </c>
      <c r="S29" s="18">
        <f t="shared" si="10"/>
        <v>232.36539343860221</v>
      </c>
      <c r="T29" s="18">
        <f t="shared" si="10"/>
        <v>7.5400607826863899</v>
      </c>
      <c r="U29" s="108">
        <f t="shared" si="8"/>
        <v>137.88999999999999</v>
      </c>
      <c r="V29" s="18">
        <f t="shared" si="7"/>
        <v>193.90914645712166</v>
      </c>
      <c r="W29" s="19">
        <f t="shared" si="9"/>
        <v>608.52350853344547</v>
      </c>
      <c r="X29" s="4"/>
      <c r="Y29" s="4"/>
      <c r="AE29" s="4"/>
      <c r="AF29" s="4"/>
    </row>
    <row r="30" spans="1:32" ht="13.5" thickBot="1">
      <c r="A30" s="72">
        <f t="shared" si="1"/>
        <v>2033</v>
      </c>
      <c r="B30" s="23"/>
      <c r="C30" s="24"/>
      <c r="D30" s="24"/>
      <c r="E30" s="24"/>
      <c r="F30" s="24"/>
      <c r="G30" s="25"/>
      <c r="H30" s="18">
        <v>36.945556910769497</v>
      </c>
      <c r="I30" s="51">
        <v>233.78666931635732</v>
      </c>
      <c r="J30" s="51">
        <v>7.6183384288306399</v>
      </c>
      <c r="K30" s="51">
        <v>140.03800000000001</v>
      </c>
      <c r="L30" s="51">
        <v>196.91670746083065</v>
      </c>
      <c r="M30" s="25">
        <v>615.30527211678805</v>
      </c>
      <c r="N30" s="115"/>
      <c r="Q30" s="48">
        <f t="shared" si="2"/>
        <v>2033</v>
      </c>
      <c r="R30" s="18">
        <f t="shared" si="5"/>
        <v>36.945556910769497</v>
      </c>
      <c r="S30" s="18">
        <f t="shared" si="10"/>
        <v>233.78666931635732</v>
      </c>
      <c r="T30" s="18">
        <f t="shared" si="10"/>
        <v>7.6183384288306399</v>
      </c>
      <c r="U30" s="108">
        <f t="shared" si="8"/>
        <v>140.03800000000001</v>
      </c>
      <c r="V30" s="18">
        <f t="shared" si="7"/>
        <v>196.91670746083065</v>
      </c>
      <c r="W30" s="19">
        <f t="shared" si="9"/>
        <v>615.30527211678805</v>
      </c>
      <c r="X30" s="4"/>
      <c r="Y30" s="4"/>
      <c r="AE30" s="4"/>
      <c r="AF30" s="4"/>
    </row>
    <row r="31" spans="1:32" ht="14.25" customHeight="1" thickBot="1">
      <c r="A31" s="153" t="s">
        <v>10</v>
      </c>
      <c r="B31" s="154"/>
      <c r="C31" s="154"/>
      <c r="D31" s="154"/>
      <c r="E31" s="154"/>
      <c r="F31" s="154"/>
      <c r="G31" s="154"/>
      <c r="H31" s="154"/>
      <c r="I31" s="154"/>
      <c r="J31" s="154"/>
      <c r="K31" s="154"/>
      <c r="L31" s="154"/>
      <c r="M31" s="155"/>
      <c r="X31" s="4"/>
      <c r="Y31" s="4"/>
      <c r="AD31" s="6"/>
      <c r="AE31" s="4"/>
      <c r="AF31" s="4"/>
    </row>
    <row r="32" spans="1:32" ht="13.5" thickBot="1">
      <c r="A32" s="48" t="s">
        <v>39</v>
      </c>
      <c r="B32" s="31">
        <v>-2.052521124711959E-2</v>
      </c>
      <c r="C32" s="31">
        <v>-8.3172057866348625E-3</v>
      </c>
      <c r="D32" s="31">
        <v>4.163407260099028E-2</v>
      </c>
      <c r="E32" s="31">
        <v>1.140197574188262E-3</v>
      </c>
      <c r="F32" s="31">
        <v>5.8449374077733873E-2</v>
      </c>
      <c r="G32" s="32">
        <v>9.4497643947726306E-3</v>
      </c>
      <c r="H32" s="42"/>
      <c r="I32" s="43"/>
      <c r="J32" s="43"/>
      <c r="K32" s="43"/>
      <c r="L32" s="43"/>
      <c r="M32" s="31"/>
      <c r="AE32" s="4"/>
      <c r="AF32" s="4"/>
    </row>
    <row r="33" spans="1:32" ht="13.5" thickBot="1">
      <c r="A33" s="48" t="s">
        <v>11</v>
      </c>
      <c r="B33" s="36"/>
      <c r="C33" s="37"/>
      <c r="D33" s="37"/>
      <c r="E33" s="37"/>
      <c r="F33" s="37"/>
      <c r="G33" s="38"/>
      <c r="H33" s="31">
        <v>4.7410197968891232E-3</v>
      </c>
      <c r="I33" s="31">
        <v>7.5223551032332914E-3</v>
      </c>
      <c r="J33" s="31">
        <v>1.5095690255868099E-2</v>
      </c>
      <c r="K33" s="31">
        <v>1.4028193200456451E-2</v>
      </c>
      <c r="L33" s="31">
        <v>1.7131327088059978E-2</v>
      </c>
      <c r="M33" s="32">
        <v>1.1804115183540187E-2</v>
      </c>
      <c r="AE33" s="4"/>
      <c r="AF33" s="4"/>
    </row>
    <row r="34" spans="1:32" ht="13.5" thickBot="1">
      <c r="A34" s="48" t="s">
        <v>12</v>
      </c>
      <c r="B34" s="39"/>
      <c r="C34" s="40"/>
      <c r="D34" s="40"/>
      <c r="E34" s="40"/>
      <c r="F34" s="40"/>
      <c r="G34" s="41"/>
      <c r="H34" s="31">
        <v>4.1042900371208724E-3</v>
      </c>
      <c r="I34" s="31">
        <v>6.7265978473187715E-3</v>
      </c>
      <c r="J34" s="31">
        <v>1.794697370796805E-2</v>
      </c>
      <c r="K34" s="31">
        <v>2.2813522213093185E-2</v>
      </c>
      <c r="L34" s="31">
        <v>1.803782118716879E-2</v>
      </c>
      <c r="M34" s="32">
        <v>1.353931380045803E-2</v>
      </c>
      <c r="AE34" s="4"/>
      <c r="AF34" s="4"/>
    </row>
    <row r="35" spans="1:32" ht="13.5" thickBot="1">
      <c r="A35" s="48" t="s">
        <v>13</v>
      </c>
      <c r="B35" s="42"/>
      <c r="C35" s="43"/>
      <c r="D35" s="43"/>
      <c r="E35" s="43"/>
      <c r="F35" s="43"/>
      <c r="G35" s="31"/>
      <c r="H35" s="31">
        <v>4.9108825807890888E-3</v>
      </c>
      <c r="I35" s="31">
        <v>7.7346632484978084E-3</v>
      </c>
      <c r="J35" s="31">
        <v>1.4336697755056305E-2</v>
      </c>
      <c r="K35" s="31">
        <v>1.1698210093393779E-2</v>
      </c>
      <c r="L35" s="31">
        <v>1.688973168035135E-2</v>
      </c>
      <c r="M35" s="32">
        <v>1.1341897479539398E-2</v>
      </c>
      <c r="AE35" s="4"/>
      <c r="AF35" s="4"/>
    </row>
    <row r="40" spans="1:32">
      <c r="A40" s="11"/>
      <c r="B40" s="11"/>
      <c r="C40" s="11"/>
      <c r="Q40" s="11"/>
    </row>
    <row r="41" spans="1:32">
      <c r="A41" s="11"/>
      <c r="B41" s="11"/>
      <c r="C41" s="11"/>
      <c r="Q41" s="11"/>
    </row>
    <row r="42" spans="1:32">
      <c r="A42" s="11"/>
      <c r="B42" s="11"/>
      <c r="C42" s="11"/>
      <c r="Q42" s="11"/>
    </row>
    <row r="43" spans="1:32">
      <c r="A43" s="11"/>
      <c r="B43" s="11"/>
      <c r="C43" s="11"/>
      <c r="Q43" s="11"/>
    </row>
    <row r="45" spans="1:32">
      <c r="A45" s="10"/>
      <c r="B45" s="11"/>
      <c r="C45" s="11"/>
      <c r="F45" s="11"/>
      <c r="Q45" s="10"/>
    </row>
    <row r="46" spans="1:32">
      <c r="A46" s="11"/>
      <c r="B46" s="11"/>
      <c r="C46" s="11"/>
      <c r="F46" s="11"/>
      <c r="Q46" s="11"/>
    </row>
    <row r="47" spans="1:32">
      <c r="A47" s="12"/>
      <c r="B47" s="12"/>
      <c r="C47" s="12"/>
      <c r="F47" s="12"/>
      <c r="Q47" s="12"/>
    </row>
    <row r="48" spans="1:32">
      <c r="A48" s="13"/>
      <c r="B48" s="14"/>
      <c r="C48" s="14"/>
      <c r="F48" s="14"/>
      <c r="Q48" s="13"/>
    </row>
    <row r="49" spans="1:17">
      <c r="A49" s="13"/>
      <c r="B49" s="15"/>
      <c r="C49" s="14"/>
      <c r="F49" s="15"/>
      <c r="Q49" s="13"/>
    </row>
    <row r="50" spans="1:17">
      <c r="A50" s="13"/>
      <c r="B50" s="14"/>
      <c r="C50" s="14"/>
      <c r="F50" s="14"/>
      <c r="Q50" s="13"/>
    </row>
    <row r="51" spans="1:17">
      <c r="A51" s="13"/>
      <c r="B51" s="14"/>
      <c r="C51" s="14"/>
      <c r="F51" s="14"/>
      <c r="Q51" s="13"/>
    </row>
    <row r="56" spans="1:17" ht="15" customHeight="1"/>
  </sheetData>
  <mergeCells count="6">
    <mergeCell ref="A31:M31"/>
    <mergeCell ref="B2:G2"/>
    <mergeCell ref="H2:M2"/>
    <mergeCell ref="R2:W2"/>
    <mergeCell ref="A4:M4"/>
    <mergeCell ref="Q4:W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H56"/>
  <sheetViews>
    <sheetView showGridLines="0" view="pageBreakPreview" topLeftCell="A25" zoomScaleNormal="70" zoomScaleSheetLayoutView="100" zoomScalePageLayoutView="30" workbookViewId="0">
      <selection activeCell="M70" sqref="M70"/>
    </sheetView>
  </sheetViews>
  <sheetFormatPr defaultRowHeight="12.75" outlineLevelCol="1"/>
  <cols>
    <col min="1" max="1" width="10.7109375" style="3" customWidth="1"/>
    <col min="2" max="2" width="10.85546875" style="3" customWidth="1"/>
    <col min="3" max="3" width="11.28515625" style="3" customWidth="1"/>
    <col min="4" max="5" width="9.140625" style="3"/>
    <col min="6" max="6" width="11.140625" style="3" customWidth="1"/>
    <col min="7" max="7" width="10.140625" style="3" customWidth="1"/>
    <col min="8" max="8" width="12" style="3" customWidth="1"/>
    <col min="9" max="9" width="10.140625" style="3" customWidth="1"/>
    <col min="10" max="11" width="9.140625" style="3"/>
    <col min="12" max="13" width="10.140625" style="3" customWidth="1"/>
    <col min="14" max="15" width="9.140625" style="3"/>
    <col min="16" max="16" width="1.7109375" style="3" customWidth="1"/>
    <col min="17" max="17" width="10.7109375" style="3" hidden="1" customWidth="1" outlineLevel="1"/>
    <col min="18" max="18" width="12" style="3" hidden="1" customWidth="1" outlineLevel="1"/>
    <col min="19" max="20" width="9.140625" style="3" hidden="1" customWidth="1" outlineLevel="1"/>
    <col min="21" max="23" width="10.140625" style="3" hidden="1" customWidth="1" outlineLevel="1"/>
    <col min="24" max="25" width="9.140625" style="3" hidden="1" customWidth="1" outlineLevel="1"/>
    <col min="26" max="26" width="1.7109375" style="3" customWidth="1" collapsed="1"/>
    <col min="27" max="27" width="9.140625" style="3"/>
    <col min="28" max="29" width="9.140625" style="3" customWidth="1"/>
    <col min="30" max="35" width="9.140625" style="3"/>
    <col min="36" max="36" width="9.85546875" style="3" customWidth="1"/>
    <col min="37" max="37" width="10.140625" style="3" customWidth="1"/>
    <col min="38" max="41" width="0" style="3" hidden="1" customWidth="1"/>
    <col min="42" max="16384" width="9.140625" style="3"/>
  </cols>
  <sheetData>
    <row r="1" spans="1:34" s="4" customFormat="1" ht="21" customHeight="1" thickBot="1">
      <c r="A1" s="44" t="s">
        <v>115</v>
      </c>
      <c r="Q1" s="44" t="s">
        <v>19</v>
      </c>
      <c r="AH1" s="9"/>
    </row>
    <row r="2" spans="1:34" ht="12.75" customHeight="1" thickBot="1">
      <c r="A2" s="60"/>
      <c r="B2" s="146" t="s">
        <v>1</v>
      </c>
      <c r="C2" s="147"/>
      <c r="D2" s="147"/>
      <c r="E2" s="147"/>
      <c r="F2" s="147"/>
      <c r="G2" s="148"/>
      <c r="H2" s="146" t="s">
        <v>2</v>
      </c>
      <c r="I2" s="147"/>
      <c r="J2" s="147"/>
      <c r="K2" s="147"/>
      <c r="L2" s="147"/>
      <c r="M2" s="148"/>
      <c r="Q2" s="59"/>
      <c r="R2" s="156" t="s">
        <v>2</v>
      </c>
      <c r="S2" s="157"/>
      <c r="T2" s="157"/>
      <c r="U2" s="157"/>
      <c r="V2" s="157"/>
      <c r="W2" s="158"/>
      <c r="X2" s="4"/>
      <c r="Y2" s="4"/>
      <c r="AE2" s="4"/>
      <c r="AF2" s="4"/>
    </row>
    <row r="3" spans="1:34" ht="23.25" thickBot="1">
      <c r="A3" s="71"/>
      <c r="B3" s="57" t="s">
        <v>107</v>
      </c>
      <c r="C3" s="57" t="s">
        <v>108</v>
      </c>
      <c r="D3" s="57" t="s">
        <v>109</v>
      </c>
      <c r="E3" s="57" t="s">
        <v>110</v>
      </c>
      <c r="F3" s="57" t="s">
        <v>112</v>
      </c>
      <c r="G3" s="57" t="s">
        <v>6</v>
      </c>
      <c r="H3" s="57" t="s">
        <v>107</v>
      </c>
      <c r="I3" s="57" t="s">
        <v>108</v>
      </c>
      <c r="J3" s="57" t="s">
        <v>109</v>
      </c>
      <c r="K3" s="57" t="s">
        <v>110</v>
      </c>
      <c r="L3" s="57" t="s">
        <v>112</v>
      </c>
      <c r="M3" s="57" t="s">
        <v>7</v>
      </c>
      <c r="Q3" s="71"/>
      <c r="R3" s="57" t="s">
        <v>107</v>
      </c>
      <c r="S3" s="57" t="s">
        <v>108</v>
      </c>
      <c r="T3" s="57" t="s">
        <v>109</v>
      </c>
      <c r="U3" s="57" t="s">
        <v>110</v>
      </c>
      <c r="V3" s="57" t="s">
        <v>111</v>
      </c>
      <c r="W3" s="57" t="s">
        <v>7</v>
      </c>
      <c r="X3" s="4"/>
      <c r="Y3" s="4"/>
      <c r="AB3" s="6"/>
      <c r="AD3" s="6"/>
      <c r="AE3" s="4"/>
      <c r="AF3" s="4"/>
    </row>
    <row r="4" spans="1:34" ht="14.25" customHeight="1" thickBot="1">
      <c r="A4" s="153" t="s">
        <v>9</v>
      </c>
      <c r="B4" s="154"/>
      <c r="C4" s="154"/>
      <c r="D4" s="154"/>
      <c r="E4" s="154"/>
      <c r="F4" s="154"/>
      <c r="G4" s="154"/>
      <c r="H4" s="154"/>
      <c r="I4" s="154"/>
      <c r="J4" s="154"/>
      <c r="K4" s="154"/>
      <c r="L4" s="154"/>
      <c r="M4" s="155"/>
      <c r="Q4" s="153" t="s">
        <v>194</v>
      </c>
      <c r="R4" s="154"/>
      <c r="S4" s="154"/>
      <c r="T4" s="154"/>
      <c r="U4" s="154"/>
      <c r="V4" s="154"/>
      <c r="W4" s="155"/>
      <c r="X4" s="4"/>
      <c r="Y4" s="4"/>
      <c r="AB4" s="7"/>
      <c r="AC4" s="7"/>
      <c r="AE4" s="4"/>
      <c r="AF4" s="4"/>
    </row>
    <row r="5" spans="1:34" ht="13.5" customHeight="1" thickBot="1">
      <c r="A5" s="48">
        <v>2008</v>
      </c>
      <c r="B5" s="80">
        <v>72.828403860192978</v>
      </c>
      <c r="C5" s="80">
        <v>22.859977062625198</v>
      </c>
      <c r="D5" s="80">
        <v>9.4786565330997234</v>
      </c>
      <c r="E5" s="108">
        <v>12.297756721784555</v>
      </c>
      <c r="F5" s="80">
        <v>50.126759493520616</v>
      </c>
      <c r="G5" s="19">
        <v>167.59155367122307</v>
      </c>
      <c r="H5" s="23"/>
      <c r="I5" s="24"/>
      <c r="J5" s="24"/>
      <c r="K5" s="24"/>
      <c r="L5" s="24"/>
      <c r="M5" s="51"/>
      <c r="Q5" s="48">
        <v>2008</v>
      </c>
      <c r="R5" s="46">
        <f>B5</f>
        <v>72.828403860192978</v>
      </c>
      <c r="S5" s="46">
        <f>C5</f>
        <v>22.859977062625198</v>
      </c>
      <c r="T5" s="46">
        <f>D5</f>
        <v>9.4786565330997234</v>
      </c>
      <c r="U5" s="46">
        <f>E5</f>
        <v>12.297756721784555</v>
      </c>
      <c r="V5" s="46">
        <f>F5</f>
        <v>50.126759493520616</v>
      </c>
      <c r="W5" s="47">
        <f t="shared" ref="W5:W10" si="0">SUM(R5:V5)</f>
        <v>167.59155367122307</v>
      </c>
      <c r="X5" s="4"/>
      <c r="Y5" s="4"/>
      <c r="AB5" s="7"/>
      <c r="AC5" s="7"/>
      <c r="AE5" s="4"/>
      <c r="AF5" s="4"/>
    </row>
    <row r="6" spans="1:34" ht="13.5" thickBot="1">
      <c r="A6" s="48">
        <f t="shared" ref="A6:A30" si="1">A5+1</f>
        <v>2009</v>
      </c>
      <c r="B6" s="80">
        <v>63.395355262760759</v>
      </c>
      <c r="C6" s="80">
        <v>17.38082805530161</v>
      </c>
      <c r="D6" s="80">
        <v>7.187046906264742</v>
      </c>
      <c r="E6" s="108">
        <v>27.616970514824207</v>
      </c>
      <c r="F6" s="80">
        <v>61.544779608911313</v>
      </c>
      <c r="G6" s="19">
        <v>177.12498034806262</v>
      </c>
      <c r="H6" s="23"/>
      <c r="I6" s="24"/>
      <c r="J6" s="24"/>
      <c r="K6" s="24"/>
      <c r="L6" s="24"/>
      <c r="M6" s="51"/>
      <c r="Q6" s="48">
        <f t="shared" ref="Q6:Q30" si="2">Q5+1</f>
        <v>2009</v>
      </c>
      <c r="R6" s="46">
        <f>B6</f>
        <v>63.395355262760759</v>
      </c>
      <c r="S6" s="46">
        <f t="shared" ref="S6:T9" si="3">C6</f>
        <v>17.38082805530161</v>
      </c>
      <c r="T6" s="46">
        <f t="shared" si="3"/>
        <v>7.187046906264742</v>
      </c>
      <c r="U6" s="46">
        <f t="shared" ref="U6:V9" si="4">E6</f>
        <v>27.616970514824207</v>
      </c>
      <c r="V6" s="46">
        <f t="shared" si="4"/>
        <v>61.544779608911313</v>
      </c>
      <c r="W6" s="47">
        <f t="shared" si="0"/>
        <v>177.12498034806262</v>
      </c>
      <c r="X6" s="4"/>
      <c r="Y6" s="4"/>
      <c r="AE6" s="4"/>
      <c r="AF6" s="4"/>
    </row>
    <row r="7" spans="1:34" ht="13.5" thickBot="1">
      <c r="A7" s="48">
        <f t="shared" si="1"/>
        <v>2010</v>
      </c>
      <c r="B7" s="80">
        <v>62.633522556541507</v>
      </c>
      <c r="C7" s="80">
        <v>7.1816842751290286</v>
      </c>
      <c r="D7" s="80">
        <v>10.080305838542834</v>
      </c>
      <c r="E7" s="108">
        <v>31.838127461026197</v>
      </c>
      <c r="F7" s="80">
        <v>91.574434117781962</v>
      </c>
      <c r="G7" s="19">
        <v>203.30807424902156</v>
      </c>
      <c r="H7" s="23"/>
      <c r="I7" s="24"/>
      <c r="J7" s="24"/>
      <c r="K7" s="24"/>
      <c r="L7" s="24"/>
      <c r="M7" s="51"/>
      <c r="Q7" s="48">
        <f t="shared" si="2"/>
        <v>2010</v>
      </c>
      <c r="R7" s="46">
        <f>B7</f>
        <v>62.633522556541507</v>
      </c>
      <c r="S7" s="46">
        <f t="shared" si="3"/>
        <v>7.1816842751290286</v>
      </c>
      <c r="T7" s="46">
        <f t="shared" si="3"/>
        <v>10.080305838542834</v>
      </c>
      <c r="U7" s="46">
        <f t="shared" si="4"/>
        <v>31.838127461026197</v>
      </c>
      <c r="V7" s="46">
        <f t="shared" si="4"/>
        <v>91.574434117781962</v>
      </c>
      <c r="W7" s="47">
        <f t="shared" si="0"/>
        <v>203.30807424902156</v>
      </c>
      <c r="X7" s="4"/>
      <c r="Y7" s="4"/>
      <c r="AE7" s="4"/>
      <c r="AF7" s="4"/>
    </row>
    <row r="8" spans="1:34" ht="13.5" thickBot="1">
      <c r="A8" s="48">
        <f t="shared" si="1"/>
        <v>2011</v>
      </c>
      <c r="B8" s="80">
        <v>60.085241013557386</v>
      </c>
      <c r="C8" s="80">
        <v>8.9701321590761136</v>
      </c>
      <c r="D8" s="80">
        <v>11.801037412735022</v>
      </c>
      <c r="E8" s="108">
        <v>28.97513599017346</v>
      </c>
      <c r="F8" s="80">
        <v>79.18271821069952</v>
      </c>
      <c r="G8" s="19">
        <v>189.01426478624148</v>
      </c>
      <c r="H8" s="23"/>
      <c r="I8" s="24"/>
      <c r="J8" s="24"/>
      <c r="K8" s="24"/>
      <c r="L8" s="24"/>
      <c r="M8" s="51"/>
      <c r="Q8" s="48">
        <f t="shared" si="2"/>
        <v>2011</v>
      </c>
      <c r="R8" s="46">
        <f>B8</f>
        <v>60.085241013557386</v>
      </c>
      <c r="S8" s="46">
        <f t="shared" si="3"/>
        <v>8.9701321590761136</v>
      </c>
      <c r="T8" s="46">
        <f t="shared" si="3"/>
        <v>11.801037412735022</v>
      </c>
      <c r="U8" s="46">
        <f t="shared" si="4"/>
        <v>28.97513599017346</v>
      </c>
      <c r="V8" s="46">
        <f t="shared" si="4"/>
        <v>79.18271821069952</v>
      </c>
      <c r="W8" s="47">
        <f t="shared" si="0"/>
        <v>189.01426478624148</v>
      </c>
      <c r="X8" s="4"/>
      <c r="Y8" s="4"/>
      <c r="AE8" s="4"/>
      <c r="AF8" s="4"/>
    </row>
    <row r="9" spans="1:34" ht="13.5" thickBot="1">
      <c r="A9" s="48">
        <f t="shared" si="1"/>
        <v>2012</v>
      </c>
      <c r="B9" s="80">
        <v>62.986820784045292</v>
      </c>
      <c r="C9" s="80">
        <v>15.713476285288872</v>
      </c>
      <c r="D9" s="80">
        <v>11.598904098721404</v>
      </c>
      <c r="E9" s="108">
        <v>32.504496487305353</v>
      </c>
      <c r="F9" s="80">
        <v>78.215880965469765</v>
      </c>
      <c r="G9" s="19">
        <v>201.01957862083071</v>
      </c>
      <c r="H9" s="26"/>
      <c r="I9" s="27"/>
      <c r="J9" s="27"/>
      <c r="K9" s="27"/>
      <c r="L9" s="27"/>
      <c r="M9" s="18"/>
      <c r="Q9" s="48">
        <f t="shared" si="2"/>
        <v>2012</v>
      </c>
      <c r="R9" s="46">
        <f>B9</f>
        <v>62.986820784045292</v>
      </c>
      <c r="S9" s="46">
        <f t="shared" si="3"/>
        <v>15.713476285288872</v>
      </c>
      <c r="T9" s="46">
        <f t="shared" si="3"/>
        <v>11.598904098721404</v>
      </c>
      <c r="U9" s="46">
        <f t="shared" si="4"/>
        <v>32.504496487305353</v>
      </c>
      <c r="V9" s="46">
        <f t="shared" si="4"/>
        <v>78.215880965469765</v>
      </c>
      <c r="W9" s="47">
        <f t="shared" si="0"/>
        <v>201.01957862083071</v>
      </c>
      <c r="X9" s="4"/>
      <c r="Y9" s="4"/>
      <c r="AE9" s="4"/>
      <c r="AF9" s="4"/>
    </row>
    <row r="10" spans="1:34" ht="13.5" thickBot="1">
      <c r="A10" s="48">
        <f t="shared" si="1"/>
        <v>2013</v>
      </c>
      <c r="B10" s="20"/>
      <c r="C10" s="21"/>
      <c r="D10" s="21"/>
      <c r="E10" s="21"/>
      <c r="F10" s="21"/>
      <c r="G10" s="22"/>
      <c r="H10" s="18">
        <v>51.913973942866519</v>
      </c>
      <c r="I10" s="18">
        <v>9.4414297523115813</v>
      </c>
      <c r="J10" s="18">
        <v>6.2451526659034835</v>
      </c>
      <c r="K10" s="18">
        <v>29.613719030957263</v>
      </c>
      <c r="L10" s="18">
        <v>52.125641741684412</v>
      </c>
      <c r="M10" s="19">
        <v>149.33991713372325</v>
      </c>
      <c r="N10" s="123"/>
      <c r="O10" s="116"/>
      <c r="Q10" s="48">
        <f t="shared" si="2"/>
        <v>2013</v>
      </c>
      <c r="R10" s="18">
        <f t="shared" ref="R10:R30" si="5">H10</f>
        <v>51.913973942866519</v>
      </c>
      <c r="S10" s="18">
        <f t="shared" ref="S10:T25" si="6">I10</f>
        <v>9.4414297523115813</v>
      </c>
      <c r="T10" s="18">
        <f>J10</f>
        <v>6.2451526659034835</v>
      </c>
      <c r="U10" s="18">
        <f>K10</f>
        <v>29.613719030957263</v>
      </c>
      <c r="V10" s="18">
        <f t="shared" ref="V10:V30" si="7">L10</f>
        <v>52.125641741684412</v>
      </c>
      <c r="W10" s="19">
        <f t="shared" si="0"/>
        <v>149.33991713372325</v>
      </c>
      <c r="X10" s="4"/>
      <c r="Y10" s="4"/>
      <c r="AE10" s="4"/>
      <c r="AF10" s="4"/>
    </row>
    <row r="11" spans="1:34" ht="13.5" thickBot="1">
      <c r="A11" s="48">
        <f t="shared" si="1"/>
        <v>2014</v>
      </c>
      <c r="B11" s="23"/>
      <c r="C11" s="24"/>
      <c r="D11" s="24"/>
      <c r="E11" s="24"/>
      <c r="F11" s="24"/>
      <c r="G11" s="25"/>
      <c r="H11" s="18">
        <v>43.251814256697834</v>
      </c>
      <c r="I11" s="18">
        <v>1.170222329533394</v>
      </c>
      <c r="J11" s="18">
        <v>1.0509825205309649</v>
      </c>
      <c r="K11" s="18">
        <v>28.812382412312267</v>
      </c>
      <c r="L11" s="18">
        <v>55.249132216522646</v>
      </c>
      <c r="M11" s="19">
        <v>129.53453373559711</v>
      </c>
      <c r="N11" s="123"/>
      <c r="O11" s="116"/>
      <c r="Q11" s="48">
        <f t="shared" si="2"/>
        <v>2014</v>
      </c>
      <c r="R11" s="18">
        <f t="shared" si="5"/>
        <v>43.251814256697834</v>
      </c>
      <c r="S11" s="18">
        <f t="shared" si="6"/>
        <v>1.170222329533394</v>
      </c>
      <c r="T11" s="18">
        <f t="shared" si="6"/>
        <v>1.0509825205309649</v>
      </c>
      <c r="U11" s="108">
        <f t="shared" ref="U11:U30" si="8">K11</f>
        <v>28.812382412312267</v>
      </c>
      <c r="V11" s="18">
        <f t="shared" si="7"/>
        <v>55.249132216522646</v>
      </c>
      <c r="W11" s="19">
        <f t="shared" ref="W11:W30" si="9">SUM(R11:V11)</f>
        <v>129.53453373559711</v>
      </c>
      <c r="X11" s="4"/>
      <c r="Y11" s="4"/>
      <c r="AE11" s="4"/>
      <c r="AF11" s="4"/>
    </row>
    <row r="12" spans="1:34" ht="13.5" thickBot="1">
      <c r="A12" s="48">
        <f t="shared" si="1"/>
        <v>2015</v>
      </c>
      <c r="B12" s="23"/>
      <c r="C12" s="24"/>
      <c r="D12" s="24"/>
      <c r="E12" s="24"/>
      <c r="F12" s="24"/>
      <c r="G12" s="25"/>
      <c r="H12" s="18">
        <v>30.966859349332662</v>
      </c>
      <c r="I12" s="18">
        <v>1.0487185761526585</v>
      </c>
      <c r="J12" s="18">
        <v>0.74285135899958343</v>
      </c>
      <c r="K12" s="18">
        <v>19.783408754795637</v>
      </c>
      <c r="L12" s="18">
        <v>41.233940653868352</v>
      </c>
      <c r="M12" s="19">
        <v>93.775778693148879</v>
      </c>
      <c r="N12" s="124"/>
      <c r="Q12" s="48">
        <f t="shared" si="2"/>
        <v>2015</v>
      </c>
      <c r="R12" s="18">
        <f t="shared" si="5"/>
        <v>30.966859349332662</v>
      </c>
      <c r="S12" s="18">
        <f t="shared" si="6"/>
        <v>1.0487185761526585</v>
      </c>
      <c r="T12" s="18">
        <f t="shared" si="6"/>
        <v>0.74285135899958343</v>
      </c>
      <c r="U12" s="108">
        <f t="shared" si="8"/>
        <v>19.783408754795637</v>
      </c>
      <c r="V12" s="18">
        <f t="shared" si="7"/>
        <v>41.233940653868352</v>
      </c>
      <c r="W12" s="19">
        <f t="shared" si="9"/>
        <v>93.775778693148879</v>
      </c>
      <c r="X12" s="4"/>
      <c r="Y12" s="4"/>
      <c r="AE12" s="4"/>
      <c r="AF12" s="4"/>
    </row>
    <row r="13" spans="1:34" ht="13.5" thickBot="1">
      <c r="A13" s="48">
        <f t="shared" si="1"/>
        <v>2016</v>
      </c>
      <c r="B13" s="23"/>
      <c r="C13" s="24"/>
      <c r="D13" s="24"/>
      <c r="E13" s="24"/>
      <c r="F13" s="24"/>
      <c r="G13" s="25"/>
      <c r="H13" s="18">
        <v>30.976003450809877</v>
      </c>
      <c r="I13" s="18">
        <v>1.1316946013317413</v>
      </c>
      <c r="J13" s="18">
        <v>0.34876717077465397</v>
      </c>
      <c r="K13" s="18">
        <v>15.401776205381481</v>
      </c>
      <c r="L13" s="18">
        <v>17.298318528814438</v>
      </c>
      <c r="M13" s="19">
        <v>65.156559957112194</v>
      </c>
      <c r="Q13" s="48">
        <f t="shared" si="2"/>
        <v>2016</v>
      </c>
      <c r="R13" s="18">
        <f t="shared" si="5"/>
        <v>30.976003450809877</v>
      </c>
      <c r="S13" s="18">
        <f t="shared" si="6"/>
        <v>1.1316946013317413</v>
      </c>
      <c r="T13" s="18">
        <f t="shared" si="6"/>
        <v>0.34876717077465397</v>
      </c>
      <c r="U13" s="108">
        <f t="shared" si="8"/>
        <v>15.401776205381481</v>
      </c>
      <c r="V13" s="18">
        <f t="shared" si="7"/>
        <v>17.298318528814438</v>
      </c>
      <c r="W13" s="19">
        <f t="shared" si="9"/>
        <v>65.156559957112194</v>
      </c>
      <c r="X13" s="4"/>
      <c r="Y13" s="4"/>
      <c r="AE13" s="4"/>
      <c r="AF13" s="4"/>
    </row>
    <row r="14" spans="1:34" ht="13.5" thickBot="1">
      <c r="A14" s="48">
        <f t="shared" si="1"/>
        <v>2017</v>
      </c>
      <c r="B14" s="23"/>
      <c r="C14" s="24"/>
      <c r="D14" s="24"/>
      <c r="E14" s="24"/>
      <c r="F14" s="24"/>
      <c r="G14" s="25"/>
      <c r="H14" s="18">
        <v>28.512568313666577</v>
      </c>
      <c r="I14" s="18">
        <v>2.0281770780214061</v>
      </c>
      <c r="J14" s="18">
        <v>0.92455926894520002</v>
      </c>
      <c r="K14" s="18">
        <v>22.804992657653834</v>
      </c>
      <c r="L14" s="18">
        <v>16.009888672742189</v>
      </c>
      <c r="M14" s="19">
        <v>70.280185991029214</v>
      </c>
      <c r="Q14" s="48">
        <f t="shared" si="2"/>
        <v>2017</v>
      </c>
      <c r="R14" s="18">
        <f t="shared" si="5"/>
        <v>28.512568313666577</v>
      </c>
      <c r="S14" s="18">
        <f t="shared" si="6"/>
        <v>2.0281770780214061</v>
      </c>
      <c r="T14" s="18">
        <f t="shared" si="6"/>
        <v>0.92455926894520002</v>
      </c>
      <c r="U14" s="108">
        <f t="shared" si="8"/>
        <v>22.804992657653834</v>
      </c>
      <c r="V14" s="18">
        <f t="shared" si="7"/>
        <v>16.009888672742189</v>
      </c>
      <c r="W14" s="19">
        <f t="shared" si="9"/>
        <v>70.280185991029214</v>
      </c>
      <c r="X14" s="4"/>
      <c r="Y14" s="4"/>
      <c r="AE14" s="4"/>
      <c r="AF14" s="4"/>
    </row>
    <row r="15" spans="1:34" ht="13.5" thickBot="1">
      <c r="A15" s="48">
        <f t="shared" si="1"/>
        <v>2018</v>
      </c>
      <c r="B15" s="23"/>
      <c r="C15" s="24"/>
      <c r="D15" s="24"/>
      <c r="E15" s="24"/>
      <c r="F15" s="24"/>
      <c r="G15" s="25"/>
      <c r="H15" s="18">
        <v>27.037603813434608</v>
      </c>
      <c r="I15" s="18">
        <v>2.643038101576618</v>
      </c>
      <c r="J15" s="18">
        <v>0.58087154881867953</v>
      </c>
      <c r="K15" s="18">
        <v>24.378423114038736</v>
      </c>
      <c r="L15" s="18">
        <v>13.282191865481265</v>
      </c>
      <c r="M15" s="19">
        <v>67.922128443349905</v>
      </c>
      <c r="N15" s="131"/>
      <c r="Q15" s="48">
        <f t="shared" si="2"/>
        <v>2018</v>
      </c>
      <c r="R15" s="18">
        <f t="shared" si="5"/>
        <v>27.037603813434608</v>
      </c>
      <c r="S15" s="18">
        <f t="shared" si="6"/>
        <v>2.643038101576618</v>
      </c>
      <c r="T15" s="18">
        <f t="shared" si="6"/>
        <v>0.58087154881867953</v>
      </c>
      <c r="U15" s="108">
        <f t="shared" si="8"/>
        <v>24.378423114038736</v>
      </c>
      <c r="V15" s="18">
        <f t="shared" si="7"/>
        <v>13.282191865481265</v>
      </c>
      <c r="W15" s="19">
        <f t="shared" si="9"/>
        <v>67.922128443349905</v>
      </c>
      <c r="X15" s="4"/>
      <c r="Y15" s="4"/>
      <c r="AE15" s="4"/>
      <c r="AF15" s="4"/>
    </row>
    <row r="16" spans="1:34" ht="13.5" thickBot="1">
      <c r="A16" s="48">
        <f t="shared" si="1"/>
        <v>2019</v>
      </c>
      <c r="B16" s="23"/>
      <c r="C16" s="24"/>
      <c r="D16" s="24"/>
      <c r="E16" s="24"/>
      <c r="F16" s="24"/>
      <c r="G16" s="25"/>
      <c r="H16" s="18">
        <v>27.123460599928737</v>
      </c>
      <c r="I16" s="18">
        <v>2.5623073140922625</v>
      </c>
      <c r="J16" s="18">
        <v>0.68747664816381193</v>
      </c>
      <c r="K16" s="18">
        <v>25.237724005136371</v>
      </c>
      <c r="L16" s="18">
        <v>11.137533663716699</v>
      </c>
      <c r="M16" s="19">
        <v>66.748502231037875</v>
      </c>
      <c r="Q16" s="48">
        <f t="shared" si="2"/>
        <v>2019</v>
      </c>
      <c r="R16" s="18">
        <f t="shared" si="5"/>
        <v>27.123460599928737</v>
      </c>
      <c r="S16" s="18">
        <f t="shared" si="6"/>
        <v>2.5623073140922625</v>
      </c>
      <c r="T16" s="18">
        <f t="shared" si="6"/>
        <v>0.68747664816381193</v>
      </c>
      <c r="U16" s="108">
        <f t="shared" si="8"/>
        <v>25.237724005136371</v>
      </c>
      <c r="V16" s="18">
        <f t="shared" si="7"/>
        <v>11.137533663716699</v>
      </c>
      <c r="W16" s="19">
        <f t="shared" si="9"/>
        <v>66.748502231037875</v>
      </c>
      <c r="X16" s="4"/>
      <c r="Y16" s="4"/>
      <c r="AE16" s="4"/>
      <c r="AF16" s="4"/>
    </row>
    <row r="17" spans="1:32" ht="13.5" thickBot="1">
      <c r="A17" s="48">
        <f t="shared" si="1"/>
        <v>2020</v>
      </c>
      <c r="B17" s="23"/>
      <c r="C17" s="24"/>
      <c r="D17" s="24"/>
      <c r="E17" s="24"/>
      <c r="F17" s="24"/>
      <c r="G17" s="25"/>
      <c r="H17" s="18">
        <v>27.182406549554361</v>
      </c>
      <c r="I17" s="18">
        <v>3.3339013118793512</v>
      </c>
      <c r="J17" s="18">
        <v>0.7754411537085939</v>
      </c>
      <c r="K17" s="18">
        <v>26.761247022117708</v>
      </c>
      <c r="L17" s="18">
        <v>7.749407820203178</v>
      </c>
      <c r="M17" s="19">
        <v>65.80240385746319</v>
      </c>
      <c r="Q17" s="48">
        <f t="shared" si="2"/>
        <v>2020</v>
      </c>
      <c r="R17" s="18">
        <f t="shared" si="5"/>
        <v>27.182406549554361</v>
      </c>
      <c r="S17" s="18">
        <f t="shared" si="6"/>
        <v>3.3339013118793512</v>
      </c>
      <c r="T17" s="18">
        <f t="shared" si="6"/>
        <v>0.7754411537085939</v>
      </c>
      <c r="U17" s="108">
        <f t="shared" si="8"/>
        <v>26.761247022117708</v>
      </c>
      <c r="V17" s="18">
        <f t="shared" si="7"/>
        <v>7.749407820203178</v>
      </c>
      <c r="W17" s="19">
        <f t="shared" si="9"/>
        <v>65.80240385746319</v>
      </c>
      <c r="X17" s="4"/>
      <c r="Y17" s="4"/>
      <c r="AE17" s="4"/>
      <c r="AF17" s="4"/>
    </row>
    <row r="18" spans="1:32" ht="13.5" thickBot="1">
      <c r="A18" s="48">
        <f t="shared" si="1"/>
        <v>2021</v>
      </c>
      <c r="B18" s="23"/>
      <c r="C18" s="24"/>
      <c r="D18" s="24"/>
      <c r="E18" s="24"/>
      <c r="F18" s="24"/>
      <c r="G18" s="25"/>
      <c r="H18" s="18">
        <v>27.101884667345178</v>
      </c>
      <c r="I18" s="18">
        <v>3.3253356783014634</v>
      </c>
      <c r="J18" s="18">
        <v>0.8505048014167228</v>
      </c>
      <c r="K18" s="18">
        <v>20.205234171422465</v>
      </c>
      <c r="L18" s="18">
        <v>9.9784953250869322</v>
      </c>
      <c r="M18" s="19">
        <v>61.461454643572758</v>
      </c>
      <c r="Q18" s="48">
        <f t="shared" si="2"/>
        <v>2021</v>
      </c>
      <c r="R18" s="18">
        <f t="shared" si="5"/>
        <v>27.101884667345178</v>
      </c>
      <c r="S18" s="18">
        <f t="shared" si="6"/>
        <v>3.3253356783014634</v>
      </c>
      <c r="T18" s="18">
        <f t="shared" si="6"/>
        <v>0.8505048014167228</v>
      </c>
      <c r="U18" s="108">
        <f t="shared" si="8"/>
        <v>20.205234171422465</v>
      </c>
      <c r="V18" s="18">
        <f t="shared" si="7"/>
        <v>9.9784953250869322</v>
      </c>
      <c r="W18" s="19">
        <f t="shared" si="9"/>
        <v>61.461454643572758</v>
      </c>
      <c r="X18" s="4"/>
      <c r="Y18" s="4"/>
      <c r="AE18" s="4"/>
      <c r="AF18" s="4"/>
    </row>
    <row r="19" spans="1:32" ht="13.5" thickBot="1">
      <c r="A19" s="48">
        <f t="shared" si="1"/>
        <v>2022</v>
      </c>
      <c r="B19" s="23"/>
      <c r="C19" s="24"/>
      <c r="D19" s="24"/>
      <c r="E19" s="24"/>
      <c r="F19" s="24"/>
      <c r="G19" s="25"/>
      <c r="H19" s="18">
        <v>27.597427162382651</v>
      </c>
      <c r="I19" s="18">
        <v>3.759813701355518</v>
      </c>
      <c r="J19" s="18">
        <v>1.0523150349904304</v>
      </c>
      <c r="K19" s="18">
        <v>12.889968757315859</v>
      </c>
      <c r="L19" s="18">
        <v>11.694681371854637</v>
      </c>
      <c r="M19" s="19">
        <v>56.994206027899089</v>
      </c>
      <c r="Q19" s="48">
        <f t="shared" si="2"/>
        <v>2022</v>
      </c>
      <c r="R19" s="18">
        <f t="shared" si="5"/>
        <v>27.597427162382651</v>
      </c>
      <c r="S19" s="18">
        <f t="shared" si="6"/>
        <v>3.759813701355518</v>
      </c>
      <c r="T19" s="18">
        <f t="shared" si="6"/>
        <v>1.0523150349904304</v>
      </c>
      <c r="U19" s="108">
        <f t="shared" si="8"/>
        <v>12.889968757315859</v>
      </c>
      <c r="V19" s="18">
        <f t="shared" si="7"/>
        <v>11.694681371854637</v>
      </c>
      <c r="W19" s="19">
        <f t="shared" si="9"/>
        <v>56.994206027899089</v>
      </c>
      <c r="X19" s="4"/>
      <c r="Y19" s="4"/>
      <c r="AE19" s="4"/>
      <c r="AF19" s="4"/>
    </row>
    <row r="20" spans="1:32" ht="13.5" thickBot="1">
      <c r="A20" s="48">
        <f t="shared" si="1"/>
        <v>2023</v>
      </c>
      <c r="B20" s="23"/>
      <c r="C20" s="24"/>
      <c r="D20" s="24"/>
      <c r="E20" s="24"/>
      <c r="F20" s="24"/>
      <c r="G20" s="25"/>
      <c r="H20" s="18">
        <v>27.500317610692065</v>
      </c>
      <c r="I20" s="18">
        <v>3.9022980759259762</v>
      </c>
      <c r="J20" s="18">
        <v>0.95829937992545389</v>
      </c>
      <c r="K20" s="18">
        <v>13.084561904475148</v>
      </c>
      <c r="L20" s="18">
        <v>12.854286703942838</v>
      </c>
      <c r="M20" s="19">
        <v>58.29976367496149</v>
      </c>
      <c r="Q20" s="48">
        <f t="shared" si="2"/>
        <v>2023</v>
      </c>
      <c r="R20" s="18">
        <f t="shared" si="5"/>
        <v>27.500317610692065</v>
      </c>
      <c r="S20" s="18">
        <f t="shared" si="6"/>
        <v>3.9022980759259762</v>
      </c>
      <c r="T20" s="18">
        <f t="shared" si="6"/>
        <v>0.95829937992545389</v>
      </c>
      <c r="U20" s="108">
        <f t="shared" si="8"/>
        <v>13.084561904475148</v>
      </c>
      <c r="V20" s="18">
        <f t="shared" si="7"/>
        <v>12.854286703942838</v>
      </c>
      <c r="W20" s="19">
        <f t="shared" si="9"/>
        <v>58.29976367496149</v>
      </c>
      <c r="X20" s="4"/>
      <c r="Y20" s="4"/>
      <c r="AE20" s="4"/>
      <c r="AF20" s="4"/>
    </row>
    <row r="21" spans="1:32" ht="13.5" thickBot="1">
      <c r="A21" s="48">
        <f t="shared" si="1"/>
        <v>2024</v>
      </c>
      <c r="B21" s="23"/>
      <c r="C21" s="24"/>
      <c r="D21" s="24"/>
      <c r="E21" s="24"/>
      <c r="F21" s="24"/>
      <c r="G21" s="25"/>
      <c r="H21" s="18">
        <v>27.601086082404763</v>
      </c>
      <c r="I21" s="18">
        <v>4.122494618846579</v>
      </c>
      <c r="J21" s="18">
        <v>0.8926833351865997</v>
      </c>
      <c r="K21" s="18">
        <v>13.062640499457196</v>
      </c>
      <c r="L21" s="18">
        <v>14.686246676002622</v>
      </c>
      <c r="M21" s="19">
        <v>60.365151211897754</v>
      </c>
      <c r="Q21" s="48">
        <f t="shared" si="2"/>
        <v>2024</v>
      </c>
      <c r="R21" s="18">
        <f t="shared" si="5"/>
        <v>27.601086082404763</v>
      </c>
      <c r="S21" s="18">
        <f t="shared" si="6"/>
        <v>4.122494618846579</v>
      </c>
      <c r="T21" s="18">
        <f t="shared" si="6"/>
        <v>0.8926833351865997</v>
      </c>
      <c r="U21" s="108">
        <f t="shared" si="8"/>
        <v>13.062640499457196</v>
      </c>
      <c r="V21" s="18">
        <f t="shared" si="7"/>
        <v>14.686246676002622</v>
      </c>
      <c r="W21" s="19">
        <f t="shared" si="9"/>
        <v>60.365151211897754</v>
      </c>
      <c r="X21" s="4"/>
      <c r="Y21" s="4"/>
      <c r="AE21" s="4"/>
      <c r="AF21" s="4"/>
    </row>
    <row r="22" spans="1:32" ht="13.5" thickBot="1">
      <c r="A22" s="48">
        <f t="shared" si="1"/>
        <v>2025</v>
      </c>
      <c r="B22" s="23"/>
      <c r="C22" s="24"/>
      <c r="D22" s="24"/>
      <c r="E22" s="24"/>
      <c r="F22" s="24"/>
      <c r="G22" s="25"/>
      <c r="H22" s="18">
        <v>27.722393156276166</v>
      </c>
      <c r="I22" s="18">
        <v>3.9190380542028187</v>
      </c>
      <c r="J22" s="18">
        <v>0.87072529212805216</v>
      </c>
      <c r="K22" s="18">
        <v>12.928185098516002</v>
      </c>
      <c r="L22" s="18">
        <v>17.456938362707938</v>
      </c>
      <c r="M22" s="19">
        <v>62.897279963830975</v>
      </c>
      <c r="Q22" s="48">
        <f t="shared" si="2"/>
        <v>2025</v>
      </c>
      <c r="R22" s="18">
        <f t="shared" si="5"/>
        <v>27.722393156276166</v>
      </c>
      <c r="S22" s="18">
        <f t="shared" si="6"/>
        <v>3.9190380542028187</v>
      </c>
      <c r="T22" s="18">
        <f t="shared" si="6"/>
        <v>0.87072529212805216</v>
      </c>
      <c r="U22" s="108">
        <f t="shared" si="8"/>
        <v>12.928185098516002</v>
      </c>
      <c r="V22" s="18">
        <f t="shared" si="7"/>
        <v>17.456938362707938</v>
      </c>
      <c r="W22" s="19">
        <f t="shared" si="9"/>
        <v>62.897279963830975</v>
      </c>
      <c r="X22" s="4"/>
      <c r="Y22" s="4"/>
      <c r="AE22" s="4"/>
      <c r="AF22" s="4"/>
    </row>
    <row r="23" spans="1:32" ht="13.5" thickBot="1">
      <c r="A23" s="48">
        <f t="shared" si="1"/>
        <v>2026</v>
      </c>
      <c r="B23" s="23"/>
      <c r="C23" s="24"/>
      <c r="D23" s="24"/>
      <c r="E23" s="24"/>
      <c r="F23" s="24"/>
      <c r="G23" s="25"/>
      <c r="H23" s="18">
        <v>28.0535526830629</v>
      </c>
      <c r="I23" s="18">
        <v>4.5419602050497829</v>
      </c>
      <c r="J23" s="18">
        <v>0.92157337765900682</v>
      </c>
      <c r="K23" s="18">
        <v>13.175282102360686</v>
      </c>
      <c r="L23" s="18">
        <v>21.428376404958946</v>
      </c>
      <c r="M23" s="19">
        <v>68.120744773091332</v>
      </c>
      <c r="Q23" s="48">
        <f t="shared" si="2"/>
        <v>2026</v>
      </c>
      <c r="R23" s="18">
        <f t="shared" si="5"/>
        <v>28.0535526830629</v>
      </c>
      <c r="S23" s="18">
        <f t="shared" si="6"/>
        <v>4.5419602050497829</v>
      </c>
      <c r="T23" s="18">
        <f t="shared" si="6"/>
        <v>0.92157337765900682</v>
      </c>
      <c r="U23" s="108">
        <f t="shared" si="8"/>
        <v>13.175282102360686</v>
      </c>
      <c r="V23" s="18">
        <f t="shared" si="7"/>
        <v>21.428376404958946</v>
      </c>
      <c r="W23" s="19">
        <f t="shared" si="9"/>
        <v>68.120744773091332</v>
      </c>
      <c r="X23" s="4"/>
      <c r="Y23" s="4"/>
      <c r="AE23" s="4"/>
      <c r="AF23" s="4"/>
    </row>
    <row r="24" spans="1:32" ht="13.5" thickBot="1">
      <c r="A24" s="48">
        <f t="shared" si="1"/>
        <v>2027</v>
      </c>
      <c r="B24" s="23"/>
      <c r="C24" s="24"/>
      <c r="D24" s="24"/>
      <c r="E24" s="24"/>
      <c r="F24" s="24"/>
      <c r="G24" s="25"/>
      <c r="H24" s="18">
        <v>28.539444945024648</v>
      </c>
      <c r="I24" s="18">
        <v>4.8734044127961988</v>
      </c>
      <c r="J24" s="18">
        <v>1.0939641847388428</v>
      </c>
      <c r="K24" s="18">
        <v>13.844948392057447</v>
      </c>
      <c r="L24" s="18">
        <v>25.57964495227915</v>
      </c>
      <c r="M24" s="19">
        <v>73.931406886896283</v>
      </c>
      <c r="Q24" s="48">
        <f t="shared" si="2"/>
        <v>2027</v>
      </c>
      <c r="R24" s="18">
        <f t="shared" si="5"/>
        <v>28.539444945024648</v>
      </c>
      <c r="S24" s="18">
        <f t="shared" si="6"/>
        <v>4.8734044127961988</v>
      </c>
      <c r="T24" s="18">
        <f t="shared" si="6"/>
        <v>1.0939641847388428</v>
      </c>
      <c r="U24" s="108">
        <f t="shared" si="8"/>
        <v>13.844948392057447</v>
      </c>
      <c r="V24" s="18">
        <f t="shared" si="7"/>
        <v>25.57964495227915</v>
      </c>
      <c r="W24" s="19">
        <f t="shared" si="9"/>
        <v>73.931406886896283</v>
      </c>
      <c r="X24" s="4"/>
      <c r="Y24" s="4"/>
      <c r="AE24" s="4"/>
      <c r="AF24" s="4"/>
    </row>
    <row r="25" spans="1:32" ht="13.5" thickBot="1">
      <c r="A25" s="48">
        <f t="shared" si="1"/>
        <v>2028</v>
      </c>
      <c r="B25" s="23"/>
      <c r="C25" s="24"/>
      <c r="D25" s="24"/>
      <c r="E25" s="24"/>
      <c r="F25" s="24"/>
      <c r="G25" s="25"/>
      <c r="H25" s="18">
        <v>28.907666427406458</v>
      </c>
      <c r="I25" s="18">
        <v>5.5800451661196115</v>
      </c>
      <c r="J25" s="18">
        <v>1.1565895314810861</v>
      </c>
      <c r="K25" s="18">
        <v>14.459713057854744</v>
      </c>
      <c r="L25" s="18">
        <v>28.980424466136256</v>
      </c>
      <c r="M25" s="19">
        <v>79.084438648998159</v>
      </c>
      <c r="Q25" s="48">
        <f t="shared" si="2"/>
        <v>2028</v>
      </c>
      <c r="R25" s="18">
        <f t="shared" si="5"/>
        <v>28.907666427406458</v>
      </c>
      <c r="S25" s="18">
        <f t="shared" si="6"/>
        <v>5.5800451661196115</v>
      </c>
      <c r="T25" s="18">
        <f t="shared" si="6"/>
        <v>1.1565895314810861</v>
      </c>
      <c r="U25" s="108">
        <f t="shared" si="8"/>
        <v>14.459713057854744</v>
      </c>
      <c r="V25" s="18">
        <f t="shared" si="7"/>
        <v>28.980424466136256</v>
      </c>
      <c r="W25" s="19">
        <f t="shared" si="9"/>
        <v>79.084438648998159</v>
      </c>
      <c r="X25" s="4"/>
      <c r="Y25" s="4"/>
      <c r="AE25" s="4"/>
      <c r="AF25" s="4"/>
    </row>
    <row r="26" spans="1:32" ht="13.5" thickBot="1">
      <c r="A26" s="48">
        <f t="shared" si="1"/>
        <v>2029</v>
      </c>
      <c r="B26" s="23"/>
      <c r="C26" s="24"/>
      <c r="D26" s="24"/>
      <c r="E26" s="24"/>
      <c r="F26" s="24"/>
      <c r="G26" s="25"/>
      <c r="H26" s="18">
        <v>29.647883697927206</v>
      </c>
      <c r="I26" s="18">
        <v>6.3611409434297332</v>
      </c>
      <c r="J26" s="18">
        <v>1.2575179552485536</v>
      </c>
      <c r="K26" s="18">
        <v>15.41056499146195</v>
      </c>
      <c r="L26" s="18">
        <v>33.33503635661873</v>
      </c>
      <c r="M26" s="19">
        <v>86.012143944686173</v>
      </c>
      <c r="Q26" s="48">
        <f t="shared" si="2"/>
        <v>2029</v>
      </c>
      <c r="R26" s="18">
        <f t="shared" si="5"/>
        <v>29.647883697927206</v>
      </c>
      <c r="S26" s="18">
        <f t="shared" ref="S26:T30" si="10">I26</f>
        <v>6.3611409434297332</v>
      </c>
      <c r="T26" s="18">
        <f t="shared" si="10"/>
        <v>1.2575179552485536</v>
      </c>
      <c r="U26" s="108">
        <f t="shared" si="8"/>
        <v>15.41056499146195</v>
      </c>
      <c r="V26" s="18">
        <f t="shared" si="7"/>
        <v>33.33503635661873</v>
      </c>
      <c r="W26" s="19">
        <f t="shared" si="9"/>
        <v>86.012143944686173</v>
      </c>
      <c r="X26" s="4"/>
      <c r="Y26" s="4"/>
      <c r="AE26" s="4"/>
      <c r="AF26" s="4"/>
    </row>
    <row r="27" spans="1:32" ht="13.5" thickBot="1">
      <c r="A27" s="48">
        <f t="shared" si="1"/>
        <v>2030</v>
      </c>
      <c r="B27" s="23"/>
      <c r="C27" s="24"/>
      <c r="D27" s="24"/>
      <c r="E27" s="24"/>
      <c r="F27" s="24"/>
      <c r="G27" s="25"/>
      <c r="H27" s="18">
        <v>33.295483148294906</v>
      </c>
      <c r="I27" s="18">
        <v>7.2071465128665073</v>
      </c>
      <c r="J27" s="18">
        <v>1.5597002054367277</v>
      </c>
      <c r="K27" s="18">
        <v>16.527593929255321</v>
      </c>
      <c r="L27" s="18">
        <v>38.020453892244781</v>
      </c>
      <c r="M27" s="19">
        <v>96.610377688098254</v>
      </c>
      <c r="Q27" s="48">
        <f t="shared" si="2"/>
        <v>2030</v>
      </c>
      <c r="R27" s="18">
        <f t="shared" si="5"/>
        <v>33.295483148294906</v>
      </c>
      <c r="S27" s="18">
        <f t="shared" si="10"/>
        <v>7.2071465128665073</v>
      </c>
      <c r="T27" s="18">
        <f t="shared" si="10"/>
        <v>1.5597002054367277</v>
      </c>
      <c r="U27" s="108">
        <f t="shared" si="8"/>
        <v>16.527593929255321</v>
      </c>
      <c r="V27" s="18">
        <f t="shared" si="7"/>
        <v>38.020453892244781</v>
      </c>
      <c r="W27" s="19">
        <f t="shared" si="9"/>
        <v>96.610377688098254</v>
      </c>
      <c r="X27" s="4"/>
      <c r="Y27" s="4"/>
      <c r="AE27" s="4"/>
      <c r="AF27" s="4"/>
    </row>
    <row r="28" spans="1:32" ht="13.5" thickBot="1">
      <c r="A28" s="48">
        <f t="shared" si="1"/>
        <v>2031</v>
      </c>
      <c r="B28" s="23"/>
      <c r="C28" s="24"/>
      <c r="D28" s="24"/>
      <c r="E28" s="24"/>
      <c r="F28" s="24"/>
      <c r="G28" s="25"/>
      <c r="H28" s="18">
        <v>38.545002149834993</v>
      </c>
      <c r="I28" s="18">
        <v>10.392359209008468</v>
      </c>
      <c r="J28" s="18">
        <v>1.9638552254538961</v>
      </c>
      <c r="K28" s="18">
        <v>18.09950868851714</v>
      </c>
      <c r="L28" s="18">
        <v>41.794972932586887</v>
      </c>
      <c r="M28" s="19">
        <v>110.79569820540138</v>
      </c>
      <c r="Q28" s="48">
        <f t="shared" si="2"/>
        <v>2031</v>
      </c>
      <c r="R28" s="18">
        <f t="shared" si="5"/>
        <v>38.545002149834993</v>
      </c>
      <c r="S28" s="18">
        <f t="shared" si="10"/>
        <v>10.392359209008468</v>
      </c>
      <c r="T28" s="18">
        <f t="shared" si="10"/>
        <v>1.9638552254538961</v>
      </c>
      <c r="U28" s="108">
        <f t="shared" si="8"/>
        <v>18.09950868851714</v>
      </c>
      <c r="V28" s="18">
        <f t="shared" si="7"/>
        <v>41.794972932586887</v>
      </c>
      <c r="W28" s="19">
        <f t="shared" si="9"/>
        <v>110.79569820540138</v>
      </c>
      <c r="X28" s="4"/>
      <c r="Y28" s="4"/>
      <c r="AE28" s="4"/>
      <c r="AF28" s="4"/>
    </row>
    <row r="29" spans="1:32" ht="13.5" thickBot="1">
      <c r="A29" s="48">
        <f t="shared" si="1"/>
        <v>2032</v>
      </c>
      <c r="B29" s="23"/>
      <c r="C29" s="24"/>
      <c r="D29" s="24"/>
      <c r="E29" s="24"/>
      <c r="F29" s="24"/>
      <c r="G29" s="25"/>
      <c r="H29" s="18">
        <v>39.26980665826882</v>
      </c>
      <c r="I29" s="18">
        <v>10.649112201068792</v>
      </c>
      <c r="J29" s="18">
        <v>1.9948973428017414</v>
      </c>
      <c r="K29" s="18">
        <v>18.544129541470859</v>
      </c>
      <c r="L29" s="18">
        <v>44.631658822420995</v>
      </c>
      <c r="M29" s="19">
        <v>115.0896045660312</v>
      </c>
      <c r="Q29" s="48">
        <f t="shared" si="2"/>
        <v>2032</v>
      </c>
      <c r="R29" s="18">
        <f t="shared" si="5"/>
        <v>39.26980665826882</v>
      </c>
      <c r="S29" s="18">
        <f t="shared" si="10"/>
        <v>10.649112201068792</v>
      </c>
      <c r="T29" s="18">
        <f t="shared" si="10"/>
        <v>1.9948973428017414</v>
      </c>
      <c r="U29" s="108">
        <f t="shared" si="8"/>
        <v>18.544129541470859</v>
      </c>
      <c r="V29" s="18">
        <f t="shared" si="7"/>
        <v>44.631658822420995</v>
      </c>
      <c r="W29" s="19">
        <f t="shared" si="9"/>
        <v>115.0896045660312</v>
      </c>
      <c r="X29" s="4"/>
      <c r="Y29" s="4"/>
      <c r="AE29" s="4"/>
      <c r="AF29" s="4"/>
    </row>
    <row r="30" spans="1:32" ht="13.5" thickBot="1">
      <c r="A30" s="72">
        <f t="shared" si="1"/>
        <v>2033</v>
      </c>
      <c r="B30" s="23"/>
      <c r="C30" s="24"/>
      <c r="D30" s="24"/>
      <c r="E30" s="24"/>
      <c r="F30" s="24"/>
      <c r="G30" s="25"/>
      <c r="H30" s="18">
        <v>40.039259136078236</v>
      </c>
      <c r="I30" s="51">
        <v>11.239804004348947</v>
      </c>
      <c r="J30" s="51">
        <v>2.0225280754137698</v>
      </c>
      <c r="K30" s="51">
        <v>18.690641849726099</v>
      </c>
      <c r="L30" s="51">
        <v>48.691119092890801</v>
      </c>
      <c r="M30" s="25">
        <v>120.68335215845785</v>
      </c>
      <c r="N30" s="116"/>
      <c r="O30" s="116"/>
      <c r="Q30" s="48">
        <f t="shared" si="2"/>
        <v>2033</v>
      </c>
      <c r="R30" s="18">
        <f t="shared" si="5"/>
        <v>40.039259136078236</v>
      </c>
      <c r="S30" s="18">
        <f t="shared" si="10"/>
        <v>11.239804004348947</v>
      </c>
      <c r="T30" s="18">
        <f t="shared" si="10"/>
        <v>2.0225280754137698</v>
      </c>
      <c r="U30" s="108">
        <f t="shared" si="8"/>
        <v>18.690641849726099</v>
      </c>
      <c r="V30" s="18">
        <f t="shared" si="7"/>
        <v>48.691119092890801</v>
      </c>
      <c r="W30" s="19">
        <f t="shared" si="9"/>
        <v>120.68335215845785</v>
      </c>
      <c r="X30" s="4"/>
      <c r="Y30" s="4"/>
      <c r="AE30" s="4"/>
      <c r="AF30" s="4"/>
    </row>
    <row r="31" spans="1:32" ht="14.25" customHeight="1" thickBot="1">
      <c r="A31" s="153" t="s">
        <v>10</v>
      </c>
      <c r="B31" s="154"/>
      <c r="C31" s="154"/>
      <c r="D31" s="154"/>
      <c r="E31" s="154"/>
      <c r="F31" s="154"/>
      <c r="G31" s="154"/>
      <c r="H31" s="154"/>
      <c r="I31" s="154"/>
      <c r="J31" s="154"/>
      <c r="K31" s="154"/>
      <c r="L31" s="154"/>
      <c r="M31" s="155"/>
      <c r="X31" s="4"/>
      <c r="Y31" s="4"/>
      <c r="AD31" s="6"/>
      <c r="AE31" s="4"/>
      <c r="AF31" s="4"/>
    </row>
    <row r="32" spans="1:32" ht="13.5" thickBot="1">
      <c r="A32" s="48" t="s">
        <v>39</v>
      </c>
      <c r="B32" s="31">
        <v>-3.5644361553202719E-2</v>
      </c>
      <c r="C32" s="31">
        <v>-8.9459807237143529E-2</v>
      </c>
      <c r="D32" s="31">
        <v>5.1762162281375534E-2</v>
      </c>
      <c r="E32" s="31">
        <v>0.27505637326025933</v>
      </c>
      <c r="F32" s="31">
        <v>0.11765130051625428</v>
      </c>
      <c r="G32" s="32">
        <v>4.6517651137818028E-2</v>
      </c>
      <c r="H32" s="42"/>
      <c r="I32" s="43"/>
      <c r="J32" s="43"/>
      <c r="K32" s="43"/>
      <c r="L32" s="43"/>
      <c r="M32" s="31"/>
      <c r="AE32" s="4"/>
      <c r="AF32" s="4"/>
    </row>
    <row r="33" spans="1:32" ht="13.5" thickBot="1">
      <c r="A33" s="48" t="s">
        <v>11</v>
      </c>
      <c r="B33" s="36"/>
      <c r="C33" s="37"/>
      <c r="D33" s="37"/>
      <c r="E33" s="37"/>
      <c r="F33" s="37"/>
      <c r="G33" s="38"/>
      <c r="H33" s="31">
        <v>-4.0537994734768379E-3</v>
      </c>
      <c r="I33" s="31">
        <v>0.1264450704758302</v>
      </c>
      <c r="J33" s="31">
        <v>3.5054239957868383E-2</v>
      </c>
      <c r="K33" s="31">
        <v>-2.2520554115097013E-2</v>
      </c>
      <c r="L33" s="31">
        <v>-6.6282503230165046E-3</v>
      </c>
      <c r="M33" s="32">
        <v>-3.7181926658440556E-3</v>
      </c>
      <c r="AE33" s="4"/>
      <c r="AF33" s="4"/>
    </row>
    <row r="34" spans="1:32" ht="13.5" thickBot="1">
      <c r="A34" s="48" t="s">
        <v>12</v>
      </c>
      <c r="B34" s="39"/>
      <c r="C34" s="40"/>
      <c r="D34" s="40"/>
      <c r="E34" s="40"/>
      <c r="F34" s="40"/>
      <c r="G34" s="41"/>
      <c r="H34" s="31">
        <v>-0.11081737528294378</v>
      </c>
      <c r="I34" s="31">
        <v>0.22591048856243923</v>
      </c>
      <c r="J34" s="31">
        <v>-0.13777392382166387</v>
      </c>
      <c r="K34" s="31">
        <v>-4.0916079212584555E-2</v>
      </c>
      <c r="L34" s="31">
        <v>-0.29977748320142739</v>
      </c>
      <c r="M34" s="32">
        <v>-0.14904532192768993</v>
      </c>
      <c r="AE34" s="4"/>
      <c r="AF34" s="4"/>
    </row>
    <row r="35" spans="1:32" ht="13.5" thickBot="1">
      <c r="A35" s="48" t="s">
        <v>13</v>
      </c>
      <c r="B35" s="42"/>
      <c r="C35" s="43"/>
      <c r="D35" s="43"/>
      <c r="E35" s="43"/>
      <c r="F35" s="43"/>
      <c r="G35" s="31"/>
      <c r="H35" s="31">
        <v>2.6521040601501289E-2</v>
      </c>
      <c r="I35" s="31">
        <v>0.10131195670241766</v>
      </c>
      <c r="J35" s="31">
        <v>8.6728266741396887E-2</v>
      </c>
      <c r="K35" s="31">
        <v>-1.7555768466425148E-2</v>
      </c>
      <c r="L35" s="31">
        <v>9.0465676946258178E-2</v>
      </c>
      <c r="M35" s="32">
        <v>3.9064255851218643E-2</v>
      </c>
      <c r="AE35" s="4"/>
      <c r="AF35" s="4"/>
    </row>
    <row r="36" spans="1:32">
      <c r="H36" s="111"/>
      <c r="I36" s="111"/>
      <c r="J36" s="111"/>
      <c r="K36" s="111"/>
      <c r="L36" s="111"/>
    </row>
    <row r="40" spans="1:32">
      <c r="A40" s="11"/>
      <c r="B40" s="11"/>
      <c r="C40" s="11"/>
      <c r="Q40" s="11"/>
    </row>
    <row r="41" spans="1:32">
      <c r="A41" s="11"/>
      <c r="B41" s="11"/>
      <c r="C41" s="11"/>
      <c r="Q41" s="11"/>
    </row>
    <row r="42" spans="1:32">
      <c r="A42" s="11"/>
      <c r="B42" s="11"/>
      <c r="C42" s="11"/>
      <c r="Q42" s="11"/>
    </row>
    <row r="43" spans="1:32">
      <c r="A43" s="11"/>
      <c r="B43" s="11"/>
      <c r="C43" s="11"/>
      <c r="Q43" s="11"/>
    </row>
    <row r="45" spans="1:32">
      <c r="A45" s="10"/>
      <c r="B45" s="11"/>
      <c r="C45" s="11"/>
      <c r="F45" s="11"/>
      <c r="Q45" s="10"/>
    </row>
    <row r="46" spans="1:32">
      <c r="A46" s="11"/>
      <c r="B46" s="11"/>
      <c r="C46" s="11"/>
      <c r="F46" s="11"/>
      <c r="Q46" s="11"/>
    </row>
    <row r="47" spans="1:32">
      <c r="A47" s="12"/>
      <c r="B47" s="12"/>
      <c r="C47" s="12"/>
      <c r="F47" s="12"/>
      <c r="Q47" s="12"/>
    </row>
    <row r="48" spans="1:32">
      <c r="A48" s="13"/>
      <c r="B48" s="14"/>
      <c r="C48" s="14"/>
      <c r="F48" s="14"/>
      <c r="Q48" s="13"/>
    </row>
    <row r="49" spans="1:17">
      <c r="A49" s="13"/>
      <c r="B49" s="15"/>
      <c r="C49" s="14"/>
      <c r="F49" s="15"/>
      <c r="Q49" s="13"/>
    </row>
    <row r="50" spans="1:17">
      <c r="A50" s="13"/>
      <c r="B50" s="14"/>
      <c r="C50" s="14"/>
      <c r="F50" s="14"/>
      <c r="Q50" s="13"/>
    </row>
    <row r="51" spans="1:17">
      <c r="A51" s="13"/>
      <c r="B51" s="14"/>
      <c r="C51" s="14"/>
      <c r="F51" s="14"/>
      <c r="Q51" s="13"/>
    </row>
    <row r="56" spans="1:17" ht="15" customHeight="1"/>
  </sheetData>
  <mergeCells count="6">
    <mergeCell ref="A31:M31"/>
    <mergeCell ref="B2:G2"/>
    <mergeCell ref="H2:M2"/>
    <mergeCell ref="R2:W2"/>
    <mergeCell ref="A4:M4"/>
    <mergeCell ref="Q4:W4"/>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G62"/>
  <sheetViews>
    <sheetView showGridLines="0" view="pageBreakPreview" topLeftCell="A13" zoomScaleNormal="70" zoomScaleSheetLayoutView="100" zoomScalePageLayoutView="30" workbookViewId="0">
      <selection activeCell="X27" sqref="X27"/>
    </sheetView>
  </sheetViews>
  <sheetFormatPr defaultRowHeight="12.75" outlineLevelCol="1"/>
  <cols>
    <col min="1" max="1" width="10.7109375" style="3" customWidth="1"/>
    <col min="3" max="4" width="9.140625" style="3"/>
    <col min="6" max="7" width="9.140625" style="3"/>
    <col min="9" max="9" width="9.140625" style="3"/>
    <col min="10" max="10" width="10.140625" style="3" customWidth="1"/>
    <col min="12" max="12" width="12" style="3" customWidth="1"/>
    <col min="13" max="13" width="10.140625" style="3" customWidth="1"/>
    <col min="14" max="14" width="1.7109375" style="3" customWidth="1"/>
    <col min="15" max="15" width="10.7109375" style="3" hidden="1" customWidth="1" outlineLevel="1"/>
    <col min="16" max="16" width="12" style="3" hidden="1" customWidth="1" outlineLevel="1"/>
    <col min="17" max="19" width="10.140625" style="3" hidden="1" customWidth="1" outlineLevel="1"/>
    <col min="20" max="21" width="9.140625" style="3" hidden="1" customWidth="1" outlineLevel="1"/>
    <col min="22" max="22" width="1.7109375" style="3" customWidth="1" collapsed="1"/>
    <col min="23" max="23" width="10.85546875" style="3" customWidth="1"/>
    <col min="24" max="24" width="11.28515625" style="3" customWidth="1"/>
    <col min="25" max="25" width="11.140625" style="3" customWidth="1"/>
    <col min="26" max="28" width="9.140625" style="3"/>
    <col min="29" max="30" width="10.140625" style="3" customWidth="1"/>
    <col min="31" max="33" width="9.140625" style="3"/>
    <col min="34" max="34" width="9.85546875" style="3" customWidth="1"/>
    <col min="35" max="35" width="10.140625" style="3" customWidth="1"/>
    <col min="36" max="39" width="0" style="3" hidden="1" customWidth="1"/>
    <col min="40" max="16384" width="9.140625" style="3"/>
  </cols>
  <sheetData>
    <row r="1" spans="1:33" s="4" customFormat="1" ht="21" customHeight="1" thickBot="1">
      <c r="A1" s="44" t="s">
        <v>121</v>
      </c>
    </row>
    <row r="2" spans="1:33" ht="12.75" customHeight="1">
      <c r="A2" s="49"/>
      <c r="B2" s="146" t="s">
        <v>26</v>
      </c>
      <c r="C2" s="147"/>
      <c r="D2" s="147"/>
      <c r="E2" s="148"/>
      <c r="F2" s="146" t="s">
        <v>25</v>
      </c>
      <c r="G2" s="147"/>
      <c r="H2" s="147"/>
      <c r="I2" s="148"/>
      <c r="J2"/>
      <c r="W2" s="4"/>
      <c r="X2" s="4"/>
      <c r="Y2" s="4"/>
      <c r="Z2" s="4"/>
      <c r="AA2" s="4"/>
      <c r="AB2" s="4"/>
      <c r="AC2" s="4"/>
      <c r="AD2" s="4"/>
      <c r="AE2" s="4"/>
      <c r="AF2" s="4"/>
      <c r="AG2" s="4"/>
    </row>
    <row r="3" spans="1:33" ht="23.25" customHeight="1" thickBot="1">
      <c r="A3" s="50"/>
      <c r="B3" s="58" t="s">
        <v>117</v>
      </c>
      <c r="C3" s="58" t="s">
        <v>118</v>
      </c>
      <c r="D3" s="58" t="s">
        <v>119</v>
      </c>
      <c r="E3" s="58" t="s">
        <v>120</v>
      </c>
      <c r="F3" s="58" t="s">
        <v>117</v>
      </c>
      <c r="G3" s="58" t="s">
        <v>118</v>
      </c>
      <c r="H3" s="58" t="s">
        <v>119</v>
      </c>
      <c r="I3" s="58" t="s">
        <v>120</v>
      </c>
      <c r="J3"/>
      <c r="W3" s="4"/>
      <c r="X3" s="4"/>
      <c r="Y3" s="4"/>
      <c r="Z3" s="4"/>
      <c r="AA3" s="4"/>
      <c r="AB3" s="4"/>
      <c r="AC3" s="4"/>
      <c r="AD3" s="4"/>
      <c r="AE3" s="4"/>
      <c r="AF3" s="4"/>
      <c r="AG3" s="4"/>
    </row>
    <row r="4" spans="1:33" ht="14.25" customHeight="1" thickTop="1" thickBot="1">
      <c r="A4" s="149" t="s">
        <v>81</v>
      </c>
      <c r="B4" s="140"/>
      <c r="C4" s="140"/>
      <c r="D4" s="140"/>
      <c r="E4" s="140"/>
      <c r="F4" s="140"/>
      <c r="G4" s="140"/>
      <c r="H4" s="140"/>
      <c r="I4" s="141"/>
      <c r="J4"/>
      <c r="W4" s="4"/>
      <c r="X4" s="4"/>
      <c r="Y4" s="4"/>
      <c r="Z4" s="4"/>
      <c r="AA4" s="4"/>
      <c r="AB4" s="4"/>
      <c r="AC4" s="4"/>
      <c r="AD4" s="4"/>
      <c r="AE4" s="4"/>
      <c r="AF4" s="4"/>
      <c r="AG4" s="4"/>
    </row>
    <row r="5" spans="1:33" ht="13.5" thickBot="1">
      <c r="A5" s="48">
        <v>2013</v>
      </c>
      <c r="B5" s="52">
        <v>325.15386878799995</v>
      </c>
      <c r="C5" s="18">
        <v>352.80245873949997</v>
      </c>
      <c r="D5" s="52">
        <v>1500.2436217222375</v>
      </c>
      <c r="E5" s="18">
        <v>1760.7262484401583</v>
      </c>
      <c r="F5" s="74">
        <v>235.00491186304995</v>
      </c>
      <c r="G5" s="76">
        <v>245.34421710648496</v>
      </c>
      <c r="H5" s="74">
        <v>2304.0389940997284</v>
      </c>
      <c r="I5" s="76">
        <v>2508.3828669651543</v>
      </c>
      <c r="K5" s="3"/>
      <c r="W5" s="4"/>
      <c r="X5" s="4"/>
      <c r="Y5" s="4"/>
      <c r="Z5" s="4"/>
      <c r="AA5" s="4"/>
      <c r="AB5" s="4"/>
      <c r="AC5" s="4"/>
      <c r="AD5" s="4"/>
      <c r="AE5" s="4"/>
      <c r="AF5" s="4"/>
      <c r="AG5" s="4"/>
    </row>
    <row r="6" spans="1:33" ht="13.5" thickBot="1">
      <c r="A6" s="48">
        <f t="shared" ref="A6:A25" si="0">A5+1</f>
        <v>2014</v>
      </c>
      <c r="B6" s="52">
        <v>386.56259456289996</v>
      </c>
      <c r="C6" s="18">
        <v>404.90168035519991</v>
      </c>
      <c r="D6" s="52">
        <v>1531.4947911225966</v>
      </c>
      <c r="E6" s="18">
        <v>1807.1426263930459</v>
      </c>
      <c r="F6" s="75">
        <v>301.96308952011998</v>
      </c>
      <c r="G6" s="76">
        <v>323.81994783547498</v>
      </c>
      <c r="H6" s="74">
        <v>2316.7167818185612</v>
      </c>
      <c r="I6" s="76">
        <v>2521.4354987100301</v>
      </c>
      <c r="K6" s="3"/>
      <c r="W6" s="4"/>
      <c r="X6" s="4"/>
      <c r="Y6" s="4"/>
      <c r="Z6" s="4"/>
      <c r="AA6" s="4"/>
      <c r="AB6" s="4"/>
      <c r="AC6" s="4"/>
      <c r="AD6" s="4"/>
      <c r="AE6" s="4"/>
      <c r="AF6" s="4"/>
      <c r="AG6" s="4"/>
    </row>
    <row r="7" spans="1:33" ht="13.5" thickBot="1">
      <c r="A7" s="48">
        <f t="shared" si="0"/>
        <v>2015</v>
      </c>
      <c r="B7" s="52">
        <v>356.56871362874995</v>
      </c>
      <c r="C7" s="18">
        <v>384.33005647924995</v>
      </c>
      <c r="D7" s="52">
        <v>1547.5549227126487</v>
      </c>
      <c r="E7" s="18">
        <v>1824.9833355325927</v>
      </c>
      <c r="F7" s="75">
        <v>239.20440729387997</v>
      </c>
      <c r="G7" s="76">
        <v>246.09208687304499</v>
      </c>
      <c r="H7" s="74">
        <v>2337.1228499262284</v>
      </c>
      <c r="I7" s="76">
        <v>2543.0278530003998</v>
      </c>
      <c r="K7" s="3"/>
      <c r="W7" s="4"/>
      <c r="X7" s="4"/>
      <c r="Y7" s="4"/>
      <c r="Z7" s="4"/>
      <c r="AA7" s="4"/>
      <c r="AB7" s="4"/>
      <c r="AC7" s="4"/>
      <c r="AD7" s="4"/>
      <c r="AE7" s="4"/>
      <c r="AF7" s="4"/>
      <c r="AG7" s="4"/>
    </row>
    <row r="8" spans="1:33" ht="13.5" thickBot="1">
      <c r="A8" s="48">
        <f t="shared" si="0"/>
        <v>2016</v>
      </c>
      <c r="B8" s="52">
        <v>317.80203877380001</v>
      </c>
      <c r="C8" s="18">
        <v>360.82511185559997</v>
      </c>
      <c r="D8" s="52">
        <v>1568.83706196505</v>
      </c>
      <c r="E8" s="18">
        <v>1849.3585694734697</v>
      </c>
      <c r="F8" s="75">
        <v>169.02531346847996</v>
      </c>
      <c r="G8" s="76">
        <v>185.94498528759999</v>
      </c>
      <c r="H8" s="74">
        <v>2368.0523955637864</v>
      </c>
      <c r="I8" s="76">
        <v>2576.3456995590054</v>
      </c>
      <c r="K8" s="3"/>
      <c r="W8" s="4"/>
      <c r="X8" s="4"/>
      <c r="Y8" s="4"/>
      <c r="Z8" s="4"/>
      <c r="AA8" s="4"/>
      <c r="AB8" s="4"/>
      <c r="AC8" s="4"/>
      <c r="AD8" s="4"/>
      <c r="AE8" s="4"/>
      <c r="AF8" s="4"/>
      <c r="AG8" s="4"/>
    </row>
    <row r="9" spans="1:33" ht="13.5" thickBot="1">
      <c r="A9" s="48">
        <f t="shared" si="0"/>
        <v>2017</v>
      </c>
      <c r="B9" s="52">
        <v>351.4527377032</v>
      </c>
      <c r="C9" s="18">
        <v>377.20117501114993</v>
      </c>
      <c r="D9" s="52">
        <v>1593.1675111529128</v>
      </c>
      <c r="E9" s="18">
        <v>1877.6890078317965</v>
      </c>
      <c r="F9" s="75">
        <v>208.30570236454997</v>
      </c>
      <c r="G9" s="76">
        <v>231.23668271759999</v>
      </c>
      <c r="H9" s="74">
        <v>2403.9754525501876</v>
      </c>
      <c r="I9" s="76">
        <v>2615.405783362944</v>
      </c>
      <c r="K9" s="3"/>
      <c r="W9" s="4"/>
      <c r="X9" s="4"/>
      <c r="Y9" s="4"/>
      <c r="Z9" s="4"/>
      <c r="AA9" s="4"/>
      <c r="AB9" s="4"/>
      <c r="AC9" s="4"/>
      <c r="AD9" s="4"/>
      <c r="AE9" s="4"/>
      <c r="AF9" s="4"/>
      <c r="AG9" s="4"/>
    </row>
    <row r="10" spans="1:33" ht="13.5" thickBot="1">
      <c r="A10" s="48">
        <f t="shared" si="0"/>
        <v>2018</v>
      </c>
      <c r="B10" s="52">
        <v>350.59632498764995</v>
      </c>
      <c r="C10" s="18">
        <v>379.62321977614994</v>
      </c>
      <c r="D10" s="52">
        <v>1618.0161821146426</v>
      </c>
      <c r="E10" s="18">
        <v>1906.6337160924325</v>
      </c>
      <c r="F10" s="75">
        <v>202.01321801499998</v>
      </c>
      <c r="G10" s="76">
        <v>216.59101805354999</v>
      </c>
      <c r="H10" s="74">
        <v>2440.7428521545248</v>
      </c>
      <c r="I10" s="76">
        <v>2655.41614453785</v>
      </c>
      <c r="K10" s="3"/>
      <c r="W10" s="4"/>
      <c r="X10" s="4"/>
      <c r="Y10" s="4"/>
      <c r="Z10" s="4"/>
      <c r="AA10" s="4"/>
      <c r="AB10" s="4"/>
      <c r="AC10" s="4"/>
      <c r="AD10" s="4"/>
      <c r="AE10" s="4"/>
      <c r="AF10" s="4"/>
      <c r="AG10" s="4"/>
    </row>
    <row r="11" spans="1:33" ht="13.5" thickBot="1">
      <c r="A11" s="48">
        <f t="shared" si="0"/>
        <v>2019</v>
      </c>
      <c r="B11" s="52">
        <v>344.47664022660001</v>
      </c>
      <c r="C11" s="18">
        <v>376.43178147330002</v>
      </c>
      <c r="D11" s="52">
        <v>1638.4426539583844</v>
      </c>
      <c r="E11" s="18">
        <v>1930.7787319062422</v>
      </c>
      <c r="F11" s="75">
        <v>217.60262526379998</v>
      </c>
      <c r="G11" s="76">
        <v>233.08172411930002</v>
      </c>
      <c r="H11" s="74">
        <v>2472.6108723309821</v>
      </c>
      <c r="I11" s="76">
        <v>2690.1368723353635</v>
      </c>
      <c r="K11" s="3"/>
      <c r="W11" s="4"/>
      <c r="X11" s="4"/>
      <c r="Y11" s="4"/>
      <c r="Z11" s="4"/>
      <c r="AA11" s="4"/>
      <c r="AB11" s="4"/>
      <c r="AC11" s="4"/>
      <c r="AD11" s="4"/>
      <c r="AE11" s="4"/>
      <c r="AF11" s="4"/>
      <c r="AG11" s="4"/>
    </row>
    <row r="12" spans="1:33" ht="13.5" thickBot="1">
      <c r="A12" s="48">
        <f t="shared" si="0"/>
        <v>2020</v>
      </c>
      <c r="B12" s="52">
        <v>337.82354607819991</v>
      </c>
      <c r="C12" s="18">
        <v>363.18017846564993</v>
      </c>
      <c r="D12" s="52">
        <v>1658.2638846723623</v>
      </c>
      <c r="E12" s="18">
        <v>1953.9713143991121</v>
      </c>
      <c r="F12" s="75">
        <v>199.05800934039996</v>
      </c>
      <c r="G12" s="76">
        <v>217.92155604659996</v>
      </c>
      <c r="H12" s="74">
        <v>2503.3340039662157</v>
      </c>
      <c r="I12" s="76">
        <v>2723.3988709160967</v>
      </c>
      <c r="K12" s="3"/>
      <c r="W12" s="4"/>
      <c r="X12" s="4"/>
      <c r="Y12" s="4"/>
      <c r="Z12" s="4"/>
      <c r="AA12" s="4"/>
      <c r="AB12" s="4"/>
      <c r="AC12" s="4"/>
      <c r="AD12" s="4"/>
      <c r="AE12" s="4"/>
      <c r="AF12" s="4"/>
      <c r="AG12" s="4"/>
    </row>
    <row r="13" spans="1:33" ht="13.5" thickBot="1">
      <c r="A13" s="48">
        <f t="shared" si="0"/>
        <v>2021</v>
      </c>
      <c r="B13" s="52">
        <v>338.40041066054999</v>
      </c>
      <c r="C13" s="18">
        <v>368.78884048649996</v>
      </c>
      <c r="D13" s="52">
        <v>1674.659870222597</v>
      </c>
      <c r="E13" s="18">
        <v>1973.2350571689194</v>
      </c>
      <c r="F13" s="75">
        <v>210.30448550159997</v>
      </c>
      <c r="G13" s="76">
        <v>224.01132518484999</v>
      </c>
      <c r="H13" s="74">
        <v>2528.9257353061457</v>
      </c>
      <c r="I13" s="76">
        <v>2751.0678033496802</v>
      </c>
      <c r="K13" s="3"/>
      <c r="W13" s="4"/>
      <c r="X13" s="4"/>
      <c r="Y13" s="4"/>
      <c r="Z13" s="4"/>
      <c r="AA13" s="4"/>
      <c r="AB13" s="4"/>
      <c r="AC13" s="4"/>
      <c r="AD13" s="4"/>
      <c r="AE13" s="4"/>
      <c r="AF13" s="4"/>
      <c r="AG13" s="4"/>
    </row>
    <row r="14" spans="1:33" ht="13.5" thickBot="1">
      <c r="A14" s="48">
        <f t="shared" si="0"/>
        <v>2022</v>
      </c>
      <c r="B14" s="52">
        <v>307.55845848385002</v>
      </c>
      <c r="C14" s="18">
        <v>367.41352870179998</v>
      </c>
      <c r="D14" s="52">
        <v>1689.445125384653</v>
      </c>
      <c r="E14" s="18">
        <v>1990.4897075086753</v>
      </c>
      <c r="F14" s="75">
        <v>177.93050703224998</v>
      </c>
      <c r="G14" s="76">
        <v>191.33235606449998</v>
      </c>
      <c r="H14" s="74">
        <v>2553.2046758790916</v>
      </c>
      <c r="I14" s="76">
        <v>2777.0130168039432</v>
      </c>
      <c r="K14" s="3"/>
      <c r="W14" s="4"/>
      <c r="X14" s="4"/>
      <c r="Y14" s="4"/>
      <c r="Z14" s="4"/>
      <c r="AA14" s="4"/>
      <c r="AB14" s="4"/>
      <c r="AC14" s="4"/>
      <c r="AD14" s="4"/>
      <c r="AE14" s="4"/>
      <c r="AF14" s="4"/>
      <c r="AG14" s="4"/>
    </row>
    <row r="15" spans="1:33" ht="13.5" thickBot="1">
      <c r="A15" s="48">
        <f t="shared" si="0"/>
        <v>2023</v>
      </c>
      <c r="B15" s="52">
        <v>311.04572360154998</v>
      </c>
      <c r="C15" s="18">
        <v>372.34866366074993</v>
      </c>
      <c r="D15" s="52">
        <v>1704.3353611013963</v>
      </c>
      <c r="E15" s="18">
        <v>2007.898501933616</v>
      </c>
      <c r="F15" s="75">
        <v>183.83611937144997</v>
      </c>
      <c r="G15" s="76">
        <v>191.9038560775</v>
      </c>
      <c r="H15" s="74">
        <v>2574.2363747865402</v>
      </c>
      <c r="I15" s="76">
        <v>2799.6388253054047</v>
      </c>
      <c r="K15" s="3"/>
      <c r="W15" s="4"/>
      <c r="X15" s="4"/>
      <c r="Y15" s="4"/>
      <c r="Z15" s="4"/>
      <c r="AA15" s="4"/>
      <c r="AB15" s="4"/>
      <c r="AC15" s="4"/>
      <c r="AD15" s="4"/>
      <c r="AE15" s="4"/>
      <c r="AF15" s="4"/>
      <c r="AG15" s="4"/>
    </row>
    <row r="16" spans="1:33" ht="13.5" thickBot="1">
      <c r="A16" s="48">
        <f t="shared" si="0"/>
        <v>2024</v>
      </c>
      <c r="B16" s="52">
        <v>301.10817443909991</v>
      </c>
      <c r="C16" s="18">
        <v>370.75747421579996</v>
      </c>
      <c r="D16" s="52">
        <v>1720.4537417653517</v>
      </c>
      <c r="E16" s="18">
        <v>2026.8757847263844</v>
      </c>
      <c r="F16" s="75">
        <v>188.1503546125</v>
      </c>
      <c r="G16" s="76">
        <v>194.67189614354999</v>
      </c>
      <c r="H16" s="74">
        <v>2597.4014212262036</v>
      </c>
      <c r="I16" s="76">
        <v>2824.6893028680161</v>
      </c>
      <c r="K16" s="3"/>
      <c r="W16" s="4"/>
      <c r="X16" s="4"/>
      <c r="Y16" s="4"/>
      <c r="Z16" s="4"/>
      <c r="AA16" s="4"/>
      <c r="AB16" s="4"/>
      <c r="AC16" s="4"/>
      <c r="AD16" s="4"/>
      <c r="AE16" s="4"/>
      <c r="AF16" s="4"/>
      <c r="AG16" s="4"/>
    </row>
    <row r="17" spans="1:33" ht="13.5" thickBot="1">
      <c r="A17" s="48">
        <f t="shared" si="0"/>
        <v>2025</v>
      </c>
      <c r="B17" s="52">
        <v>320.40870047794999</v>
      </c>
      <c r="C17" s="18">
        <v>373.77185471079997</v>
      </c>
      <c r="D17" s="52">
        <v>1736.8930529825145</v>
      </c>
      <c r="E17" s="18">
        <v>2046.495038850552</v>
      </c>
      <c r="F17" s="75">
        <v>191.63012709154998</v>
      </c>
      <c r="G17" s="76">
        <v>201.73520856089996</v>
      </c>
      <c r="H17" s="74">
        <v>2620.2196632252039</v>
      </c>
      <c r="I17" s="76">
        <v>2849.6990247446283</v>
      </c>
      <c r="K17" s="3"/>
      <c r="W17" s="4"/>
      <c r="X17" s="4"/>
      <c r="Y17" s="4"/>
      <c r="Z17" s="4"/>
      <c r="AA17" s="4"/>
      <c r="AB17" s="4"/>
      <c r="AC17" s="4"/>
      <c r="AD17" s="4"/>
      <c r="AE17" s="4"/>
      <c r="AF17" s="4"/>
      <c r="AG17" s="4"/>
    </row>
    <row r="18" spans="1:33" ht="13.5" thickBot="1">
      <c r="A18" s="48">
        <f t="shared" si="0"/>
        <v>2026</v>
      </c>
      <c r="B18" s="52">
        <v>324.52936819519994</v>
      </c>
      <c r="C18" s="18">
        <v>392.92645369214995</v>
      </c>
      <c r="D18" s="52">
        <v>1752.5274803909508</v>
      </c>
      <c r="E18" s="18">
        <v>2065.4804782247465</v>
      </c>
      <c r="F18" s="75">
        <v>200.01172317349997</v>
      </c>
      <c r="G18" s="76">
        <v>214.99440850859997</v>
      </c>
      <c r="H18" s="74">
        <v>2645.5137979479669</v>
      </c>
      <c r="I18" s="76">
        <v>2877.394180803879</v>
      </c>
      <c r="K18" s="3"/>
      <c r="W18" s="4"/>
      <c r="X18" s="4"/>
      <c r="Y18" s="4"/>
      <c r="Z18" s="4"/>
      <c r="AA18" s="4"/>
      <c r="AB18" s="4"/>
      <c r="AC18" s="4"/>
      <c r="AD18" s="4"/>
      <c r="AE18" s="4"/>
      <c r="AF18" s="4"/>
      <c r="AG18" s="4"/>
    </row>
    <row r="19" spans="1:33" ht="13.5" thickBot="1">
      <c r="A19" s="48">
        <f t="shared" si="0"/>
        <v>2027</v>
      </c>
      <c r="B19" s="52">
        <v>308.3732216894</v>
      </c>
      <c r="C19" s="18">
        <v>393.37094463379998</v>
      </c>
      <c r="D19" s="52">
        <v>1769.0089277082784</v>
      </c>
      <c r="E19" s="18">
        <v>2085.4591570210741</v>
      </c>
      <c r="F19" s="75">
        <v>207.70617460845</v>
      </c>
      <c r="G19" s="76">
        <v>226.66651645469997</v>
      </c>
      <c r="H19" s="74">
        <v>2672.1254436715853</v>
      </c>
      <c r="I19" s="76">
        <v>2906.5358533176841</v>
      </c>
      <c r="K19" s="3"/>
      <c r="W19" s="4"/>
      <c r="X19" s="4"/>
      <c r="Y19" s="4"/>
      <c r="Z19" s="4"/>
      <c r="AA19" s="4"/>
      <c r="AB19" s="4"/>
      <c r="AC19" s="4"/>
      <c r="AD19" s="4"/>
      <c r="AE19" s="4"/>
      <c r="AF19" s="4"/>
      <c r="AG19" s="4"/>
    </row>
    <row r="20" spans="1:33" ht="13.5" thickBot="1">
      <c r="A20" s="48">
        <f t="shared" si="0"/>
        <v>2028</v>
      </c>
      <c r="B20" s="52">
        <v>306.18384891674998</v>
      </c>
      <c r="C20" s="18">
        <v>392.86260370629998</v>
      </c>
      <c r="D20" s="52">
        <v>1785.2659988548207</v>
      </c>
      <c r="E20" s="18">
        <v>2105.308658762754</v>
      </c>
      <c r="F20" s="75">
        <v>211.73057275264998</v>
      </c>
      <c r="G20" s="76">
        <v>224.75099451874999</v>
      </c>
      <c r="H20" s="74">
        <v>2698.6859888260096</v>
      </c>
      <c r="I20" s="76">
        <v>2935.673315631675</v>
      </c>
      <c r="K20" s="3"/>
      <c r="W20" s="4"/>
      <c r="X20" s="4"/>
      <c r="Y20" s="4"/>
      <c r="Z20" s="4"/>
      <c r="AA20" s="4"/>
      <c r="AB20" s="4"/>
      <c r="AC20" s="4"/>
      <c r="AD20" s="4"/>
      <c r="AE20" s="4"/>
      <c r="AF20" s="4"/>
      <c r="AG20" s="4"/>
    </row>
    <row r="21" spans="1:33" ht="13.5" thickBot="1">
      <c r="A21" s="48">
        <f t="shared" si="0"/>
        <v>2029</v>
      </c>
      <c r="B21" s="52">
        <v>324.54428945644997</v>
      </c>
      <c r="C21" s="18">
        <v>426.7406273035499</v>
      </c>
      <c r="D21" s="52">
        <v>1801.6011547820619</v>
      </c>
      <c r="E21" s="18">
        <v>2125.3607894713477</v>
      </c>
      <c r="F21" s="75">
        <v>237.92322691164998</v>
      </c>
      <c r="G21" s="76">
        <v>247.83862847974996</v>
      </c>
      <c r="H21" s="74">
        <v>2725.7113180401061</v>
      </c>
      <c r="I21" s="76">
        <v>2965.3584452779892</v>
      </c>
      <c r="K21" s="3"/>
      <c r="W21" s="4"/>
      <c r="X21" s="4"/>
      <c r="Y21" s="4"/>
      <c r="Z21" s="4"/>
      <c r="AA21" s="4"/>
      <c r="AB21" s="4"/>
      <c r="AC21" s="4"/>
      <c r="AD21" s="4"/>
      <c r="AE21" s="4"/>
      <c r="AF21" s="4"/>
      <c r="AG21" s="4"/>
    </row>
    <row r="22" spans="1:33" ht="13.5" thickBot="1">
      <c r="A22" s="48">
        <f t="shared" si="0"/>
        <v>2030</v>
      </c>
      <c r="B22" s="52">
        <v>427.92016219365001</v>
      </c>
      <c r="C22" s="18">
        <v>491.95657234254998</v>
      </c>
      <c r="D22" s="52">
        <v>1823.9889735132588</v>
      </c>
      <c r="E22" s="18">
        <v>2151.7105280125065</v>
      </c>
      <c r="F22" s="75">
        <v>332.12081978494996</v>
      </c>
      <c r="G22" s="76">
        <v>336.11302343849997</v>
      </c>
      <c r="H22" s="74">
        <v>2764.5784298389835</v>
      </c>
      <c r="I22" s="76">
        <v>3007.1576097129264</v>
      </c>
      <c r="K22" s="3"/>
      <c r="W22" s="4"/>
      <c r="X22" s="4"/>
      <c r="Y22" s="4"/>
      <c r="Z22" s="4"/>
      <c r="AA22" s="4"/>
      <c r="AB22" s="4"/>
      <c r="AC22" s="4"/>
      <c r="AD22" s="4"/>
      <c r="AE22" s="4"/>
      <c r="AF22" s="4"/>
      <c r="AG22" s="4"/>
    </row>
    <row r="23" spans="1:33" ht="13.5" thickBot="1">
      <c r="A23" s="48">
        <f t="shared" si="0"/>
        <v>2031</v>
      </c>
      <c r="B23" s="52">
        <v>496.21892112870006</v>
      </c>
      <c r="C23" s="18">
        <v>544.4450958786</v>
      </c>
      <c r="D23" s="52">
        <v>1853.7872626863939</v>
      </c>
      <c r="E23" s="18">
        <v>2185.5061366500186</v>
      </c>
      <c r="F23" s="75">
        <v>356.33365455939997</v>
      </c>
      <c r="G23" s="76">
        <v>371.84257625654993</v>
      </c>
      <c r="H23" s="74">
        <v>2808.5396265315462</v>
      </c>
      <c r="I23" s="76">
        <v>3054.0645215127479</v>
      </c>
      <c r="K23" s="3"/>
      <c r="W23" s="4"/>
      <c r="X23" s="4"/>
      <c r="Y23" s="4"/>
      <c r="Z23" s="4"/>
      <c r="AA23" s="4"/>
      <c r="AB23" s="4"/>
      <c r="AC23" s="4"/>
      <c r="AD23" s="4"/>
      <c r="AE23" s="4"/>
      <c r="AF23" s="4"/>
      <c r="AG23" s="4"/>
    </row>
    <row r="24" spans="1:33" ht="13.5" thickBot="1">
      <c r="A24" s="48">
        <f t="shared" si="0"/>
        <v>2032</v>
      </c>
      <c r="B24" s="52">
        <v>526.0799754174999</v>
      </c>
      <c r="C24" s="18">
        <v>581.49268475199995</v>
      </c>
      <c r="D24" s="52">
        <v>1884.7092751431132</v>
      </c>
      <c r="E24" s="18">
        <v>2220.1236247534857</v>
      </c>
      <c r="F24" s="75">
        <v>349.02571420079994</v>
      </c>
      <c r="G24" s="76">
        <v>371.69897003714993</v>
      </c>
      <c r="H24" s="74">
        <v>2849.9585080565967</v>
      </c>
      <c r="I24" s="76">
        <v>3098.1805547494446</v>
      </c>
      <c r="K24" s="3"/>
      <c r="W24" s="4"/>
      <c r="X24" s="4"/>
      <c r="Y24" s="4"/>
      <c r="Z24" s="4"/>
      <c r="AA24" s="4"/>
      <c r="AB24" s="4"/>
      <c r="AC24" s="4"/>
      <c r="AD24" s="4"/>
      <c r="AE24" s="4"/>
      <c r="AF24" s="4"/>
      <c r="AG24" s="4"/>
    </row>
    <row r="25" spans="1:33" ht="13.5" thickBot="1">
      <c r="A25" s="48">
        <f t="shared" si="0"/>
        <v>2033</v>
      </c>
      <c r="B25" s="52">
        <v>543.54901394850003</v>
      </c>
      <c r="C25" s="18">
        <v>605.59569253749987</v>
      </c>
      <c r="D25" s="52">
        <v>1910.3501802434362</v>
      </c>
      <c r="E25" s="18">
        <v>2249.2558836405296</v>
      </c>
      <c r="F25" s="75">
        <v>383.75597202249998</v>
      </c>
      <c r="G25" s="76">
        <v>391.92871619299996</v>
      </c>
      <c r="H25" s="74">
        <v>2880.7049541602437</v>
      </c>
      <c r="I25" s="76">
        <v>3131.4351329113861</v>
      </c>
      <c r="K25" s="3"/>
      <c r="W25" s="4"/>
      <c r="X25" s="4"/>
      <c r="Y25" s="4"/>
      <c r="Z25" s="4"/>
      <c r="AA25" s="4"/>
      <c r="AB25" s="4"/>
      <c r="AC25" s="4"/>
      <c r="AD25" s="4"/>
      <c r="AE25" s="4"/>
      <c r="AF25" s="4"/>
      <c r="AG25" s="4"/>
    </row>
    <row r="26" spans="1:33" ht="14.25" customHeight="1" thickTop="1" thickBot="1">
      <c r="A26" s="149" t="s">
        <v>10</v>
      </c>
      <c r="B26" s="140"/>
      <c r="C26" s="140"/>
      <c r="D26" s="140"/>
      <c r="E26" s="140"/>
      <c r="F26" s="140"/>
      <c r="G26" s="140"/>
      <c r="H26" s="140"/>
      <c r="I26" s="141"/>
      <c r="K26" s="3"/>
      <c r="W26" s="4"/>
      <c r="X26" s="4"/>
      <c r="Y26" s="4"/>
      <c r="Z26" s="4"/>
      <c r="AA26" s="4"/>
      <c r="AB26" s="4"/>
      <c r="AC26" s="4"/>
      <c r="AD26" s="4"/>
      <c r="AE26" s="4"/>
      <c r="AF26" s="4"/>
      <c r="AG26" s="4"/>
    </row>
    <row r="27" spans="1:33" ht="13.5" thickBot="1">
      <c r="A27" s="48" t="s">
        <v>11</v>
      </c>
      <c r="B27" s="31">
        <v>1.8100070723225281E-2</v>
      </c>
      <c r="C27" s="31">
        <v>2.1413861400727097E-2</v>
      </c>
      <c r="D27" s="31">
        <v>1.1701742213144906E-2</v>
      </c>
      <c r="E27" s="31">
        <v>1.1585146852509443E-2</v>
      </c>
      <c r="F27" s="77">
        <v>1.2695814653580273E-2</v>
      </c>
      <c r="G27" s="77">
        <v>1.0097605046885283E-2</v>
      </c>
      <c r="H27" s="77">
        <v>1.153358565524254E-2</v>
      </c>
      <c r="I27" s="77">
        <v>1.1468582862161902E-2</v>
      </c>
      <c r="K27" s="3"/>
      <c r="W27" s="4"/>
      <c r="X27" s="4"/>
      <c r="Y27" s="4"/>
      <c r="Z27" s="4"/>
      <c r="AA27" s="4"/>
      <c r="AB27" s="4"/>
      <c r="AC27" s="4"/>
      <c r="AD27" s="4"/>
      <c r="AE27" s="4"/>
      <c r="AF27" s="4"/>
      <c r="AG27" s="4"/>
    </row>
    <row r="28" spans="1:33" ht="13.5" thickBot="1">
      <c r="A28" s="48" t="s">
        <v>12</v>
      </c>
      <c r="B28" s="31">
        <v>-2.4118954113365954E-2</v>
      </c>
      <c r="C28" s="31">
        <v>-1.5987087727620364E-2</v>
      </c>
      <c r="D28" s="31">
        <v>1.3833959204991197E-2</v>
      </c>
      <c r="E28" s="31">
        <v>1.3488230478898577E-2</v>
      </c>
      <c r="F28" s="77">
        <v>-9.5608479723589435E-2</v>
      </c>
      <c r="G28" s="77">
        <v>-9.5654855768305569E-2</v>
      </c>
      <c r="H28" s="77">
        <v>1.3123222835726089E-2</v>
      </c>
      <c r="I28" s="77">
        <v>1.3027376593687245E-2</v>
      </c>
      <c r="K28" s="3"/>
      <c r="W28" s="4"/>
      <c r="X28" s="4"/>
      <c r="Y28" s="4"/>
      <c r="Z28" s="4"/>
      <c r="AA28" s="4"/>
      <c r="AB28" s="4"/>
      <c r="AC28" s="4"/>
      <c r="AD28" s="4"/>
      <c r="AE28" s="4"/>
      <c r="AF28" s="4"/>
      <c r="AG28" s="4"/>
    </row>
    <row r="29" spans="1:33" ht="13.5" thickBot="1">
      <c r="A29" s="48" t="s">
        <v>13</v>
      </c>
      <c r="B29" s="31">
        <v>2.96637503226862E-2</v>
      </c>
      <c r="C29" s="31">
        <v>3.1625338475591791E-2</v>
      </c>
      <c r="D29" s="31">
        <v>1.1133908755748712E-2</v>
      </c>
      <c r="E29" s="31">
        <v>1.1078261691682023E-2</v>
      </c>
      <c r="F29" s="77">
        <v>4.3706425901004708E-2</v>
      </c>
      <c r="G29" s="77">
        <v>4.0329969017964373E-2</v>
      </c>
      <c r="H29" s="77">
        <v>1.1110103813861016E-2</v>
      </c>
      <c r="I29" s="77">
        <v>1.1053309781522414E-2</v>
      </c>
      <c r="K29" s="3"/>
      <c r="W29" s="4"/>
      <c r="X29" s="4"/>
      <c r="Y29" s="4"/>
      <c r="Z29" s="4"/>
      <c r="AA29" s="4"/>
      <c r="AB29" s="4"/>
      <c r="AC29" s="4"/>
      <c r="AD29" s="4"/>
      <c r="AE29" s="4"/>
      <c r="AF29" s="4"/>
      <c r="AG29" s="4"/>
    </row>
    <row r="30" spans="1:33">
      <c r="B30" s="3"/>
      <c r="E30" s="3"/>
      <c r="H30" s="3"/>
      <c r="K30" s="3"/>
    </row>
    <row r="31" spans="1:33">
      <c r="B31" s="3"/>
      <c r="E31" s="3"/>
      <c r="H31" s="3"/>
      <c r="K31" s="3"/>
    </row>
    <row r="32" spans="1:33" ht="13.5" customHeight="1">
      <c r="B32" s="3"/>
      <c r="E32" s="3"/>
      <c r="H32" s="3"/>
      <c r="K32" s="3"/>
      <c r="W32" s="4"/>
      <c r="X32" s="4"/>
      <c r="Y32" s="4"/>
      <c r="Z32" s="4"/>
      <c r="AA32" s="4"/>
      <c r="AB32" s="4"/>
      <c r="AC32" s="4"/>
    </row>
    <row r="33" spans="1:29" ht="13.5" customHeight="1">
      <c r="B33" s="3"/>
      <c r="E33" s="3"/>
      <c r="H33" s="3"/>
      <c r="K33" s="3"/>
      <c r="W33" s="4"/>
      <c r="X33" s="4"/>
      <c r="Y33" s="4"/>
      <c r="Z33" s="4"/>
      <c r="AA33" s="4"/>
      <c r="AB33" s="4"/>
      <c r="AC33" s="4"/>
    </row>
    <row r="34" spans="1:29" ht="13.5" customHeight="1">
      <c r="B34" s="3"/>
      <c r="E34" s="3"/>
      <c r="H34" s="3"/>
      <c r="K34" s="3"/>
      <c r="W34" s="4"/>
      <c r="X34" s="4"/>
      <c r="Y34" s="4"/>
      <c r="Z34" s="4"/>
      <c r="AA34" s="4"/>
      <c r="AB34" s="4"/>
      <c r="AC34" s="4"/>
    </row>
    <row r="35" spans="1:29">
      <c r="B35" s="3"/>
      <c r="E35" s="3"/>
      <c r="H35" s="3"/>
      <c r="K35" s="3"/>
      <c r="W35" s="4"/>
      <c r="X35" s="4"/>
      <c r="Y35" s="4"/>
      <c r="Z35" s="4"/>
      <c r="AA35" s="4"/>
      <c r="AB35" s="4"/>
      <c r="AC35" s="4"/>
    </row>
    <row r="36" spans="1:29">
      <c r="B36" s="3"/>
      <c r="E36" s="3"/>
      <c r="H36" s="3"/>
      <c r="K36" s="3"/>
      <c r="W36" s="4"/>
      <c r="X36" s="4"/>
      <c r="Y36" s="4"/>
      <c r="Z36" s="4"/>
      <c r="AA36" s="4"/>
      <c r="AB36" s="4"/>
      <c r="AC36" s="4"/>
    </row>
    <row r="37" spans="1:29">
      <c r="B37" s="3"/>
      <c r="E37" s="3"/>
      <c r="H37" s="3"/>
      <c r="K37" s="3"/>
      <c r="W37" s="4"/>
      <c r="X37" s="4"/>
      <c r="Y37" s="4"/>
      <c r="Z37" s="4"/>
      <c r="AA37" s="4"/>
      <c r="AB37" s="4"/>
      <c r="AC37" s="4"/>
    </row>
    <row r="38" spans="1:29">
      <c r="B38" s="3"/>
      <c r="E38" s="3"/>
      <c r="H38" s="3"/>
      <c r="K38" s="3"/>
      <c r="W38" s="4"/>
      <c r="X38" s="4"/>
      <c r="Y38" s="4"/>
      <c r="Z38" s="4"/>
      <c r="AA38" s="4"/>
      <c r="AB38" s="4"/>
      <c r="AC38" s="4"/>
    </row>
    <row r="39" spans="1:29">
      <c r="B39" s="3"/>
      <c r="E39" s="3"/>
      <c r="H39" s="3"/>
      <c r="K39" s="3"/>
      <c r="W39" s="4"/>
      <c r="X39" s="4"/>
      <c r="Y39" s="4"/>
      <c r="Z39" s="4"/>
      <c r="AA39" s="4"/>
      <c r="AB39" s="4"/>
      <c r="AC39" s="4"/>
    </row>
    <row r="40" spans="1:29">
      <c r="A40" s="11"/>
      <c r="B40" s="3"/>
      <c r="E40" s="3"/>
      <c r="H40" s="3"/>
      <c r="K40" s="3"/>
      <c r="O40" s="11"/>
      <c r="W40" s="11"/>
      <c r="X40" s="11"/>
    </row>
    <row r="41" spans="1:29">
      <c r="A41" s="11"/>
      <c r="B41" s="3"/>
      <c r="E41" s="3"/>
      <c r="H41" s="3"/>
      <c r="K41" s="3"/>
      <c r="O41" s="11"/>
      <c r="W41" s="11"/>
      <c r="X41" s="11"/>
    </row>
    <row r="42" spans="1:29">
      <c r="A42" s="11"/>
      <c r="B42" s="3"/>
      <c r="E42" s="3"/>
      <c r="H42" s="3"/>
      <c r="K42" s="3"/>
      <c r="O42" s="11"/>
      <c r="W42" s="11"/>
      <c r="X42" s="11"/>
    </row>
    <row r="43" spans="1:29">
      <c r="A43" s="11"/>
      <c r="B43" s="3"/>
      <c r="E43" s="3"/>
      <c r="H43" s="3"/>
      <c r="K43" s="3"/>
      <c r="O43" s="11"/>
      <c r="W43" s="11"/>
      <c r="X43" s="11"/>
    </row>
    <row r="44" spans="1:29">
      <c r="B44" s="3"/>
      <c r="E44" s="3"/>
      <c r="H44" s="3"/>
      <c r="K44" s="3"/>
    </row>
    <row r="45" spans="1:29">
      <c r="A45" s="10"/>
      <c r="B45" s="3"/>
      <c r="E45" s="3"/>
      <c r="H45" s="3"/>
      <c r="K45" s="3"/>
      <c r="O45" s="10"/>
      <c r="W45" s="11"/>
      <c r="X45" s="11"/>
      <c r="Y45" s="11"/>
    </row>
    <row r="46" spans="1:29">
      <c r="A46" s="11"/>
      <c r="B46" s="3"/>
      <c r="E46" s="3"/>
      <c r="H46" s="3"/>
      <c r="K46" s="3"/>
      <c r="O46" s="11"/>
      <c r="W46" s="11"/>
      <c r="X46" s="11"/>
      <c r="Y46" s="11"/>
    </row>
    <row r="47" spans="1:29">
      <c r="A47" s="12"/>
      <c r="B47" s="3"/>
      <c r="E47" s="3"/>
      <c r="H47" s="3"/>
      <c r="K47" s="3"/>
      <c r="O47" s="12"/>
      <c r="W47" s="12"/>
      <c r="X47" s="12"/>
      <c r="Y47" s="12"/>
    </row>
    <row r="48" spans="1:29">
      <c r="A48" s="13"/>
      <c r="B48" s="3"/>
      <c r="E48" s="3"/>
      <c r="H48" s="3"/>
      <c r="K48" s="3"/>
      <c r="O48" s="13"/>
      <c r="W48" s="14"/>
      <c r="X48" s="14"/>
      <c r="Y48" s="14"/>
    </row>
    <row r="49" spans="1:25">
      <c r="A49" s="13"/>
      <c r="B49" s="3"/>
      <c r="E49" s="3"/>
      <c r="H49" s="3"/>
      <c r="K49" s="3"/>
      <c r="O49" s="13"/>
      <c r="W49" s="15"/>
      <c r="X49" s="14"/>
      <c r="Y49" s="15"/>
    </row>
    <row r="50" spans="1:25">
      <c r="A50" s="13"/>
      <c r="B50" s="3"/>
      <c r="E50" s="3"/>
      <c r="H50" s="3"/>
      <c r="K50" s="3"/>
      <c r="O50" s="13"/>
      <c r="W50" s="14"/>
      <c r="X50" s="14"/>
      <c r="Y50" s="14"/>
    </row>
    <row r="51" spans="1:25">
      <c r="A51" s="13"/>
      <c r="B51" s="3"/>
      <c r="E51" s="3"/>
      <c r="H51" s="3"/>
      <c r="K51" s="3"/>
      <c r="O51" s="13"/>
      <c r="W51" s="14"/>
      <c r="X51" s="14"/>
      <c r="Y51" s="14"/>
    </row>
    <row r="52" spans="1:25">
      <c r="B52" s="3"/>
      <c r="E52" s="3"/>
      <c r="H52" s="3"/>
      <c r="K52" s="3"/>
    </row>
    <row r="53" spans="1:25">
      <c r="B53" s="3"/>
      <c r="E53" s="3"/>
      <c r="H53" s="3"/>
      <c r="K53" s="3"/>
    </row>
    <row r="54" spans="1:25">
      <c r="B54" s="3"/>
      <c r="E54" s="3"/>
      <c r="H54" s="3"/>
      <c r="K54" s="3"/>
    </row>
    <row r="55" spans="1:25">
      <c r="B55" s="3"/>
      <c r="E55" s="3"/>
      <c r="H55" s="3"/>
      <c r="K55" s="3"/>
    </row>
    <row r="56" spans="1:25" ht="15" customHeight="1">
      <c r="B56" s="3"/>
      <c r="E56" s="3"/>
      <c r="H56" s="3"/>
      <c r="K56" s="3"/>
    </row>
    <row r="57" spans="1:25">
      <c r="B57" s="3"/>
      <c r="E57" s="3"/>
      <c r="H57" s="3"/>
      <c r="K57" s="3"/>
    </row>
    <row r="58" spans="1:25">
      <c r="B58" s="3"/>
      <c r="E58" s="3"/>
      <c r="H58" s="3"/>
      <c r="K58" s="3"/>
    </row>
    <row r="59" spans="1:25">
      <c r="B59" s="3"/>
      <c r="E59" s="3"/>
      <c r="H59" s="3"/>
      <c r="K59" s="3"/>
    </row>
    <row r="60" spans="1:25">
      <c r="B60" s="3"/>
      <c r="E60" s="3"/>
      <c r="H60" s="3"/>
      <c r="K60" s="3"/>
    </row>
    <row r="61" spans="1:25">
      <c r="B61" s="3"/>
      <c r="E61" s="3"/>
      <c r="H61" s="3"/>
      <c r="K61" s="3"/>
    </row>
    <row r="62" spans="1:25">
      <c r="B62" s="3"/>
      <c r="E62" s="3"/>
      <c r="H62" s="3"/>
      <c r="K62" s="3"/>
    </row>
  </sheetData>
  <mergeCells count="4">
    <mergeCell ref="A26:I26"/>
    <mergeCell ref="A4:I4"/>
    <mergeCell ref="B2:E2"/>
    <mergeCell ref="F2:I2"/>
  </mergeCells>
  <pageMargins left="0.70866141732283472" right="0.70866141732283472" top="0.74803149606299213" bottom="0.74803149606299213" header="0.31496062992125984" footer="0.31496062992125984"/>
  <pageSetup paperSize="8" scale="76" orientation="landscape" r:id="rId1"/>
  <headerFooter>
    <oddHeader>&amp;C2013 Gas Statement of Opportunities</oddHeader>
    <oddFooter>&amp;L© 2013 Australian Energy Market Operator&amp;R&amp;P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Kristin Staritski</DisplayName>
        <AccountId>821</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PLAN-30-6321</_dlc_DocId>
    <_dlc_DocIdUrl xmlns="a14523ce-dede-483e-883a-2d83261080bd">
      <Url>http://sharedocs/sites/planning/mm/_layouts/DocIdRedir.aspx?ID=PLAN-30-6321</Url>
      <Description>PLAN-30-6321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5EEC007-F0C1-421D-9153-C1057D274818}"/>
</file>

<file path=customXml/itemProps2.xml><?xml version="1.0" encoding="utf-8"?>
<ds:datastoreItem xmlns:ds="http://schemas.openxmlformats.org/officeDocument/2006/customXml" ds:itemID="{53EF83F5-9FED-4262-A389-079E834421D5}"/>
</file>

<file path=customXml/itemProps3.xml><?xml version="1.0" encoding="utf-8"?>
<ds:datastoreItem xmlns:ds="http://schemas.openxmlformats.org/officeDocument/2006/customXml" ds:itemID="{9BFA9D28-FAFB-4166-A8FD-F9A2688D7CF8}"/>
</file>

<file path=customXml/itemProps4.xml><?xml version="1.0" encoding="utf-8"?>
<ds:datastoreItem xmlns:ds="http://schemas.openxmlformats.org/officeDocument/2006/customXml" ds:itemID="{AF706441-29C1-4236-8D4C-22F3337CB03B}"/>
</file>

<file path=customXml/itemProps5.xml><?xml version="1.0" encoding="utf-8"?>
<ds:datastoreItem xmlns:ds="http://schemas.openxmlformats.org/officeDocument/2006/customXml" ds:itemID="{FACAA410-01EB-4207-8F5E-876E1B2EAACC}"/>
</file>

<file path=customXml/itemProps6.xml><?xml version="1.0" encoding="utf-8"?>
<ds:datastoreItem xmlns:ds="http://schemas.openxmlformats.org/officeDocument/2006/customXml" ds:itemID="{34C2CABE-B123-4986-A6F0-483C696D0F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TOC</vt:lpstr>
      <vt:lpstr>Introduction</vt:lpstr>
      <vt:lpstr>Total AD (segment)</vt:lpstr>
      <vt:lpstr>Domestic AD (segment)</vt:lpstr>
      <vt:lpstr>Domestic AD (state)</vt:lpstr>
      <vt:lpstr>Domestic PD</vt:lpstr>
      <vt:lpstr>MMLI</vt:lpstr>
      <vt:lpstr>GPG</vt:lpstr>
      <vt:lpstr>Domestic PD (Segment)</vt:lpstr>
      <vt:lpstr>SA AD</vt:lpstr>
      <vt:lpstr>SA PD</vt:lpstr>
      <vt:lpstr>VIC AD</vt:lpstr>
      <vt:lpstr>VIC PD</vt:lpstr>
      <vt:lpstr>TAS AD</vt:lpstr>
      <vt:lpstr>TAS PD</vt:lpstr>
      <vt:lpstr>NSW-ACT AD</vt:lpstr>
      <vt:lpstr>NSW-ACT PD</vt:lpstr>
      <vt:lpstr>QLD AD</vt:lpstr>
      <vt:lpstr>QLD PD</vt:lpstr>
      <vt:lpstr>2012 GSOO</vt:lpstr>
      <vt:lpstr>GSOO Sub-Groups</vt:lpstr>
      <vt:lpstr>'2012 GSOO'!Print_Area</vt:lpstr>
      <vt:lpstr>'Domestic AD (segment)'!Print_Area</vt:lpstr>
      <vt:lpstr>'Domestic AD (state)'!Print_Area</vt:lpstr>
      <vt:lpstr>'Domestic PD'!Print_Area</vt:lpstr>
      <vt:lpstr>'Domestic PD (Segment)'!Print_Area</vt:lpstr>
      <vt:lpstr>GPG!Print_Area</vt:lpstr>
      <vt:lpstr>'GSOO Sub-Groups'!Print_Area</vt:lpstr>
      <vt:lpstr>Introduction!Print_Area</vt:lpstr>
      <vt:lpstr>MMLI!Print_Area</vt:lpstr>
      <vt:lpstr>'NSW-ACT AD'!Print_Area</vt:lpstr>
      <vt:lpstr>'NSW-ACT PD'!Print_Area</vt:lpstr>
      <vt:lpstr>'QLD AD'!Print_Area</vt:lpstr>
      <vt:lpstr>'QLD PD'!Print_Area</vt:lpstr>
      <vt:lpstr>'SA AD'!Print_Area</vt:lpstr>
      <vt:lpstr>'SA PD'!Print_Area</vt:lpstr>
      <vt:lpstr>'TAS AD'!Print_Area</vt:lpstr>
      <vt:lpstr>'TAS PD'!Print_Area</vt:lpstr>
      <vt:lpstr>TOC!Print_Area</vt:lpstr>
      <vt:lpstr>'Total AD (segment)'!Print_Area</vt:lpstr>
      <vt:lpstr>'VIC AD'!Print_Area</vt:lpstr>
      <vt:lpstr>'VIC PD'!Print_Area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AEMO</dc:creator>
  <cp:lastModifiedBy>Rachael Saw</cp:lastModifiedBy>
  <cp:lastPrinted>2013-11-28T00:15:35Z</cp:lastPrinted>
  <dcterms:created xsi:type="dcterms:W3CDTF">2012-04-23T05:50:52Z</dcterms:created>
  <dcterms:modified xsi:type="dcterms:W3CDTF">2013-11-28T01:00:58Z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179e5230-758e-4867-abc7-3b9356b19602</vt:lpwstr>
  </property>
  <property fmtid="{D5CDD505-2E9C-101B-9397-08002B2CF9AE}" pid="4" name="AEMOKeywords">
    <vt:lpwstr/>
  </property>
  <property fmtid="{D5CDD505-2E9C-101B-9397-08002B2CF9AE}" pid="5" name="AEMODocumentType">
    <vt:lpwstr>20;#Publication|8ae4cf81-fd7c-4b5d-880f-3ad9d29fca1a</vt:lpwstr>
  </property>
</Properties>
</file>