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C:\Users\fbodger\Documents\Uploads July 2019\"/>
    </mc:Choice>
  </mc:AlternateContent>
  <xr:revisionPtr revIDLastSave="0" documentId="8_{A1BE3AEF-5064-4E6F-ADFC-8346B552FBB4}" xr6:coauthVersionLast="41" xr6:coauthVersionMax="41" xr10:uidLastSave="{00000000-0000-0000-0000-000000000000}"/>
  <bookViews>
    <workbookView xWindow="-120" yWindow="-120" windowWidth="29040" windowHeight="15840" tabRatio="924" activeTab="1" xr2:uid="{00000000-000D-0000-FFFF-FFFF00000000}"/>
  </bookViews>
  <sheets>
    <sheet name="Disclaimer" sheetId="215" r:id="rId1"/>
    <sheet name="Assumptions Summary" sheetId="185" r:id="rId2"/>
    <sheet name="Scenarios" sheetId="219" r:id="rId3"/>
    <sheet name="Renewable Energy Zones" sheetId="203" r:id="rId4"/>
    <sheet name="Demand Summary" sheetId="213" r:id="rId5"/>
    <sheet name="Demand" sheetId="205" r:id="rId6"/>
    <sheet name="Maximum Demand" sheetId="208" r:id="rId7"/>
    <sheet name="Minimum Demand" sheetId="234" r:id="rId8"/>
    <sheet name="Rooftop PV" sheetId="207" r:id="rId9"/>
    <sheet name="Electric Vehicles" sheetId="209" r:id="rId10"/>
    <sheet name="DSP" sheetId="184" r:id="rId11"/>
    <sheet name="Battery aggregation" sheetId="191" r:id="rId12"/>
    <sheet name="Renewable Policy Targets" sheetId="66" r:id="rId13"/>
    <sheet name="Interconnector Capability" sheetId="176" r:id="rId14"/>
    <sheet name="Proportioning factors" sheetId="182" r:id="rId15"/>
    <sheet name="Maximum capacity" sheetId="180" r:id="rId16"/>
    <sheet name="Reserves" sheetId="183" r:id="rId17"/>
    <sheet name="Firm capacity" sheetId="174" r:id="rId18"/>
    <sheet name="Generation limits" sheetId="217" r:id="rId19"/>
    <sheet name="Seasonal ratings" sheetId="181" r:id="rId20"/>
    <sheet name="Generator Reliability Settings" sheetId="194" r:id="rId21"/>
    <sheet name="Maintenance" sheetId="197" r:id="rId22"/>
    <sheet name="Build costs" sheetId="220" r:id="rId23"/>
    <sheet name="Regional Cost Factors" sheetId="228" r:id="rId24"/>
    <sheet name="Generator Regional Build costs " sheetId="226" r:id="rId25"/>
    <sheet name="Storage Regional Build costs" sheetId="233" r:id="rId26"/>
    <sheet name="Connection cost" sheetId="192" r:id="rId27"/>
    <sheet name="Build limits" sheetId="229" r:id="rId28"/>
    <sheet name="Capacity Factors " sheetId="227" r:id="rId29"/>
    <sheet name="Lead Time" sheetId="204" r:id="rId30"/>
    <sheet name="Storage properties" sheetId="170" r:id="rId31"/>
    <sheet name="Coal and Biomass price" sheetId="169" r:id="rId32"/>
    <sheet name="Gas and Liquid fuel price" sheetId="168" r:id="rId33"/>
    <sheet name="Refurbishment" sheetId="166" r:id="rId34"/>
    <sheet name="Retirement" sheetId="165" r:id="rId35"/>
    <sheet name="Heat rates" sheetId="163" r:id="rId36"/>
    <sheet name="Auxiliary" sheetId="159" r:id="rId37"/>
    <sheet name="Fixed OPEX" sheetId="162" r:id="rId38"/>
    <sheet name="Variable OPEX" sheetId="161" r:id="rId39"/>
    <sheet name="Emissions" sheetId="160" r:id="rId40"/>
    <sheet name="MLF" sheetId="158" r:id="rId41"/>
  </sheets>
  <externalReferences>
    <externalReference r:id="rId42"/>
    <externalReference r:id="rId43"/>
  </externalReferences>
  <definedNames>
    <definedName name="_xlnm._FilterDatabase" localSheetId="1" hidden="1">'Assumptions Summary'!$B$16:$E$49</definedName>
    <definedName name="_xlnm._FilterDatabase" localSheetId="15" hidden="1">'Maximum capacity'!$B$4:$C$159</definedName>
    <definedName name="_xlnm._FilterDatabase" localSheetId="40" hidden="1">MLF!$I$8:$K$67</definedName>
    <definedName name="_xlnm._FilterDatabase" localSheetId="3" hidden="1">'Renewable Energy Zones'!$B$6:$E$6</definedName>
    <definedName name="Costs">'[1]New capital costs'!$C$4:$C$6</definedName>
    <definedName name="CostScenario">[2]Config!$O$3</definedName>
    <definedName name="FOREX_scenario">'[1]New capital costs'!$D$4:$D$6</definedName>
    <definedName name="_xlnm.Print_Area" localSheetId="36">Auxiliary!$A$1:$G$68</definedName>
    <definedName name="_xlnm.Print_Area" localSheetId="22">'Build costs'!$A$1:$Z$22</definedName>
    <definedName name="_xlnm.Print_Area" localSheetId="31">'Coal and Biomass price'!$A$1:$Z$32</definedName>
    <definedName name="_xlnm.Print_Area" localSheetId="26">'Connection cost'!#REF!</definedName>
    <definedName name="_xlnm.Print_Area" localSheetId="39">Emissions!$A$1:$K$70</definedName>
    <definedName name="_xlnm.Print_Area" localSheetId="17">'Firm capacity'!$A$1:$H$101</definedName>
    <definedName name="_xlnm.Print_Area" localSheetId="37">'Fixed OPEX'!$A$1:$G$68</definedName>
    <definedName name="_xlnm.Print_Area" localSheetId="20">'Generator Reliability Settings'!$A$1:$I$24</definedName>
    <definedName name="_xlnm.Print_Area" localSheetId="35">'Heat rates'!$A$1:$F$66</definedName>
    <definedName name="_xlnm.Print_Area" localSheetId="13">'Interconnector Capability'!$A$1:$G$18</definedName>
    <definedName name="_xlnm.Print_Area" localSheetId="15">'Maximum capacity'!$A$1:$H$153</definedName>
    <definedName name="_xlnm.Print_Area" localSheetId="14">'Proportioning factors'!$A$1:$E$15</definedName>
    <definedName name="_xlnm.Print_Area" localSheetId="33">Refurbishment!$A$1:$E$30</definedName>
    <definedName name="_xlnm.Print_Area" localSheetId="12">'Renewable Policy Targets'!$A$1:$Q$19</definedName>
    <definedName name="_xlnm.Print_Area" localSheetId="34">Retirement!$A$1:$G$32</definedName>
    <definedName name="_xlnm.Print_Area" localSheetId="19">'Seasonal ratings'!$A$1:$I$153</definedName>
    <definedName name="_xlnm.Print_Area" localSheetId="30">'Storage properties'!$A$1:$F$30</definedName>
    <definedName name="_xlnm.Print_Area" localSheetId="38">'Variable OPEX'!$A$1:$G$70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76" i="234" l="1"/>
  <c r="U76" i="234"/>
  <c r="T76" i="234"/>
  <c r="S76" i="234"/>
  <c r="R76" i="234"/>
  <c r="Q76" i="234"/>
  <c r="P76" i="234"/>
  <c r="O76" i="234"/>
  <c r="N76" i="234"/>
  <c r="M76" i="234"/>
  <c r="L76" i="234"/>
  <c r="K76" i="234"/>
  <c r="J76" i="234"/>
  <c r="I76" i="234"/>
  <c r="H76" i="234"/>
  <c r="G76" i="234"/>
  <c r="F76" i="234"/>
  <c r="E76" i="234"/>
  <c r="D76" i="234"/>
  <c r="C76" i="234"/>
  <c r="V68" i="234"/>
  <c r="U68" i="234"/>
  <c r="T68" i="234"/>
  <c r="S68" i="234"/>
  <c r="R68" i="234"/>
  <c r="Q68" i="234"/>
  <c r="P68" i="234"/>
  <c r="O68" i="234"/>
  <c r="N68" i="234"/>
  <c r="M68" i="234"/>
  <c r="L68" i="234"/>
  <c r="K68" i="234"/>
  <c r="J68" i="234"/>
  <c r="I68" i="234"/>
  <c r="H68" i="234"/>
  <c r="G68" i="234"/>
  <c r="F68" i="234"/>
  <c r="E68" i="234"/>
  <c r="D68" i="234"/>
  <c r="C68" i="234"/>
  <c r="V60" i="234"/>
  <c r="U60" i="234"/>
  <c r="T60" i="234"/>
  <c r="S60" i="234"/>
  <c r="R60" i="234"/>
  <c r="Q60" i="234"/>
  <c r="P60" i="234"/>
  <c r="O60" i="234"/>
  <c r="N60" i="234"/>
  <c r="M60" i="234"/>
  <c r="L60" i="234"/>
  <c r="K60" i="234"/>
  <c r="J60" i="234"/>
  <c r="I60" i="234"/>
  <c r="H60" i="234"/>
  <c r="G60" i="234"/>
  <c r="F60" i="234"/>
  <c r="E60" i="234"/>
  <c r="D60" i="234"/>
  <c r="C60" i="234"/>
  <c r="V76" i="208"/>
  <c r="U76" i="208"/>
  <c r="T76" i="208"/>
  <c r="S76" i="208"/>
  <c r="R76" i="208"/>
  <c r="Q76" i="208"/>
  <c r="P76" i="208"/>
  <c r="O76" i="208"/>
  <c r="N76" i="208"/>
  <c r="M76" i="208"/>
  <c r="L76" i="208"/>
  <c r="K76" i="208"/>
  <c r="J76" i="208"/>
  <c r="I76" i="208"/>
  <c r="H76" i="208"/>
  <c r="G76" i="208"/>
  <c r="F76" i="208"/>
  <c r="E76" i="208"/>
  <c r="D76" i="208"/>
  <c r="C76" i="208"/>
  <c r="V68" i="208"/>
  <c r="U68" i="208"/>
  <c r="T68" i="208"/>
  <c r="S68" i="208"/>
  <c r="R68" i="208"/>
  <c r="Q68" i="208"/>
  <c r="P68" i="208"/>
  <c r="O68" i="208"/>
  <c r="N68" i="208"/>
  <c r="M68" i="208"/>
  <c r="L68" i="208"/>
  <c r="K68" i="208"/>
  <c r="J68" i="208"/>
  <c r="I68" i="208"/>
  <c r="H68" i="208"/>
  <c r="G68" i="208"/>
  <c r="F68" i="208"/>
  <c r="E68" i="208"/>
  <c r="D68" i="208"/>
  <c r="C68" i="208"/>
  <c r="V60" i="208"/>
  <c r="U60" i="208"/>
  <c r="T60" i="208"/>
  <c r="S60" i="208"/>
  <c r="R60" i="208"/>
  <c r="Q60" i="208"/>
  <c r="P60" i="208"/>
  <c r="O60" i="208"/>
  <c r="N60" i="208"/>
  <c r="M60" i="208"/>
  <c r="L60" i="208"/>
  <c r="K60" i="208"/>
  <c r="J60" i="208"/>
  <c r="I60" i="208"/>
  <c r="H60" i="208"/>
  <c r="G60" i="208"/>
  <c r="F60" i="208"/>
  <c r="E60" i="208"/>
  <c r="D60" i="208"/>
  <c r="C60" i="208"/>
  <c r="V50" i="234" l="1"/>
  <c r="U50" i="234"/>
  <c r="T50" i="234"/>
  <c r="S50" i="234"/>
  <c r="R50" i="234"/>
  <c r="Q50" i="234"/>
  <c r="P50" i="234"/>
  <c r="O50" i="234"/>
  <c r="N50" i="234"/>
  <c r="M50" i="234"/>
  <c r="L50" i="234"/>
  <c r="K50" i="234"/>
  <c r="J50" i="234"/>
  <c r="I50" i="234"/>
  <c r="H50" i="234"/>
  <c r="G50" i="234"/>
  <c r="F50" i="234"/>
  <c r="E50" i="234"/>
  <c r="D50" i="234"/>
  <c r="C50" i="234"/>
  <c r="V42" i="234"/>
  <c r="U42" i="234"/>
  <c r="T42" i="234"/>
  <c r="S42" i="234"/>
  <c r="R42" i="234"/>
  <c r="Q42" i="234"/>
  <c r="P42" i="234"/>
  <c r="O42" i="234"/>
  <c r="N42" i="234"/>
  <c r="M42" i="234"/>
  <c r="L42" i="234"/>
  <c r="K42" i="234"/>
  <c r="J42" i="234"/>
  <c r="I42" i="234"/>
  <c r="H42" i="234"/>
  <c r="G42" i="234"/>
  <c r="F42" i="234"/>
  <c r="E42" i="234"/>
  <c r="D42" i="234"/>
  <c r="C42" i="234"/>
  <c r="V34" i="234"/>
  <c r="U34" i="234"/>
  <c r="T34" i="234"/>
  <c r="S34" i="234"/>
  <c r="R34" i="234"/>
  <c r="Q34" i="234"/>
  <c r="P34" i="234"/>
  <c r="O34" i="234"/>
  <c r="N34" i="234"/>
  <c r="M34" i="234"/>
  <c r="L34" i="234"/>
  <c r="K34" i="234"/>
  <c r="J34" i="234"/>
  <c r="I34" i="234"/>
  <c r="H34" i="234"/>
  <c r="G34" i="234"/>
  <c r="F34" i="234"/>
  <c r="E34" i="234"/>
  <c r="D34" i="234"/>
  <c r="C34" i="234"/>
  <c r="V24" i="234"/>
  <c r="U24" i="234"/>
  <c r="T24" i="234"/>
  <c r="S24" i="234"/>
  <c r="R24" i="234"/>
  <c r="Q24" i="234"/>
  <c r="P24" i="234"/>
  <c r="O24" i="234"/>
  <c r="N24" i="234"/>
  <c r="M24" i="234"/>
  <c r="L24" i="234"/>
  <c r="K24" i="234"/>
  <c r="J24" i="234"/>
  <c r="I24" i="234"/>
  <c r="H24" i="234"/>
  <c r="G24" i="234"/>
  <c r="F24" i="234"/>
  <c r="E24" i="234"/>
  <c r="D24" i="234"/>
  <c r="C24" i="234"/>
  <c r="V16" i="234"/>
  <c r="U16" i="234"/>
  <c r="T16" i="234"/>
  <c r="S16" i="234"/>
  <c r="R16" i="234"/>
  <c r="Q16" i="234"/>
  <c r="P16" i="234"/>
  <c r="O16" i="234"/>
  <c r="N16" i="234"/>
  <c r="M16" i="234"/>
  <c r="L16" i="234"/>
  <c r="K16" i="234"/>
  <c r="J16" i="234"/>
  <c r="I16" i="234"/>
  <c r="H16" i="234"/>
  <c r="G16" i="234"/>
  <c r="F16" i="234"/>
  <c r="E16" i="234"/>
  <c r="D16" i="234"/>
  <c r="C16" i="234"/>
  <c r="V8" i="234"/>
  <c r="U8" i="234"/>
  <c r="T8" i="234"/>
  <c r="S8" i="234"/>
  <c r="R8" i="234"/>
  <c r="Q8" i="234"/>
  <c r="P8" i="234"/>
  <c r="O8" i="234"/>
  <c r="N8" i="234"/>
  <c r="M8" i="234"/>
  <c r="L8" i="234"/>
  <c r="K8" i="234"/>
  <c r="J8" i="234"/>
  <c r="I8" i="234"/>
  <c r="H8" i="234"/>
  <c r="G8" i="234"/>
  <c r="F8" i="234"/>
  <c r="E8" i="234"/>
  <c r="D8" i="234"/>
  <c r="C8" i="234"/>
  <c r="E20" i="204" l="1"/>
  <c r="E19" i="204"/>
  <c r="E18" i="204"/>
  <c r="E17" i="204"/>
  <c r="E16" i="204"/>
  <c r="E15" i="204"/>
  <c r="E14" i="204"/>
  <c r="E13" i="204"/>
  <c r="E12" i="204"/>
  <c r="E11" i="204"/>
  <c r="E10" i="204"/>
  <c r="E9" i="204"/>
  <c r="E8" i="204"/>
  <c r="E7" i="204"/>
  <c r="E43" i="66"/>
  <c r="E44" i="66"/>
  <c r="H7" i="192"/>
  <c r="G16" i="66" l="1"/>
  <c r="G15" i="66"/>
  <c r="G14" i="66"/>
  <c r="G13" i="66"/>
  <c r="G12" i="66"/>
  <c r="G11" i="66"/>
  <c r="G10" i="66"/>
  <c r="G9" i="66"/>
  <c r="G8" i="66"/>
  <c r="G7" i="66"/>
  <c r="G6" i="66"/>
  <c r="G5" i="66"/>
  <c r="D49" i="209" l="1"/>
  <c r="E49" i="209"/>
  <c r="F49" i="209"/>
  <c r="G49" i="209"/>
  <c r="H49" i="209"/>
  <c r="I49" i="209"/>
  <c r="J49" i="209"/>
  <c r="K49" i="209"/>
  <c r="L49" i="209"/>
  <c r="M49" i="209"/>
  <c r="N49" i="209"/>
  <c r="O49" i="209"/>
  <c r="P49" i="209"/>
  <c r="Q49" i="209"/>
  <c r="R49" i="209"/>
  <c r="S49" i="209"/>
  <c r="T49" i="209"/>
  <c r="U49" i="209"/>
  <c r="V49" i="209"/>
  <c r="D50" i="209"/>
  <c r="E50" i="209"/>
  <c r="F50" i="209"/>
  <c r="G50" i="209"/>
  <c r="H50" i="209"/>
  <c r="I50" i="209"/>
  <c r="J50" i="209"/>
  <c r="K50" i="209"/>
  <c r="L50" i="209"/>
  <c r="M50" i="209"/>
  <c r="N50" i="209"/>
  <c r="O50" i="209"/>
  <c r="P50" i="209"/>
  <c r="Q50" i="209"/>
  <c r="R50" i="209"/>
  <c r="S50" i="209"/>
  <c r="T50" i="209"/>
  <c r="U50" i="209"/>
  <c r="V50" i="209"/>
  <c r="D51" i="209"/>
  <c r="E51" i="209"/>
  <c r="F51" i="209"/>
  <c r="G51" i="209"/>
  <c r="H51" i="209"/>
  <c r="I51" i="209"/>
  <c r="J51" i="209"/>
  <c r="K51" i="209"/>
  <c r="L51" i="209"/>
  <c r="M51" i="209"/>
  <c r="N51" i="209"/>
  <c r="O51" i="209"/>
  <c r="P51" i="209"/>
  <c r="Q51" i="209"/>
  <c r="R51" i="209"/>
  <c r="S51" i="209"/>
  <c r="T51" i="209"/>
  <c r="U51" i="209"/>
  <c r="V51" i="209"/>
  <c r="D52" i="209"/>
  <c r="E52" i="209"/>
  <c r="F52" i="209"/>
  <c r="G52" i="209"/>
  <c r="H52" i="209"/>
  <c r="I52" i="209"/>
  <c r="J52" i="209"/>
  <c r="K52" i="209"/>
  <c r="L52" i="209"/>
  <c r="M52" i="209"/>
  <c r="N52" i="209"/>
  <c r="O52" i="209"/>
  <c r="P52" i="209"/>
  <c r="Q52" i="209"/>
  <c r="R52" i="209"/>
  <c r="S52" i="209"/>
  <c r="T52" i="209"/>
  <c r="U52" i="209"/>
  <c r="V52" i="209"/>
  <c r="D53" i="209"/>
  <c r="E53" i="209"/>
  <c r="F53" i="209"/>
  <c r="G53" i="209"/>
  <c r="H53" i="209"/>
  <c r="I53" i="209"/>
  <c r="J53" i="209"/>
  <c r="K53" i="209"/>
  <c r="L53" i="209"/>
  <c r="M53" i="209"/>
  <c r="N53" i="209"/>
  <c r="O53" i="209"/>
  <c r="P53" i="209"/>
  <c r="Q53" i="209"/>
  <c r="R53" i="209"/>
  <c r="S53" i="209"/>
  <c r="T53" i="209"/>
  <c r="U53" i="209"/>
  <c r="V53" i="209"/>
  <c r="C53" i="209"/>
  <c r="C52" i="209"/>
  <c r="C51" i="209"/>
  <c r="C50" i="209"/>
  <c r="C49" i="209"/>
  <c r="D41" i="209"/>
  <c r="E41" i="209"/>
  <c r="F41" i="209"/>
  <c r="G41" i="209"/>
  <c r="H41" i="209"/>
  <c r="I41" i="209"/>
  <c r="J41" i="209"/>
  <c r="K41" i="209"/>
  <c r="L41" i="209"/>
  <c r="M41" i="209"/>
  <c r="N41" i="209"/>
  <c r="O41" i="209"/>
  <c r="P41" i="209"/>
  <c r="Q41" i="209"/>
  <c r="R41" i="209"/>
  <c r="S41" i="209"/>
  <c r="T41" i="209"/>
  <c r="U41" i="209"/>
  <c r="V41" i="209"/>
  <c r="D42" i="209"/>
  <c r="E42" i="209"/>
  <c r="F42" i="209"/>
  <c r="G42" i="209"/>
  <c r="H42" i="209"/>
  <c r="I42" i="209"/>
  <c r="J42" i="209"/>
  <c r="K42" i="209"/>
  <c r="L42" i="209"/>
  <c r="M42" i="209"/>
  <c r="N42" i="209"/>
  <c r="O42" i="209"/>
  <c r="P42" i="209"/>
  <c r="Q42" i="209"/>
  <c r="R42" i="209"/>
  <c r="S42" i="209"/>
  <c r="T42" i="209"/>
  <c r="U42" i="209"/>
  <c r="V42" i="209"/>
  <c r="D43" i="209"/>
  <c r="E43" i="209"/>
  <c r="F43" i="209"/>
  <c r="G43" i="209"/>
  <c r="H43" i="209"/>
  <c r="I43" i="209"/>
  <c r="J43" i="209"/>
  <c r="K43" i="209"/>
  <c r="L43" i="209"/>
  <c r="M43" i="209"/>
  <c r="N43" i="209"/>
  <c r="O43" i="209"/>
  <c r="P43" i="209"/>
  <c r="Q43" i="209"/>
  <c r="R43" i="209"/>
  <c r="S43" i="209"/>
  <c r="T43" i="209"/>
  <c r="U43" i="209"/>
  <c r="V43" i="209"/>
  <c r="D44" i="209"/>
  <c r="E44" i="209"/>
  <c r="F44" i="209"/>
  <c r="G44" i="209"/>
  <c r="H44" i="209"/>
  <c r="I44" i="209"/>
  <c r="J44" i="209"/>
  <c r="K44" i="209"/>
  <c r="L44" i="209"/>
  <c r="M44" i="209"/>
  <c r="N44" i="209"/>
  <c r="O44" i="209"/>
  <c r="P44" i="209"/>
  <c r="Q44" i="209"/>
  <c r="R44" i="209"/>
  <c r="S44" i="209"/>
  <c r="T44" i="209"/>
  <c r="U44" i="209"/>
  <c r="V44" i="209"/>
  <c r="D45" i="209"/>
  <c r="E45" i="209"/>
  <c r="F45" i="209"/>
  <c r="G45" i="209"/>
  <c r="H45" i="209"/>
  <c r="I45" i="209"/>
  <c r="J45" i="209"/>
  <c r="K45" i="209"/>
  <c r="L45" i="209"/>
  <c r="M45" i="209"/>
  <c r="N45" i="209"/>
  <c r="O45" i="209"/>
  <c r="P45" i="209"/>
  <c r="Q45" i="209"/>
  <c r="R45" i="209"/>
  <c r="S45" i="209"/>
  <c r="T45" i="209"/>
  <c r="U45" i="209"/>
  <c r="V45" i="209"/>
  <c r="C45" i="209"/>
  <c r="C44" i="209"/>
  <c r="C43" i="209"/>
  <c r="C42" i="209"/>
  <c r="C41" i="209"/>
  <c r="D33" i="209"/>
  <c r="E33" i="209"/>
  <c r="F33" i="209"/>
  <c r="G33" i="209"/>
  <c r="H33" i="209"/>
  <c r="I33" i="209"/>
  <c r="J33" i="209"/>
  <c r="K33" i="209"/>
  <c r="L33" i="209"/>
  <c r="M33" i="209"/>
  <c r="N33" i="209"/>
  <c r="O33" i="209"/>
  <c r="P33" i="209"/>
  <c r="Q33" i="209"/>
  <c r="R33" i="209"/>
  <c r="S33" i="209"/>
  <c r="T33" i="209"/>
  <c r="U33" i="209"/>
  <c r="V33" i="209"/>
  <c r="D34" i="209"/>
  <c r="E34" i="209"/>
  <c r="F34" i="209"/>
  <c r="G34" i="209"/>
  <c r="H34" i="209"/>
  <c r="I34" i="209"/>
  <c r="J34" i="209"/>
  <c r="K34" i="209"/>
  <c r="L34" i="209"/>
  <c r="M34" i="209"/>
  <c r="N34" i="209"/>
  <c r="O34" i="209"/>
  <c r="P34" i="209"/>
  <c r="Q34" i="209"/>
  <c r="R34" i="209"/>
  <c r="S34" i="209"/>
  <c r="T34" i="209"/>
  <c r="U34" i="209"/>
  <c r="V34" i="209"/>
  <c r="D35" i="209"/>
  <c r="E35" i="209"/>
  <c r="F35" i="209"/>
  <c r="G35" i="209"/>
  <c r="H35" i="209"/>
  <c r="I35" i="209"/>
  <c r="J35" i="209"/>
  <c r="K35" i="209"/>
  <c r="L35" i="209"/>
  <c r="M35" i="209"/>
  <c r="N35" i="209"/>
  <c r="O35" i="209"/>
  <c r="P35" i="209"/>
  <c r="Q35" i="209"/>
  <c r="R35" i="209"/>
  <c r="S35" i="209"/>
  <c r="T35" i="209"/>
  <c r="U35" i="209"/>
  <c r="V35" i="209"/>
  <c r="D36" i="209"/>
  <c r="E36" i="209"/>
  <c r="F36" i="209"/>
  <c r="G36" i="209"/>
  <c r="H36" i="209"/>
  <c r="I36" i="209"/>
  <c r="J36" i="209"/>
  <c r="K36" i="209"/>
  <c r="L36" i="209"/>
  <c r="M36" i="209"/>
  <c r="N36" i="209"/>
  <c r="O36" i="209"/>
  <c r="P36" i="209"/>
  <c r="Q36" i="209"/>
  <c r="R36" i="209"/>
  <c r="S36" i="209"/>
  <c r="T36" i="209"/>
  <c r="U36" i="209"/>
  <c r="V36" i="209"/>
  <c r="D37" i="209"/>
  <c r="E37" i="209"/>
  <c r="F37" i="209"/>
  <c r="G37" i="209"/>
  <c r="H37" i="209"/>
  <c r="I37" i="209"/>
  <c r="J37" i="209"/>
  <c r="K37" i="209"/>
  <c r="L37" i="209"/>
  <c r="M37" i="209"/>
  <c r="N37" i="209"/>
  <c r="O37" i="209"/>
  <c r="P37" i="209"/>
  <c r="Q37" i="209"/>
  <c r="R37" i="209"/>
  <c r="S37" i="209"/>
  <c r="T37" i="209"/>
  <c r="U37" i="209"/>
  <c r="V37" i="209"/>
  <c r="C37" i="209"/>
  <c r="C36" i="209"/>
  <c r="C35" i="209"/>
  <c r="C34" i="209"/>
  <c r="C33" i="209"/>
  <c r="D53" i="205" l="1"/>
  <c r="E53" i="205"/>
  <c r="F53" i="205"/>
  <c r="G53" i="205"/>
  <c r="H53" i="205"/>
  <c r="I53" i="205"/>
  <c r="J53" i="205"/>
  <c r="K53" i="205"/>
  <c r="L53" i="205"/>
  <c r="M53" i="205"/>
  <c r="N53" i="205"/>
  <c r="O53" i="205"/>
  <c r="P53" i="205"/>
  <c r="Q53" i="205"/>
  <c r="R53" i="205"/>
  <c r="S53" i="205"/>
  <c r="T53" i="205"/>
  <c r="U53" i="205"/>
  <c r="V53" i="205"/>
  <c r="D54" i="205"/>
  <c r="E54" i="205"/>
  <c r="F54" i="205"/>
  <c r="G54" i="205"/>
  <c r="H54" i="205"/>
  <c r="I54" i="205"/>
  <c r="J54" i="205"/>
  <c r="K54" i="205"/>
  <c r="L54" i="205"/>
  <c r="M54" i="205"/>
  <c r="N54" i="205"/>
  <c r="O54" i="205"/>
  <c r="P54" i="205"/>
  <c r="Q54" i="205"/>
  <c r="R54" i="205"/>
  <c r="S54" i="205"/>
  <c r="T54" i="205"/>
  <c r="U54" i="205"/>
  <c r="V54" i="205"/>
  <c r="D55" i="205"/>
  <c r="E55" i="205"/>
  <c r="F55" i="205"/>
  <c r="G55" i="205"/>
  <c r="H55" i="205"/>
  <c r="I55" i="205"/>
  <c r="J55" i="205"/>
  <c r="K55" i="205"/>
  <c r="L55" i="205"/>
  <c r="M55" i="205"/>
  <c r="N55" i="205"/>
  <c r="O55" i="205"/>
  <c r="P55" i="205"/>
  <c r="Q55" i="205"/>
  <c r="R55" i="205"/>
  <c r="S55" i="205"/>
  <c r="T55" i="205"/>
  <c r="U55" i="205"/>
  <c r="V55" i="205"/>
  <c r="D56" i="205"/>
  <c r="E56" i="205"/>
  <c r="F56" i="205"/>
  <c r="G14" i="213" s="1"/>
  <c r="G56" i="205"/>
  <c r="H56" i="205"/>
  <c r="I56" i="205"/>
  <c r="J56" i="205"/>
  <c r="K56" i="205"/>
  <c r="L56" i="205"/>
  <c r="M56" i="205"/>
  <c r="N56" i="205"/>
  <c r="O56" i="205"/>
  <c r="P56" i="205"/>
  <c r="Q56" i="205"/>
  <c r="R56" i="205"/>
  <c r="S56" i="205"/>
  <c r="T56" i="205"/>
  <c r="U56" i="205"/>
  <c r="V56" i="205"/>
  <c r="D57" i="205"/>
  <c r="E57" i="205"/>
  <c r="F57" i="205"/>
  <c r="G57" i="205"/>
  <c r="H57" i="205"/>
  <c r="I57" i="205"/>
  <c r="J57" i="205"/>
  <c r="K57" i="205"/>
  <c r="L57" i="205"/>
  <c r="M57" i="205"/>
  <c r="N57" i="205"/>
  <c r="O57" i="205"/>
  <c r="P57" i="205"/>
  <c r="Q57" i="205"/>
  <c r="R57" i="205"/>
  <c r="S57" i="205"/>
  <c r="T57" i="205"/>
  <c r="U57" i="205"/>
  <c r="V57" i="205"/>
  <c r="C57" i="205"/>
  <c r="C56" i="205"/>
  <c r="C55" i="205"/>
  <c r="C54" i="205"/>
  <c r="C53" i="205"/>
  <c r="D45" i="205"/>
  <c r="E45" i="205"/>
  <c r="F45" i="205"/>
  <c r="G45" i="205"/>
  <c r="H45" i="205"/>
  <c r="I45" i="205"/>
  <c r="J45" i="205"/>
  <c r="K45" i="205"/>
  <c r="L45" i="205"/>
  <c r="M45" i="205"/>
  <c r="N45" i="205"/>
  <c r="O45" i="205"/>
  <c r="P45" i="205"/>
  <c r="Q45" i="205"/>
  <c r="R45" i="205"/>
  <c r="S45" i="205"/>
  <c r="T45" i="205"/>
  <c r="U45" i="205"/>
  <c r="V45" i="205"/>
  <c r="D46" i="205"/>
  <c r="E46" i="205"/>
  <c r="F46" i="205"/>
  <c r="G46" i="205"/>
  <c r="H46" i="205"/>
  <c r="I46" i="205"/>
  <c r="J46" i="205"/>
  <c r="K46" i="205"/>
  <c r="L46" i="205"/>
  <c r="M46" i="205"/>
  <c r="N46" i="205"/>
  <c r="O46" i="205"/>
  <c r="P46" i="205"/>
  <c r="Q46" i="205"/>
  <c r="R46" i="205"/>
  <c r="S46" i="205"/>
  <c r="T46" i="205"/>
  <c r="U46" i="205"/>
  <c r="V46" i="205"/>
  <c r="D47" i="205"/>
  <c r="E47" i="205"/>
  <c r="F47" i="205"/>
  <c r="G47" i="205"/>
  <c r="H47" i="205"/>
  <c r="I47" i="205"/>
  <c r="J47" i="205"/>
  <c r="K47" i="205"/>
  <c r="L47" i="205"/>
  <c r="M47" i="205"/>
  <c r="N47" i="205"/>
  <c r="O47" i="205"/>
  <c r="P47" i="205"/>
  <c r="Q47" i="205"/>
  <c r="R47" i="205"/>
  <c r="S47" i="205"/>
  <c r="T47" i="205"/>
  <c r="U47" i="205"/>
  <c r="V47" i="205"/>
  <c r="D48" i="205"/>
  <c r="E48" i="205"/>
  <c r="F48" i="205"/>
  <c r="G48" i="205"/>
  <c r="H48" i="205"/>
  <c r="I48" i="205"/>
  <c r="J48" i="205"/>
  <c r="K48" i="205"/>
  <c r="L48" i="205"/>
  <c r="M48" i="205"/>
  <c r="N48" i="205"/>
  <c r="O48" i="205"/>
  <c r="P48" i="205"/>
  <c r="Q48" i="205"/>
  <c r="R48" i="205"/>
  <c r="S48" i="205"/>
  <c r="T48" i="205"/>
  <c r="U48" i="205"/>
  <c r="V48" i="205"/>
  <c r="D49" i="205"/>
  <c r="E49" i="205"/>
  <c r="F49" i="205"/>
  <c r="G49" i="205"/>
  <c r="H49" i="205"/>
  <c r="I49" i="205"/>
  <c r="J49" i="205"/>
  <c r="K49" i="205"/>
  <c r="L49" i="205"/>
  <c r="M49" i="205"/>
  <c r="N49" i="205"/>
  <c r="O49" i="205"/>
  <c r="P49" i="205"/>
  <c r="Q49" i="205"/>
  <c r="R49" i="205"/>
  <c r="S49" i="205"/>
  <c r="T49" i="205"/>
  <c r="U49" i="205"/>
  <c r="V49" i="205"/>
  <c r="C49" i="205"/>
  <c r="C48" i="205"/>
  <c r="C47" i="205"/>
  <c r="C46" i="205"/>
  <c r="C45" i="205"/>
  <c r="D37" i="205"/>
  <c r="E37" i="205"/>
  <c r="F37" i="205"/>
  <c r="G37" i="205"/>
  <c r="H37" i="205"/>
  <c r="I37" i="205"/>
  <c r="J37" i="205"/>
  <c r="K37" i="205"/>
  <c r="L37" i="205"/>
  <c r="M37" i="205"/>
  <c r="N37" i="205"/>
  <c r="O37" i="205"/>
  <c r="P37" i="205"/>
  <c r="Q37" i="205"/>
  <c r="R37" i="205"/>
  <c r="S37" i="205"/>
  <c r="T37" i="205"/>
  <c r="U37" i="205"/>
  <c r="V37" i="205"/>
  <c r="D38" i="205"/>
  <c r="E38" i="205"/>
  <c r="F38" i="205"/>
  <c r="G38" i="205"/>
  <c r="H38" i="205"/>
  <c r="I38" i="205"/>
  <c r="J38" i="205"/>
  <c r="K38" i="205"/>
  <c r="L38" i="205"/>
  <c r="M38" i="205"/>
  <c r="N38" i="205"/>
  <c r="O38" i="205"/>
  <c r="P38" i="205"/>
  <c r="Q38" i="205"/>
  <c r="R38" i="205"/>
  <c r="S38" i="205"/>
  <c r="T38" i="205"/>
  <c r="U38" i="205"/>
  <c r="V38" i="205"/>
  <c r="D39" i="205"/>
  <c r="E39" i="205"/>
  <c r="F39" i="205"/>
  <c r="G39" i="205"/>
  <c r="H39" i="205"/>
  <c r="I39" i="205"/>
  <c r="J39" i="205"/>
  <c r="K39" i="205"/>
  <c r="L39" i="205"/>
  <c r="M39" i="205"/>
  <c r="N39" i="205"/>
  <c r="O39" i="205"/>
  <c r="P39" i="205"/>
  <c r="Q39" i="205"/>
  <c r="R39" i="205"/>
  <c r="S39" i="205"/>
  <c r="T39" i="205"/>
  <c r="U39" i="205"/>
  <c r="V39" i="205"/>
  <c r="D40" i="205"/>
  <c r="E40" i="205"/>
  <c r="F40" i="205"/>
  <c r="G40" i="205"/>
  <c r="H40" i="205"/>
  <c r="I40" i="205"/>
  <c r="J40" i="205"/>
  <c r="K40" i="205"/>
  <c r="L40" i="205"/>
  <c r="M40" i="205"/>
  <c r="N40" i="205"/>
  <c r="O40" i="205"/>
  <c r="P40" i="205"/>
  <c r="Q40" i="205"/>
  <c r="R40" i="205"/>
  <c r="S40" i="205"/>
  <c r="T40" i="205"/>
  <c r="U40" i="205"/>
  <c r="V40" i="205"/>
  <c r="D41" i="205"/>
  <c r="E41" i="205"/>
  <c r="F41" i="205"/>
  <c r="G41" i="205"/>
  <c r="H41" i="205"/>
  <c r="I41" i="205"/>
  <c r="J41" i="205"/>
  <c r="K41" i="205"/>
  <c r="L41" i="205"/>
  <c r="M41" i="205"/>
  <c r="N41" i="205"/>
  <c r="O41" i="205"/>
  <c r="P41" i="205"/>
  <c r="Q41" i="205"/>
  <c r="R41" i="205"/>
  <c r="S41" i="205"/>
  <c r="T41" i="205"/>
  <c r="U41" i="205"/>
  <c r="V41" i="205"/>
  <c r="C41" i="205"/>
  <c r="C40" i="205"/>
  <c r="C39" i="205"/>
  <c r="C38" i="205"/>
  <c r="C37" i="205"/>
  <c r="E24" i="213"/>
  <c r="F24" i="213"/>
  <c r="G24" i="213"/>
  <c r="H24" i="213"/>
  <c r="I24" i="213"/>
  <c r="J24" i="213"/>
  <c r="K24" i="213"/>
  <c r="L24" i="213"/>
  <c r="M24" i="213"/>
  <c r="N24" i="213"/>
  <c r="O24" i="213"/>
  <c r="P24" i="213"/>
  <c r="Q24" i="213"/>
  <c r="R24" i="213"/>
  <c r="S24" i="213"/>
  <c r="T24" i="213"/>
  <c r="U24" i="213"/>
  <c r="V24" i="213"/>
  <c r="W24" i="213"/>
  <c r="E25" i="213"/>
  <c r="F25" i="213"/>
  <c r="G25" i="213"/>
  <c r="H25" i="213"/>
  <c r="I25" i="213"/>
  <c r="J25" i="213"/>
  <c r="K25" i="213"/>
  <c r="L25" i="213"/>
  <c r="M25" i="213"/>
  <c r="N25" i="213"/>
  <c r="O25" i="213"/>
  <c r="P25" i="213"/>
  <c r="Q25" i="213"/>
  <c r="R25" i="213"/>
  <c r="S25" i="213"/>
  <c r="T25" i="213"/>
  <c r="U25" i="213"/>
  <c r="V25" i="213"/>
  <c r="W25" i="213"/>
  <c r="E26" i="213"/>
  <c r="F26" i="213"/>
  <c r="G26" i="213"/>
  <c r="H26" i="213"/>
  <c r="I26" i="213"/>
  <c r="J26" i="213"/>
  <c r="K26" i="213"/>
  <c r="L26" i="213"/>
  <c r="M26" i="213"/>
  <c r="N26" i="213"/>
  <c r="O26" i="213"/>
  <c r="P26" i="213"/>
  <c r="Q26" i="213"/>
  <c r="R26" i="213"/>
  <c r="S26" i="213"/>
  <c r="T26" i="213"/>
  <c r="U26" i="213"/>
  <c r="V26" i="213"/>
  <c r="W26" i="213"/>
  <c r="D26" i="213"/>
  <c r="D25" i="213"/>
  <c r="D24" i="213"/>
  <c r="E20" i="213"/>
  <c r="F20" i="213"/>
  <c r="G20" i="213"/>
  <c r="H20" i="213"/>
  <c r="I20" i="213"/>
  <c r="J20" i="213"/>
  <c r="K20" i="213"/>
  <c r="L20" i="213"/>
  <c r="M20" i="213"/>
  <c r="N20" i="213"/>
  <c r="O20" i="213"/>
  <c r="P20" i="213"/>
  <c r="Q20" i="213"/>
  <c r="R20" i="213"/>
  <c r="S20" i="213"/>
  <c r="T20" i="213"/>
  <c r="U20" i="213"/>
  <c r="V20" i="213"/>
  <c r="W20" i="213"/>
  <c r="D20" i="213"/>
  <c r="E19" i="213"/>
  <c r="F19" i="213"/>
  <c r="G19" i="213"/>
  <c r="H19" i="213"/>
  <c r="I19" i="213"/>
  <c r="J19" i="213"/>
  <c r="K19" i="213"/>
  <c r="L19" i="213"/>
  <c r="M19" i="213"/>
  <c r="N19" i="213"/>
  <c r="O19" i="213"/>
  <c r="P19" i="213"/>
  <c r="Q19" i="213"/>
  <c r="R19" i="213"/>
  <c r="S19" i="213"/>
  <c r="T19" i="213"/>
  <c r="U19" i="213"/>
  <c r="V19" i="213"/>
  <c r="W19" i="213"/>
  <c r="D19" i="213"/>
  <c r="E18" i="213"/>
  <c r="F18" i="213"/>
  <c r="G18" i="213"/>
  <c r="H18" i="213"/>
  <c r="I18" i="213"/>
  <c r="J18" i="213"/>
  <c r="K18" i="213"/>
  <c r="L18" i="213"/>
  <c r="M18" i="213"/>
  <c r="N18" i="213"/>
  <c r="O18" i="213"/>
  <c r="P18" i="213"/>
  <c r="Q18" i="213"/>
  <c r="R18" i="213"/>
  <c r="S18" i="213"/>
  <c r="T18" i="213"/>
  <c r="U18" i="213"/>
  <c r="V18" i="213"/>
  <c r="W18" i="213"/>
  <c r="D18" i="213"/>
  <c r="B26" i="213"/>
  <c r="B25" i="213"/>
  <c r="B24" i="213"/>
  <c r="B20" i="213"/>
  <c r="B19" i="213"/>
  <c r="B18" i="213"/>
  <c r="B14" i="213"/>
  <c r="B13" i="213"/>
  <c r="B12" i="213"/>
  <c r="M12" i="213" l="1"/>
  <c r="I12" i="213"/>
  <c r="R13" i="213"/>
  <c r="P13" i="213"/>
  <c r="H13" i="213"/>
  <c r="W14" i="213"/>
  <c r="S14" i="213"/>
  <c r="M14" i="213"/>
  <c r="I14" i="213"/>
  <c r="N13" i="213"/>
  <c r="U12" i="213"/>
  <c r="Q12" i="213"/>
  <c r="E12" i="213"/>
  <c r="N14" i="213"/>
  <c r="Q13" i="213"/>
  <c r="H14" i="213"/>
  <c r="U38" i="207"/>
  <c r="U30" i="207"/>
  <c r="I38" i="207"/>
  <c r="I30" i="207"/>
  <c r="S37" i="207"/>
  <c r="S29" i="207"/>
  <c r="G37" i="207"/>
  <c r="G29" i="207"/>
  <c r="Q36" i="207"/>
  <c r="Q28" i="207"/>
  <c r="E36" i="207"/>
  <c r="E28" i="207"/>
  <c r="P12" i="213"/>
  <c r="O35" i="207"/>
  <c r="O27" i="207"/>
  <c r="N12" i="213"/>
  <c r="M34" i="207"/>
  <c r="M26" i="207"/>
  <c r="T14" i="213"/>
  <c r="D12" i="213"/>
  <c r="C28" i="207"/>
  <c r="C36" i="207"/>
  <c r="T30" i="207"/>
  <c r="T38" i="207"/>
  <c r="P30" i="207"/>
  <c r="P38" i="207"/>
  <c r="L30" i="207"/>
  <c r="L38" i="207"/>
  <c r="H30" i="207"/>
  <c r="H38" i="207"/>
  <c r="D30" i="207"/>
  <c r="D38" i="207"/>
  <c r="V29" i="207"/>
  <c r="V37" i="207"/>
  <c r="R29" i="207"/>
  <c r="R37" i="207"/>
  <c r="N29" i="207"/>
  <c r="N37" i="207"/>
  <c r="J29" i="207"/>
  <c r="J37" i="207"/>
  <c r="F29" i="207"/>
  <c r="F37" i="207"/>
  <c r="T28" i="207"/>
  <c r="T36" i="207"/>
  <c r="P28" i="207"/>
  <c r="P36" i="207"/>
  <c r="L28" i="207"/>
  <c r="L36" i="207"/>
  <c r="H28" i="207"/>
  <c r="H36" i="207"/>
  <c r="D28" i="207"/>
  <c r="D36" i="207"/>
  <c r="W12" i="213"/>
  <c r="V27" i="207"/>
  <c r="V35" i="207"/>
  <c r="S12" i="213"/>
  <c r="R27" i="207"/>
  <c r="R35" i="207"/>
  <c r="O12" i="213"/>
  <c r="N27" i="207"/>
  <c r="N35" i="207"/>
  <c r="K12" i="213"/>
  <c r="J27" i="207"/>
  <c r="J35" i="207"/>
  <c r="G12" i="213"/>
  <c r="F27" i="207"/>
  <c r="F35" i="207"/>
  <c r="T26" i="207"/>
  <c r="T34" i="207"/>
  <c r="P26" i="207"/>
  <c r="P34" i="207"/>
  <c r="L26" i="207"/>
  <c r="L34" i="207"/>
  <c r="H26" i="207"/>
  <c r="H34" i="207"/>
  <c r="D26" i="207"/>
  <c r="D34" i="207"/>
  <c r="C27" i="207"/>
  <c r="C35" i="207"/>
  <c r="Q30" i="207"/>
  <c r="Q38" i="207"/>
  <c r="E30" i="207"/>
  <c r="E38" i="207"/>
  <c r="O37" i="207"/>
  <c r="O29" i="207"/>
  <c r="M36" i="207"/>
  <c r="M28" i="207"/>
  <c r="H12" i="213"/>
  <c r="G27" i="207"/>
  <c r="G35" i="207"/>
  <c r="R12" i="213"/>
  <c r="Q26" i="207"/>
  <c r="Q34" i="207"/>
  <c r="J12" i="213"/>
  <c r="I34" i="207"/>
  <c r="I26" i="207"/>
  <c r="C29" i="207"/>
  <c r="C37" i="207"/>
  <c r="S30" i="207"/>
  <c r="S38" i="207"/>
  <c r="O30" i="207"/>
  <c r="O38" i="207"/>
  <c r="K30" i="207"/>
  <c r="K38" i="207"/>
  <c r="G30" i="207"/>
  <c r="G38" i="207"/>
  <c r="U29" i="207"/>
  <c r="U37" i="207"/>
  <c r="Q29" i="207"/>
  <c r="Q37" i="207"/>
  <c r="M29" i="207"/>
  <c r="M37" i="207"/>
  <c r="I29" i="207"/>
  <c r="I37" i="207"/>
  <c r="E29" i="207"/>
  <c r="E37" i="207"/>
  <c r="S28" i="207"/>
  <c r="S36" i="207"/>
  <c r="O28" i="207"/>
  <c r="O36" i="207"/>
  <c r="K28" i="207"/>
  <c r="K36" i="207"/>
  <c r="G28" i="207"/>
  <c r="G36" i="207"/>
  <c r="U27" i="207"/>
  <c r="U35" i="207"/>
  <c r="Q27" i="207"/>
  <c r="Q35" i="207"/>
  <c r="M27" i="207"/>
  <c r="M35" i="207"/>
  <c r="I27" i="207"/>
  <c r="I35" i="207"/>
  <c r="E27" i="207"/>
  <c r="E35" i="207"/>
  <c r="S26" i="207"/>
  <c r="S34" i="207"/>
  <c r="O26" i="207"/>
  <c r="O34" i="207"/>
  <c r="K26" i="207"/>
  <c r="K34" i="207"/>
  <c r="G26" i="207"/>
  <c r="G34" i="207"/>
  <c r="U13" i="213"/>
  <c r="I13" i="213"/>
  <c r="E13" i="213"/>
  <c r="W13" i="213"/>
  <c r="S13" i="213"/>
  <c r="O13" i="213"/>
  <c r="K13" i="213"/>
  <c r="G13" i="213"/>
  <c r="P14" i="213"/>
  <c r="L14" i="213"/>
  <c r="V14" i="213"/>
  <c r="R14" i="213"/>
  <c r="J14" i="213"/>
  <c r="F14" i="213"/>
  <c r="M38" i="207"/>
  <c r="M30" i="207"/>
  <c r="K29" i="207"/>
  <c r="K37" i="207"/>
  <c r="U28" i="207"/>
  <c r="U36" i="207"/>
  <c r="I28" i="207"/>
  <c r="I36" i="207"/>
  <c r="T12" i="213"/>
  <c r="S27" i="207"/>
  <c r="S35" i="207"/>
  <c r="L12" i="213"/>
  <c r="K35" i="207"/>
  <c r="K27" i="207"/>
  <c r="V12" i="213"/>
  <c r="U34" i="207"/>
  <c r="U26" i="207"/>
  <c r="F12" i="213"/>
  <c r="E26" i="207"/>
  <c r="E34" i="207"/>
  <c r="M13" i="213"/>
  <c r="C34" i="207"/>
  <c r="C26" i="207"/>
  <c r="C38" i="207"/>
  <c r="C30" i="207"/>
  <c r="V38" i="207"/>
  <c r="V30" i="207"/>
  <c r="R38" i="207"/>
  <c r="R30" i="207"/>
  <c r="N38" i="207"/>
  <c r="N30" i="207"/>
  <c r="J38" i="207"/>
  <c r="J30" i="207"/>
  <c r="F38" i="207"/>
  <c r="F30" i="207"/>
  <c r="T37" i="207"/>
  <c r="T29" i="207"/>
  <c r="P37" i="207"/>
  <c r="P29" i="207"/>
  <c r="L37" i="207"/>
  <c r="L29" i="207"/>
  <c r="H37" i="207"/>
  <c r="H29" i="207"/>
  <c r="D37" i="207"/>
  <c r="D29" i="207"/>
  <c r="V36" i="207"/>
  <c r="V28" i="207"/>
  <c r="R36" i="207"/>
  <c r="R28" i="207"/>
  <c r="N36" i="207"/>
  <c r="N28" i="207"/>
  <c r="J36" i="207"/>
  <c r="J28" i="207"/>
  <c r="F36" i="207"/>
  <c r="F28" i="207"/>
  <c r="T35" i="207"/>
  <c r="T27" i="207"/>
  <c r="P35" i="207"/>
  <c r="P27" i="207"/>
  <c r="L35" i="207"/>
  <c r="L27" i="207"/>
  <c r="H35" i="207"/>
  <c r="H27" i="207"/>
  <c r="D35" i="207"/>
  <c r="D27" i="207"/>
  <c r="V34" i="207"/>
  <c r="V26" i="207"/>
  <c r="R34" i="207"/>
  <c r="R26" i="207"/>
  <c r="N34" i="207"/>
  <c r="N26" i="207"/>
  <c r="J34" i="207"/>
  <c r="J26" i="207"/>
  <c r="F34" i="207"/>
  <c r="F26" i="207"/>
  <c r="T13" i="213"/>
  <c r="L13" i="213"/>
  <c r="V13" i="213"/>
  <c r="J13" i="213"/>
  <c r="F13" i="213"/>
  <c r="O14" i="213"/>
  <c r="K14" i="213"/>
  <c r="U14" i="213"/>
  <c r="Q14" i="213"/>
  <c r="E14" i="213"/>
  <c r="D14" i="213"/>
  <c r="D13" i="213"/>
  <c r="H18" i="194"/>
  <c r="H17" i="194"/>
  <c r="H16" i="194"/>
  <c r="H15" i="194"/>
  <c r="H14" i="194"/>
  <c r="H13" i="194"/>
  <c r="H12" i="194"/>
  <c r="H11" i="194"/>
  <c r="H10" i="194"/>
  <c r="V71" i="209" l="1"/>
  <c r="U71" i="209"/>
  <c r="T71" i="209"/>
  <c r="S71" i="209"/>
  <c r="R71" i="209"/>
  <c r="Q71" i="209"/>
  <c r="P71" i="209"/>
  <c r="O71" i="209"/>
  <c r="N71" i="209"/>
  <c r="M71" i="209"/>
  <c r="L71" i="209"/>
  <c r="K71" i="209"/>
  <c r="J71" i="209"/>
  <c r="I71" i="209"/>
  <c r="H71" i="209"/>
  <c r="G71" i="209"/>
  <c r="F71" i="209"/>
  <c r="E71" i="209"/>
  <c r="D71" i="209"/>
  <c r="C71" i="209"/>
  <c r="C65" i="209"/>
  <c r="V65" i="209"/>
  <c r="U65" i="209"/>
  <c r="T65" i="209"/>
  <c r="S65" i="209"/>
  <c r="R65" i="209"/>
  <c r="Q65" i="209"/>
  <c r="P65" i="209"/>
  <c r="O65" i="209"/>
  <c r="N65" i="209"/>
  <c r="M65" i="209"/>
  <c r="L65" i="209"/>
  <c r="K65" i="209"/>
  <c r="J65" i="209"/>
  <c r="I65" i="209"/>
  <c r="H65" i="209"/>
  <c r="G65" i="209"/>
  <c r="F65" i="209"/>
  <c r="E65" i="209"/>
  <c r="D65" i="209"/>
  <c r="V59" i="209"/>
  <c r="U59" i="209"/>
  <c r="T59" i="209"/>
  <c r="S59" i="209"/>
  <c r="R59" i="209"/>
  <c r="Q59" i="209"/>
  <c r="P59" i="209"/>
  <c r="O59" i="209"/>
  <c r="N59" i="209"/>
  <c r="M59" i="209"/>
  <c r="L59" i="209"/>
  <c r="K59" i="209"/>
  <c r="J59" i="209"/>
  <c r="I59" i="209"/>
  <c r="H59" i="209"/>
  <c r="G59" i="209"/>
  <c r="F59" i="209"/>
  <c r="E59" i="209"/>
  <c r="D59" i="209"/>
  <c r="C59" i="209"/>
  <c r="H5" i="66" l="1"/>
  <c r="V52" i="191" l="1"/>
  <c r="U52" i="191"/>
  <c r="T52" i="191"/>
  <c r="S52" i="191"/>
  <c r="R52" i="191"/>
  <c r="Q52" i="191"/>
  <c r="P52" i="191"/>
  <c r="O52" i="191"/>
  <c r="N52" i="191"/>
  <c r="M52" i="191"/>
  <c r="L52" i="191"/>
  <c r="K52" i="191"/>
  <c r="J52" i="191"/>
  <c r="I52" i="191"/>
  <c r="H52" i="191"/>
  <c r="G52" i="191"/>
  <c r="F52" i="191"/>
  <c r="E52" i="191"/>
  <c r="D52" i="191"/>
  <c r="C52" i="191"/>
  <c r="V44" i="191"/>
  <c r="U44" i="191"/>
  <c r="T44" i="191"/>
  <c r="S44" i="191"/>
  <c r="R44" i="191"/>
  <c r="Q44" i="191"/>
  <c r="P44" i="191"/>
  <c r="O44" i="191"/>
  <c r="N44" i="191"/>
  <c r="M44" i="191"/>
  <c r="L44" i="191"/>
  <c r="K44" i="191"/>
  <c r="J44" i="191"/>
  <c r="I44" i="191"/>
  <c r="H44" i="191"/>
  <c r="G44" i="191"/>
  <c r="F44" i="191"/>
  <c r="E44" i="191"/>
  <c r="D44" i="191"/>
  <c r="C44" i="191"/>
  <c r="V36" i="191"/>
  <c r="U36" i="191"/>
  <c r="T36" i="191"/>
  <c r="S36" i="191"/>
  <c r="R36" i="191"/>
  <c r="Q36" i="191"/>
  <c r="P36" i="191"/>
  <c r="O36" i="191"/>
  <c r="N36" i="191"/>
  <c r="M36" i="191"/>
  <c r="L36" i="191"/>
  <c r="K36" i="191"/>
  <c r="J36" i="191"/>
  <c r="I36" i="191"/>
  <c r="H36" i="191"/>
  <c r="G36" i="191"/>
  <c r="F36" i="191"/>
  <c r="E36" i="191"/>
  <c r="D36" i="191"/>
  <c r="C36" i="191"/>
  <c r="V28" i="191"/>
  <c r="U28" i="191"/>
  <c r="T28" i="191"/>
  <c r="S28" i="191"/>
  <c r="R28" i="191"/>
  <c r="Q28" i="191"/>
  <c r="P28" i="191"/>
  <c r="O28" i="191"/>
  <c r="N28" i="191"/>
  <c r="M28" i="191"/>
  <c r="L28" i="191"/>
  <c r="K28" i="191"/>
  <c r="J28" i="191"/>
  <c r="I28" i="191"/>
  <c r="H28" i="191"/>
  <c r="G28" i="191"/>
  <c r="F28" i="191"/>
  <c r="E28" i="191"/>
  <c r="D28" i="191"/>
  <c r="C28" i="191"/>
  <c r="V22" i="191"/>
  <c r="U22" i="191"/>
  <c r="T22" i="191"/>
  <c r="S22" i="191"/>
  <c r="R22" i="191"/>
  <c r="Q22" i="191"/>
  <c r="P22" i="191"/>
  <c r="O22" i="191"/>
  <c r="N22" i="191"/>
  <c r="M22" i="191"/>
  <c r="L22" i="191"/>
  <c r="K22" i="191"/>
  <c r="J22" i="191"/>
  <c r="I22" i="191"/>
  <c r="H22" i="191"/>
  <c r="G22" i="191"/>
  <c r="F22" i="191"/>
  <c r="E22" i="191"/>
  <c r="D22" i="191"/>
  <c r="C22" i="191"/>
  <c r="V14" i="191"/>
  <c r="U14" i="191"/>
  <c r="T14" i="191"/>
  <c r="S14" i="191"/>
  <c r="R14" i="191"/>
  <c r="Q14" i="191"/>
  <c r="P14" i="191"/>
  <c r="O14" i="191"/>
  <c r="N14" i="191"/>
  <c r="M14" i="191"/>
  <c r="L14" i="191"/>
  <c r="K14" i="191"/>
  <c r="J14" i="191"/>
  <c r="I14" i="191"/>
  <c r="H14" i="191"/>
  <c r="G14" i="191"/>
  <c r="F14" i="191"/>
  <c r="E14" i="191"/>
  <c r="D14" i="191"/>
  <c r="C14" i="191"/>
  <c r="V6" i="191"/>
  <c r="U6" i="191"/>
  <c r="T6" i="191"/>
  <c r="S6" i="191"/>
  <c r="R6" i="191"/>
  <c r="Q6" i="191"/>
  <c r="P6" i="191"/>
  <c r="O6" i="191"/>
  <c r="N6" i="191"/>
  <c r="M6" i="191"/>
  <c r="L6" i="191"/>
  <c r="K6" i="191"/>
  <c r="J6" i="191"/>
  <c r="I6" i="191"/>
  <c r="H6" i="191"/>
  <c r="G6" i="191"/>
  <c r="F6" i="191"/>
  <c r="E6" i="191"/>
  <c r="D6" i="191"/>
  <c r="C6" i="191"/>
  <c r="V248" i="184"/>
  <c r="U248" i="184"/>
  <c r="T248" i="184"/>
  <c r="S248" i="184"/>
  <c r="R248" i="184"/>
  <c r="Q248" i="184"/>
  <c r="P248" i="184"/>
  <c r="O248" i="184"/>
  <c r="N248" i="184"/>
  <c r="M248" i="184"/>
  <c r="L248" i="184"/>
  <c r="K248" i="184"/>
  <c r="J248" i="184"/>
  <c r="I248" i="184"/>
  <c r="H248" i="184"/>
  <c r="G248" i="184"/>
  <c r="F248" i="184"/>
  <c r="E248" i="184"/>
  <c r="D248" i="184"/>
  <c r="C248" i="184"/>
  <c r="V231" i="184"/>
  <c r="U231" i="184"/>
  <c r="T231" i="184"/>
  <c r="S231" i="184"/>
  <c r="R231" i="184"/>
  <c r="Q231" i="184"/>
  <c r="P231" i="184"/>
  <c r="O231" i="184"/>
  <c r="N231" i="184"/>
  <c r="M231" i="184"/>
  <c r="L231" i="184"/>
  <c r="K231" i="184"/>
  <c r="J231" i="184"/>
  <c r="I231" i="184"/>
  <c r="H231" i="184"/>
  <c r="G231" i="184"/>
  <c r="F231" i="184"/>
  <c r="E231" i="184"/>
  <c r="D231" i="184"/>
  <c r="C231" i="184"/>
  <c r="V214" i="184"/>
  <c r="U214" i="184"/>
  <c r="T214" i="184"/>
  <c r="S214" i="184"/>
  <c r="R214" i="184"/>
  <c r="Q214" i="184"/>
  <c r="P214" i="184"/>
  <c r="O214" i="184"/>
  <c r="N214" i="184"/>
  <c r="M214" i="184"/>
  <c r="L214" i="184"/>
  <c r="K214" i="184"/>
  <c r="J214" i="184"/>
  <c r="I214" i="184"/>
  <c r="H214" i="184"/>
  <c r="G214" i="184"/>
  <c r="F214" i="184"/>
  <c r="E214" i="184"/>
  <c r="D214" i="184"/>
  <c r="C214" i="184"/>
  <c r="V197" i="184"/>
  <c r="U197" i="184"/>
  <c r="T197" i="184"/>
  <c r="S197" i="184"/>
  <c r="R197" i="184"/>
  <c r="Q197" i="184"/>
  <c r="P197" i="184"/>
  <c r="O197" i="184"/>
  <c r="N197" i="184"/>
  <c r="M197" i="184"/>
  <c r="L197" i="184"/>
  <c r="K197" i="184"/>
  <c r="J197" i="184"/>
  <c r="I197" i="184"/>
  <c r="H197" i="184"/>
  <c r="G197" i="184"/>
  <c r="F197" i="184"/>
  <c r="E197" i="184"/>
  <c r="D197" i="184"/>
  <c r="C197" i="184"/>
  <c r="V180" i="184"/>
  <c r="U180" i="184"/>
  <c r="T180" i="184"/>
  <c r="S180" i="184"/>
  <c r="R180" i="184"/>
  <c r="Q180" i="184"/>
  <c r="P180" i="184"/>
  <c r="O180" i="184"/>
  <c r="N180" i="184"/>
  <c r="M180" i="184"/>
  <c r="L180" i="184"/>
  <c r="K180" i="184"/>
  <c r="J180" i="184"/>
  <c r="I180" i="184"/>
  <c r="H180" i="184"/>
  <c r="G180" i="184"/>
  <c r="F180" i="184"/>
  <c r="E180" i="184"/>
  <c r="D180" i="184"/>
  <c r="C180" i="184"/>
  <c r="V162" i="184"/>
  <c r="U162" i="184"/>
  <c r="T162" i="184"/>
  <c r="S162" i="184"/>
  <c r="R162" i="184"/>
  <c r="Q162" i="184"/>
  <c r="P162" i="184"/>
  <c r="O162" i="184"/>
  <c r="N162" i="184"/>
  <c r="M162" i="184"/>
  <c r="L162" i="184"/>
  <c r="K162" i="184"/>
  <c r="J162" i="184"/>
  <c r="I162" i="184"/>
  <c r="H162" i="184"/>
  <c r="G162" i="184"/>
  <c r="F162" i="184"/>
  <c r="E162" i="184"/>
  <c r="D162" i="184"/>
  <c r="C162" i="184"/>
  <c r="V145" i="184"/>
  <c r="U145" i="184"/>
  <c r="T145" i="184"/>
  <c r="S145" i="184"/>
  <c r="R145" i="184"/>
  <c r="Q145" i="184"/>
  <c r="P145" i="184"/>
  <c r="O145" i="184"/>
  <c r="N145" i="184"/>
  <c r="M145" i="184"/>
  <c r="L145" i="184"/>
  <c r="K145" i="184"/>
  <c r="J145" i="184"/>
  <c r="I145" i="184"/>
  <c r="H145" i="184"/>
  <c r="G145" i="184"/>
  <c r="F145" i="184"/>
  <c r="E145" i="184"/>
  <c r="D145" i="184"/>
  <c r="C145" i="184"/>
  <c r="V128" i="184"/>
  <c r="U128" i="184"/>
  <c r="T128" i="184"/>
  <c r="S128" i="184"/>
  <c r="R128" i="184"/>
  <c r="Q128" i="184"/>
  <c r="P128" i="184"/>
  <c r="O128" i="184"/>
  <c r="N128" i="184"/>
  <c r="M128" i="184"/>
  <c r="L128" i="184"/>
  <c r="K128" i="184"/>
  <c r="J128" i="184"/>
  <c r="I128" i="184"/>
  <c r="H128" i="184"/>
  <c r="G128" i="184"/>
  <c r="F128" i="184"/>
  <c r="E128" i="184"/>
  <c r="D128" i="184"/>
  <c r="C128" i="184"/>
  <c r="V111" i="184"/>
  <c r="U111" i="184"/>
  <c r="T111" i="184"/>
  <c r="S111" i="184"/>
  <c r="R111" i="184"/>
  <c r="Q111" i="184"/>
  <c r="P111" i="184"/>
  <c r="O111" i="184"/>
  <c r="N111" i="184"/>
  <c r="M111" i="184"/>
  <c r="L111" i="184"/>
  <c r="K111" i="184"/>
  <c r="J111" i="184"/>
  <c r="I111" i="184"/>
  <c r="H111" i="184"/>
  <c r="G111" i="184"/>
  <c r="F111" i="184"/>
  <c r="E111" i="184"/>
  <c r="D111" i="184"/>
  <c r="C111" i="184"/>
  <c r="V94" i="184"/>
  <c r="U94" i="184"/>
  <c r="T94" i="184"/>
  <c r="S94" i="184"/>
  <c r="R94" i="184"/>
  <c r="Q94" i="184"/>
  <c r="P94" i="184"/>
  <c r="O94" i="184"/>
  <c r="N94" i="184"/>
  <c r="M94" i="184"/>
  <c r="L94" i="184"/>
  <c r="K94" i="184"/>
  <c r="J94" i="184"/>
  <c r="I94" i="184"/>
  <c r="H94" i="184"/>
  <c r="G94" i="184"/>
  <c r="F94" i="184"/>
  <c r="E94" i="184"/>
  <c r="D94" i="184"/>
  <c r="C94" i="184"/>
  <c r="V76" i="184"/>
  <c r="U76" i="184"/>
  <c r="T76" i="184"/>
  <c r="S76" i="184"/>
  <c r="R76" i="184"/>
  <c r="Q76" i="184"/>
  <c r="P76" i="184"/>
  <c r="O76" i="184"/>
  <c r="N76" i="184"/>
  <c r="M76" i="184"/>
  <c r="L76" i="184"/>
  <c r="K76" i="184"/>
  <c r="J76" i="184"/>
  <c r="I76" i="184"/>
  <c r="H76" i="184"/>
  <c r="G76" i="184"/>
  <c r="F76" i="184"/>
  <c r="E76" i="184"/>
  <c r="D76" i="184"/>
  <c r="C76" i="184"/>
  <c r="V59" i="184"/>
  <c r="U59" i="184"/>
  <c r="T59" i="184"/>
  <c r="S59" i="184"/>
  <c r="R59" i="184"/>
  <c r="Q59" i="184"/>
  <c r="P59" i="184"/>
  <c r="O59" i="184"/>
  <c r="N59" i="184"/>
  <c r="M59" i="184"/>
  <c r="L59" i="184"/>
  <c r="K59" i="184"/>
  <c r="J59" i="184"/>
  <c r="I59" i="184"/>
  <c r="H59" i="184"/>
  <c r="G59" i="184"/>
  <c r="F59" i="184"/>
  <c r="E59" i="184"/>
  <c r="D59" i="184"/>
  <c r="C59" i="184"/>
  <c r="V42" i="184"/>
  <c r="U42" i="184"/>
  <c r="T42" i="184"/>
  <c r="S42" i="184"/>
  <c r="R42" i="184"/>
  <c r="Q42" i="184"/>
  <c r="P42" i="184"/>
  <c r="O42" i="184"/>
  <c r="N42" i="184"/>
  <c r="M42" i="184"/>
  <c r="L42" i="184"/>
  <c r="K42" i="184"/>
  <c r="J42" i="184"/>
  <c r="I42" i="184"/>
  <c r="H42" i="184"/>
  <c r="G42" i="184"/>
  <c r="F42" i="184"/>
  <c r="E42" i="184"/>
  <c r="D42" i="184"/>
  <c r="C42" i="184"/>
  <c r="V25" i="184"/>
  <c r="U25" i="184"/>
  <c r="T25" i="184"/>
  <c r="S25" i="184"/>
  <c r="R25" i="184"/>
  <c r="Q25" i="184"/>
  <c r="P25" i="184"/>
  <c r="O25" i="184"/>
  <c r="N25" i="184"/>
  <c r="M25" i="184"/>
  <c r="L25" i="184"/>
  <c r="K25" i="184"/>
  <c r="J25" i="184"/>
  <c r="I25" i="184"/>
  <c r="H25" i="184"/>
  <c r="G25" i="184"/>
  <c r="F25" i="184"/>
  <c r="E25" i="184"/>
  <c r="D25" i="184"/>
  <c r="C25" i="184"/>
  <c r="V8" i="184"/>
  <c r="V222" i="184" s="1"/>
  <c r="U8" i="184"/>
  <c r="U205" i="184" s="1"/>
  <c r="T8" i="184"/>
  <c r="T256" i="184" s="1"/>
  <c r="S8" i="184"/>
  <c r="S136" i="184" s="1"/>
  <c r="R8" i="184"/>
  <c r="R222" i="184" s="1"/>
  <c r="Q8" i="184"/>
  <c r="Q205" i="184" s="1"/>
  <c r="P8" i="184"/>
  <c r="P256" i="184" s="1"/>
  <c r="O8" i="184"/>
  <c r="N8" i="184"/>
  <c r="N222" i="184" s="1"/>
  <c r="M8" i="184"/>
  <c r="M205" i="184" s="1"/>
  <c r="L8" i="184"/>
  <c r="L256" i="184" s="1"/>
  <c r="K8" i="184"/>
  <c r="K136" i="184" s="1"/>
  <c r="J8" i="184"/>
  <c r="J222" i="184" s="1"/>
  <c r="I8" i="184"/>
  <c r="I205" i="184" s="1"/>
  <c r="H8" i="184"/>
  <c r="H256" i="184" s="1"/>
  <c r="G8" i="184"/>
  <c r="F8" i="184"/>
  <c r="F222" i="184" s="1"/>
  <c r="E8" i="184"/>
  <c r="E205" i="184" s="1"/>
  <c r="D8" i="184"/>
  <c r="D256" i="184" s="1"/>
  <c r="C8" i="184"/>
  <c r="C136" i="184" s="1"/>
  <c r="V48" i="209"/>
  <c r="U48" i="209"/>
  <c r="T48" i="209"/>
  <c r="S48" i="209"/>
  <c r="R48" i="209"/>
  <c r="Q48" i="209"/>
  <c r="P48" i="209"/>
  <c r="O48" i="209"/>
  <c r="N48" i="209"/>
  <c r="M48" i="209"/>
  <c r="L48" i="209"/>
  <c r="K48" i="209"/>
  <c r="J48" i="209"/>
  <c r="I48" i="209"/>
  <c r="H48" i="209"/>
  <c r="G48" i="209"/>
  <c r="F48" i="209"/>
  <c r="E48" i="209"/>
  <c r="D48" i="209"/>
  <c r="C48" i="209"/>
  <c r="V40" i="209"/>
  <c r="U40" i="209"/>
  <c r="T40" i="209"/>
  <c r="S40" i="209"/>
  <c r="R40" i="209"/>
  <c r="Q40" i="209"/>
  <c r="P40" i="209"/>
  <c r="O40" i="209"/>
  <c r="N40" i="209"/>
  <c r="M40" i="209"/>
  <c r="L40" i="209"/>
  <c r="K40" i="209"/>
  <c r="J40" i="209"/>
  <c r="I40" i="209"/>
  <c r="H40" i="209"/>
  <c r="G40" i="209"/>
  <c r="F40" i="209"/>
  <c r="E40" i="209"/>
  <c r="D40" i="209"/>
  <c r="C40" i="209"/>
  <c r="V32" i="209"/>
  <c r="U32" i="209"/>
  <c r="T32" i="209"/>
  <c r="S32" i="209"/>
  <c r="R32" i="209"/>
  <c r="Q32" i="209"/>
  <c r="P32" i="209"/>
  <c r="O32" i="209"/>
  <c r="N32" i="209"/>
  <c r="M32" i="209"/>
  <c r="L32" i="209"/>
  <c r="K32" i="209"/>
  <c r="J32" i="209"/>
  <c r="I32" i="209"/>
  <c r="H32" i="209"/>
  <c r="G32" i="209"/>
  <c r="F32" i="209"/>
  <c r="E32" i="209"/>
  <c r="D32" i="209"/>
  <c r="C32" i="209"/>
  <c r="V22" i="209"/>
  <c r="U22" i="209"/>
  <c r="T22" i="209"/>
  <c r="S22" i="209"/>
  <c r="R22" i="209"/>
  <c r="Q22" i="209"/>
  <c r="P22" i="209"/>
  <c r="O22" i="209"/>
  <c r="N22" i="209"/>
  <c r="M22" i="209"/>
  <c r="L22" i="209"/>
  <c r="K22" i="209"/>
  <c r="J22" i="209"/>
  <c r="I22" i="209"/>
  <c r="H22" i="209"/>
  <c r="G22" i="209"/>
  <c r="F22" i="209"/>
  <c r="E22" i="209"/>
  <c r="D22" i="209"/>
  <c r="C22" i="209"/>
  <c r="V14" i="209"/>
  <c r="U14" i="209"/>
  <c r="T14" i="209"/>
  <c r="S14" i="209"/>
  <c r="R14" i="209"/>
  <c r="Q14" i="209"/>
  <c r="P14" i="209"/>
  <c r="O14" i="209"/>
  <c r="N14" i="209"/>
  <c r="M14" i="209"/>
  <c r="L14" i="209"/>
  <c r="K14" i="209"/>
  <c r="J14" i="209"/>
  <c r="I14" i="209"/>
  <c r="H14" i="209"/>
  <c r="G14" i="209"/>
  <c r="F14" i="209"/>
  <c r="E14" i="209"/>
  <c r="D14" i="209"/>
  <c r="C14" i="209"/>
  <c r="V6" i="209"/>
  <c r="U6" i="209"/>
  <c r="T6" i="209"/>
  <c r="S6" i="209"/>
  <c r="R6" i="209"/>
  <c r="Q6" i="209"/>
  <c r="P6" i="209"/>
  <c r="O6" i="209"/>
  <c r="N6" i="209"/>
  <c r="M6" i="209"/>
  <c r="L6" i="209"/>
  <c r="K6" i="209"/>
  <c r="J6" i="209"/>
  <c r="I6" i="209"/>
  <c r="H6" i="209"/>
  <c r="G6" i="209"/>
  <c r="F6" i="209"/>
  <c r="E6" i="209"/>
  <c r="D6" i="209"/>
  <c r="C6" i="209"/>
  <c r="V33" i="207"/>
  <c r="U33" i="207"/>
  <c r="T33" i="207"/>
  <c r="S33" i="207"/>
  <c r="R33" i="207"/>
  <c r="Q33" i="207"/>
  <c r="P33" i="207"/>
  <c r="O33" i="207"/>
  <c r="N33" i="207"/>
  <c r="M33" i="207"/>
  <c r="L33" i="207"/>
  <c r="K33" i="207"/>
  <c r="J33" i="207"/>
  <c r="I33" i="207"/>
  <c r="H33" i="207"/>
  <c r="G33" i="207"/>
  <c r="F33" i="207"/>
  <c r="E33" i="207"/>
  <c r="D33" i="207"/>
  <c r="C33" i="207"/>
  <c r="V25" i="207"/>
  <c r="U25" i="207"/>
  <c r="T25" i="207"/>
  <c r="S25" i="207"/>
  <c r="R25" i="207"/>
  <c r="Q25" i="207"/>
  <c r="P25" i="207"/>
  <c r="O25" i="207"/>
  <c r="N25" i="207"/>
  <c r="M25" i="207"/>
  <c r="L25" i="207"/>
  <c r="K25" i="207"/>
  <c r="J25" i="207"/>
  <c r="I25" i="207"/>
  <c r="H25" i="207"/>
  <c r="G25" i="207"/>
  <c r="F25" i="207"/>
  <c r="E25" i="207"/>
  <c r="D25" i="207"/>
  <c r="C25" i="207"/>
  <c r="V14" i="207"/>
  <c r="U14" i="207"/>
  <c r="T14" i="207"/>
  <c r="S14" i="207"/>
  <c r="R14" i="207"/>
  <c r="Q14" i="207"/>
  <c r="P14" i="207"/>
  <c r="O14" i="207"/>
  <c r="N14" i="207"/>
  <c r="M14" i="207"/>
  <c r="L14" i="207"/>
  <c r="K14" i="207"/>
  <c r="J14" i="207"/>
  <c r="I14" i="207"/>
  <c r="H14" i="207"/>
  <c r="G14" i="207"/>
  <c r="F14" i="207"/>
  <c r="E14" i="207"/>
  <c r="D14" i="207"/>
  <c r="C14" i="207"/>
  <c r="V6" i="207"/>
  <c r="U6" i="207"/>
  <c r="T6" i="207"/>
  <c r="S6" i="207"/>
  <c r="R6" i="207"/>
  <c r="Q6" i="207"/>
  <c r="P6" i="207"/>
  <c r="O6" i="207"/>
  <c r="N6" i="207"/>
  <c r="M6" i="207"/>
  <c r="L6" i="207"/>
  <c r="K6" i="207"/>
  <c r="J6" i="207"/>
  <c r="I6" i="207"/>
  <c r="H6" i="207"/>
  <c r="G6" i="207"/>
  <c r="F6" i="207"/>
  <c r="E6" i="207"/>
  <c r="D6" i="207"/>
  <c r="C6" i="207"/>
  <c r="V50" i="208"/>
  <c r="U50" i="208"/>
  <c r="T50" i="208"/>
  <c r="S50" i="208"/>
  <c r="R50" i="208"/>
  <c r="Q50" i="208"/>
  <c r="P50" i="208"/>
  <c r="O50" i="208"/>
  <c r="N50" i="208"/>
  <c r="M50" i="208"/>
  <c r="L50" i="208"/>
  <c r="K50" i="208"/>
  <c r="J50" i="208"/>
  <c r="I50" i="208"/>
  <c r="H50" i="208"/>
  <c r="G50" i="208"/>
  <c r="F50" i="208"/>
  <c r="E50" i="208"/>
  <c r="D50" i="208"/>
  <c r="C50" i="208"/>
  <c r="V42" i="208"/>
  <c r="U42" i="208"/>
  <c r="T42" i="208"/>
  <c r="S42" i="208"/>
  <c r="R42" i="208"/>
  <c r="Q42" i="208"/>
  <c r="P42" i="208"/>
  <c r="O42" i="208"/>
  <c r="N42" i="208"/>
  <c r="M42" i="208"/>
  <c r="L42" i="208"/>
  <c r="K42" i="208"/>
  <c r="J42" i="208"/>
  <c r="I42" i="208"/>
  <c r="H42" i="208"/>
  <c r="G42" i="208"/>
  <c r="F42" i="208"/>
  <c r="E42" i="208"/>
  <c r="D42" i="208"/>
  <c r="C42" i="208"/>
  <c r="V34" i="208"/>
  <c r="U34" i="208"/>
  <c r="T34" i="208"/>
  <c r="S34" i="208"/>
  <c r="R34" i="208"/>
  <c r="Q34" i="208"/>
  <c r="P34" i="208"/>
  <c r="O34" i="208"/>
  <c r="N34" i="208"/>
  <c r="M34" i="208"/>
  <c r="L34" i="208"/>
  <c r="K34" i="208"/>
  <c r="J34" i="208"/>
  <c r="I34" i="208"/>
  <c r="H34" i="208"/>
  <c r="G34" i="208"/>
  <c r="F34" i="208"/>
  <c r="E34" i="208"/>
  <c r="D34" i="208"/>
  <c r="C34" i="208"/>
  <c r="V24" i="208"/>
  <c r="U24" i="208"/>
  <c r="T24" i="208"/>
  <c r="S24" i="208"/>
  <c r="R24" i="208"/>
  <c r="Q24" i="208"/>
  <c r="P24" i="208"/>
  <c r="O24" i="208"/>
  <c r="N24" i="208"/>
  <c r="M24" i="208"/>
  <c r="L24" i="208"/>
  <c r="K24" i="208"/>
  <c r="J24" i="208"/>
  <c r="I24" i="208"/>
  <c r="H24" i="208"/>
  <c r="G24" i="208"/>
  <c r="F24" i="208"/>
  <c r="E24" i="208"/>
  <c r="D24" i="208"/>
  <c r="C24" i="208"/>
  <c r="V16" i="208"/>
  <c r="U16" i="208"/>
  <c r="T16" i="208"/>
  <c r="S16" i="208"/>
  <c r="R16" i="208"/>
  <c r="Q16" i="208"/>
  <c r="P16" i="208"/>
  <c r="O16" i="208"/>
  <c r="N16" i="208"/>
  <c r="M16" i="208"/>
  <c r="L16" i="208"/>
  <c r="K16" i="208"/>
  <c r="J16" i="208"/>
  <c r="I16" i="208"/>
  <c r="H16" i="208"/>
  <c r="G16" i="208"/>
  <c r="F16" i="208"/>
  <c r="E16" i="208"/>
  <c r="D16" i="208"/>
  <c r="C16" i="208"/>
  <c r="V8" i="208"/>
  <c r="U8" i="208"/>
  <c r="T8" i="208"/>
  <c r="S8" i="208"/>
  <c r="R8" i="208"/>
  <c r="Q8" i="208"/>
  <c r="P8" i="208"/>
  <c r="O8" i="208"/>
  <c r="N8" i="208"/>
  <c r="M8" i="208"/>
  <c r="L8" i="208"/>
  <c r="K8" i="208"/>
  <c r="J8" i="208"/>
  <c r="I8" i="208"/>
  <c r="H8" i="208"/>
  <c r="G8" i="208"/>
  <c r="F8" i="208"/>
  <c r="E8" i="208"/>
  <c r="D8" i="208"/>
  <c r="C8" i="208"/>
  <c r="V52" i="205"/>
  <c r="U52" i="205"/>
  <c r="T52" i="205"/>
  <c r="S52" i="205"/>
  <c r="R52" i="205"/>
  <c r="Q52" i="205"/>
  <c r="P52" i="205"/>
  <c r="O52" i="205"/>
  <c r="N52" i="205"/>
  <c r="M52" i="205"/>
  <c r="L52" i="205"/>
  <c r="K52" i="205"/>
  <c r="J52" i="205"/>
  <c r="I52" i="205"/>
  <c r="H52" i="205"/>
  <c r="G52" i="205"/>
  <c r="F52" i="205"/>
  <c r="E52" i="205"/>
  <c r="D52" i="205"/>
  <c r="C52" i="205"/>
  <c r="V44" i="205"/>
  <c r="U44" i="205"/>
  <c r="T44" i="205"/>
  <c r="S44" i="205"/>
  <c r="R44" i="205"/>
  <c r="Q44" i="205"/>
  <c r="P44" i="205"/>
  <c r="O44" i="205"/>
  <c r="N44" i="205"/>
  <c r="M44" i="205"/>
  <c r="L44" i="205"/>
  <c r="K44" i="205"/>
  <c r="J44" i="205"/>
  <c r="I44" i="205"/>
  <c r="H44" i="205"/>
  <c r="G44" i="205"/>
  <c r="F44" i="205"/>
  <c r="E44" i="205"/>
  <c r="D44" i="205"/>
  <c r="C44" i="205"/>
  <c r="V36" i="205"/>
  <c r="U36" i="205"/>
  <c r="T36" i="205"/>
  <c r="S36" i="205"/>
  <c r="R36" i="205"/>
  <c r="Q36" i="205"/>
  <c r="P36" i="205"/>
  <c r="O36" i="205"/>
  <c r="N36" i="205"/>
  <c r="M36" i="205"/>
  <c r="L36" i="205"/>
  <c r="K36" i="205"/>
  <c r="J36" i="205"/>
  <c r="I36" i="205"/>
  <c r="H36" i="205"/>
  <c r="G36" i="205"/>
  <c r="F36" i="205"/>
  <c r="E36" i="205"/>
  <c r="D36" i="205"/>
  <c r="C36" i="205"/>
  <c r="V25" i="205"/>
  <c r="U25" i="205"/>
  <c r="T25" i="205"/>
  <c r="S25" i="205"/>
  <c r="R25" i="205"/>
  <c r="Q25" i="205"/>
  <c r="P25" i="205"/>
  <c r="O25" i="205"/>
  <c r="N25" i="205"/>
  <c r="M25" i="205"/>
  <c r="L25" i="205"/>
  <c r="K25" i="205"/>
  <c r="J25" i="205"/>
  <c r="I25" i="205"/>
  <c r="H25" i="205"/>
  <c r="G25" i="205"/>
  <c r="F25" i="205"/>
  <c r="E25" i="205"/>
  <c r="D25" i="205"/>
  <c r="C25" i="205"/>
  <c r="V17" i="205"/>
  <c r="U17" i="205"/>
  <c r="T17" i="205"/>
  <c r="S17" i="205"/>
  <c r="R17" i="205"/>
  <c r="Q17" i="205"/>
  <c r="P17" i="205"/>
  <c r="O17" i="205"/>
  <c r="N17" i="205"/>
  <c r="M17" i="205"/>
  <c r="L17" i="205"/>
  <c r="K17" i="205"/>
  <c r="J17" i="205"/>
  <c r="I17" i="205"/>
  <c r="H17" i="205"/>
  <c r="G17" i="205"/>
  <c r="F17" i="205"/>
  <c r="E17" i="205"/>
  <c r="D17" i="205"/>
  <c r="C17" i="205"/>
  <c r="D9" i="205"/>
  <c r="E9" i="205"/>
  <c r="F9" i="205"/>
  <c r="G9" i="205"/>
  <c r="H9" i="205"/>
  <c r="I9" i="205"/>
  <c r="J9" i="205"/>
  <c r="K9" i="205"/>
  <c r="L9" i="205"/>
  <c r="M9" i="205"/>
  <c r="N9" i="205"/>
  <c r="O9" i="205"/>
  <c r="P9" i="205"/>
  <c r="Q9" i="205"/>
  <c r="R9" i="205"/>
  <c r="S9" i="205"/>
  <c r="T9" i="205"/>
  <c r="U9" i="205"/>
  <c r="V9" i="205"/>
  <c r="C9" i="205"/>
  <c r="W23" i="213"/>
  <c r="V23" i="213"/>
  <c r="U23" i="213"/>
  <c r="T23" i="213"/>
  <c r="S23" i="213"/>
  <c r="R23" i="213"/>
  <c r="Q23" i="213"/>
  <c r="P23" i="213"/>
  <c r="O23" i="213"/>
  <c r="N23" i="213"/>
  <c r="M23" i="213"/>
  <c r="L23" i="213"/>
  <c r="K23" i="213"/>
  <c r="J23" i="213"/>
  <c r="I23" i="213"/>
  <c r="H23" i="213"/>
  <c r="G23" i="213"/>
  <c r="F23" i="213"/>
  <c r="E23" i="213"/>
  <c r="D23" i="213"/>
  <c r="W17" i="213"/>
  <c r="V17" i="213"/>
  <c r="U17" i="213"/>
  <c r="T17" i="213"/>
  <c r="S17" i="213"/>
  <c r="R17" i="213"/>
  <c r="Q17" i="213"/>
  <c r="P17" i="213"/>
  <c r="O17" i="213"/>
  <c r="N17" i="213"/>
  <c r="M17" i="213"/>
  <c r="L17" i="213"/>
  <c r="K17" i="213"/>
  <c r="J17" i="213"/>
  <c r="I17" i="213"/>
  <c r="H17" i="213"/>
  <c r="G17" i="213"/>
  <c r="F17" i="213"/>
  <c r="E17" i="213"/>
  <c r="D17" i="213"/>
  <c r="E11" i="213"/>
  <c r="F11" i="213"/>
  <c r="G11" i="213"/>
  <c r="H11" i="213"/>
  <c r="I11" i="213"/>
  <c r="J11" i="213"/>
  <c r="K11" i="213"/>
  <c r="L11" i="213"/>
  <c r="M11" i="213"/>
  <c r="N11" i="213"/>
  <c r="O11" i="213"/>
  <c r="P11" i="213"/>
  <c r="Q11" i="213"/>
  <c r="R11" i="213"/>
  <c r="S11" i="213"/>
  <c r="T11" i="213"/>
  <c r="U11" i="213"/>
  <c r="V11" i="213"/>
  <c r="W11" i="213"/>
  <c r="D11" i="213"/>
  <c r="D84" i="184" l="1"/>
  <c r="T84" i="184"/>
  <c r="P222" i="184"/>
  <c r="E16" i="184"/>
  <c r="I102" i="184"/>
  <c r="Q170" i="184"/>
  <c r="U16" i="184"/>
  <c r="L84" i="184"/>
  <c r="P153" i="184"/>
  <c r="I239" i="184"/>
  <c r="Q102" i="184"/>
  <c r="M16" i="184"/>
  <c r="I170" i="184"/>
  <c r="Q239" i="184"/>
  <c r="J33" i="184"/>
  <c r="R33" i="184"/>
  <c r="J50" i="184"/>
  <c r="F119" i="184"/>
  <c r="V119" i="184"/>
  <c r="F188" i="184"/>
  <c r="V188" i="184"/>
  <c r="F256" i="184"/>
  <c r="V256" i="184"/>
  <c r="Q16" i="184"/>
  <c r="E33" i="184"/>
  <c r="M33" i="184"/>
  <c r="U33" i="184"/>
  <c r="N50" i="184"/>
  <c r="F84" i="184"/>
  <c r="N84" i="184"/>
  <c r="V84" i="184"/>
  <c r="M102" i="184"/>
  <c r="J119" i="184"/>
  <c r="D153" i="184"/>
  <c r="T153" i="184"/>
  <c r="M170" i="184"/>
  <c r="J188" i="184"/>
  <c r="D222" i="184"/>
  <c r="T222" i="184"/>
  <c r="M239" i="184"/>
  <c r="J256" i="184"/>
  <c r="F33" i="184"/>
  <c r="N33" i="184"/>
  <c r="V33" i="184"/>
  <c r="R50" i="184"/>
  <c r="H84" i="184"/>
  <c r="P84" i="184"/>
  <c r="N119" i="184"/>
  <c r="H153" i="184"/>
  <c r="N188" i="184"/>
  <c r="H222" i="184"/>
  <c r="N256" i="184"/>
  <c r="I16" i="184"/>
  <c r="I33" i="184"/>
  <c r="Q33" i="184"/>
  <c r="F50" i="184"/>
  <c r="V50" i="184"/>
  <c r="J84" i="184"/>
  <c r="R84" i="184"/>
  <c r="E102" i="184"/>
  <c r="U102" i="184"/>
  <c r="R119" i="184"/>
  <c r="L153" i="184"/>
  <c r="E170" i="184"/>
  <c r="U170" i="184"/>
  <c r="R188" i="184"/>
  <c r="L222" i="184"/>
  <c r="E239" i="184"/>
  <c r="U239" i="184"/>
  <c r="R256" i="184"/>
  <c r="G239" i="184"/>
  <c r="G170" i="184"/>
  <c r="G102" i="184"/>
  <c r="G33" i="184"/>
  <c r="G16" i="184"/>
  <c r="G256" i="184"/>
  <c r="G188" i="184"/>
  <c r="G119" i="184"/>
  <c r="G50" i="184"/>
  <c r="G222" i="184"/>
  <c r="G153" i="184"/>
  <c r="G84" i="184"/>
  <c r="O239" i="184"/>
  <c r="O170" i="184"/>
  <c r="O102" i="184"/>
  <c r="O33" i="184"/>
  <c r="O16" i="184"/>
  <c r="O256" i="184"/>
  <c r="O188" i="184"/>
  <c r="O119" i="184"/>
  <c r="O50" i="184"/>
  <c r="O222" i="184"/>
  <c r="O153" i="184"/>
  <c r="O84" i="184"/>
  <c r="K67" i="184"/>
  <c r="G205" i="184"/>
  <c r="G67" i="184"/>
  <c r="C205" i="184"/>
  <c r="S205" i="184"/>
  <c r="K239" i="184"/>
  <c r="K170" i="184"/>
  <c r="K102" i="184"/>
  <c r="K33" i="184"/>
  <c r="K16" i="184"/>
  <c r="K256" i="184"/>
  <c r="K188" i="184"/>
  <c r="K119" i="184"/>
  <c r="K50" i="184"/>
  <c r="K222" i="184"/>
  <c r="K153" i="184"/>
  <c r="K84" i="184"/>
  <c r="O67" i="184"/>
  <c r="K205" i="184"/>
  <c r="C239" i="184"/>
  <c r="C170" i="184"/>
  <c r="C102" i="184"/>
  <c r="C33" i="184"/>
  <c r="C256" i="184"/>
  <c r="C188" i="184"/>
  <c r="C119" i="184"/>
  <c r="C50" i="184"/>
  <c r="C222" i="184"/>
  <c r="C153" i="184"/>
  <c r="C84" i="184"/>
  <c r="C16" i="184"/>
  <c r="S239" i="184"/>
  <c r="S170" i="184"/>
  <c r="S102" i="184"/>
  <c r="S33" i="184"/>
  <c r="S16" i="184"/>
  <c r="S256" i="184"/>
  <c r="S188" i="184"/>
  <c r="S119" i="184"/>
  <c r="S50" i="184"/>
  <c r="S222" i="184"/>
  <c r="S153" i="184"/>
  <c r="S84" i="184"/>
  <c r="O136" i="184"/>
  <c r="C67" i="184"/>
  <c r="S67" i="184"/>
  <c r="G136" i="184"/>
  <c r="O205" i="184"/>
  <c r="V16" i="184"/>
  <c r="R16" i="184"/>
  <c r="N16" i="184"/>
  <c r="J16" i="184"/>
  <c r="F16" i="184"/>
  <c r="D33" i="184"/>
  <c r="H33" i="184"/>
  <c r="L33" i="184"/>
  <c r="P33" i="184"/>
  <c r="T33" i="184"/>
  <c r="E50" i="184"/>
  <c r="I50" i="184"/>
  <c r="M50" i="184"/>
  <c r="Q50" i="184"/>
  <c r="U50" i="184"/>
  <c r="F67" i="184"/>
  <c r="J67" i="184"/>
  <c r="N67" i="184"/>
  <c r="R67" i="184"/>
  <c r="V67" i="184"/>
  <c r="D102" i="184"/>
  <c r="H102" i="184"/>
  <c r="L102" i="184"/>
  <c r="P102" i="184"/>
  <c r="T102" i="184"/>
  <c r="E119" i="184"/>
  <c r="I119" i="184"/>
  <c r="M119" i="184"/>
  <c r="Q119" i="184"/>
  <c r="U119" i="184"/>
  <c r="F136" i="184"/>
  <c r="J136" i="184"/>
  <c r="N136" i="184"/>
  <c r="R136" i="184"/>
  <c r="V136" i="184"/>
  <c r="D170" i="184"/>
  <c r="H170" i="184"/>
  <c r="L170" i="184"/>
  <c r="P170" i="184"/>
  <c r="T170" i="184"/>
  <c r="E188" i="184"/>
  <c r="I188" i="184"/>
  <c r="M188" i="184"/>
  <c r="Q188" i="184"/>
  <c r="U188" i="184"/>
  <c r="F205" i="184"/>
  <c r="J205" i="184"/>
  <c r="N205" i="184"/>
  <c r="R205" i="184"/>
  <c r="V205" i="184"/>
  <c r="D239" i="184"/>
  <c r="H239" i="184"/>
  <c r="L239" i="184"/>
  <c r="P239" i="184"/>
  <c r="T239" i="184"/>
  <c r="E256" i="184"/>
  <c r="I256" i="184"/>
  <c r="M256" i="184"/>
  <c r="Q256" i="184"/>
  <c r="U256" i="184"/>
  <c r="D67" i="184"/>
  <c r="H67" i="184"/>
  <c r="L67" i="184"/>
  <c r="P67" i="184"/>
  <c r="T67" i="184"/>
  <c r="E84" i="184"/>
  <c r="I84" i="184"/>
  <c r="M84" i="184"/>
  <c r="Q84" i="184"/>
  <c r="U84" i="184"/>
  <c r="F102" i="184"/>
  <c r="J102" i="184"/>
  <c r="N102" i="184"/>
  <c r="R102" i="184"/>
  <c r="V102" i="184"/>
  <c r="D136" i="184"/>
  <c r="H136" i="184"/>
  <c r="L136" i="184"/>
  <c r="P136" i="184"/>
  <c r="T136" i="184"/>
  <c r="E153" i="184"/>
  <c r="I153" i="184"/>
  <c r="M153" i="184"/>
  <c r="Q153" i="184"/>
  <c r="U153" i="184"/>
  <c r="F170" i="184"/>
  <c r="J170" i="184"/>
  <c r="N170" i="184"/>
  <c r="R170" i="184"/>
  <c r="V170" i="184"/>
  <c r="D205" i="184"/>
  <c r="H205" i="184"/>
  <c r="L205" i="184"/>
  <c r="P205" i="184"/>
  <c r="T205" i="184"/>
  <c r="E222" i="184"/>
  <c r="I222" i="184"/>
  <c r="M222" i="184"/>
  <c r="Q222" i="184"/>
  <c r="U222" i="184"/>
  <c r="F239" i="184"/>
  <c r="J239" i="184"/>
  <c r="N239" i="184"/>
  <c r="R239" i="184"/>
  <c r="V239" i="184"/>
  <c r="T16" i="184"/>
  <c r="P16" i="184"/>
  <c r="L16" i="184"/>
  <c r="H16" i="184"/>
  <c r="D16" i="184"/>
  <c r="D50" i="184"/>
  <c r="H50" i="184"/>
  <c r="L50" i="184"/>
  <c r="P50" i="184"/>
  <c r="T50" i="184"/>
  <c r="E67" i="184"/>
  <c r="I67" i="184"/>
  <c r="M67" i="184"/>
  <c r="Q67" i="184"/>
  <c r="U67" i="184"/>
  <c r="D119" i="184"/>
  <c r="H119" i="184"/>
  <c r="L119" i="184"/>
  <c r="P119" i="184"/>
  <c r="T119" i="184"/>
  <c r="E136" i="184"/>
  <c r="I136" i="184"/>
  <c r="M136" i="184"/>
  <c r="Q136" i="184"/>
  <c r="U136" i="184"/>
  <c r="F153" i="184"/>
  <c r="J153" i="184"/>
  <c r="N153" i="184"/>
  <c r="R153" i="184"/>
  <c r="V153" i="184"/>
  <c r="D188" i="184"/>
  <c r="H188" i="184"/>
  <c r="L188" i="184"/>
  <c r="P188" i="184"/>
  <c r="T188" i="184"/>
  <c r="V57" i="191" l="1"/>
  <c r="U57" i="191"/>
  <c r="T57" i="191"/>
  <c r="S57" i="191"/>
  <c r="R57" i="191"/>
  <c r="Q57" i="191"/>
  <c r="P57" i="191"/>
  <c r="O57" i="191"/>
  <c r="N57" i="191"/>
  <c r="M57" i="191"/>
  <c r="L57" i="191"/>
  <c r="K57" i="191"/>
  <c r="J57" i="191"/>
  <c r="I57" i="191"/>
  <c r="H57" i="191"/>
  <c r="G57" i="191"/>
  <c r="F57" i="191"/>
  <c r="E57" i="191"/>
  <c r="D57" i="191"/>
  <c r="C57" i="191"/>
  <c r="V56" i="191"/>
  <c r="U56" i="191"/>
  <c r="T56" i="191"/>
  <c r="S56" i="191"/>
  <c r="R56" i="191"/>
  <c r="Q56" i="191"/>
  <c r="P56" i="191"/>
  <c r="O56" i="191"/>
  <c r="N56" i="191"/>
  <c r="M56" i="191"/>
  <c r="L56" i="191"/>
  <c r="K56" i="191"/>
  <c r="J56" i="191"/>
  <c r="I56" i="191"/>
  <c r="H56" i="191"/>
  <c r="G56" i="191"/>
  <c r="F56" i="191"/>
  <c r="E56" i="191"/>
  <c r="D56" i="191"/>
  <c r="C56" i="191"/>
  <c r="V55" i="191"/>
  <c r="U55" i="191"/>
  <c r="T55" i="191"/>
  <c r="S55" i="191"/>
  <c r="R55" i="191"/>
  <c r="Q55" i="191"/>
  <c r="P55" i="191"/>
  <c r="O55" i="191"/>
  <c r="N55" i="191"/>
  <c r="M55" i="191"/>
  <c r="L55" i="191"/>
  <c r="K55" i="191"/>
  <c r="J55" i="191"/>
  <c r="I55" i="191"/>
  <c r="H55" i="191"/>
  <c r="G55" i="191"/>
  <c r="F55" i="191"/>
  <c r="E55" i="191"/>
  <c r="D55" i="191"/>
  <c r="C55" i="191"/>
  <c r="V54" i="191"/>
  <c r="U54" i="191"/>
  <c r="T54" i="191"/>
  <c r="S54" i="191"/>
  <c r="R54" i="191"/>
  <c r="Q54" i="191"/>
  <c r="P54" i="191"/>
  <c r="O54" i="191"/>
  <c r="N54" i="191"/>
  <c r="M54" i="191"/>
  <c r="L54" i="191"/>
  <c r="K54" i="191"/>
  <c r="J54" i="191"/>
  <c r="I54" i="191"/>
  <c r="H54" i="191"/>
  <c r="G54" i="191"/>
  <c r="F54" i="191"/>
  <c r="E54" i="191"/>
  <c r="D54" i="191"/>
  <c r="C54" i="191"/>
  <c r="V53" i="191"/>
  <c r="U53" i="191"/>
  <c r="T53" i="191"/>
  <c r="S53" i="191"/>
  <c r="R53" i="191"/>
  <c r="Q53" i="191"/>
  <c r="P53" i="191"/>
  <c r="O53" i="191"/>
  <c r="N53" i="191"/>
  <c r="M53" i="191"/>
  <c r="L53" i="191"/>
  <c r="K53" i="191"/>
  <c r="J53" i="191"/>
  <c r="I53" i="191"/>
  <c r="H53" i="191"/>
  <c r="G53" i="191"/>
  <c r="F53" i="191"/>
  <c r="E53" i="191"/>
  <c r="D53" i="191"/>
  <c r="C53" i="191"/>
  <c r="V49" i="191" l="1"/>
  <c r="U49" i="191"/>
  <c r="T49" i="191"/>
  <c r="S49" i="191"/>
  <c r="R49" i="191"/>
  <c r="Q49" i="191"/>
  <c r="P49" i="191"/>
  <c r="O49" i="191"/>
  <c r="N49" i="191"/>
  <c r="M49" i="191"/>
  <c r="L49" i="191"/>
  <c r="K49" i="191"/>
  <c r="J49" i="191"/>
  <c r="I49" i="191"/>
  <c r="H49" i="191"/>
  <c r="G49" i="191"/>
  <c r="F49" i="191"/>
  <c r="E49" i="191"/>
  <c r="D49" i="191"/>
  <c r="C49" i="191"/>
  <c r="V48" i="191"/>
  <c r="U48" i="191"/>
  <c r="T48" i="191"/>
  <c r="S48" i="191"/>
  <c r="R48" i="191"/>
  <c r="Q48" i="191"/>
  <c r="P48" i="191"/>
  <c r="O48" i="191"/>
  <c r="N48" i="191"/>
  <c r="M48" i="191"/>
  <c r="L48" i="191"/>
  <c r="K48" i="191"/>
  <c r="J48" i="191"/>
  <c r="I48" i="191"/>
  <c r="H48" i="191"/>
  <c r="G48" i="191"/>
  <c r="F48" i="191"/>
  <c r="E48" i="191"/>
  <c r="D48" i="191"/>
  <c r="C48" i="191"/>
  <c r="V47" i="191"/>
  <c r="U47" i="191"/>
  <c r="T47" i="191"/>
  <c r="S47" i="191"/>
  <c r="R47" i="191"/>
  <c r="Q47" i="191"/>
  <c r="P47" i="191"/>
  <c r="O47" i="191"/>
  <c r="N47" i="191"/>
  <c r="M47" i="191"/>
  <c r="L47" i="191"/>
  <c r="K47" i="191"/>
  <c r="J47" i="191"/>
  <c r="I47" i="191"/>
  <c r="H47" i="191"/>
  <c r="G47" i="191"/>
  <c r="F47" i="191"/>
  <c r="E47" i="191"/>
  <c r="D47" i="191"/>
  <c r="C47" i="191"/>
  <c r="V46" i="191"/>
  <c r="U46" i="191"/>
  <c r="T46" i="191"/>
  <c r="S46" i="191"/>
  <c r="R46" i="191"/>
  <c r="Q46" i="191"/>
  <c r="P46" i="191"/>
  <c r="O46" i="191"/>
  <c r="N46" i="191"/>
  <c r="M46" i="191"/>
  <c r="L46" i="191"/>
  <c r="K46" i="191"/>
  <c r="J46" i="191"/>
  <c r="I46" i="191"/>
  <c r="H46" i="191"/>
  <c r="G46" i="191"/>
  <c r="F46" i="191"/>
  <c r="E46" i="191"/>
  <c r="D46" i="191"/>
  <c r="C46" i="191"/>
  <c r="V45" i="191"/>
  <c r="U45" i="191"/>
  <c r="T45" i="191"/>
  <c r="S45" i="191"/>
  <c r="R45" i="191"/>
  <c r="Q45" i="191"/>
  <c r="P45" i="191"/>
  <c r="O45" i="191"/>
  <c r="N45" i="191"/>
  <c r="M45" i="191"/>
  <c r="L45" i="191"/>
  <c r="K45" i="191"/>
  <c r="J45" i="191"/>
  <c r="I45" i="191"/>
  <c r="H45" i="191"/>
  <c r="G45" i="191"/>
  <c r="F45" i="191"/>
  <c r="E45" i="191"/>
  <c r="D45" i="191"/>
  <c r="C45" i="191"/>
  <c r="V41" i="191"/>
  <c r="U41" i="191"/>
  <c r="T41" i="191"/>
  <c r="S41" i="191"/>
  <c r="R41" i="191"/>
  <c r="Q41" i="191"/>
  <c r="P41" i="191"/>
  <c r="O41" i="191"/>
  <c r="N41" i="191"/>
  <c r="M41" i="191"/>
  <c r="L41" i="191"/>
  <c r="K41" i="191"/>
  <c r="J41" i="191"/>
  <c r="I41" i="191"/>
  <c r="H41" i="191"/>
  <c r="G41" i="191"/>
  <c r="F41" i="191"/>
  <c r="E41" i="191"/>
  <c r="D41" i="191"/>
  <c r="C41" i="191"/>
  <c r="V40" i="191"/>
  <c r="U40" i="191"/>
  <c r="T40" i="191"/>
  <c r="S40" i="191"/>
  <c r="R40" i="191"/>
  <c r="Q40" i="191"/>
  <c r="P40" i="191"/>
  <c r="O40" i="191"/>
  <c r="N40" i="191"/>
  <c r="M40" i="191"/>
  <c r="L40" i="191"/>
  <c r="K40" i="191"/>
  <c r="J40" i="191"/>
  <c r="I40" i="191"/>
  <c r="H40" i="191"/>
  <c r="G40" i="191"/>
  <c r="F40" i="191"/>
  <c r="E40" i="191"/>
  <c r="D40" i="191"/>
  <c r="C40" i="191"/>
  <c r="V39" i="191"/>
  <c r="U39" i="191"/>
  <c r="T39" i="191"/>
  <c r="S39" i="191"/>
  <c r="R39" i="191"/>
  <c r="Q39" i="191"/>
  <c r="P39" i="191"/>
  <c r="O39" i="191"/>
  <c r="N39" i="191"/>
  <c r="M39" i="191"/>
  <c r="L39" i="191"/>
  <c r="K39" i="191"/>
  <c r="J39" i="191"/>
  <c r="I39" i="191"/>
  <c r="H39" i="191"/>
  <c r="G39" i="191"/>
  <c r="F39" i="191"/>
  <c r="E39" i="191"/>
  <c r="D39" i="191"/>
  <c r="C39" i="191"/>
  <c r="V38" i="191"/>
  <c r="U38" i="191"/>
  <c r="T38" i="191"/>
  <c r="S38" i="191"/>
  <c r="R38" i="191"/>
  <c r="Q38" i="191"/>
  <c r="P38" i="191"/>
  <c r="O38" i="191"/>
  <c r="N38" i="191"/>
  <c r="M38" i="191"/>
  <c r="L38" i="191"/>
  <c r="K38" i="191"/>
  <c r="J38" i="191"/>
  <c r="I38" i="191"/>
  <c r="H38" i="191"/>
  <c r="G38" i="191"/>
  <c r="F38" i="191"/>
  <c r="E38" i="191"/>
  <c r="D38" i="191"/>
  <c r="C38" i="191"/>
  <c r="V37" i="191"/>
  <c r="U37" i="191"/>
  <c r="T37" i="191"/>
  <c r="S37" i="191"/>
  <c r="R37" i="191"/>
  <c r="Q37" i="191"/>
  <c r="P37" i="191"/>
  <c r="O37" i="191"/>
  <c r="N37" i="191"/>
  <c r="M37" i="191"/>
  <c r="L37" i="191"/>
  <c r="K37" i="191"/>
  <c r="J37" i="191"/>
  <c r="I37" i="191"/>
  <c r="H37" i="191"/>
  <c r="G37" i="191"/>
  <c r="F37" i="191"/>
  <c r="E37" i="191"/>
  <c r="D37" i="191"/>
  <c r="C33" i="191"/>
  <c r="C32" i="191"/>
  <c r="C31" i="191"/>
  <c r="C30" i="191"/>
  <c r="C29" i="191"/>
  <c r="V33" i="191"/>
  <c r="U33" i="191"/>
  <c r="T33" i="191"/>
  <c r="S33" i="191"/>
  <c r="R33" i="191"/>
  <c r="Q33" i="191"/>
  <c r="P33" i="191"/>
  <c r="O33" i="191"/>
  <c r="N33" i="191"/>
  <c r="M33" i="191"/>
  <c r="L33" i="191"/>
  <c r="K33" i="191"/>
  <c r="J33" i="191"/>
  <c r="I33" i="191"/>
  <c r="H33" i="191"/>
  <c r="G33" i="191"/>
  <c r="F33" i="191"/>
  <c r="E33" i="191"/>
  <c r="D33" i="191"/>
  <c r="V32" i="191"/>
  <c r="U32" i="191"/>
  <c r="T32" i="191"/>
  <c r="S32" i="191"/>
  <c r="R32" i="191"/>
  <c r="Q32" i="191"/>
  <c r="P32" i="191"/>
  <c r="O32" i="191"/>
  <c r="N32" i="191"/>
  <c r="M32" i="191"/>
  <c r="L32" i="191"/>
  <c r="K32" i="191"/>
  <c r="J32" i="191"/>
  <c r="I32" i="191"/>
  <c r="H32" i="191"/>
  <c r="G32" i="191"/>
  <c r="F32" i="191"/>
  <c r="E32" i="191"/>
  <c r="D32" i="191"/>
  <c r="V31" i="191"/>
  <c r="U31" i="191"/>
  <c r="T31" i="191"/>
  <c r="S31" i="191"/>
  <c r="R31" i="191"/>
  <c r="Q31" i="191"/>
  <c r="P31" i="191"/>
  <c r="O31" i="191"/>
  <c r="N31" i="191"/>
  <c r="M31" i="191"/>
  <c r="L31" i="191"/>
  <c r="K31" i="191"/>
  <c r="J31" i="191"/>
  <c r="I31" i="191"/>
  <c r="H31" i="191"/>
  <c r="G31" i="191"/>
  <c r="F31" i="191"/>
  <c r="E31" i="191"/>
  <c r="D31" i="191"/>
  <c r="V30" i="191"/>
  <c r="U30" i="191"/>
  <c r="T30" i="191"/>
  <c r="S30" i="191"/>
  <c r="R30" i="191"/>
  <c r="Q30" i="191"/>
  <c r="P30" i="191"/>
  <c r="O30" i="191"/>
  <c r="N30" i="191"/>
  <c r="M30" i="191"/>
  <c r="L30" i="191"/>
  <c r="K30" i="191"/>
  <c r="J30" i="191"/>
  <c r="I30" i="191"/>
  <c r="H30" i="191"/>
  <c r="G30" i="191"/>
  <c r="F30" i="191"/>
  <c r="E30" i="191"/>
  <c r="D30" i="191"/>
  <c r="V29" i="191"/>
  <c r="U29" i="191"/>
  <c r="T29" i="191"/>
  <c r="S29" i="191"/>
  <c r="R29" i="191"/>
  <c r="Q29" i="191"/>
  <c r="P29" i="191"/>
  <c r="O29" i="191"/>
  <c r="N29" i="191"/>
  <c r="M29" i="191"/>
  <c r="L29" i="191"/>
  <c r="K29" i="191"/>
  <c r="J29" i="191"/>
  <c r="I29" i="191"/>
  <c r="H29" i="191"/>
  <c r="G29" i="191"/>
  <c r="F29" i="191"/>
  <c r="E29" i="191"/>
  <c r="D29" i="191"/>
  <c r="C37" i="191"/>
  <c r="E7" i="160" l="1"/>
  <c r="E8" i="160"/>
  <c r="E9" i="160"/>
  <c r="E10" i="160"/>
  <c r="E11" i="160"/>
  <c r="E12" i="160"/>
  <c r="E13" i="160"/>
  <c r="E14" i="160"/>
  <c r="E15" i="160"/>
  <c r="E16" i="160"/>
  <c r="E17" i="160"/>
  <c r="E18" i="160"/>
  <c r="E19" i="160"/>
  <c r="E20" i="160"/>
  <c r="E21" i="160"/>
  <c r="E22" i="160"/>
  <c r="E23" i="160"/>
  <c r="E24" i="160"/>
  <c r="E25" i="160"/>
  <c r="E26" i="160"/>
  <c r="E27" i="160"/>
  <c r="E28" i="160"/>
  <c r="E29" i="160"/>
  <c r="E30" i="160"/>
  <c r="E31" i="160"/>
  <c r="E32" i="160"/>
  <c r="E33" i="160"/>
  <c r="E34" i="160"/>
  <c r="E35" i="160"/>
  <c r="E36" i="160"/>
  <c r="E37" i="160"/>
  <c r="E38" i="160"/>
  <c r="E39" i="160"/>
  <c r="E40" i="160"/>
  <c r="E41" i="160"/>
  <c r="E42" i="160"/>
  <c r="E43" i="160"/>
  <c r="E44" i="160"/>
  <c r="E45" i="160"/>
  <c r="E46" i="160"/>
  <c r="E47" i="160"/>
  <c r="E48" i="160"/>
  <c r="E49" i="160"/>
  <c r="E50" i="160"/>
  <c r="E51" i="160"/>
  <c r="E52" i="160"/>
  <c r="E53" i="160"/>
  <c r="E54" i="160"/>
  <c r="E55" i="160"/>
  <c r="E56" i="160"/>
  <c r="E57" i="160"/>
  <c r="E58" i="160"/>
  <c r="E59" i="160"/>
  <c r="E60" i="160"/>
  <c r="E61" i="160"/>
  <c r="E62" i="160"/>
  <c r="E63" i="160"/>
  <c r="E64" i="160"/>
  <c r="E65" i="160"/>
  <c r="E66" i="160"/>
  <c r="E67" i="160"/>
  <c r="E6" i="160"/>
  <c r="H6" i="66" l="1"/>
  <c r="H7" i="66" s="1"/>
  <c r="H8" i="66" s="1"/>
  <c r="H9" i="66" s="1"/>
  <c r="H10" i="66" s="1"/>
  <c r="H11" i="66" s="1"/>
  <c r="H12" i="66" s="1"/>
  <c r="H13" i="66" s="1"/>
  <c r="H14" i="66" s="1"/>
  <c r="H15" i="66" s="1"/>
  <c r="H16" i="66" s="1"/>
</calcChain>
</file>

<file path=xl/sharedStrings.xml><?xml version="1.0" encoding="utf-8"?>
<sst xmlns="http://schemas.openxmlformats.org/spreadsheetml/2006/main" count="4861" uniqueCount="1315">
  <si>
    <t>2029-30</t>
  </si>
  <si>
    <t>Financial year</t>
  </si>
  <si>
    <t>2018-19</t>
  </si>
  <si>
    <t>2019-20</t>
  </si>
  <si>
    <t>2020-21</t>
  </si>
  <si>
    <t>2021-22</t>
  </si>
  <si>
    <t>2022-23</t>
  </si>
  <si>
    <t>2023-24</t>
  </si>
  <si>
    <t>2024-25</t>
  </si>
  <si>
    <t>2025-26</t>
  </si>
  <si>
    <t>2026-27</t>
  </si>
  <si>
    <t>2027-28</t>
  </si>
  <si>
    <t>2028-29</t>
  </si>
  <si>
    <t>GreenPower
(GWh)</t>
  </si>
  <si>
    <t>Desalination
(GWh)</t>
  </si>
  <si>
    <t>Effective Target
(GWh)</t>
  </si>
  <si>
    <t>Total</t>
  </si>
  <si>
    <t>Generator</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</si>
  <si>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</si>
  <si>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</si>
  <si>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</si>
  <si>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</si>
  <si>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</si>
  <si>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</si>
  <si>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</si>
  <si>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</si>
  <si>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</si>
  <si>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</si>
  <si>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</si>
  <si>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</si>
  <si>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</si>
  <si>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</si>
  <si>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</si>
  <si>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</si>
  <si>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</si>
  <si>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</si>
  <si>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</si>
  <si>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</si>
  <si>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Marginal Loss Factors (MLFs)</t>
  </si>
  <si>
    <t>Marginal loss factor</t>
  </si>
  <si>
    <t>Bayswater</t>
  </si>
  <si>
    <t>Bayswater units 1,2</t>
  </si>
  <si>
    <t>Bayswater units 3,4</t>
  </si>
  <si>
    <t>Eraring units 1,2</t>
  </si>
  <si>
    <t>Eraring units 3,4</t>
  </si>
  <si>
    <t>Liddell</t>
  </si>
  <si>
    <t>Existing generators</t>
  </si>
  <si>
    <t>Committed and advanced projects</t>
  </si>
  <si>
    <t>Generic new entrant units</t>
  </si>
  <si>
    <t>Mount Piper</t>
  </si>
  <si>
    <t>Vales Point</t>
  </si>
  <si>
    <t>Callide B</t>
  </si>
  <si>
    <t>Callide Power Plant</t>
  </si>
  <si>
    <t>Gladstone units 3,4</t>
  </si>
  <si>
    <t>Gladstone units 1,2,5,6</t>
  </si>
  <si>
    <t>Kogan Creek</t>
  </si>
  <si>
    <t>Millmerran</t>
  </si>
  <si>
    <t>Stanwell</t>
  </si>
  <si>
    <t>Tarong</t>
  </si>
  <si>
    <t>Tarong North</t>
  </si>
  <si>
    <t>Loy Yang A</t>
  </si>
  <si>
    <t>Loy Yang B</t>
  </si>
  <si>
    <t>Yallourn unit 1</t>
  </si>
  <si>
    <t>Yallourn units 2,3,4</t>
  </si>
  <si>
    <t>Blowering</t>
  </si>
  <si>
    <t>Guthega</t>
  </si>
  <si>
    <t>Hume</t>
  </si>
  <si>
    <t>Shoalhaven</t>
  </si>
  <si>
    <t>Tumut 1</t>
  </si>
  <si>
    <t>Tumut 2</t>
  </si>
  <si>
    <t>Tumut 3</t>
  </si>
  <si>
    <t>Barron Gorge</t>
  </si>
  <si>
    <t>Kareeya</t>
  </si>
  <si>
    <t>Wivenhoe</t>
  </si>
  <si>
    <t>Dartmouth</t>
  </si>
  <si>
    <t>Eildon</t>
  </si>
  <si>
    <t>Murray</t>
  </si>
  <si>
    <t>West Kiewa</t>
  </si>
  <si>
    <t>Bastyan</t>
  </si>
  <si>
    <t>Catagunya</t>
  </si>
  <si>
    <t>Cethana</t>
  </si>
  <si>
    <t>Devils Gate</t>
  </si>
  <si>
    <t>Fisher</t>
  </si>
  <si>
    <t>Gordon</t>
  </si>
  <si>
    <t>John Butters</t>
  </si>
  <si>
    <t>Liapootah</t>
  </si>
  <si>
    <t>Lake Echo</t>
  </si>
  <si>
    <t>Lemonthyme</t>
  </si>
  <si>
    <t>Mackintosh</t>
  </si>
  <si>
    <t>Meadowbank</t>
  </si>
  <si>
    <t>Poatina units 1,2</t>
  </si>
  <si>
    <t>Poatina units 3,4,5,6</t>
  </si>
  <si>
    <t>Reece unit 1</t>
  </si>
  <si>
    <t>Reece unit 2</t>
  </si>
  <si>
    <t>Tarraleah</t>
  </si>
  <si>
    <t>Trevallyn</t>
  </si>
  <si>
    <t>Tribute</t>
  </si>
  <si>
    <t>Tungatinah</t>
  </si>
  <si>
    <t>Wilmot</t>
  </si>
  <si>
    <t>Wayatinah</t>
  </si>
  <si>
    <t>Colongra</t>
  </si>
  <si>
    <t>Smithfield</t>
  </si>
  <si>
    <t>Tallawarra</t>
  </si>
  <si>
    <t>Uranquinty</t>
  </si>
  <si>
    <t>Barcaldine</t>
  </si>
  <si>
    <t>Braemar</t>
  </si>
  <si>
    <t>Condamine</t>
  </si>
  <si>
    <t>Darling Downs</t>
  </si>
  <si>
    <t>Oakey</t>
  </si>
  <si>
    <t>Roma</t>
  </si>
  <si>
    <t>Swanbank E</t>
  </si>
  <si>
    <t>Yabulu</t>
  </si>
  <si>
    <t>Yabulu Steam Turbine</t>
  </si>
  <si>
    <t>Yarwun</t>
  </si>
  <si>
    <t>Somerton</t>
  </si>
  <si>
    <t>Bairnsdale</t>
  </si>
  <si>
    <t>Jeeralang A</t>
  </si>
  <si>
    <t>Jeeralang B</t>
  </si>
  <si>
    <t>Laverton North</t>
  </si>
  <si>
    <t>Mortlake</t>
  </si>
  <si>
    <t>Newport</t>
  </si>
  <si>
    <t>Valley Power</t>
  </si>
  <si>
    <t>Hallett GT</t>
  </si>
  <si>
    <t>Dry Creek</t>
  </si>
  <si>
    <t>Ladbroke Grove</t>
  </si>
  <si>
    <t>Mintaro</t>
  </si>
  <si>
    <t>Osborne</t>
  </si>
  <si>
    <t>Pelican Point</t>
  </si>
  <si>
    <t>Quarantine</t>
  </si>
  <si>
    <t>Torrens Island A</t>
  </si>
  <si>
    <t>Torrens Island B</t>
  </si>
  <si>
    <t>Bell Bay Three</t>
  </si>
  <si>
    <t>Tamar Valley</t>
  </si>
  <si>
    <t>Hunter Valley GT</t>
  </si>
  <si>
    <t>Mackay GT</t>
  </si>
  <si>
    <t>Mount Stuart</t>
  </si>
  <si>
    <t>Angaston</t>
  </si>
  <si>
    <t>Lonsdale</t>
  </si>
  <si>
    <t>Port Lincoln</t>
  </si>
  <si>
    <t>Port Lincoln 3</t>
  </si>
  <si>
    <t>Snuggery</t>
  </si>
  <si>
    <t>Broken Hill Solar</t>
  </si>
  <si>
    <t>Moree</t>
  </si>
  <si>
    <t>Oakey Solar</t>
  </si>
  <si>
    <t>Darling Downs Solar</t>
  </si>
  <si>
    <t>All wind</t>
  </si>
  <si>
    <t>All solar</t>
  </si>
  <si>
    <t>Shadow connection point</t>
  </si>
  <si>
    <t>Broken Hill</t>
  </si>
  <si>
    <t>Davenport</t>
  </si>
  <si>
    <t>Auxiliary load</t>
  </si>
  <si>
    <t>Auxiliary load is also called "parasitic load" or "self load" and refers to energy generated for use within power stations</t>
  </si>
  <si>
    <t>% auxiliary load</t>
  </si>
  <si>
    <t>Eraring</t>
  </si>
  <si>
    <t>Gladstone</t>
  </si>
  <si>
    <t>Yallourn</t>
  </si>
  <si>
    <t>All hydro</t>
  </si>
  <si>
    <t>CCGT</t>
  </si>
  <si>
    <t>OCGT</t>
  </si>
  <si>
    <t>Biomass</t>
  </si>
  <si>
    <t>Wind</t>
  </si>
  <si>
    <t>Solar</t>
  </si>
  <si>
    <t>Emissions</t>
  </si>
  <si>
    <t>Pumped hydro</t>
  </si>
  <si>
    <t>Heat rates</t>
  </si>
  <si>
    <t>Retirement</t>
  </si>
  <si>
    <t>Announced retirement</t>
  </si>
  <si>
    <t>End of technical life</t>
  </si>
  <si>
    <t>First refurbishment</t>
  </si>
  <si>
    <t>Second refurbishment</t>
  </si>
  <si>
    <t>Refurbishment</t>
  </si>
  <si>
    <t>Braemar 2</t>
  </si>
  <si>
    <t>Hallett</t>
  </si>
  <si>
    <t>Jeeralang</t>
  </si>
  <si>
    <t>Mortlake OCGT</t>
  </si>
  <si>
    <t>Torrens Island</t>
  </si>
  <si>
    <t>Townsville</t>
  </si>
  <si>
    <t xml:space="preserve">Neutral </t>
  </si>
  <si>
    <t>Strong</t>
  </si>
  <si>
    <t>Weak</t>
  </si>
  <si>
    <t>Batteries</t>
  </si>
  <si>
    <t>Property</t>
  </si>
  <si>
    <t>Value</t>
  </si>
  <si>
    <t>MW</t>
  </si>
  <si>
    <t>Energy capacity</t>
  </si>
  <si>
    <t>MWh</t>
  </si>
  <si>
    <t>years</t>
  </si>
  <si>
    <t>Neutral</t>
  </si>
  <si>
    <t>Firm capacity</t>
  </si>
  <si>
    <t>Interconnector</t>
  </si>
  <si>
    <t>Forward Direction</t>
  </si>
  <si>
    <t>QNI</t>
  </si>
  <si>
    <t>NSW to QLD</t>
  </si>
  <si>
    <t>VIC-NSW</t>
  </si>
  <si>
    <t>TAS to VIC</t>
  </si>
  <si>
    <t>Terranora</t>
  </si>
  <si>
    <t>VIC to NSW</t>
  </si>
  <si>
    <t>Heywood</t>
  </si>
  <si>
    <t>VIC to SA</t>
  </si>
  <si>
    <t>NSW</t>
  </si>
  <si>
    <t>SA</t>
  </si>
  <si>
    <t>Boco Rock WF</t>
  </si>
  <si>
    <t>Capital WF</t>
  </si>
  <si>
    <t>Cullerin Range WF</t>
  </si>
  <si>
    <t>Gullen Range WF</t>
  </si>
  <si>
    <t>Gunning WF</t>
  </si>
  <si>
    <t>Taralga WF</t>
  </si>
  <si>
    <t>Woodlawn WF</t>
  </si>
  <si>
    <t>Ararat WF</t>
  </si>
  <si>
    <t>Bald Hills WF</t>
  </si>
  <si>
    <t>Challicum Hills WF</t>
  </si>
  <si>
    <t>Macarthur WF</t>
  </si>
  <si>
    <t>Mount Mercer WF</t>
  </si>
  <si>
    <t>Oaklands Hill WF</t>
  </si>
  <si>
    <t>Waubra WF</t>
  </si>
  <si>
    <t>Canunda WF</t>
  </si>
  <si>
    <t>Cathedral Rocks WF</t>
  </si>
  <si>
    <t>Clements Gap WF</t>
  </si>
  <si>
    <t>Hallett 1 Brown Hill WF</t>
  </si>
  <si>
    <t>Hallett 2 Hallett Hill WF</t>
  </si>
  <si>
    <t>Hallett 3 North Brown Hill WF</t>
  </si>
  <si>
    <t>Hallett 4 The Bluff WF</t>
  </si>
  <si>
    <t>Hornsdale S1 WF</t>
  </si>
  <si>
    <t>Lake Bonney 1 WF</t>
  </si>
  <si>
    <t>Lake Bonney 2 WF</t>
  </si>
  <si>
    <t>Lake Bonney 3 WF</t>
  </si>
  <si>
    <t>Mount Millar WF</t>
  </si>
  <si>
    <t>Starfish Hill WF</t>
  </si>
  <si>
    <t>Waterloo WF</t>
  </si>
  <si>
    <t>Wattle Point WF</t>
  </si>
  <si>
    <t>Musselroe WF</t>
  </si>
  <si>
    <t>Woolnorth WF</t>
  </si>
  <si>
    <t>Griffith Solar</t>
  </si>
  <si>
    <t>Manildra Solar</t>
  </si>
  <si>
    <t>Moree Solar</t>
  </si>
  <si>
    <t>Nyngan Solar</t>
  </si>
  <si>
    <t>Parkes Solar</t>
  </si>
  <si>
    <t>Clare Solar</t>
  </si>
  <si>
    <t>Hamilton Solar</t>
  </si>
  <si>
    <t>Kidston Solar</t>
  </si>
  <si>
    <t>Ross River Solar</t>
  </si>
  <si>
    <t>Sun Metals Solar</t>
  </si>
  <si>
    <t>Teebar Solar</t>
  </si>
  <si>
    <t>Whitsunday Solar</t>
  </si>
  <si>
    <t>Bannerton Solar</t>
  </si>
  <si>
    <t>Gannawarra Solar</t>
  </si>
  <si>
    <t>Karadoc Solar</t>
  </si>
  <si>
    <t>Wemen Solar</t>
  </si>
  <si>
    <t>Yatpool Solar</t>
  </si>
  <si>
    <t>Poatina</t>
  </si>
  <si>
    <t>Reece</t>
  </si>
  <si>
    <t>Hornsdale S2 WF</t>
  </si>
  <si>
    <t>Bodangora WF</t>
  </si>
  <si>
    <t>Barker Inlet</t>
  </si>
  <si>
    <t>Crookwell 2 WF</t>
  </si>
  <si>
    <t>Sapphire WF</t>
  </si>
  <si>
    <t>Silverton WF</t>
  </si>
  <si>
    <t>White Rock WF</t>
  </si>
  <si>
    <t>Kiata WF</t>
  </si>
  <si>
    <t>Mt Gellibrand WF</t>
  </si>
  <si>
    <t>Hornsdale S3 WF</t>
  </si>
  <si>
    <t>Summer</t>
  </si>
  <si>
    <t>Not summer</t>
  </si>
  <si>
    <t>Seasonal ratings</t>
  </si>
  <si>
    <t>Proportioning Factors for Inter-Regional Losses</t>
  </si>
  <si>
    <t>Notional Interconnector</t>
  </si>
  <si>
    <t>Proportioning Factor</t>
  </si>
  <si>
    <t>Region applied to</t>
  </si>
  <si>
    <t>Queensland - New South Wales (QNI)</t>
  </si>
  <si>
    <t>New South Wales</t>
  </si>
  <si>
    <t>Queensland - New South Wales (Terranora)</t>
  </si>
  <si>
    <t>Victoria - South Australia (Heywood)</t>
  </si>
  <si>
    <t>Victoria</t>
  </si>
  <si>
    <t>Victoria - South Australia (Murraylink)</t>
  </si>
  <si>
    <t>Region</t>
  </si>
  <si>
    <t>Price band</t>
  </si>
  <si>
    <t>MPC</t>
  </si>
  <si>
    <t>$300 - $500</t>
  </si>
  <si>
    <t>$7,500 - MPC</t>
  </si>
  <si>
    <t>$1,000 - $7,500</t>
  </si>
  <si>
    <t>$500 - $1,000</t>
  </si>
  <si>
    <t>Winter</t>
  </si>
  <si>
    <t>Queensland</t>
  </si>
  <si>
    <t>South Australia</t>
  </si>
  <si>
    <t>Tasmania</t>
  </si>
  <si>
    <t>Demand-side Participation (MW)</t>
  </si>
  <si>
    <t>Interconnector Transfer Capability (MW)</t>
  </si>
  <si>
    <t>Unit refurbishment is staggered within a power station, one unit at a time at six month intervals. In a power station with 4 units, for example, the fourth unit is not refurbished until 18 months after the given date.</t>
  </si>
  <si>
    <t>Refurbishment timing</t>
  </si>
  <si>
    <t>Refurbishment cost</t>
  </si>
  <si>
    <t>1. Costs are applied as an additional fixed cost for the duration of the refurbishment event.</t>
  </si>
  <si>
    <t>Heat rate (GJ/MWh)</t>
  </si>
  <si>
    <t>1. In capacity expansion simulations, variable OPEX may be varied by a small amount ($0.01) on a unit-by-unit basis within a power station to encourage model-driven retirement to occur on a per-unit basis</t>
  </si>
  <si>
    <t>Combustion emissions (kg/MWh)</t>
  </si>
  <si>
    <t>Fugitive emissions (kg/MWh)</t>
  </si>
  <si>
    <t>Total emissions (kg/MWh)</t>
  </si>
  <si>
    <t>Hume (NSW)</t>
  </si>
  <si>
    <t>Hume (Vic)</t>
  </si>
  <si>
    <t>Minimum reserve levels for reliable regional supply</t>
  </si>
  <si>
    <t>AEMO internal study</t>
  </si>
  <si>
    <t>Interconnector Capability</t>
  </si>
  <si>
    <t>Maximum forward and reverse interconnector flow capability for capacity expansion modelling</t>
  </si>
  <si>
    <t>Proportioning factors</t>
  </si>
  <si>
    <t>Proportion of interconnector losses applied to regional reference nodes</t>
  </si>
  <si>
    <t>Fixed OPEX</t>
  </si>
  <si>
    <t>Variable OPEX</t>
  </si>
  <si>
    <t>Auxiliary</t>
  </si>
  <si>
    <t>Marginal loss factors for each generator</t>
  </si>
  <si>
    <t>Emissions production per MWh of output for each generator or generator class</t>
  </si>
  <si>
    <t>Variable operating cost per MWh of output for each generator or generator class</t>
  </si>
  <si>
    <t>Fixed operating cost regardless of output for each generator or generator class</t>
  </si>
  <si>
    <t>Efficiency of conversion of fuel to output for thermal generators</t>
  </si>
  <si>
    <t>Announced and end-of-technical-life generator retirement</t>
  </si>
  <si>
    <t>Public announcements, AEMO internal study</t>
  </si>
  <si>
    <t>Cost and timing for refurbishment of ageing generators</t>
  </si>
  <si>
    <t>Coal fuel price for each coal generator</t>
  </si>
  <si>
    <t>Battery storage to power ratio, lifetime and round-trip efficiency</t>
  </si>
  <si>
    <t>Description</t>
  </si>
  <si>
    <t>Source</t>
  </si>
  <si>
    <t>Firm capacity of existing, committed and advanced generators and new entrant generator classes</t>
  </si>
  <si>
    <t>Winter and summer ratings for existing, committed, advanced and new entrant generators</t>
  </si>
  <si>
    <t>Initial Regional Reserve</t>
  </si>
  <si>
    <t>Charge efficiency (household)</t>
  </si>
  <si>
    <t>Charge efficiency (utility)</t>
  </si>
  <si>
    <t>1. Assumed retirement upon conclusion of current mine coal supply agreement</t>
  </si>
  <si>
    <t>Qld</t>
  </si>
  <si>
    <t>Vic</t>
  </si>
  <si>
    <t>Tas</t>
  </si>
  <si>
    <t>Maximum capacity</t>
  </si>
  <si>
    <t>Murray 2</t>
  </si>
  <si>
    <t>Murray 1</t>
  </si>
  <si>
    <t>Firm capacity (MW)</t>
  </si>
  <si>
    <t>New solar, post 2025-26</t>
  </si>
  <si>
    <t>3. As solar penetration increases, peak demand moves away from times where solar energy is available</t>
  </si>
  <si>
    <t>De-rating applied to generators under maintenance, staged construction or to track age-related degradation</t>
  </si>
  <si>
    <t>Installed capacity of existing, committed and advanced generators. Existing generators refer to maximal seasonal ratings.</t>
  </si>
  <si>
    <t>Battery properties</t>
  </si>
  <si>
    <t>Battery aggregation</t>
  </si>
  <si>
    <t>Encapsulates the efficiency of thermal generators (as-generated, HHV)</t>
  </si>
  <si>
    <t>TAS</t>
  </si>
  <si>
    <t>Neutral capacity growth, 45% aggregation by 2050 (MW)</t>
  </si>
  <si>
    <t>Strong capacity growth, 90% aggregation by 2050 (MW)</t>
  </si>
  <si>
    <t>2017 Interconnector capabilities report; adjustments for capacity expansion modelling</t>
  </si>
  <si>
    <t>NQ</t>
  </si>
  <si>
    <t>CQ</t>
  </si>
  <si>
    <t>SWQ</t>
  </si>
  <si>
    <t>NNS</t>
  </si>
  <si>
    <t>NCEN</t>
  </si>
  <si>
    <t>CAN</t>
  </si>
  <si>
    <t>SWNSW</t>
  </si>
  <si>
    <t>LV</t>
  </si>
  <si>
    <t>CVIC</t>
  </si>
  <si>
    <t>NSA</t>
  </si>
  <si>
    <t>ADE</t>
  </si>
  <si>
    <t>SESA</t>
  </si>
  <si>
    <t>Single-axis tracking solar</t>
  </si>
  <si>
    <t>Brown Coal</t>
  </si>
  <si>
    <t>Installed capacity (MW)</t>
  </si>
  <si>
    <t>Summer (MW)</t>
  </si>
  <si>
    <t>Not summer (MW)</t>
  </si>
  <si>
    <t>NEM Zone</t>
  </si>
  <si>
    <t>Connection cost</t>
  </si>
  <si>
    <t>Auxiliary (self) load for each generator or generator class</t>
  </si>
  <si>
    <t>Tamar Valley CCGT</t>
  </si>
  <si>
    <t>Tamar Valley OCGT</t>
  </si>
  <si>
    <t>Yabulu (Townsville)</t>
  </si>
  <si>
    <t>Gippsland</t>
  </si>
  <si>
    <t>Fixed OPEX
($/kW/year)</t>
  </si>
  <si>
    <t>Reserves</t>
  </si>
  <si>
    <t>Regional Reserve Requirements (MW)</t>
  </si>
  <si>
    <t>New entrant technologies</t>
  </si>
  <si>
    <t>Kennedy Energy Park Solar</t>
  </si>
  <si>
    <t>Lilyvale Solar</t>
  </si>
  <si>
    <t>Coopers Gap WF</t>
  </si>
  <si>
    <t>Collinsville Solar</t>
  </si>
  <si>
    <t>Stockyard Hill WF</t>
  </si>
  <si>
    <t>Crowlands WF</t>
  </si>
  <si>
    <t>Percentage aggregation trajectory</t>
  </si>
  <si>
    <t>Black Coal</t>
  </si>
  <si>
    <t>Hydro</t>
  </si>
  <si>
    <t>Liquid Fuel</t>
  </si>
  <si>
    <t>Full outage</t>
  </si>
  <si>
    <t>Partial outage</t>
  </si>
  <si>
    <t>Fuel type</t>
  </si>
  <si>
    <t>Maintenance rate</t>
  </si>
  <si>
    <t>The percentage of time per year that a generator is expected to be out of service for maintenance.</t>
  </si>
  <si>
    <t>% of time out</t>
  </si>
  <si>
    <t>Maintenance</t>
  </si>
  <si>
    <t>Willogoleche WF</t>
  </si>
  <si>
    <t>Beryl Solar</t>
  </si>
  <si>
    <t>Daydream Solar</t>
  </si>
  <si>
    <t>Hayman Solar</t>
  </si>
  <si>
    <t>Rugby Run Solar</t>
  </si>
  <si>
    <t>2. Swanbank E return to service in 2018</t>
  </si>
  <si>
    <t>1. Smithfield operating as a fast start OCGT from late 2017</t>
  </si>
  <si>
    <t>1. Power and capacity are defined as a 1:2 ratio. The model is free to build utility-scale batteries up to defined build limits</t>
  </si>
  <si>
    <t>New entrants</t>
  </si>
  <si>
    <t>Full outage
% of time</t>
  </si>
  <si>
    <t>Partial outage
% of time</t>
  </si>
  <si>
    <t>Black Coal (Qld)</t>
  </si>
  <si>
    <t>Brown Coal (Vic)</t>
  </si>
  <si>
    <t>1. Gas-powered steam turbines include Darling Downs, Newport and Torrens Island A and B</t>
  </si>
  <si>
    <t>Neutral capacity growth (all small-scale batteries, MW)</t>
  </si>
  <si>
    <t>Aggregation trajectories</t>
  </si>
  <si>
    <t>High DER</t>
  </si>
  <si>
    <t>Economic growth and population outlook</t>
  </si>
  <si>
    <t>Rooftop PV - up to 100 kW</t>
  </si>
  <si>
    <t>Non-scheduled PV - from 100 kW to 30 MW</t>
  </si>
  <si>
    <t>Battery storage installed capacity</t>
  </si>
  <si>
    <t>Gas prices</t>
  </si>
  <si>
    <t>Slow Change</t>
  </si>
  <si>
    <t>Fast Change</t>
  </si>
  <si>
    <t>Electric Vehicle Uptake</t>
  </si>
  <si>
    <t>Energy Efficiency Improvement</t>
  </si>
  <si>
    <t>Slow</t>
  </si>
  <si>
    <t>Demand Settings</t>
  </si>
  <si>
    <t>Supply Side Settings</t>
  </si>
  <si>
    <t>Battery storage aggregation by 2050</t>
  </si>
  <si>
    <t>Gas Market Settings</t>
  </si>
  <si>
    <t>Neutral BAU</t>
  </si>
  <si>
    <t>Scenario/sensitivity</t>
  </si>
  <si>
    <t>Technology</t>
  </si>
  <si>
    <t>Victorian Renewable Energy Target</t>
  </si>
  <si>
    <t>Renewable Energy Zones</t>
  </si>
  <si>
    <t>Lead time</t>
  </si>
  <si>
    <t>Solar PV</t>
  </si>
  <si>
    <t>Queensland Renewable Energy Target</t>
  </si>
  <si>
    <t>Name</t>
  </si>
  <si>
    <t>Murray River</t>
  </si>
  <si>
    <t>Riverland</t>
  </si>
  <si>
    <t>Fitzroy</t>
  </si>
  <si>
    <t>Isaac</t>
  </si>
  <si>
    <t>Eastern Eyre Peninsula</t>
  </si>
  <si>
    <t>Leigh Creek</t>
  </si>
  <si>
    <t>Roxby Downs</t>
  </si>
  <si>
    <t>Western Eyre Peninsula</t>
  </si>
  <si>
    <t>Yorke Peninsula</t>
  </si>
  <si>
    <t>North East Tasmania</t>
  </si>
  <si>
    <t>North West Tasmania</t>
  </si>
  <si>
    <t>Tasmania Midlands</t>
  </si>
  <si>
    <t>Moyne</t>
  </si>
  <si>
    <t>Western Victoria</t>
  </si>
  <si>
    <t>NEM Region</t>
  </si>
  <si>
    <t>#</t>
  </si>
  <si>
    <t>Neutral capacity growth, 10% aggregation by 2050 (MW)</t>
  </si>
  <si>
    <t>Renewable Energy Zone</t>
  </si>
  <si>
    <t>Operational demand</t>
  </si>
  <si>
    <t>QLD</t>
  </si>
  <si>
    <t>VIC</t>
  </si>
  <si>
    <t>Underlying demand</t>
  </si>
  <si>
    <t>Rooftop PV (Energy, GWh)</t>
  </si>
  <si>
    <t>Amount of energy generated by behind-the-meter rooftop PV and small-scale non-scheduled generating systems</t>
  </si>
  <si>
    <t>Rooftop PV generation relative to demand</t>
  </si>
  <si>
    <t>Percentage of generation that is sourced from rooftop PV and small-scale non-scheduled generating systems relative to underlying demand</t>
  </si>
  <si>
    <t>Maximum Demand (Power, MW)</t>
  </si>
  <si>
    <t>Amount of energy consumed by electric vehicles</t>
  </si>
  <si>
    <t>Electric vehicle consumption share of operational demand</t>
  </si>
  <si>
    <t>Electric Vehicles (Energy, MWh)</t>
  </si>
  <si>
    <t>NTNDP zone</t>
  </si>
  <si>
    <t>New England</t>
  </si>
  <si>
    <t>-</t>
  </si>
  <si>
    <t>Tumut</t>
  </si>
  <si>
    <t>Cooma-Monaro</t>
  </si>
  <si>
    <t>NVIC</t>
  </si>
  <si>
    <t>MEL</t>
  </si>
  <si>
    <t>Ovens Murray</t>
  </si>
  <si>
    <t>High</t>
  </si>
  <si>
    <t>Medium</t>
  </si>
  <si>
    <t>PV Generation Relative to Underlying Demand</t>
  </si>
  <si>
    <t>Demand Summary</t>
  </si>
  <si>
    <t>Murray River (NSW)</t>
  </si>
  <si>
    <t>Murray River (VIC)</t>
  </si>
  <si>
    <t>Riverland (NSW)</t>
  </si>
  <si>
    <t>Riverland (SA)</t>
  </si>
  <si>
    <t>Scenarios</t>
  </si>
  <si>
    <t>North QLD Clean Energy Hub wind</t>
  </si>
  <si>
    <t>Barcaldine wind</t>
  </si>
  <si>
    <t>Isaac wind</t>
  </si>
  <si>
    <t>Fitzroy wind</t>
  </si>
  <si>
    <t>Darling Downs wind</t>
  </si>
  <si>
    <t>North West New South Wales wind</t>
  </si>
  <si>
    <t>Northern NSW Tablelands wind</t>
  </si>
  <si>
    <t>Central NSW Tablelands wind</t>
  </si>
  <si>
    <t>Central West NSW wind</t>
  </si>
  <si>
    <t>Southern NSW Tablelands wind</t>
  </si>
  <si>
    <t>Broken Hill wind</t>
  </si>
  <si>
    <t>Western Victoria wind</t>
  </si>
  <si>
    <t>Moyne wind</t>
  </si>
  <si>
    <t>Gippsland wind</t>
  </si>
  <si>
    <t>South East SA wind</t>
  </si>
  <si>
    <t>Mid-North SA wind</t>
  </si>
  <si>
    <t>Yorke Peninsula wind</t>
  </si>
  <si>
    <t>Northern SA wind</t>
  </si>
  <si>
    <t>Leigh Creek wind</t>
  </si>
  <si>
    <t>Eastern Eyre Peninsula wind</t>
  </si>
  <si>
    <t>Western Eyre Peninsula wind</t>
  </si>
  <si>
    <t>King Island wind</t>
  </si>
  <si>
    <t>North East Tasmania wind</t>
  </si>
  <si>
    <t>North West Tasmania wind</t>
  </si>
  <si>
    <t>Tasmania Midlands wind</t>
  </si>
  <si>
    <t>North QLD Clean Energy Hub solar</t>
  </si>
  <si>
    <t>Northern QLD solar</t>
  </si>
  <si>
    <t>Barcaldine solar</t>
  </si>
  <si>
    <t>Isaac solar</t>
  </si>
  <si>
    <t>Fitzroy solar</t>
  </si>
  <si>
    <t>Darling Downs solar</t>
  </si>
  <si>
    <t>North West New South Wales solar</t>
  </si>
  <si>
    <t>Northern NSW Tablelands solar</t>
  </si>
  <si>
    <t>Central NSW Tablelands solar</t>
  </si>
  <si>
    <t>Central West NSW solar</t>
  </si>
  <si>
    <t>Northern SA solar</t>
  </si>
  <si>
    <t>Leigh Creek solar</t>
  </si>
  <si>
    <t>Roxby Downs solar</t>
  </si>
  <si>
    <t>Eastern Eyre Peninsula solar</t>
  </si>
  <si>
    <t>Western Eyre Peninsula solar</t>
  </si>
  <si>
    <t>QLD pumped hydro</t>
  </si>
  <si>
    <t>VIC pumped hydro</t>
  </si>
  <si>
    <t>SA pumped hydro</t>
  </si>
  <si>
    <t>TAS pumped hydro</t>
  </si>
  <si>
    <t>Neutral capacity growth, 90% aggregation by 2050 (MW)</t>
  </si>
  <si>
    <t>Energy Consumption (GWh)</t>
  </si>
  <si>
    <t>Energy consumption which is net of rooftop PV generation</t>
  </si>
  <si>
    <t>Port Stanvac</t>
  </si>
  <si>
    <t>Generator Reliability Settings</t>
  </si>
  <si>
    <t>2. The percentage of time per year that a generator is expected to be out of service due to forced outage.</t>
  </si>
  <si>
    <t>3. The average time take to return a generating unit to service</t>
  </si>
  <si>
    <t>4. The loss of capacity during a partial outage, relative to generator unit rating.  If the outage factor is 20%, the generator will operate at 80% capacity during a partial outage.</t>
  </si>
  <si>
    <t>Defines a generators' forced outage rate, mean time to repair after an outage, and the derating experienced during a partial outage</t>
  </si>
  <si>
    <t>New gas supplies</t>
  </si>
  <si>
    <t>Pumped hydro properties</t>
  </si>
  <si>
    <t>hours</t>
  </si>
  <si>
    <t>Pump efficiency</t>
  </si>
  <si>
    <t>Economic life</t>
  </si>
  <si>
    <t>Maximum power</t>
  </si>
  <si>
    <t>SA-NSW</t>
  </si>
  <si>
    <t>Heat rates (GJ/MWh)</t>
  </si>
  <si>
    <t>All units take the outage rate of their respective fuel type.</t>
  </si>
  <si>
    <t>Economic Growth</t>
  </si>
  <si>
    <t>PV versus Demand</t>
  </si>
  <si>
    <t>Neutral PV versus Neutral Demand</t>
  </si>
  <si>
    <t>Neutral PV versus Strong Demand</t>
  </si>
  <si>
    <t>Neutral PV versus Weak Demand</t>
  </si>
  <si>
    <t>Neutral DSP versus Neutral Demand</t>
  </si>
  <si>
    <t>DSP versus Demand</t>
  </si>
  <si>
    <t>Battery uptake versus MD</t>
  </si>
  <si>
    <t>Neutral uptake versus Neutral MD</t>
  </si>
  <si>
    <t>Neutral uptake versus Strong MD</t>
  </si>
  <si>
    <t>Neutral uptake versus Weak MD</t>
  </si>
  <si>
    <t>Announced and end-of-technical-life retirement. End of life retirements are determined according to equipment age. Units may be retired earlier by the model if determined as least cost to the power system.</t>
  </si>
  <si>
    <t>Worksheet</t>
  </si>
  <si>
    <t>Renewable Policy Summary</t>
  </si>
  <si>
    <t>Interconnector settings</t>
  </si>
  <si>
    <t>Generator reliability settings</t>
  </si>
  <si>
    <t>Build limits</t>
  </si>
  <si>
    <t>Lead times</t>
  </si>
  <si>
    <t>Storage properties</t>
  </si>
  <si>
    <t>Coal and Biomass price</t>
  </si>
  <si>
    <t>Generator technical and financial settings</t>
  </si>
  <si>
    <t>Modelled limitations impacting build constraints within the expansion modelling</t>
  </si>
  <si>
    <t>Modelled limitations impacting build timings within the expansion modelling</t>
  </si>
  <si>
    <t>Assumptions Grouping</t>
  </si>
  <si>
    <t>Final connection costs will be subject to modelling outcomes</t>
  </si>
  <si>
    <t>Initial Build limits (MW)</t>
  </si>
  <si>
    <t xml:space="preserve">Prices are the sum of wholesale price and transportation cost. </t>
  </si>
  <si>
    <t>Version History</t>
  </si>
  <si>
    <t>Version Number</t>
  </si>
  <si>
    <t>Worksheet Descriptions</t>
  </si>
  <si>
    <t>Disclaimer</t>
  </si>
  <si>
    <t xml:space="preserve">This modelling assumptions workbook contains data provided by or collected from third parties, </t>
  </si>
  <si>
    <t>and conclusions, opinions, assumptions or forecasts that are based on that data.</t>
  </si>
  <si>
    <t>AEMO has made every effort to ensure the quality of the information in this workbook but cannot guarantee</t>
  </si>
  <si>
    <t>that the information, forecasts and assumptions in it are accurate, complete or appropriate for your</t>
  </si>
  <si>
    <t xml:space="preserve">circumstances. This modelling assumptions workbook does not include all of the information that an investor, </t>
  </si>
  <si>
    <t>recommendation of any investment.</t>
  </si>
  <si>
    <t>Anyone proposing to use the information in this workbook should independently verify and check its</t>
  </si>
  <si>
    <t>accuracy, completeness and suitability for purpose, and obtain independent and specific advice from</t>
  </si>
  <si>
    <t>appropriate experts.</t>
  </si>
  <si>
    <t>This dataset or the information in it may be subsequently updated or amended. This work does</t>
  </si>
  <si>
    <t>not constitute legal or business advice, and should not be relied on as a substitute for obtaining detailed</t>
  </si>
  <si>
    <t>legal advice about the National Electricity Law, the National Electricity Rules, or any other applicable</t>
  </si>
  <si>
    <t>laws, procedures or policies.</t>
  </si>
  <si>
    <t>Accordingly, to the maximum extent permitted by law, AEMO and its officers, employees and</t>
  </si>
  <si>
    <t>consultants involved in the preparation of this document:</t>
  </si>
  <si>
    <t>participant or potential participant in the electricity or gas market might require, and does not amount to a</t>
  </si>
  <si>
    <r>
      <rPr>
        <sz val="11"/>
        <color theme="1"/>
        <rFont val="Arial"/>
        <family val="2"/>
      </rPr>
      <t>•</t>
    </r>
    <r>
      <rPr>
        <sz val="11"/>
        <color theme="1"/>
        <rFont val="Tw Cen MT"/>
        <family val="2"/>
        <scheme val="minor"/>
      </rPr>
      <t xml:space="preserve"> make no representation or warranty, express or implied, as to the currency, accuracy, reliability or</t>
    </r>
  </si>
  <si>
    <t>• are not liable (whether by reason of negligence or otherwise) for any statements, opinions,</t>
  </si>
  <si>
    <t>Date</t>
  </si>
  <si>
    <t>Trajectory of total large scale generation of renewable energy required, including Q400 auction eligible, as calculated by the QLD Government Expert Panel report:
https://www.dnrm.qld.gov.au/__data/assets/pdf_file/0018/1259010/qreep-renewable-energy-target-report.pdf</t>
  </si>
  <si>
    <t>VNI Option 5</t>
  </si>
  <si>
    <t>VNI Option 6</t>
  </si>
  <si>
    <t>VNI Option 7</t>
  </si>
  <si>
    <t>VNI Option 8</t>
  </si>
  <si>
    <t>Generating unit</t>
  </si>
  <si>
    <t>Minimum Load (MW)</t>
  </si>
  <si>
    <t>End time</t>
  </si>
  <si>
    <t>Max Capacity Factors</t>
  </si>
  <si>
    <t>BW01</t>
  </si>
  <si>
    <t>BW02</t>
  </si>
  <si>
    <t>BW03</t>
  </si>
  <si>
    <t>BW04</t>
  </si>
  <si>
    <t>ER01</t>
  </si>
  <si>
    <t>ER02</t>
  </si>
  <si>
    <t>ER03</t>
  </si>
  <si>
    <t>ER04</t>
  </si>
  <si>
    <t>LD01</t>
  </si>
  <si>
    <t>LD02</t>
  </si>
  <si>
    <t>MP1</t>
  </si>
  <si>
    <t>MP2</t>
  </si>
  <si>
    <t>VP5</t>
  </si>
  <si>
    <t>VP6</t>
  </si>
  <si>
    <t>CALL_B_1</t>
  </si>
  <si>
    <t>CALL_B_2</t>
  </si>
  <si>
    <t>CPP_3</t>
  </si>
  <si>
    <t>CPP_4</t>
  </si>
  <si>
    <t>GSTONE1</t>
  </si>
  <si>
    <t>GSTONE2</t>
  </si>
  <si>
    <t>GSTONE3</t>
  </si>
  <si>
    <t>GSTONE4</t>
  </si>
  <si>
    <t>KPP_1</t>
  </si>
  <si>
    <t>MPP_1</t>
  </si>
  <si>
    <t>MPP_2</t>
  </si>
  <si>
    <t>STAN-1</t>
  </si>
  <si>
    <t>STAN-2</t>
  </si>
  <si>
    <t>STAN-3</t>
  </si>
  <si>
    <t>TARONG#1</t>
  </si>
  <si>
    <t>TARONG#2</t>
  </si>
  <si>
    <t>TARONG#3</t>
  </si>
  <si>
    <t>TNPS1</t>
  </si>
  <si>
    <t>LOYYB1</t>
  </si>
  <si>
    <t>LOYYB2</t>
  </si>
  <si>
    <t>LYA1</t>
  </si>
  <si>
    <t>LYA2</t>
  </si>
  <si>
    <t>LYA3</t>
  </si>
  <si>
    <t>LYA4</t>
  </si>
  <si>
    <t>YWPS1</t>
  </si>
  <si>
    <t>YWPS2</t>
  </si>
  <si>
    <t>YWPS3</t>
  </si>
  <si>
    <t>YWPS4</t>
  </si>
  <si>
    <t>Queensland large-scale renewable generation (GWh)</t>
  </si>
  <si>
    <t xml:space="preserve">Marginal loss factors represent the impact of network losses on spot prices. No impacts on long term generation expansion, however, marginal loss factors do impact the short term dispatch modelling. </t>
  </si>
  <si>
    <t>50% of Queensland consumption to be provided by renewable generation by 2030 target</t>
  </si>
  <si>
    <t xml:space="preserve"> http://aemo.com.au/-/media/Files/Electricity/NEM/Planning_and_Forecasting/SA_Advisory/2017/South-Australian-Renewable-Energy-Report-2017.pdf</t>
  </si>
  <si>
    <t>Osborne*</t>
  </si>
  <si>
    <t>Pelican Point*</t>
  </si>
  <si>
    <t>Torrens Island B*</t>
  </si>
  <si>
    <t>Depending on timing of SA interconnector expansion</t>
  </si>
  <si>
    <t>10% Probability of exceedance</t>
  </si>
  <si>
    <t>50% Probability of exceedance</t>
  </si>
  <si>
    <t>NSW pumped hydro</t>
  </si>
  <si>
    <t>NEM Gross State Product growth</t>
  </si>
  <si>
    <t>Battery Storage Capacity Relative to Operational Max Demand</t>
  </si>
  <si>
    <t>Strong DSP versus Strong Demand</t>
  </si>
  <si>
    <t>Weak DSP versus Weak Demand</t>
  </si>
  <si>
    <t>Amount of power that must be generated at times of peak operational demand. Peak operational demand occurs in Summer months in all NEM regions except Tasmania.</t>
  </si>
  <si>
    <t>Note:</t>
  </si>
  <si>
    <t>Angaston1</t>
  </si>
  <si>
    <t>Lonsdale1</t>
  </si>
  <si>
    <r>
      <t>Penalty Price
($/MWh)</t>
    </r>
    <r>
      <rPr>
        <vertAlign val="superscript"/>
        <sz val="11"/>
        <color theme="0"/>
        <rFont val="Tw Cen MT"/>
        <family val="2"/>
        <scheme val="minor"/>
      </rPr>
      <t>1</t>
    </r>
  </si>
  <si>
    <r>
      <t>Indicative commissioning date</t>
    </r>
    <r>
      <rPr>
        <vertAlign val="superscript"/>
        <sz val="11"/>
        <color theme="0"/>
        <rFont val="Tw Cen MT"/>
        <family val="2"/>
        <scheme val="minor"/>
      </rPr>
      <t>2</t>
    </r>
  </si>
  <si>
    <r>
      <t>NSW wind</t>
    </r>
    <r>
      <rPr>
        <vertAlign val="superscript"/>
        <sz val="11"/>
        <color theme="0"/>
        <rFont val="Tw Cen MT"/>
        <family val="2"/>
        <scheme val="minor"/>
      </rPr>
      <t>2</t>
    </r>
  </si>
  <si>
    <r>
      <t>SA wind</t>
    </r>
    <r>
      <rPr>
        <vertAlign val="superscript"/>
        <sz val="11"/>
        <color theme="0"/>
        <rFont val="Tw Cen MT"/>
        <family val="2"/>
        <scheme val="minor"/>
      </rPr>
      <t>2</t>
    </r>
  </si>
  <si>
    <r>
      <t xml:space="preserve">Forced Outage Rate (%) </t>
    </r>
    <r>
      <rPr>
        <vertAlign val="superscript"/>
        <sz val="11"/>
        <color theme="0"/>
        <rFont val="Tw Cen MT"/>
        <family val="2"/>
        <scheme val="minor"/>
      </rPr>
      <t>2</t>
    </r>
  </si>
  <si>
    <r>
      <t xml:space="preserve">Mean time to repair (hrs) </t>
    </r>
    <r>
      <rPr>
        <vertAlign val="superscript"/>
        <sz val="11"/>
        <color theme="0"/>
        <rFont val="Tw Cen MT"/>
        <family val="2"/>
        <scheme val="minor"/>
      </rPr>
      <t>3</t>
    </r>
  </si>
  <si>
    <r>
      <t xml:space="preserve">Partial Outage Derating Factor </t>
    </r>
    <r>
      <rPr>
        <vertAlign val="superscript"/>
        <sz val="11"/>
        <color theme="0"/>
        <rFont val="Tw Cen MT"/>
        <family val="2"/>
        <scheme val="minor"/>
      </rPr>
      <t>4</t>
    </r>
  </si>
  <si>
    <r>
      <t>Maximum power</t>
    </r>
    <r>
      <rPr>
        <vertAlign val="superscript"/>
        <sz val="11"/>
        <color theme="0"/>
        <rFont val="Tw Cen MT"/>
        <family val="2"/>
        <scheme val="minor"/>
      </rPr>
      <t>1</t>
    </r>
  </si>
  <si>
    <r>
      <t>Yallourn</t>
    </r>
    <r>
      <rPr>
        <vertAlign val="superscript"/>
        <sz val="11"/>
        <color theme="0"/>
        <rFont val="Tw Cen MT"/>
        <family val="2"/>
        <scheme val="minor"/>
      </rPr>
      <t>1</t>
    </r>
  </si>
  <si>
    <r>
      <t>Variable OPEX
($/MWh)</t>
    </r>
    <r>
      <rPr>
        <vertAlign val="superscript"/>
        <sz val="11"/>
        <color theme="0"/>
        <rFont val="Tw Cen MT"/>
        <family val="2"/>
        <scheme val="minor"/>
      </rPr>
      <t>1</t>
    </r>
  </si>
  <si>
    <t>Central estimate</t>
  </si>
  <si>
    <t>Lower estimate</t>
  </si>
  <si>
    <t>*Lower estimate equivalent to estimated contract price paid by existing generators in QLD</t>
  </si>
  <si>
    <t>Biomass price</t>
  </si>
  <si>
    <t>New entrant coal</t>
  </si>
  <si>
    <t>*Central estimate equivalent to forecast export coal price, as per June 2018 Resources and Energy Quarterly report, converted to AU$/GJ - @6000kCal/kg, 1USD=0.75AUD).</t>
  </si>
  <si>
    <t xml:space="preserve">Existing generators: 2016 Wood Mackenzie Coal Cost Report
New entrants: Resources and Energy Quarterly (June 2018) report, Department of Industry, Innovation and Science (AEMO conversions). </t>
  </si>
  <si>
    <t>Gas and Liquid fuel price</t>
  </si>
  <si>
    <t>Fuel price for each gas and liquid fuel generator</t>
  </si>
  <si>
    <t>Liquid fuel price</t>
  </si>
  <si>
    <t>Liquid fuel</t>
  </si>
  <si>
    <r>
      <t xml:space="preserve">Committed Projects </t>
    </r>
    <r>
      <rPr>
        <b/>
        <vertAlign val="superscript"/>
        <sz val="13"/>
        <color theme="3"/>
        <rFont val="Tw Cen MT"/>
        <family val="2"/>
        <scheme val="minor"/>
      </rPr>
      <t>1</t>
    </r>
  </si>
  <si>
    <t>Existing and committed generators</t>
  </si>
  <si>
    <r>
      <t>Solar; existing and committed to 2020-21</t>
    </r>
    <r>
      <rPr>
        <vertAlign val="superscript"/>
        <sz val="11"/>
        <color theme="0"/>
        <rFont val="Tw Cen MT"/>
        <family val="2"/>
        <scheme val="minor"/>
      </rPr>
      <t>3</t>
    </r>
  </si>
  <si>
    <t>Basslink</t>
  </si>
  <si>
    <t>Existing and Committed generators</t>
  </si>
  <si>
    <t>Morwell TS</t>
  </si>
  <si>
    <t>Southern NSW Tablelands solar</t>
  </si>
  <si>
    <t>QLD thermal generation</t>
  </si>
  <si>
    <t>NSW thermal generation</t>
  </si>
  <si>
    <t>VIC thermal generation</t>
  </si>
  <si>
    <t>SA thermal generation</t>
  </si>
  <si>
    <t>TAS thermal generation</t>
  </si>
  <si>
    <t>Total NEM Summer DSP relative to NEM Operational Max Demand with coincident regional peaks</t>
  </si>
  <si>
    <r>
      <t>Mackay GT</t>
    </r>
    <r>
      <rPr>
        <vertAlign val="superscript"/>
        <sz val="11"/>
        <color theme="0"/>
        <rFont val="Tw Cen MT"/>
        <family val="2"/>
        <scheme val="minor"/>
      </rPr>
      <t>1</t>
    </r>
  </si>
  <si>
    <r>
      <t>Liddell</t>
    </r>
    <r>
      <rPr>
        <vertAlign val="superscript"/>
        <sz val="11"/>
        <color theme="0"/>
        <rFont val="Tw Cen MT"/>
        <family val="2"/>
        <scheme val="minor"/>
      </rPr>
      <t>1</t>
    </r>
  </si>
  <si>
    <r>
      <t>Bayswater</t>
    </r>
    <r>
      <rPr>
        <vertAlign val="superscript"/>
        <sz val="11"/>
        <color theme="0"/>
        <rFont val="Tw Cen MT"/>
        <family val="2"/>
        <scheme val="minor"/>
      </rPr>
      <t>2</t>
    </r>
  </si>
  <si>
    <r>
      <t>Loy Yang A</t>
    </r>
    <r>
      <rPr>
        <vertAlign val="superscript"/>
        <sz val="11"/>
        <color theme="0"/>
        <rFont val="Tw Cen MT"/>
        <family val="2"/>
        <scheme val="minor"/>
      </rPr>
      <t>2</t>
    </r>
  </si>
  <si>
    <t>1. Data source: AEMO generation information page</t>
  </si>
  <si>
    <t>https://www.agl.com.au/about-agl/sustainability/rehabilitation</t>
  </si>
  <si>
    <t>2. Data source: AGL announcement</t>
  </si>
  <si>
    <t>Coal</t>
  </si>
  <si>
    <t>See https://www.aemo.com.au/-/media/Files/Electricity/NEM/Security_and_Reliability/Loss_Factors_and_Regional_Boundaries/2018/Marginal-Loss-Factors-for-the-2018-19-Financial-Year---updated-11-July-2018.pdf</t>
  </si>
  <si>
    <t>Black Coal (USC)</t>
  </si>
  <si>
    <t>Black Coal (NSW) - until 2022</t>
  </si>
  <si>
    <t>Black Coal (NSW) - post 2022</t>
  </si>
  <si>
    <t>Gas-powered steam turbine</t>
  </si>
  <si>
    <t>Costs that are incurred regardless of energy generated.</t>
  </si>
  <si>
    <t>Costs that can be expressed in terms of energy generated, not including fuel costs.</t>
  </si>
  <si>
    <t>Fast</t>
  </si>
  <si>
    <t>Fast capacity growth (all small-scale batteries, MW)</t>
  </si>
  <si>
    <t>Split between time of day electric vehicles are charged</t>
  </si>
  <si>
    <t>Evening/Convenience</t>
  </si>
  <si>
    <t>Electric Vehicles (Charge Type, % of fleet)</t>
  </si>
  <si>
    <t>Overnight</t>
  </si>
  <si>
    <t>Daytime</t>
  </si>
  <si>
    <t>2018 Regional Boundaries and Marginal Loss Factors</t>
  </si>
  <si>
    <t>Public announcements, AEMO internal study, GHD</t>
  </si>
  <si>
    <t>Neutral Rooftop PV uptake</t>
  </si>
  <si>
    <t>Strong Rooftop PV uptake</t>
  </si>
  <si>
    <t>Expected Forced Outage Rate</t>
  </si>
  <si>
    <t>Bungala one Solar</t>
  </si>
  <si>
    <t>Demand forecasting elements</t>
  </si>
  <si>
    <t>Initial connection costs ($/kW) real 2019 dollars</t>
  </si>
  <si>
    <t>Coal price ($/GJ, real 2019 dollars)</t>
  </si>
  <si>
    <t>Gas price ($/GJ, real 2019 dollars)</t>
  </si>
  <si>
    <r>
      <t>Refurbishment cost ($/MW Real 2019)</t>
    </r>
    <r>
      <rPr>
        <vertAlign val="superscript"/>
        <sz val="11"/>
        <color theme="0"/>
        <rFont val="Tw Cen MT"/>
        <family val="2"/>
        <scheme val="minor"/>
      </rPr>
      <t>1</t>
    </r>
  </si>
  <si>
    <t>Retirement/Rehabilitation Cost (real 2019 $/MW)</t>
  </si>
  <si>
    <t>Fixed operating cost (real 2019 dollars)</t>
  </si>
  <si>
    <t>Variable operating cost (real 2019 dollars)</t>
  </si>
  <si>
    <t>Electric Vehicle Charge Profile (kW/car)</t>
  </si>
  <si>
    <t>NEM Time</t>
  </si>
  <si>
    <t>Evening/Convenience (kW/car)</t>
  </si>
  <si>
    <t>Overnight (kW/car)</t>
  </si>
  <si>
    <t>Daytime (kW/car)</t>
  </si>
  <si>
    <t>00:30</t>
  </si>
  <si>
    <t>01:00</t>
  </si>
  <si>
    <t>01:30</t>
  </si>
  <si>
    <t>02:00</t>
  </si>
  <si>
    <t>02:30</t>
  </si>
  <si>
    <t>03:00</t>
  </si>
  <si>
    <t>03:30</t>
  </si>
  <si>
    <t>04:00</t>
  </si>
  <si>
    <t>04:30</t>
  </si>
  <si>
    <t>05:00</t>
  </si>
  <si>
    <t>05:30</t>
  </si>
  <si>
    <t>06:00</t>
  </si>
  <si>
    <t>06:30</t>
  </si>
  <si>
    <t>07:00</t>
  </si>
  <si>
    <t>07:30</t>
  </si>
  <si>
    <t>08:00</t>
  </si>
  <si>
    <t>08:30</t>
  </si>
  <si>
    <t>09:00</t>
  </si>
  <si>
    <t>09:30</t>
  </si>
  <si>
    <t>10:00</t>
  </si>
  <si>
    <t>12:00</t>
  </si>
  <si>
    <t>12:30</t>
  </si>
  <si>
    <t>13:00</t>
  </si>
  <si>
    <t>13:30</t>
  </si>
  <si>
    <t>14:00</t>
  </si>
  <si>
    <t>14:30</t>
  </si>
  <si>
    <t>15:00</t>
  </si>
  <si>
    <t>15:30</t>
  </si>
  <si>
    <t>16:00</t>
  </si>
  <si>
    <t>16:30</t>
  </si>
  <si>
    <t>17:00</t>
  </si>
  <si>
    <t>17:30</t>
  </si>
  <si>
    <t>18:00</t>
  </si>
  <si>
    <t>18:30</t>
  </si>
  <si>
    <t>19:00</t>
  </si>
  <si>
    <t>19:30</t>
  </si>
  <si>
    <t>20:00</t>
  </si>
  <si>
    <t>20:30</t>
  </si>
  <si>
    <t>21:00</t>
  </si>
  <si>
    <t>21:30</t>
  </si>
  <si>
    <t>22:00</t>
  </si>
  <si>
    <t>22:30</t>
  </si>
  <si>
    <t>23:00</t>
  </si>
  <si>
    <t>23:30</t>
  </si>
  <si>
    <t>00:00</t>
  </si>
  <si>
    <t>(14 kWh Battery, max discharge 5.4 kW)</t>
  </si>
  <si>
    <t>Planned outages per year</t>
  </si>
  <si>
    <t>Equivalent average days per year on planned outage</t>
  </si>
  <si>
    <t>QLD new OCGT</t>
  </si>
  <si>
    <t>NSW new OCGT</t>
  </si>
  <si>
    <t>VIC new OCGT</t>
  </si>
  <si>
    <t>SA new OCGT</t>
  </si>
  <si>
    <t>TAS new OCGT</t>
  </si>
  <si>
    <t>QLD new CCGT</t>
  </si>
  <si>
    <t>NSW new CCGT</t>
  </si>
  <si>
    <t>VIC new CCGT</t>
  </si>
  <si>
    <t>SA new CCGT</t>
  </si>
  <si>
    <t>TAS new CCGT</t>
  </si>
  <si>
    <t>Yarranlea Solar</t>
  </si>
  <si>
    <t>Gannawarra Energy Storage System</t>
  </si>
  <si>
    <t>Ballarat</t>
  </si>
  <si>
    <t>Waubra Wind Farm</t>
  </si>
  <si>
    <t>Gullen Range Wind Farm</t>
  </si>
  <si>
    <t>Woree</t>
  </si>
  <si>
    <t>Teebar Creek</t>
  </si>
  <si>
    <t>$/kW</t>
  </si>
  <si>
    <t>$/kWh</t>
  </si>
  <si>
    <t>Battery storage (2 hrs)</t>
  </si>
  <si>
    <t>Battery storage BOP</t>
  </si>
  <si>
    <t xml:space="preserve">Notes </t>
  </si>
  <si>
    <t>Low</t>
  </si>
  <si>
    <t xml:space="preserve">Regional cost factors </t>
  </si>
  <si>
    <t>Equipment costs</t>
  </si>
  <si>
    <t>Fuel connection costs</t>
  </si>
  <si>
    <t>Cost of land and development</t>
  </si>
  <si>
    <t>Installation costs</t>
  </si>
  <si>
    <t>Vic low</t>
  </si>
  <si>
    <t>Vic medium</t>
  </si>
  <si>
    <t>Vic high</t>
  </si>
  <si>
    <t>Qld low</t>
  </si>
  <si>
    <t>Qld medium</t>
  </si>
  <si>
    <t>Qld high</t>
  </si>
  <si>
    <t>NSW low</t>
  </si>
  <si>
    <t>NSW medium</t>
  </si>
  <si>
    <t>NSW high</t>
  </si>
  <si>
    <t>SA Low</t>
  </si>
  <si>
    <t>SA medium</t>
  </si>
  <si>
    <t>SA high</t>
  </si>
  <si>
    <t>WA low</t>
  </si>
  <si>
    <t>WA medium</t>
  </si>
  <si>
    <t>WA high</t>
  </si>
  <si>
    <t>NT low</t>
  </si>
  <si>
    <t>NT medium</t>
  </si>
  <si>
    <t>NT high</t>
  </si>
  <si>
    <t>Tas low</t>
  </si>
  <si>
    <t>Tas medium</t>
  </si>
  <si>
    <t>Tas high</t>
  </si>
  <si>
    <t>Technical  life</t>
  </si>
  <si>
    <t>Carwarp Solar</t>
  </si>
  <si>
    <t>Winton Solar</t>
  </si>
  <si>
    <t>Dundonnel WF</t>
  </si>
  <si>
    <t>Mortlake South WF</t>
  </si>
  <si>
    <t>Berrybank WF</t>
  </si>
  <si>
    <t>Targets adjusted based on existing generation, committed capacity and successful projects of the VRET 2018</t>
  </si>
  <si>
    <t>Min Capacity Factors</t>
  </si>
  <si>
    <t>* South Australian minimum capacity factors are reduced consistent with the timing of a possible second synchronous interconnector.</t>
  </si>
  <si>
    <t>Regional Cost Zones</t>
  </si>
  <si>
    <r>
      <t xml:space="preserve">VRET Projects </t>
    </r>
    <r>
      <rPr>
        <b/>
        <vertAlign val="superscript"/>
        <sz val="13"/>
        <color theme="3"/>
        <rFont val="Tw Cen MT"/>
        <family val="2"/>
        <scheme val="minor"/>
      </rPr>
      <t>1</t>
    </r>
  </si>
  <si>
    <t>4. All other new entrant technologies are assumed to have a 100% firm contribution factor</t>
  </si>
  <si>
    <r>
      <t>Wind and solar peak contribution factor</t>
    </r>
    <r>
      <rPr>
        <b/>
        <vertAlign val="superscript"/>
        <sz val="13"/>
        <color theme="3"/>
        <rFont val="Tw Cen MT"/>
        <family val="2"/>
        <scheme val="minor"/>
      </rPr>
      <t>1,4</t>
    </r>
  </si>
  <si>
    <t>Date of retirement</t>
  </si>
  <si>
    <t>O&amp;M costs</t>
  </si>
  <si>
    <t>Regional Cost Factors</t>
  </si>
  <si>
    <t>1. Solar build limit determined by an assumed 0.25% of the approximate land area of the Renewable Energy Zones, allowing for typical land area requirements for solar PV, up to 4,000MW per REZ. Applies to both CST and PV.</t>
  </si>
  <si>
    <t>Black Coal (supercritical PC)</t>
  </si>
  <si>
    <t>Black Coal (supercritical PC) with CCS</t>
  </si>
  <si>
    <t>Brown Coal (supercritical PC)</t>
  </si>
  <si>
    <t>Brown Coal (supercritical PC) with CCS</t>
  </si>
  <si>
    <t>CCGT with CCS</t>
  </si>
  <si>
    <t>Large scale Solar PV</t>
  </si>
  <si>
    <t>Nuclear (SMR)</t>
  </si>
  <si>
    <t>Pumped hydro (6 hrs storage)</t>
  </si>
  <si>
    <t>Black Coal (Supercritical PC)</t>
  </si>
  <si>
    <t>Black Coal (Supercritical PC) with CCS</t>
  </si>
  <si>
    <t>Brown Coal (Supercritical PC)</t>
  </si>
  <si>
    <t>Brown Coal (Supercritical PC) with CCS</t>
  </si>
  <si>
    <t>thermal</t>
  </si>
  <si>
    <t>Pumped Hydro</t>
  </si>
  <si>
    <t xml:space="preserve">Battery </t>
  </si>
  <si>
    <t>ESCRI Dalrymple</t>
  </si>
  <si>
    <t xml:space="preserve">Hornsdale </t>
  </si>
  <si>
    <t xml:space="preserve">Lakeland </t>
  </si>
  <si>
    <t>Kennedy Energy Park</t>
  </si>
  <si>
    <t xml:space="preserve">Marginal loss factor -Generation </t>
  </si>
  <si>
    <t>Marginal loss factor - Load</t>
  </si>
  <si>
    <t>Bulgana</t>
  </si>
  <si>
    <t xml:space="preserve">In service </t>
  </si>
  <si>
    <t>Indicative commissioning date</t>
  </si>
  <si>
    <t>Ballarat 66kV</t>
  </si>
  <si>
    <t xml:space="preserve">Regional Cost Zone </t>
  </si>
  <si>
    <t>Black Coal with CCS</t>
  </si>
  <si>
    <t>Brown Coal with CCS</t>
  </si>
  <si>
    <t>Solar Thermal 8hrs</t>
  </si>
  <si>
    <t>Battery storage 2hrs</t>
  </si>
  <si>
    <t>Pumped hydro 6 hrs</t>
  </si>
  <si>
    <t>Pumped hydro 12 hrs</t>
  </si>
  <si>
    <t>Pumped hydro 24 hrs</t>
  </si>
  <si>
    <t>Pumped hydro 48 hrs</t>
  </si>
  <si>
    <t>Crudine Ridge WF</t>
  </si>
  <si>
    <t>Coleambally Solar</t>
  </si>
  <si>
    <t>Limondale 1 Solar</t>
  </si>
  <si>
    <t>Limondale 2 Solar</t>
  </si>
  <si>
    <t>Nevertire Solar</t>
  </si>
  <si>
    <t>Sunraysia Solar</t>
  </si>
  <si>
    <t>Kennedy Energy Park WF</t>
  </si>
  <si>
    <t>Childers Solar</t>
  </si>
  <si>
    <t>Clermont Solar</t>
  </si>
  <si>
    <t>Haughton Solar</t>
  </si>
  <si>
    <t>Oakey 2 Solar</t>
  </si>
  <si>
    <t>Susan River Solar</t>
  </si>
  <si>
    <t>Bulgana WF</t>
  </si>
  <si>
    <t>Lal Lal Elaine WF</t>
  </si>
  <si>
    <t>Lal Lal Yendon WF</t>
  </si>
  <si>
    <t>Moorabool WF</t>
  </si>
  <si>
    <t>Murra Warra WF</t>
  </si>
  <si>
    <t>Kiamal Solar</t>
  </si>
  <si>
    <t>Numurkah Solar</t>
  </si>
  <si>
    <t>Lincoln Gap WF</t>
  </si>
  <si>
    <t>Bungala 2 Solar</t>
  </si>
  <si>
    <t>Cattle Hill WF</t>
  </si>
  <si>
    <t>Granville Harbour WF</t>
  </si>
  <si>
    <t>Salt Creek WF</t>
  </si>
  <si>
    <t>Longreach Solar</t>
  </si>
  <si>
    <t>Yaloak South WF</t>
  </si>
  <si>
    <t>Hughenden Solar</t>
  </si>
  <si>
    <t>Variable OPEX
($/MWh)</t>
  </si>
  <si>
    <t xml:space="preserve">Note: </t>
  </si>
  <si>
    <t xml:space="preserve">1. The capital costs are overnight costs for construction in Melbourne. To calculate the capital  costs of these technologies elsewhere in Australia use  Regional costs  adjustments factors given in  the Regional Cost Factors worksheet. </t>
  </si>
  <si>
    <t>Maximum  capacity (MW)</t>
  </si>
  <si>
    <t>Energy (MWh)</t>
  </si>
  <si>
    <t xml:space="preserve">All batteries </t>
  </si>
  <si>
    <t xml:space="preserve">Murray River solar </t>
  </si>
  <si>
    <t xml:space="preserve">Murray River wind </t>
  </si>
  <si>
    <t>Riverland solar</t>
  </si>
  <si>
    <t>Riverland wind</t>
  </si>
  <si>
    <t xml:space="preserve">Riverland wind </t>
  </si>
  <si>
    <t>Mortons Lane WF</t>
  </si>
  <si>
    <t xml:space="preserve">Solar Thermal </t>
  </si>
  <si>
    <t xml:space="preserve">Existing and Committed Battery storage Projects </t>
  </si>
  <si>
    <t>Storage</t>
  </si>
  <si>
    <t>Bluff Point WF</t>
  </si>
  <si>
    <t xml:space="preserve">Barcaldine Solar </t>
  </si>
  <si>
    <t>Royalla Solar</t>
  </si>
  <si>
    <t>Swanbank E2</t>
  </si>
  <si>
    <t>Upper Tumut</t>
  </si>
  <si>
    <t>Snowtown WF</t>
  </si>
  <si>
    <t>Snowtown S2 WF</t>
  </si>
  <si>
    <t>Portland WF</t>
  </si>
  <si>
    <t>Aug 2019</t>
  </si>
  <si>
    <t>Oct 2018</t>
  </si>
  <si>
    <t>Dec 2019</t>
  </si>
  <si>
    <t>Aug 2018</t>
  </si>
  <si>
    <t>Mar 2019</t>
  </si>
  <si>
    <t>Jul 2019</t>
  </si>
  <si>
    <t>Apr 2019</t>
  </si>
  <si>
    <t>Apr 2020</t>
  </si>
  <si>
    <t>Feb 2019</t>
  </si>
  <si>
    <t>May 2019</t>
  </si>
  <si>
    <t>Sep 2019</t>
  </si>
  <si>
    <t>Bogong / Mackay</t>
  </si>
  <si>
    <t>Catagunya / Liapootah / Wayatinah</t>
  </si>
  <si>
    <t>Lemonthyme / Wilmot</t>
  </si>
  <si>
    <t>Yambuk WF</t>
  </si>
  <si>
    <t>Mt Emerald WF</t>
  </si>
  <si>
    <t>Torrens Island PS A Unit 1</t>
  </si>
  <si>
    <t>Darling Downs Solar Farm</t>
  </si>
  <si>
    <t>Bodangora Wind Farm</t>
  </si>
  <si>
    <t>Starfish Hill Wind Farm</t>
  </si>
  <si>
    <t>Gannawarra Solar Farm</t>
  </si>
  <si>
    <t>MacArthur Wind Farm</t>
  </si>
  <si>
    <t>Mt Mercer Windfarm</t>
  </si>
  <si>
    <t>Ross River Solar Farm</t>
  </si>
  <si>
    <t>Whitsunday Solar Farm</t>
  </si>
  <si>
    <t>Hamilton Solar Farm</t>
  </si>
  <si>
    <t>Kidston Solar Farm</t>
  </si>
  <si>
    <t>Barcaldine PS – Lilyvale</t>
  </si>
  <si>
    <t>Nyngan Solar Farm</t>
  </si>
  <si>
    <t>Manildra Solar Farm</t>
  </si>
  <si>
    <t>Broken Hill Solar Farm</t>
  </si>
  <si>
    <t>Bungala one Solar Farm</t>
  </si>
  <si>
    <t>Bannerton Solar Farm</t>
  </si>
  <si>
    <t>McKay Creek / Bogong PS</t>
  </si>
  <si>
    <t xml:space="preserve">Capacity Factors </t>
  </si>
  <si>
    <t xml:space="preserve">REZ Name </t>
  </si>
  <si>
    <t>Generator Station</t>
  </si>
  <si>
    <t>Capacity factor constraints</t>
  </si>
  <si>
    <t>Battery Storage (2hrs storage)</t>
  </si>
  <si>
    <t>Solar Thermal (8hrs Storage)</t>
  </si>
  <si>
    <t>Location</t>
  </si>
  <si>
    <r>
      <t>Loy Yang A</t>
    </r>
    <r>
      <rPr>
        <vertAlign val="superscript"/>
        <sz val="11"/>
        <color theme="0"/>
        <rFont val="Tw Cen MT"/>
        <family val="2"/>
        <scheme val="minor"/>
      </rPr>
      <t>1</t>
    </r>
  </si>
  <si>
    <r>
      <t>Loy Yang B</t>
    </r>
    <r>
      <rPr>
        <vertAlign val="superscript"/>
        <sz val="11"/>
        <color theme="0"/>
        <rFont val="Tw Cen MT"/>
        <family val="2"/>
        <scheme val="minor"/>
      </rPr>
      <t>1</t>
    </r>
    <r>
      <rPr>
        <sz val="11"/>
        <color theme="0"/>
        <rFont val="Tw Cen MT"/>
        <family val="2"/>
        <scheme val="minor"/>
      </rPr>
      <t xml:space="preserve"> </t>
    </r>
  </si>
  <si>
    <t>1 When a REZ zone covers two regional cost zones, the lower cost zone is utilised</t>
  </si>
  <si>
    <t>2 When a REZ zone covers all three regional cost zones, the medium cost zone is utilised</t>
  </si>
  <si>
    <t>Potential in each NEM region to build different thermal and storage capacities; potential in each zone to build new renewable energy capacity</t>
  </si>
  <si>
    <t>Tailem Bend Solar</t>
  </si>
  <si>
    <t>Generator type</t>
  </si>
  <si>
    <t>Reciprocating Engine</t>
  </si>
  <si>
    <t>Tasmania - Victoria (Basslink)</t>
  </si>
  <si>
    <t>Cost Scenario</t>
  </si>
  <si>
    <t>4 Degrees</t>
  </si>
  <si>
    <t/>
  </si>
  <si>
    <t>ISP 2018 values. Subject to change based on detailed analysis of reliability outcomes</t>
  </si>
  <si>
    <t>6hrs storage</t>
  </si>
  <si>
    <t>12hrs storage</t>
  </si>
  <si>
    <t>24hrs storage</t>
  </si>
  <si>
    <t>NA</t>
  </si>
  <si>
    <t>DNVGL, AEMO analysis outcomes</t>
  </si>
  <si>
    <t xml:space="preserve">Build cost </t>
  </si>
  <si>
    <t xml:space="preserve">Regional Cost Factors </t>
  </si>
  <si>
    <t>Renewable Energy Zone Map</t>
  </si>
  <si>
    <t>Victoria - New South Wales (VNI)</t>
  </si>
  <si>
    <t>Capital Cost projections are given for two scenarios termed "4-degrees" and "2-degrees" which describe the global climate policy goal.</t>
  </si>
  <si>
    <t>1. For derivation of loss factors for existing interconnectors, see Regional Boundaries and Marginal Loss Factors for the 2018-19 Financial Year</t>
  </si>
  <si>
    <t>2. The model applies the same proportioning factors to new interconnector developments as are calculated for the existing interconnectors between the same regions</t>
  </si>
  <si>
    <t>List of Renewable Energy Zones (REZs) by NEM region and zone</t>
  </si>
  <si>
    <r>
      <t>Losses due to interconnector flow are assigned asymmetrically to regions either side of the interconnector</t>
    </r>
    <r>
      <rPr>
        <vertAlign val="superscript"/>
        <sz val="8"/>
        <color theme="1"/>
        <rFont val="Arial"/>
        <family val="2"/>
      </rPr>
      <t>1</t>
    </r>
  </si>
  <si>
    <r>
      <t xml:space="preserve">Cost to construct new generation, not including connection costs. </t>
    </r>
    <r>
      <rPr>
        <b/>
        <sz val="8"/>
        <color theme="1"/>
        <rFont val="Arial"/>
        <family val="2"/>
      </rPr>
      <t xml:space="preserve"> </t>
    </r>
  </si>
  <si>
    <t xml:space="preserve">Region </t>
  </si>
  <si>
    <t>Generic new entrant units and committed projects</t>
  </si>
  <si>
    <t>3 The same cost zone is applied to both sides of a REZ that straddles NEM regions.</t>
  </si>
  <si>
    <t>Embedded residential battery installations by NEM region. The use of batteries in managing consumer demand is 'netted' off the operational demand forecasts if 'non-aggregated', whereas the 'aggregated' share is modelled like a Virtual Power Plant, operated by a retailer / aggregator and an alternative supply source for arbitrage or emergency response.</t>
  </si>
  <si>
    <t>Base NEM Target 
(including grandfathered hydro)
(GWh)</t>
  </si>
  <si>
    <t>1. Penalty price is calculated as an uplift of the $65 nominal penalty adjusted by a 30% corporate tax rate and a 2.5% annual CPI adjustment</t>
  </si>
  <si>
    <t>Federal Large-scale Renewable Energy Target</t>
  </si>
  <si>
    <t>Australia-wide LRET Target
(GWh)</t>
  </si>
  <si>
    <r>
      <t xml:space="preserve">Advanced VRET Projects </t>
    </r>
    <r>
      <rPr>
        <b/>
        <vertAlign val="superscript"/>
        <sz val="13"/>
        <color theme="3"/>
        <rFont val="Tw Cen MT"/>
        <family val="2"/>
        <scheme val="minor"/>
      </rPr>
      <t>1</t>
    </r>
  </si>
  <si>
    <r>
      <t>Capital Cost Projections</t>
    </r>
    <r>
      <rPr>
        <b/>
        <sz val="15"/>
        <color theme="3"/>
        <rFont val="Tw Cen MT"/>
        <family val="2"/>
        <scheme val="minor"/>
      </rPr>
      <t xml:space="preserve"> (real 2019 dollars)</t>
    </r>
  </si>
  <si>
    <t>Aggressive build costs - global temperature growth of 2 degrees</t>
  </si>
  <si>
    <t>Expected build costs - global temperature growth of 4 degrees</t>
  </si>
  <si>
    <t>Battery Storage 2hrs
(MW)</t>
  </si>
  <si>
    <t>OCGT
(MW)</t>
  </si>
  <si>
    <t>CCGT
(MW)</t>
  </si>
  <si>
    <t>Biomass
(MW)</t>
  </si>
  <si>
    <t>Additional generation capacity available (zero additional cost) in REZs due to the development of interconnectors</t>
  </si>
  <si>
    <t xml:space="preserve">Technology Type </t>
  </si>
  <si>
    <t>Generator Name</t>
  </si>
  <si>
    <t xml:space="preserve">Vic </t>
  </si>
  <si>
    <t>SA low</t>
  </si>
  <si>
    <t xml:space="preserve">Storage Type </t>
  </si>
  <si>
    <t xml:space="preserve">Refurbishment </t>
  </si>
  <si>
    <t>Replace creep affected components and undertaken ancillary works to extend life by 10 years</t>
  </si>
  <si>
    <t>Upgrade compressor &amp; turbine blading</t>
  </si>
  <si>
    <t>Boiler / Steam turbine</t>
  </si>
  <si>
    <t>Fuel Type</t>
  </si>
  <si>
    <t>Natural Gas</t>
  </si>
  <si>
    <t>Existing and committed  generators</t>
  </si>
  <si>
    <t>Hallett Hill WF</t>
  </si>
  <si>
    <t>3. Bogong 140MW and Mackay 162MW</t>
  </si>
  <si>
    <t>4. Catagunya 38MW, Liapootah 48 MW and  Wayatinah 84 MW</t>
  </si>
  <si>
    <t>5. Lemonthyme 31 MW and  Wilmot 51 MW</t>
  </si>
  <si>
    <t>Coal with  CCS 
(MW)</t>
  </si>
  <si>
    <t>Nuclear (SMR)
(MW)</t>
  </si>
  <si>
    <t>Gas-fired Steam turbine</t>
  </si>
  <si>
    <t>Weaker than Neutral</t>
  </si>
  <si>
    <t>Stronger than Neutral</t>
  </si>
  <si>
    <t>Less need for DSP</t>
  </si>
  <si>
    <t>Stronger need for DSP</t>
  </si>
  <si>
    <t xml:space="preserve">Greater adoption of consumer energy management opportunities, leading to greater aggregation </t>
  </si>
  <si>
    <t>Slower adoption of consumer energy management opportunities, leading to lesser aggregation</t>
  </si>
  <si>
    <t>Generator cost trajectories</t>
  </si>
  <si>
    <t>As forecast by AEMO's independent consultant, consistent to deliver central gas demands</t>
  </si>
  <si>
    <t>As forecast by AEMO's independent consultant, consistent to deliver lower gas demands</t>
  </si>
  <si>
    <t>As forecast by AEMO's independent consultant, consistent to deliver stronger gas demands</t>
  </si>
  <si>
    <t xml:space="preserve">As forecast in AEMO's 2019 GSOO </t>
  </si>
  <si>
    <t>As forecast in AEMO's 2019 GSOO</t>
  </si>
  <si>
    <t>New solar, 2021-22 to 2025-26</t>
  </si>
  <si>
    <t>Brigalow Solar</t>
  </si>
  <si>
    <t>Warwick Solar</t>
  </si>
  <si>
    <t>Bomen Solar</t>
  </si>
  <si>
    <t>Darlington Point Solar</t>
  </si>
  <si>
    <t>Finley Solar</t>
  </si>
  <si>
    <t>Smithfield1</t>
  </si>
  <si>
    <t>Bogong / Mackay3</t>
  </si>
  <si>
    <t>Catagunya / Liapootah / Wayatinah4</t>
  </si>
  <si>
    <t>Lemonthyme / Wilmot5</t>
  </si>
  <si>
    <t>Generator capacity may vary with weather conditions. Refer AEMO Generation Information page (2019 January release) for seasonal ratings for the first 10 years of the model period.</t>
  </si>
  <si>
    <r>
      <t>Yarwun</t>
    </r>
    <r>
      <rPr>
        <vertAlign val="superscript"/>
        <sz val="11"/>
        <color theme="0"/>
        <rFont val="Tw Cen MT"/>
        <family val="2"/>
        <scheme val="minor"/>
      </rPr>
      <t>1</t>
    </r>
  </si>
  <si>
    <r>
      <t>Mount Millar WF</t>
    </r>
    <r>
      <rPr>
        <vertAlign val="superscript"/>
        <sz val="11"/>
        <color theme="0"/>
        <rFont val="Tw Cen MT"/>
        <family val="2"/>
        <scheme val="minor"/>
      </rPr>
      <t>1</t>
    </r>
  </si>
  <si>
    <r>
      <t>Portland WF</t>
    </r>
    <r>
      <rPr>
        <vertAlign val="superscript"/>
        <sz val="11"/>
        <color theme="0"/>
        <rFont val="Tw Cen MT"/>
        <family val="2"/>
        <scheme val="minor"/>
      </rPr>
      <t>1</t>
    </r>
  </si>
  <si>
    <t>Oakey 110 kV</t>
  </si>
  <si>
    <t>Proportionally more household installations than in Neutral</t>
  </si>
  <si>
    <t>Proportionally fewer household installations than in Neutral</t>
  </si>
  <si>
    <t>Proportionally more installations than in Neutral</t>
  </si>
  <si>
    <t>Proportionally fewer installations than in Neutral</t>
  </si>
  <si>
    <t>Policy Settings (will reflect policies of the day at commencement of modelling)</t>
  </si>
  <si>
    <t>Emissions trajectory</t>
  </si>
  <si>
    <t>Coal retirement timings adjusted to give effect to similar trajectories</t>
  </si>
  <si>
    <t>Coal retirement timings delayed to give effect to a less aggressive trajectory than Neutral</t>
  </si>
  <si>
    <t>Coal retirement timings accelerated to give effect to a more aggressive trajectory than Neutral</t>
  </si>
  <si>
    <t xml:space="preserve">Strong </t>
  </si>
  <si>
    <t>Battery cost trajectories (utility and behind the meter)</t>
  </si>
  <si>
    <t>Far North Queensland</t>
  </si>
  <si>
    <t>North Queensland Clean Energy Hub</t>
  </si>
  <si>
    <t>Northern Queensland</t>
  </si>
  <si>
    <t xml:space="preserve">North West New South Wales </t>
  </si>
  <si>
    <t>Central West New South Wales</t>
  </si>
  <si>
    <t>Southern New South Wales Tablelands</t>
  </si>
  <si>
    <t xml:space="preserve">South West New South Wales </t>
  </si>
  <si>
    <t xml:space="preserve">NSW </t>
  </si>
  <si>
    <t xml:space="preserve">South East South Australia </t>
  </si>
  <si>
    <t xml:space="preserve">Mid-North South Australia </t>
  </si>
  <si>
    <t xml:space="preserve">Northern South Australia </t>
  </si>
  <si>
    <t>Cherry Tree WF</t>
  </si>
  <si>
    <r>
      <t>Existing generators</t>
    </r>
    <r>
      <rPr>
        <b/>
        <vertAlign val="superscript"/>
        <sz val="13"/>
        <color theme="3"/>
        <rFont val="Tw Cen MT"/>
        <family val="2"/>
        <scheme val="minor"/>
      </rPr>
      <t>1</t>
    </r>
  </si>
  <si>
    <r>
      <t>Committed and advanced projects</t>
    </r>
    <r>
      <rPr>
        <b/>
        <vertAlign val="superscript"/>
        <sz val="13"/>
        <color theme="3"/>
        <rFont val="Tw Cen MT"/>
        <family val="2"/>
        <scheme val="minor"/>
      </rPr>
      <t>1</t>
    </r>
  </si>
  <si>
    <r>
      <t>Cullerin Range WF</t>
    </r>
    <r>
      <rPr>
        <vertAlign val="superscript"/>
        <sz val="11"/>
        <color theme="0"/>
        <rFont val="Tw Cen MT"/>
        <family val="2"/>
        <scheme val="minor"/>
      </rPr>
      <t>2</t>
    </r>
  </si>
  <si>
    <r>
      <t>Capital WF</t>
    </r>
    <r>
      <rPr>
        <vertAlign val="superscript"/>
        <sz val="11"/>
        <color theme="0"/>
        <rFont val="Tw Cen MT"/>
        <family val="2"/>
        <scheme val="minor"/>
      </rPr>
      <t>2</t>
    </r>
  </si>
  <si>
    <r>
      <t>Canunda WF</t>
    </r>
    <r>
      <rPr>
        <vertAlign val="superscript"/>
        <sz val="11"/>
        <color theme="0"/>
        <rFont val="Tw Cen MT"/>
        <family val="2"/>
        <scheme val="minor"/>
      </rPr>
      <t>2</t>
    </r>
  </si>
  <si>
    <r>
      <t>Cathedral Rocks WF</t>
    </r>
    <r>
      <rPr>
        <vertAlign val="superscript"/>
        <sz val="11"/>
        <color theme="0"/>
        <rFont val="Tw Cen MT"/>
        <family val="2"/>
        <scheme val="minor"/>
      </rPr>
      <t>2</t>
    </r>
  </si>
  <si>
    <r>
      <t>Lake Bonney 1 WF</t>
    </r>
    <r>
      <rPr>
        <vertAlign val="superscript"/>
        <sz val="11"/>
        <color theme="0"/>
        <rFont val="Tw Cen MT"/>
        <family val="2"/>
        <scheme val="minor"/>
      </rPr>
      <t>2</t>
    </r>
  </si>
  <si>
    <r>
      <t>Starfish Hill WF</t>
    </r>
    <r>
      <rPr>
        <vertAlign val="superscript"/>
        <sz val="11"/>
        <color theme="0"/>
        <rFont val="Tw Cen MT"/>
        <family val="2"/>
        <scheme val="minor"/>
      </rPr>
      <t>2</t>
    </r>
  </si>
  <si>
    <r>
      <t>Wattle Point WF</t>
    </r>
    <r>
      <rPr>
        <vertAlign val="superscript"/>
        <sz val="11"/>
        <color theme="0"/>
        <rFont val="Tw Cen MT"/>
        <family val="2"/>
        <scheme val="minor"/>
      </rPr>
      <t>2</t>
    </r>
  </si>
  <si>
    <r>
      <t>Woolnorth WF</t>
    </r>
    <r>
      <rPr>
        <vertAlign val="superscript"/>
        <sz val="11"/>
        <color theme="0"/>
        <rFont val="Tw Cen MT"/>
        <family val="2"/>
        <scheme val="minor"/>
      </rPr>
      <t>2</t>
    </r>
  </si>
  <si>
    <r>
      <t>Challicum Hills WF</t>
    </r>
    <r>
      <rPr>
        <vertAlign val="superscript"/>
        <sz val="11"/>
        <color theme="0"/>
        <rFont val="Tw Cen MT"/>
        <family val="2"/>
        <scheme val="minor"/>
      </rPr>
      <t>2</t>
    </r>
  </si>
  <si>
    <r>
      <t>Mortons Lane WF</t>
    </r>
    <r>
      <rPr>
        <vertAlign val="superscript"/>
        <sz val="11"/>
        <color theme="0"/>
        <rFont val="Tw Cen MT"/>
        <family val="2"/>
        <scheme val="minor"/>
      </rPr>
      <t>2</t>
    </r>
  </si>
  <si>
    <r>
      <t>Waubra WF</t>
    </r>
    <r>
      <rPr>
        <vertAlign val="superscript"/>
        <sz val="11"/>
        <color theme="0"/>
        <rFont val="Tw Cen MT"/>
        <family val="2"/>
        <scheme val="minor"/>
      </rPr>
      <t>2</t>
    </r>
  </si>
  <si>
    <r>
      <t>Yambuk WF</t>
    </r>
    <r>
      <rPr>
        <vertAlign val="superscript"/>
        <sz val="11"/>
        <color theme="0"/>
        <rFont val="Tw Cen MT"/>
        <family val="2"/>
        <scheme val="minor"/>
      </rPr>
      <t>2</t>
    </r>
  </si>
  <si>
    <r>
      <t>Yaloak South WF</t>
    </r>
    <r>
      <rPr>
        <vertAlign val="superscript"/>
        <sz val="11"/>
        <color theme="0"/>
        <rFont val="Tw Cen MT"/>
        <family val="2"/>
        <scheme val="minor"/>
      </rPr>
      <t>2</t>
    </r>
  </si>
  <si>
    <r>
      <t>Griffith Solar</t>
    </r>
    <r>
      <rPr>
        <vertAlign val="superscript"/>
        <sz val="11"/>
        <color theme="0"/>
        <rFont val="Tw Cen MT"/>
        <family val="2"/>
        <scheme val="minor"/>
      </rPr>
      <t>2</t>
    </r>
  </si>
  <si>
    <r>
      <t>Hughenden Solar</t>
    </r>
    <r>
      <rPr>
        <vertAlign val="superscript"/>
        <sz val="11"/>
        <color theme="0"/>
        <rFont val="Tw Cen MT"/>
        <family val="2"/>
        <scheme val="minor"/>
      </rPr>
      <t>2</t>
    </r>
  </si>
  <si>
    <r>
      <t>Longreach Solar</t>
    </r>
    <r>
      <rPr>
        <vertAlign val="superscript"/>
        <sz val="11"/>
        <color theme="0"/>
        <rFont val="Tw Cen MT"/>
        <family val="2"/>
        <scheme val="minor"/>
      </rPr>
      <t>2</t>
    </r>
  </si>
  <si>
    <t>2. Seasonal ratings are absent  and  Name plate  Capacities are used.</t>
  </si>
  <si>
    <r>
      <t>Moorabool WF</t>
    </r>
    <r>
      <rPr>
        <vertAlign val="superscript"/>
        <sz val="11"/>
        <color theme="0"/>
        <rFont val="Tw Cen MT"/>
        <family val="2"/>
        <scheme val="minor"/>
      </rPr>
      <t>2</t>
    </r>
  </si>
  <si>
    <r>
      <t>Kiamal Solar</t>
    </r>
    <r>
      <rPr>
        <vertAlign val="superscript"/>
        <sz val="11"/>
        <color theme="0"/>
        <rFont val="Tw Cen MT"/>
        <family val="2"/>
        <scheme val="minor"/>
      </rPr>
      <t>2</t>
    </r>
  </si>
  <si>
    <t xml:space="preserve">Generator information (2019 January release) </t>
  </si>
  <si>
    <t>May 2020</t>
  </si>
  <si>
    <t>Feb 2020</t>
  </si>
  <si>
    <t>Nov 2019</t>
  </si>
  <si>
    <t>Oct 2019</t>
  </si>
  <si>
    <t>Mar 2020</t>
  </si>
  <si>
    <t>Jan 2019</t>
  </si>
  <si>
    <t>Early 2019</t>
  </si>
  <si>
    <t xml:space="preserve">1. Summer ratings are 2019/20 summer ratings and not summer ratngs are 2020 winter ratings </t>
  </si>
  <si>
    <t>Neutral
(CSIRO’s 4-degree scenario)</t>
  </si>
  <si>
    <t>Stronger than Neutral
(CSIRO’s 2-degree scenario)</t>
  </si>
  <si>
    <t>Demand Side Participation (DSP)</t>
  </si>
  <si>
    <t>Based on December 2018 "Delivered Wholesale Gas price Outlook 2019-2040" by Core Energy &amp; Resources Pty Limited</t>
  </si>
  <si>
    <t>The following modelling assumptions are based on GHD and AEMO analysis of historical generator performance. The minimum operating loads are applied to target reasonable operating levels of units and/or power stations.</t>
  </si>
  <si>
    <t>Forced Outage Rate (%)</t>
  </si>
  <si>
    <t>Mean time to repair (hrs)</t>
  </si>
  <si>
    <t xml:space="preserve">Equivalent forced outage rate (%) </t>
  </si>
  <si>
    <t>&lt;0.8</t>
  </si>
  <si>
    <t>AEMO</t>
  </si>
  <si>
    <t>AEMO - ESOO 2018</t>
  </si>
  <si>
    <t>Renewable Policy Targets</t>
  </si>
  <si>
    <t>Go to Assumptions Summary</t>
  </si>
  <si>
    <t>1. Successful projects for the Victorian Renewable Energy Auction Scheme (VREAS) as announced on Tuesday 11 September, 2018.</t>
  </si>
  <si>
    <t>Generation limits</t>
  </si>
  <si>
    <t>Unit commitment constraints for capacity outlook models</t>
  </si>
  <si>
    <t>Build cost trajectories calculated for different new generators. These are calculated by applying Regional Cost factors to baseline Melbourne-specific overnight capital costs provided for the 4 degree scenario (including fuel connection costs).</t>
  </si>
  <si>
    <t>Regional cost factors provide an indication of the variation in new entrants generators cost based on the shift in labour, equipment and shipping/delivery cost between regions. Remoteness is also taken into account, leading to three different cost factors (low, medium and high) within each region.</t>
  </si>
  <si>
    <t xml:space="preserve">Generator Regional Build Cost </t>
  </si>
  <si>
    <t xml:space="preserve">Storage Regional Build Cost </t>
  </si>
  <si>
    <t>Cost to connect different generation technologies.</t>
  </si>
  <si>
    <t>Marginal Loss Factors</t>
  </si>
  <si>
    <t>Supporting Materials</t>
  </si>
  <si>
    <t>Materials</t>
  </si>
  <si>
    <t>https://www.csiro.au/~/media/News-releases/2018/Annual-update-finds-renewables-are-cheapest-new-build-power/GenCost2018.pdf</t>
  </si>
  <si>
    <t>https://projectmarinus.tasnetworks.com.au/assets/Report-Pumped-Hydro-Cost-Modelling.pdf</t>
  </si>
  <si>
    <t>http://www.aemo.com.au/-/media/Files/Electricity/NEM/Planning_and_Forecasting/NTNDP/2016/Data_Sources/AEMO_Coal-Outputs_20160512_.xlsx</t>
  </si>
  <si>
    <t xml:space="preserve">NEM Regional Cost Zone Map </t>
  </si>
  <si>
    <t>Expected voluntary consumer demand management resulting in reductions of demand at various price levels. This demand response is considered an alternative source of supply - that is, the Maximum Demands are 'gross' of this demand response.</t>
  </si>
  <si>
    <t>Forward capability</t>
  </si>
  <si>
    <t>Reverse Capability</t>
  </si>
  <si>
    <t>Commissioning date</t>
  </si>
  <si>
    <r>
      <t>GPG minimum load</t>
    </r>
    <r>
      <rPr>
        <b/>
        <vertAlign val="superscript"/>
        <sz val="13"/>
        <color theme="3"/>
        <rFont val="Tw Cen MT"/>
        <family val="2"/>
        <scheme val="minor"/>
      </rPr>
      <t>1</t>
    </r>
  </si>
  <si>
    <t>Solar thermal development costs are provided on the Generator Regional Build Costs sheet.</t>
  </si>
  <si>
    <t>2. Both Economic life and technical life and are applied only for the batteries in the capacity expansion planning models  as  both technical life  and economic life of batteries are less than the planning horizon.</t>
  </si>
  <si>
    <t xml:space="preserve">Existing generators: 2016 Wood Mackenzie Coal Cost Report
New entrants: Resources and Energy Quarterly (June 2018) report, Department of Industry, Innovation and Science (AEMO conversions). </t>
  </si>
  <si>
    <t>3. Refurbishment costs are applied to Coal, OCGT, and CCGT plants</t>
  </si>
  <si>
    <t>Financial year ending</t>
  </si>
  <si>
    <t>Retirement Costs</t>
  </si>
  <si>
    <t>Note: Sourced from GHD with the exception of the brown coal plants, which are from ACIL Allen.</t>
  </si>
  <si>
    <t>Notes:</t>
  </si>
  <si>
    <t>The new renewable energy capacity in each REZ  zone  will be moderated by transmission expansion choices in each scenario, loss factor impacts, etc</t>
  </si>
  <si>
    <t>REZ #</t>
  </si>
  <si>
    <t>Wind generation limits (MW)</t>
  </si>
  <si>
    <t>48hrs storage</t>
  </si>
  <si>
    <t>QNI Option 2</t>
  </si>
  <si>
    <t>QNI Option 3B</t>
  </si>
  <si>
    <t>QNI Option 3C</t>
  </si>
  <si>
    <t>QNI Option 3D</t>
  </si>
  <si>
    <t>VIC-TAS 
Option 1</t>
  </si>
  <si>
    <t>VIC-TAS 
Option 2</t>
  </si>
  <si>
    <t>2400 (note 5)</t>
  </si>
  <si>
    <t>2700 (note 6)</t>
  </si>
  <si>
    <t>2900 (note 7)</t>
  </si>
  <si>
    <t>NA (note 8)</t>
  </si>
  <si>
    <t>450 (note 9)</t>
  </si>
  <si>
    <t>1000 (see note 10)</t>
  </si>
  <si>
    <t>10 (see note 10)</t>
  </si>
  <si>
    <t>960 (see note 10)</t>
  </si>
  <si>
    <t>500 (see note 10)</t>
  </si>
  <si>
    <t>0 (see note 10)</t>
  </si>
  <si>
    <t xml:space="preserve">TAS </t>
  </si>
  <si>
    <t>3. Intraregional transmission augmentations may be selected by the model if economic to access larger new renewable resource locations</t>
  </si>
  <si>
    <t>4. Indicative transmission cost represents indicative network expansion to connect the REZ to the nearest major load centre.</t>
  </si>
  <si>
    <t>5. 2400 MW includes total build capacity in REZs 1, 2 and 3 in the existing network.</t>
  </si>
  <si>
    <t>6. 2700 MW includes total build capacity in REZs 1,2,3 and 4 in the existing network.</t>
  </si>
  <si>
    <t>7. 2900 MW includes total build capacity in REZs 1,2,3, 4, 5 and 6 in the existing network.</t>
  </si>
  <si>
    <t>8. Available wind and solar resource capacity is less than the existing transmission capacity.</t>
  </si>
  <si>
    <t>9. Western Victoria RIT-T augmentation included.</t>
  </si>
  <si>
    <t>10. Existing network can accommodate up to 1600 MW from REZs 25, 26, 27, 28 and 29.</t>
  </si>
  <si>
    <t>Battery</t>
  </si>
  <si>
    <r>
      <t>NSW</t>
    </r>
    <r>
      <rPr>
        <vertAlign val="superscript"/>
        <sz val="11"/>
        <color theme="0"/>
        <rFont val="Tw Cen MT"/>
        <family val="2"/>
        <scheme val="minor"/>
      </rPr>
      <t>11</t>
    </r>
  </si>
  <si>
    <t>2. Pumped hydro build limits are based on Entura report</t>
  </si>
  <si>
    <t>Average weekday Summer profile, but actual charge / discharge profile will depend on the actual availability of solar resources to charge the battery system.</t>
  </si>
  <si>
    <t xml:space="preserve">Average non-aggregated battery daily summer charge/discharge profile </t>
  </si>
  <si>
    <t>Average non-aggregated Summer battery daily charge/discharge profile (14 kWh Battery, max discharge 5.4 kW)</t>
  </si>
  <si>
    <t xml:space="preserve">3. Proposed connection between New South Wales and South Australia assumed a proportioning factor of 0.5 </t>
  </si>
  <si>
    <t xml:space="preserve"> 1. "Summer" ratings are 2019/20 summer ratings and "not summer" ratings are 2020 winter ratings </t>
  </si>
  <si>
    <t xml:space="preserve"> 2. Seasonal ratings are absent and nameplate capacities are used.</t>
  </si>
  <si>
    <t>Not all committed or advanced projects have ratings listed in Generation Information. Where information is absent nameplate capacity is used.</t>
  </si>
  <si>
    <t>Energy consumption that is equivalent to the 'power point' - gross of rooftop PV generation and other small non-scheduled systems</t>
  </si>
  <si>
    <t>Cohuna Solar</t>
  </si>
  <si>
    <t>1. Committed project list reflects Generation Information update from January 2019.</t>
  </si>
  <si>
    <t>As the solar and wind generators can not be relied upon to provide during peak hours, a peak contribution factor is given instead of firm capacity.</t>
  </si>
  <si>
    <t>1. Total power station minimum load conditions reflect assumed efficient use of gas and steam turbines in CCGT operating mode.</t>
  </si>
  <si>
    <t xml:space="preserve">Generation type </t>
  </si>
  <si>
    <t xml:space="preserve">Existing and Committed Battery </t>
  </si>
  <si>
    <r>
      <t>Worst-case transfer limits at times of peak demand in the receiving region. Used in capacity expansion modelling</t>
    </r>
    <r>
      <rPr>
        <b/>
        <vertAlign val="superscript"/>
        <sz val="8"/>
        <color theme="1"/>
        <rFont val="Arial"/>
        <family val="2"/>
      </rPr>
      <t>†</t>
    </r>
  </si>
  <si>
    <t>Murraylink*</t>
  </si>
  <si>
    <t>* Forward capability is limited by thermal limitations in the Victorian 220kV transmission network. Reverse capability is limited by thermal limitations in the South Australian 132kV transmission network.</t>
  </si>
  <si>
    <t xml:space="preserve">† Time-sequential modelling uses higher thermal limits combined with constraint equations to better capture network conditions impacting flow capability. In real time operation transfer capability is determined by constraint equations. </t>
  </si>
  <si>
    <t>Storage regional build costs are given for battery storage and pumped hydro plants. For battery storages, build cost trajectories are calculated by applying Regional Cost Factors to baseline Melbourne-specific overnight capital costs provided for the 4 degree scenario (including fuel connection costs). Pumped hydro regional build cost trajectories are based on the Entura report.</t>
  </si>
  <si>
    <t xml:space="preserve">Capacity factors for renewable generators in the renewable energy zones </t>
  </si>
  <si>
    <t>Clean Energy Regulator, Office of Chief Economist                                                                                                             QLD and VIC public policy documents, adjusted to meet ESOO 2018 demand forecasts where appropriate</t>
  </si>
  <si>
    <t>Combined Base LRET parameters
Target renewable settings for the Queensland and Victorian Renewable Energy Targets respectively</t>
  </si>
  <si>
    <t xml:space="preserve">  completeness of the information in this workbook; and</t>
  </si>
  <si>
    <t xml:space="preserve">  information or other matters contained in or derived from this publication, or any omissions from it,</t>
  </si>
  <si>
    <t xml:space="preserve">  or in respect of a person’s use of the information in this workbook.</t>
  </si>
  <si>
    <t>11. Pump Hydro limits based on 24 energy projects identified in the NSW Government Pumped Hydro Roadmap. AEMO will continue to refine limits based on discussions with relevant stakeholders. Total value excludes the contribution of the proposed Snowy 2.0 project. http://re100.eng.anu.edu.au/research/re/site/nsw.php</t>
  </si>
  <si>
    <t>Scenario and REZ settings</t>
  </si>
  <si>
    <t>Summary of scenario dimensions and  parameters</t>
  </si>
  <si>
    <t>Summary of scenario parameters</t>
  </si>
  <si>
    <t>Scenario</t>
  </si>
  <si>
    <t>DER uptake</t>
  </si>
  <si>
    <t>Large-scale renewable generation uptake</t>
  </si>
  <si>
    <t>Energy demand</t>
  </si>
  <si>
    <t>Fast change</t>
  </si>
  <si>
    <t>Slow change</t>
  </si>
  <si>
    <t>Summary of scenario dimensions</t>
  </si>
  <si>
    <t>Build cost at each REZ that reflects the NEM regional cost zone map</t>
  </si>
  <si>
    <r>
      <t>Low</t>
    </r>
    <r>
      <rPr>
        <vertAlign val="superscript"/>
        <sz val="11"/>
        <rFont val="Tw Cen MT"/>
        <family val="2"/>
        <scheme val="major"/>
      </rPr>
      <t>1</t>
    </r>
  </si>
  <si>
    <r>
      <t>Medium</t>
    </r>
    <r>
      <rPr>
        <vertAlign val="superscript"/>
        <sz val="11"/>
        <rFont val="Tw Cen MT"/>
        <family val="2"/>
        <scheme val="major"/>
      </rPr>
      <t>2</t>
    </r>
  </si>
  <si>
    <r>
      <t>Medium</t>
    </r>
    <r>
      <rPr>
        <vertAlign val="superscript"/>
        <sz val="11"/>
        <rFont val="Tw Cen MT"/>
        <family val="2"/>
        <scheme val="major"/>
      </rPr>
      <t>1</t>
    </r>
  </si>
  <si>
    <t xml:space="preserve">Amount of energy consumed by customers in each region in each financial year. </t>
  </si>
  <si>
    <t>New entry renewable capacity required to meet the 25% target by 2020 and 50% target by 2030</t>
  </si>
  <si>
    <t>Given committed capacity to be installed in Victoria following the recent reverse auction allocations, AEMO proposes to implement the 2030 50% target as installations between 2020 and 2030.</t>
  </si>
  <si>
    <r>
      <t>Queensland - New South Wales (QNI augmentation options)</t>
    </r>
    <r>
      <rPr>
        <vertAlign val="superscript"/>
        <sz val="10"/>
        <color theme="0"/>
        <rFont val="Tw Cen MT"/>
        <family val="2"/>
        <scheme val="major"/>
      </rPr>
      <t>2</t>
    </r>
  </si>
  <si>
    <r>
      <t>Victoria - New South Wales (VNI augmentation options)</t>
    </r>
    <r>
      <rPr>
        <vertAlign val="superscript"/>
        <sz val="10"/>
        <color theme="0"/>
        <rFont val="Tw Cen MT"/>
        <family val="2"/>
        <scheme val="major"/>
      </rPr>
      <t>2</t>
    </r>
  </si>
  <si>
    <r>
      <t>South Australia-New South Wales</t>
    </r>
    <r>
      <rPr>
        <vertAlign val="superscript"/>
        <sz val="10"/>
        <color theme="0"/>
        <rFont val="Tw Cen MT"/>
        <family val="2"/>
        <scheme val="major"/>
      </rPr>
      <t>3</t>
    </r>
  </si>
  <si>
    <t>Generator nameplate capacity</t>
  </si>
  <si>
    <t>Generator operating limits and behaviours</t>
  </si>
  <si>
    <t>Coal minimum load</t>
  </si>
  <si>
    <t>In capacity outlook models each region must have a minimum level of firm capacity available. Firm capacity is allowed to be shared across interconnected regions based on interconnector capabilities and available capacity in neighbouring regions.
These reserve requirements are used in capacity outlook models to deliver sufficient capacity to meet reliability requirements, and the resulting capacity is validated through time-sequential modelling.  The reserve requirements typically cover approximately the largest single generating unit.</t>
  </si>
  <si>
    <t>Firm capacity is power assumed to be available at times of peak demand for the purpose of meeting reserve requirements in Capacity Outlook models. Firm capacities for existing and committed generators are given only for the thermal and hydro generators; these are procured from the generators' summer ratings given in the AEMO Generation Information page (2019 Jan release).</t>
  </si>
  <si>
    <r>
      <t>TAS wind</t>
    </r>
    <r>
      <rPr>
        <vertAlign val="superscript"/>
        <sz val="11"/>
        <color theme="0"/>
        <rFont val="Tw Cen MT"/>
        <family val="2"/>
        <scheme val="minor"/>
      </rPr>
      <t>2</t>
    </r>
  </si>
  <si>
    <r>
      <t>VIC wind</t>
    </r>
    <r>
      <rPr>
        <vertAlign val="superscript"/>
        <sz val="11"/>
        <color theme="0"/>
        <rFont val="Tw Cen MT"/>
        <family val="2"/>
        <scheme val="minor"/>
      </rPr>
      <t>2</t>
    </r>
  </si>
  <si>
    <t>To meet these reserve requirements, the Firm Capacities listed on the Firm Capacity sheet are applied, but are subject to change based on detailed analysis of reliability outcomes from time-sequential modelling.</t>
  </si>
  <si>
    <t>2. Assumes 2017 South Australian Renewable Energy Report wind contribution factors for the entire modelling horizon.  QLD value subject to review as 2017 report could not include as no wind installed in QLD at that point in time.</t>
  </si>
  <si>
    <t>Firm capacity (to meet reserve requirements)</t>
  </si>
  <si>
    <t>Seasonal ratings (available for dispatch in each season)</t>
  </si>
  <si>
    <r>
      <t xml:space="preserve">These capital cost trajectories are developed by CSIRO GALLM (see </t>
    </r>
    <r>
      <rPr>
        <i/>
        <sz val="8"/>
        <color theme="1"/>
        <rFont val="Arial"/>
        <family val="2"/>
      </rPr>
      <t>Electricity generation technology cost projections: 2017-2050</t>
    </r>
    <r>
      <rPr>
        <sz val="8"/>
        <color theme="1"/>
        <rFont val="Arial"/>
        <family val="2"/>
      </rPr>
      <t xml:space="preserve"> for more details) based on the technology specific capital cost estimates provided by GHD ( </t>
    </r>
    <r>
      <rPr>
        <i/>
        <sz val="8"/>
        <color theme="1"/>
        <rFont val="Arial"/>
        <family val="2"/>
      </rPr>
      <t>AEMO costs and technical parameter review</t>
    </r>
    <r>
      <rPr>
        <sz val="8"/>
        <color theme="1"/>
        <rFont val="Arial"/>
        <family val="2"/>
      </rPr>
      <t>).</t>
    </r>
  </si>
  <si>
    <t>Battery storage capital cost estimates provided by GHD have been revised by CSIRO to be comparable with other studies.</t>
  </si>
  <si>
    <t>Wind capital cost projections given by CSIRO have been adjusted to capture increasing wind turbine efficiency over time.</t>
  </si>
  <si>
    <t xml:space="preserve">The Regional cost factors for each of the cost components have been estimated by GHD to provide an indication of the variation in project costs between geographic regions. </t>
  </si>
  <si>
    <t>CSIRO build costs projections for new entrants are overnight costs for construction in Melbourne. These regional cost factors are used to convert the Melbourne cost estimates to each region-specific cost estimate.</t>
  </si>
  <si>
    <r>
      <t xml:space="preserve">Refer to the </t>
    </r>
    <r>
      <rPr>
        <b/>
        <sz val="8"/>
        <color theme="1"/>
        <rFont val="Arial"/>
        <family val="2"/>
      </rPr>
      <t xml:space="preserve">REZ Sheet </t>
    </r>
    <r>
      <rPr>
        <sz val="8"/>
        <color theme="1"/>
        <rFont val="Arial"/>
        <family val="2"/>
      </rPr>
      <t>for the definition of each geographic area.</t>
    </r>
  </si>
  <si>
    <r>
      <rPr>
        <u/>
        <sz val="8"/>
        <color theme="1"/>
        <rFont val="Arial"/>
        <family val="2"/>
      </rPr>
      <t xml:space="preserve">Example </t>
    </r>
    <r>
      <rPr>
        <sz val="8"/>
        <color theme="1"/>
        <rFont val="Arial"/>
        <family val="2"/>
      </rPr>
      <t>build cost for the 4 degrees scenario, for information purposes. The regional capital costs are for the 4 degrees scenario including fuel connection costs. Method for applying the regional cost factors applies to both 4 degrees and 2 degrees capital cost scenarios.</t>
    </r>
  </si>
  <si>
    <t>Example generator build cost, after application of regional cost factors  ($/kW, real 2019 dollars)</t>
  </si>
  <si>
    <t>Example storage build costs, after application of regional cost factors  ($/kW, real 2019 dollars)</t>
  </si>
  <si>
    <t>Example build cost for the 4 degrees scenario, for information purposes. Battery cost trajectories calculated by applying regional cost factors to base costs provided for a region-specific cost estimate.</t>
  </si>
  <si>
    <r>
      <t>Gas</t>
    </r>
    <r>
      <rPr>
        <vertAlign val="superscript"/>
        <sz val="11"/>
        <color theme="0"/>
        <rFont val="Tw Cen MT"/>
        <family val="2"/>
        <scheme val="major"/>
      </rPr>
      <t>1</t>
    </r>
  </si>
  <si>
    <r>
      <t>Solar PV plus Solar thermal Limits (MW)</t>
    </r>
    <r>
      <rPr>
        <vertAlign val="superscript"/>
        <sz val="11"/>
        <color theme="0"/>
        <rFont val="Tw Cen MT"/>
        <family val="2"/>
        <scheme val="minor"/>
      </rPr>
      <t>1</t>
    </r>
  </si>
  <si>
    <r>
      <t>Pumped Hydro Limits (MW)</t>
    </r>
    <r>
      <rPr>
        <vertAlign val="superscript"/>
        <sz val="11"/>
        <color theme="0"/>
        <rFont val="Tw Cen MT"/>
        <family val="2"/>
        <scheme val="minor"/>
      </rPr>
      <t>2</t>
    </r>
  </si>
  <si>
    <r>
      <t>Transmission-limited total build in the REZ</t>
    </r>
    <r>
      <rPr>
        <vertAlign val="superscript"/>
        <sz val="11"/>
        <color theme="0"/>
        <rFont val="Tw Cen MT"/>
        <family val="2"/>
        <scheme val="minor"/>
      </rPr>
      <t>3</t>
    </r>
  </si>
  <si>
    <r>
      <t>Indicative transmission expansion cost ($M/MW Real 2019)</t>
    </r>
    <r>
      <rPr>
        <vertAlign val="superscript"/>
        <sz val="11"/>
        <color theme="0"/>
        <rFont val="Tw Cen MT"/>
        <family val="2"/>
        <scheme val="minor"/>
      </rPr>
      <t>4</t>
    </r>
  </si>
  <si>
    <t>Coal without  CCS 
(MW)</t>
  </si>
  <si>
    <t>Capacity Factors for new solar and wind generators</t>
  </si>
  <si>
    <t>Capacity factors are static for all installations. No capacity factor improvement / degradation due to technology improvement / natural reduction in best installation sites, however for wind farms the expected capacity factor improvement through time is reflected in capital cost reductions.</t>
  </si>
  <si>
    <t xml:space="preserve">2. Coal and CCGT plants will be retired at end of their technical life </t>
  </si>
  <si>
    <t>New entrant technologies, after applying regional cost factors</t>
  </si>
  <si>
    <t>‡ For the purpose of describing limits on the NSW-QLD interconnector, NSW generation connected to the 330 kV network north of Armidale (e.g. Sapphire Wind Farm) is assumed to belong to the Queensland region.</t>
  </si>
  <si>
    <r>
      <t>410</t>
    </r>
    <r>
      <rPr>
        <vertAlign val="superscript"/>
        <sz val="10"/>
        <rFont val="Segoe UI Emoji"/>
        <family val="2"/>
      </rPr>
      <t>‡</t>
    </r>
  </si>
  <si>
    <r>
      <t>1125</t>
    </r>
    <r>
      <rPr>
        <vertAlign val="superscript"/>
        <sz val="10"/>
        <rFont val="Segoe UI Emoji"/>
        <family val="2"/>
      </rPr>
      <t>‡</t>
    </r>
  </si>
  <si>
    <t>Wind/Solar</t>
  </si>
  <si>
    <t>1. The physical location of these regional connections will depend on fuel / network infrastructure</t>
  </si>
  <si>
    <t>Connection costs increase the build costs of new technologies to cater for transmission infrasturcture to connect to the grid, and varies depending on the proximity to transmission assets</t>
  </si>
  <si>
    <t>As the 50% target is a generation target, the build capacities above are subject to change depending on modelled outcomes.</t>
  </si>
  <si>
    <t>Victorian new entry renewable capacity, in addition to existing commitments (MW)</t>
  </si>
  <si>
    <t>Development lead time considers the time necessary to undertake feasibility studies, secure necessary development approvals, and to construct the project. For capacity planning therefore, the lead time reflects the shortest time before a technology can commence operation.</t>
  </si>
  <si>
    <r>
      <t xml:space="preserve">Wind </t>
    </r>
    <r>
      <rPr>
        <vertAlign val="superscript"/>
        <sz val="11"/>
        <color theme="0"/>
        <rFont val="Tw Cen MT"/>
        <family val="2"/>
        <scheme val="major"/>
      </rPr>
      <t>1</t>
    </r>
  </si>
  <si>
    <r>
      <t xml:space="preserve">Large scale Solar PV </t>
    </r>
    <r>
      <rPr>
        <vertAlign val="superscript"/>
        <sz val="11"/>
        <color theme="0"/>
        <rFont val="Tw Cen MT"/>
        <family val="2"/>
        <scheme val="major"/>
      </rPr>
      <t>1</t>
    </r>
  </si>
  <si>
    <r>
      <t xml:space="preserve">OCGT </t>
    </r>
    <r>
      <rPr>
        <vertAlign val="superscript"/>
        <sz val="11"/>
        <color theme="0"/>
        <rFont val="Tw Cen MT"/>
        <family val="2"/>
        <scheme val="major"/>
      </rPr>
      <t>1</t>
    </r>
  </si>
  <si>
    <t>Total lead time (years)</t>
  </si>
  <si>
    <t>Note that the charge / discharge profile of batteries, and the daily production profile from solar is indicative only, for an average summer day. The actual PV generation profile for example depends on the daily conditions experienced, with solar irradiance measurements influencing the solar generation profile.</t>
  </si>
  <si>
    <t>1. Peak contribution factor refers to the percentage of total capacity expected to be available at the time of peak demand, as used to measure the available generation reserves in the capacity outlook model</t>
  </si>
  <si>
    <r>
      <rPr>
        <b/>
        <sz val="8"/>
        <color theme="1"/>
        <rFont val="Arial"/>
        <family val="2"/>
      </rPr>
      <t xml:space="preserve">Note 1: </t>
    </r>
    <r>
      <rPr>
        <sz val="8"/>
        <color theme="1"/>
        <rFont val="Arial"/>
        <family val="2"/>
      </rPr>
      <t>Given existing development activity in these technologies, AEMO has removed the development lead time for these technologies as stated by GHD. The total lead time therefore reflects the construction time only.</t>
    </r>
  </si>
  <si>
    <t>Feasibility Period (years)</t>
  </si>
  <si>
    <t>GHD have provided lead time as a combination of lead time for feasibility and construction time. These values have been adjusted for some technologies to reflect the degree of active development interest, as demonstrated by the projects proposed, advancing or committed in AEMO's Generation Information page, particularly for OCGT, Wind and Solar technologies.</t>
  </si>
  <si>
    <r>
      <t>Construction Time (years)</t>
    </r>
    <r>
      <rPr>
        <vertAlign val="superscript"/>
        <sz val="11"/>
        <color theme="0"/>
        <rFont val="Tw Cen MT"/>
        <family val="2"/>
        <scheme val="major"/>
      </rPr>
      <t xml:space="preserve"> 2</t>
    </r>
  </si>
  <si>
    <r>
      <rPr>
        <b/>
        <sz val="8"/>
        <color theme="1"/>
        <rFont val="Arial"/>
        <family val="2"/>
      </rPr>
      <t xml:space="preserve">Note 2: </t>
    </r>
    <r>
      <rPr>
        <sz val="8"/>
        <color theme="1"/>
        <rFont val="Arial"/>
        <family val="2"/>
      </rPr>
      <t>GHD has provided construction time in weeks. AEMO has converted this time to years, and rounded up to the nearest whole year for capacity planning.</t>
    </r>
  </si>
  <si>
    <r>
      <t xml:space="preserve">Pumped hydro cost trajectories are derived from the Pumped Hydro regional capital cost estimates provided by </t>
    </r>
    <r>
      <rPr>
        <b/>
        <u/>
        <sz val="8"/>
        <color theme="1"/>
        <rFont val="Arial"/>
        <family val="2"/>
      </rPr>
      <t xml:space="preserve">Entura </t>
    </r>
    <r>
      <rPr>
        <sz val="8"/>
        <color theme="1"/>
        <rFont val="Arial"/>
        <family val="2"/>
      </rPr>
      <t>and capital cost projections given by CSIRO.</t>
    </r>
  </si>
  <si>
    <r>
      <t xml:space="preserve">Cost trajectories calculated by applying Regional Cost factors to baseline provided for a region-specific cost estimate, as developed by </t>
    </r>
    <r>
      <rPr>
        <b/>
        <u/>
        <sz val="8"/>
        <color theme="1"/>
        <rFont val="Arial"/>
        <family val="2"/>
      </rPr>
      <t xml:space="preserve">CSIRO </t>
    </r>
    <r>
      <rPr>
        <sz val="8"/>
        <color theme="1"/>
        <rFont val="Arial"/>
        <family val="2"/>
      </rPr>
      <t>and GHD.</t>
    </r>
  </si>
  <si>
    <r>
      <t xml:space="preserve">Approximate capacity factors of renewable resources. Capacity factors depend on the 'reference year' modelled - estimates below are for </t>
    </r>
    <r>
      <rPr>
        <sz val="8"/>
        <rFont val="Arial"/>
        <family val="2"/>
      </rPr>
      <t xml:space="preserve">2013-14 </t>
    </r>
    <r>
      <rPr>
        <sz val="8"/>
        <color theme="1"/>
        <rFont val="Arial"/>
        <family val="2"/>
      </rPr>
      <t xml:space="preserve">reference year. </t>
    </r>
  </si>
  <si>
    <t>Core Energy, 2019 wholesale gas price outlook</t>
  </si>
  <si>
    <t>GHD, 2018 AEMO costs and technical parameter review</t>
  </si>
  <si>
    <t>GHD, 2018 AEMO costs and technical parameter review, 
AEMO internal study</t>
  </si>
  <si>
    <t>GHD, 2018 AEMO costs and technical parameter review,
CSIRO, 2018, GenCost 2018; Updated projections of electricity generation technology costs</t>
  </si>
  <si>
    <t>GHD, 2018 AEMO costs and technical parameter review, 
CSIRO, 2018, GenCost 2018; Updated projections of electricity generation technology costs, 
Entura, 2018, Pumped hydro cost modelling</t>
  </si>
  <si>
    <t>Generator information (2019 January release)</t>
  </si>
  <si>
    <t>http://www.aemo.com.au/Electricity/National-Electricity-Market-NEM/Planning-and-forecasting/Generation-information</t>
  </si>
  <si>
    <r>
      <rPr>
        <sz val="11"/>
        <rFont val="Tw Cen MT"/>
        <family val="2"/>
        <scheme val="major"/>
      </rPr>
      <t xml:space="preserve">Wholesale Gas Price Outlook Report, available at:
</t>
    </r>
    <r>
      <rPr>
        <u/>
        <sz val="11"/>
        <rFont val="Tw Cen MT"/>
        <family val="2"/>
        <scheme val="major"/>
      </rPr>
      <t xml:space="preserve">https://www.aemo.com.au/-/media/Files/Electricity/NEM/Planning_and_Forecasting/Inputs-Assumptions-Methodologies/2019/CORE-Delivered-Wholesale-Gas-Price-Outlook_16-January-2019.pdf
</t>
    </r>
    <r>
      <rPr>
        <sz val="11"/>
        <rFont val="Tw Cen MT"/>
        <family val="2"/>
        <scheme val="major"/>
      </rPr>
      <t xml:space="preserve">Wholesale Gas Price Outlook Databook, available at:
</t>
    </r>
    <r>
      <rPr>
        <u/>
        <sz val="11"/>
        <rFont val="Tw Cen MT"/>
        <family val="2"/>
        <scheme val="major"/>
      </rPr>
      <t>https://www.aemo.com.au/-/media/Files/Electricity/NEM/Planning_and_Forecasting/Inputs-Assumptions-Methodologies/2019/CORE-Eastern-Australia-Gas-Price-Projections-Databook_16-January-2019.xlsx</t>
    </r>
  </si>
  <si>
    <r>
      <rPr>
        <sz val="11"/>
        <rFont val="Tw Cen MT"/>
        <family val="2"/>
        <scheme val="major"/>
      </rPr>
      <t xml:space="preserve">AEMO costs and technical parameter review report, available at: 
</t>
    </r>
    <r>
      <rPr>
        <u/>
        <sz val="11"/>
        <rFont val="Tw Cen MT"/>
        <family val="2"/>
        <scheme val="major"/>
      </rPr>
      <t xml:space="preserve">https://www.aemo.com.au/-/media/Files/Electricity/NEM/Planning_and_Forecasting/Inputs-Assumptions-Methodologies/2019/9110715-REP-A-Cost-and-Technical-Parameter-Review---Rev-4-Final.pdf
</t>
    </r>
    <r>
      <rPr>
        <sz val="11"/>
        <rFont val="Tw Cen MT"/>
        <family val="2"/>
        <scheme val="major"/>
      </rPr>
      <t xml:space="preserve">
AEMO costs and technical parameter review databook, available at:
</t>
    </r>
    <r>
      <rPr>
        <u/>
        <sz val="11"/>
        <rFont val="Tw Cen MT"/>
        <family val="2"/>
        <scheme val="major"/>
      </rPr>
      <t xml:space="preserve">https://www.aemo.com.au/-/media/Files/Electricity/NEM/Planning_and_Forecasting/Inputs-Assumptions-Methodologies/2019/GHD-AEMO-revised---2018-19-Costs_and_Technical_Parameter.xlsb </t>
    </r>
  </si>
  <si>
    <r>
      <rPr>
        <b/>
        <sz val="11"/>
        <rFont val="Tw Cen MT"/>
        <family val="2"/>
        <scheme val="minor"/>
      </rPr>
      <t>GHD</t>
    </r>
    <r>
      <rPr>
        <sz val="11"/>
        <rFont val="Tw Cen MT"/>
        <family val="2"/>
        <scheme val="minor"/>
      </rPr>
      <t>, 2018 AEMO costs and technical parameter review</t>
    </r>
  </si>
  <si>
    <r>
      <rPr>
        <b/>
        <sz val="11"/>
        <rFont val="Tw Cen MT"/>
        <family val="2"/>
        <scheme val="minor"/>
      </rPr>
      <t>CSIRO,</t>
    </r>
    <r>
      <rPr>
        <sz val="11"/>
        <rFont val="Tw Cen MT"/>
        <family val="2"/>
        <scheme val="minor"/>
      </rPr>
      <t xml:space="preserve"> 2018, GenCost 2018; Updated projections of electricity generation technology costs</t>
    </r>
  </si>
  <si>
    <r>
      <rPr>
        <b/>
        <sz val="11"/>
        <rFont val="Tw Cen MT"/>
        <family val="2"/>
        <scheme val="minor"/>
      </rPr>
      <t xml:space="preserve">Wood Mackenzie </t>
    </r>
    <r>
      <rPr>
        <sz val="11"/>
        <rFont val="Tw Cen MT"/>
        <family val="2"/>
        <scheme val="minor"/>
      </rPr>
      <t>Coal Cost Report</t>
    </r>
  </si>
  <si>
    <r>
      <rPr>
        <b/>
        <sz val="11"/>
        <rFont val="Tw Cen MT"/>
        <family val="2"/>
        <scheme val="minor"/>
      </rPr>
      <t>Entura</t>
    </r>
    <r>
      <rPr>
        <sz val="11"/>
        <rFont val="Tw Cen MT"/>
        <family val="2"/>
        <scheme val="minor"/>
      </rPr>
      <t>, 2018, Pumped hydro cost modelling</t>
    </r>
  </si>
  <si>
    <r>
      <rPr>
        <b/>
        <sz val="11"/>
        <rFont val="Tw Cen MT"/>
        <family val="2"/>
        <scheme val="minor"/>
      </rPr>
      <t>Core Energy</t>
    </r>
    <r>
      <rPr>
        <sz val="11"/>
        <rFont val="Tw Cen MT"/>
        <family val="2"/>
        <scheme val="minor"/>
      </rPr>
      <t>, 2019 wholesale gas price outlook</t>
    </r>
  </si>
  <si>
    <t xml:space="preserve">For further details on input assumptions and sources visit: </t>
  </si>
  <si>
    <t>http://aemo.com.au/Electricity/National-Electricity-Market-NEM/Planning-and-forecasting/Inputs-Assumptions-and-Methodologies.</t>
  </si>
  <si>
    <t>1. Data on economic life and technical life of batteries and pumped hydro plants are from the GHD 2018 AEMO costs and technical parameter review. GHD has assumed that economic life refers to the design life of a plant and the technical life of a plant is the elapsed time between first commercial operation and decommissioning.</t>
  </si>
  <si>
    <t xml:space="preserve">2. Refurbishment costs are from the GHD 2018 AEMO costs and technical parameter review </t>
  </si>
  <si>
    <t>1 Generic new entrant units and committed projects emissions are calculated based on unit's heat rates and fuel emissions details given in the GHD 2018 AEMO costs and technical parameter review.</t>
  </si>
  <si>
    <t>Existing generator outage rates are based on the most recent three years outage data.</t>
  </si>
  <si>
    <t>Demand, Maximum Demand, Minimum Demand, Rooftop PV, Electric Vehicles, DSP, Battery Aggregation</t>
  </si>
  <si>
    <t>This file presents tables of input data for Victorian Reactive Power Support RIT-T PADR market modelling studies. It is a compilation of data from a number of sources, listed below.</t>
  </si>
  <si>
    <t>Relase of market modelling assumptions used in the Victorian Reactive Power Support RIT-T (PADR stage)</t>
  </si>
  <si>
    <t>Mimimum Demand (Power, MW)</t>
  </si>
  <si>
    <t>90% Probability of exceedance</t>
  </si>
  <si>
    <t>Minimum operational demand occurs in Summer months in all NEM regions except Queensland.</t>
  </si>
  <si>
    <t>Modelling Assumptions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</si>
</sst>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_-* #,##0.0_-;\-* #,##0.0_-;_-* &quot;-&quot;??_-;_-@_-"/>
    <numFmt numFmtId="165" formatCode="_-* #,##0_-;\-* #,##0_-;_-* &quot;-&quot;??_-;_-@_-"/>
    <numFmt numFmtId="166" formatCode="0.0000"/>
    <numFmt numFmtId="167" formatCode="0.00000"/>
    <numFmt numFmtId="168" formatCode="0.0"/>
    <numFmt numFmtId="169" formatCode="yyyy"/>
    <numFmt numFmtId="170" formatCode="0.0%"/>
    <numFmt numFmtId="171" formatCode="mmmm\ yyyy"/>
    <numFmt numFmtId="172" formatCode="0.000"/>
    <numFmt numFmtId="173" formatCode="_-&quot;$&quot;* #,##0_-;\-&quot;$&quot;* #,##0_-;_-&quot;$&quot;* &quot;-&quot;??_-;_-@_-"/>
    <numFmt numFmtId="174" formatCode="mmm\ yyyy"/>
    <numFmt numFmtId="175" formatCode="#,##0.0000_ ;\-#,##0.0000\ "/>
  </numFmts>
  <fonts count="81" x14ac:knownFonts="1">
    <font>
      <sz val="11"/>
      <color theme="1"/>
      <name val="Tw Cen MT"/>
      <family val="2"/>
      <scheme val="minor"/>
    </font>
    <font>
      <sz val="10"/>
      <color theme="1"/>
      <name val="Tw Cen MT"/>
      <family val="2"/>
      <scheme val="minor"/>
    </font>
    <font>
      <sz val="10"/>
      <color theme="1"/>
      <name val="Tw Cen MT"/>
      <family val="2"/>
      <scheme val="minor"/>
    </font>
    <font>
      <sz val="10"/>
      <color theme="1"/>
      <name val="Tw Cen MT"/>
      <family val="2"/>
      <scheme val="minor"/>
    </font>
    <font>
      <sz val="10"/>
      <color theme="1"/>
      <name val="Arial"/>
      <family val="2"/>
    </font>
    <font>
      <sz val="11"/>
      <color theme="1"/>
      <name val="Tw Cen MT"/>
      <family val="2"/>
      <scheme val="minor"/>
    </font>
    <font>
      <sz val="10"/>
      <name val="Arial"/>
      <family val="2"/>
    </font>
    <font>
      <sz val="10"/>
      <color theme="0"/>
      <name val="Arial"/>
      <family val="2"/>
    </font>
    <font>
      <sz val="8"/>
      <color rgb="FF000099"/>
      <name val="Arial"/>
      <family val="2"/>
    </font>
    <font>
      <b/>
      <sz val="8"/>
      <name val="Arial"/>
      <family val="2"/>
    </font>
    <font>
      <u/>
      <sz val="10"/>
      <color theme="10"/>
      <name val="Arial"/>
      <family val="2"/>
    </font>
    <font>
      <b/>
      <sz val="11"/>
      <color theme="1"/>
      <name val="Arial"/>
      <family val="2"/>
    </font>
    <font>
      <b/>
      <sz val="8"/>
      <color theme="1"/>
      <name val="Arial"/>
      <family val="2"/>
    </font>
    <font>
      <sz val="8"/>
      <color theme="1"/>
      <name val="Arial"/>
      <family val="2"/>
    </font>
    <font>
      <sz val="11"/>
      <color theme="1"/>
      <name val="Arial"/>
      <family val="2"/>
    </font>
    <font>
      <sz val="11"/>
      <name val="Tw Cen MT"/>
      <family val="2"/>
      <scheme val="minor"/>
    </font>
    <font>
      <sz val="9"/>
      <name val="Tw Cen MT"/>
      <family val="2"/>
      <scheme val="minor"/>
    </font>
    <font>
      <sz val="10"/>
      <color rgb="FFFF0000"/>
      <name val="Arial"/>
      <family val="2"/>
    </font>
    <font>
      <sz val="10"/>
      <color theme="4"/>
      <name val="Arial"/>
      <family val="2"/>
    </font>
    <font>
      <u/>
      <sz val="8"/>
      <name val="Arial"/>
      <family val="2"/>
    </font>
    <font>
      <b/>
      <vertAlign val="superscript"/>
      <sz val="8"/>
      <color theme="1"/>
      <name val="Arial"/>
      <family val="2"/>
    </font>
    <font>
      <b/>
      <sz val="11"/>
      <color rgb="FFFF0000"/>
      <name val="Arial"/>
      <family val="2"/>
    </font>
    <font>
      <b/>
      <sz val="10"/>
      <name val="Arial"/>
      <family val="2"/>
    </font>
    <font>
      <sz val="10"/>
      <color rgb="FF006100"/>
      <name val="Arial"/>
      <family val="2"/>
    </font>
    <font>
      <b/>
      <sz val="9"/>
      <color theme="1"/>
      <name val="Arial"/>
      <family val="2"/>
    </font>
    <font>
      <b/>
      <u/>
      <sz val="10"/>
      <color rgb="FFFF0000"/>
      <name val="Tw Cen MT"/>
      <family val="2"/>
      <scheme val="minor"/>
    </font>
    <font>
      <sz val="8"/>
      <color theme="1"/>
      <name val="Tw Cen MT"/>
      <family val="2"/>
      <scheme val="minor"/>
    </font>
    <font>
      <sz val="11"/>
      <name val="Arial"/>
      <family val="2"/>
    </font>
    <font>
      <b/>
      <sz val="9"/>
      <color theme="1"/>
      <name val="Tw Cen MT"/>
      <family val="2"/>
      <scheme val="minor"/>
    </font>
    <font>
      <b/>
      <sz val="15"/>
      <color theme="3"/>
      <name val="Tw Cen MT"/>
      <family val="2"/>
      <scheme val="minor"/>
    </font>
    <font>
      <b/>
      <sz val="18"/>
      <name val="Tw Cen MT"/>
      <family val="2"/>
      <scheme val="minor"/>
    </font>
    <font>
      <sz val="8"/>
      <name val="Arial"/>
      <family val="2"/>
    </font>
    <font>
      <sz val="10"/>
      <name val="Tw Cen MT"/>
      <family val="2"/>
      <scheme val="minor"/>
    </font>
    <font>
      <b/>
      <sz val="12"/>
      <color rgb="FFC00000"/>
      <name val="Tw Cen MT"/>
      <family val="2"/>
      <scheme val="minor"/>
    </font>
    <font>
      <b/>
      <sz val="13"/>
      <color theme="3"/>
      <name val="Tw Cen MT"/>
      <family val="2"/>
      <scheme val="minor"/>
    </font>
    <font>
      <b/>
      <sz val="11"/>
      <color theme="3"/>
      <name val="Tw Cen MT"/>
      <family val="2"/>
      <scheme val="minor"/>
    </font>
    <font>
      <sz val="11"/>
      <color theme="0"/>
      <name val="Tw Cen MT"/>
      <family val="2"/>
      <scheme val="minor"/>
    </font>
    <font>
      <vertAlign val="superscript"/>
      <sz val="11"/>
      <color theme="0"/>
      <name val="Tw Cen MT"/>
      <family val="2"/>
      <scheme val="minor"/>
    </font>
    <font>
      <b/>
      <vertAlign val="superscript"/>
      <sz val="13"/>
      <color theme="3"/>
      <name val="Tw Cen MT"/>
      <family val="2"/>
      <scheme val="minor"/>
    </font>
    <font>
      <sz val="8"/>
      <color theme="1"/>
      <name val="Tw Cen MT"/>
      <family val="2"/>
      <scheme val="major"/>
    </font>
    <font>
      <b/>
      <sz val="11"/>
      <color rgb="FF00B050"/>
      <name val="Arial"/>
      <family val="2"/>
    </font>
    <font>
      <sz val="11"/>
      <color rgb="FF000000"/>
      <name val="Tw Cen MT"/>
      <family val="2"/>
      <scheme val="minor"/>
    </font>
    <font>
      <u/>
      <sz val="11"/>
      <color theme="10"/>
      <name val="Tw Cen MT"/>
      <family val="2"/>
      <scheme val="minor"/>
    </font>
    <font>
      <sz val="18"/>
      <color theme="3"/>
      <name val="Tw Cen MT"/>
      <family val="2"/>
      <scheme val="major"/>
    </font>
    <font>
      <sz val="11"/>
      <color rgb="FF006100"/>
      <name val="Tw Cen MT"/>
      <family val="2"/>
      <scheme val="minor"/>
    </font>
    <font>
      <sz val="11"/>
      <color rgb="FF9C0006"/>
      <name val="Tw Cen MT"/>
      <family val="2"/>
      <scheme val="minor"/>
    </font>
    <font>
      <sz val="11"/>
      <color rgb="FF3F3F76"/>
      <name val="Tw Cen MT"/>
      <family val="2"/>
      <scheme val="minor"/>
    </font>
    <font>
      <b/>
      <sz val="11"/>
      <color rgb="FF3F3F3F"/>
      <name val="Tw Cen MT"/>
      <family val="2"/>
      <scheme val="minor"/>
    </font>
    <font>
      <b/>
      <sz val="11"/>
      <color rgb="FFFA7D00"/>
      <name val="Tw Cen MT"/>
      <family val="2"/>
      <scheme val="minor"/>
    </font>
    <font>
      <sz val="11"/>
      <color rgb="FFFA7D00"/>
      <name val="Tw Cen MT"/>
      <family val="2"/>
      <scheme val="minor"/>
    </font>
    <font>
      <b/>
      <sz val="11"/>
      <color theme="0"/>
      <name val="Tw Cen MT"/>
      <family val="2"/>
      <scheme val="minor"/>
    </font>
    <font>
      <sz val="11"/>
      <color rgb="FFFF0000"/>
      <name val="Tw Cen MT"/>
      <family val="2"/>
      <scheme val="minor"/>
    </font>
    <font>
      <i/>
      <sz val="11"/>
      <color rgb="FF7F7F7F"/>
      <name val="Tw Cen MT"/>
      <family val="2"/>
      <scheme val="minor"/>
    </font>
    <font>
      <b/>
      <sz val="11"/>
      <color theme="1"/>
      <name val="Tw Cen MT"/>
      <family val="2"/>
      <scheme val="minor"/>
    </font>
    <font>
      <sz val="11"/>
      <color rgb="FF9C6500"/>
      <name val="Tw Cen MT"/>
      <family val="2"/>
      <scheme val="minor"/>
    </font>
    <font>
      <sz val="11"/>
      <color rgb="FF9C5700"/>
      <name val="Tw Cen MT"/>
      <family val="2"/>
      <scheme val="minor"/>
    </font>
    <font>
      <vertAlign val="superscript"/>
      <sz val="8"/>
      <color theme="1"/>
      <name val="Arial"/>
      <family val="2"/>
    </font>
    <font>
      <i/>
      <sz val="8"/>
      <name val="Arial"/>
      <family val="2"/>
    </font>
    <font>
      <i/>
      <sz val="8"/>
      <color theme="1"/>
      <name val="Arial"/>
      <family val="2"/>
    </font>
    <font>
      <sz val="22"/>
      <color rgb="FFEC7405"/>
      <name val="Arial"/>
      <family val="2"/>
    </font>
    <font>
      <sz val="10"/>
      <color theme="1"/>
      <name val="Tw Cen MT"/>
      <family val="2"/>
      <scheme val="major"/>
    </font>
    <font>
      <sz val="10"/>
      <name val="Segoe UI Emoji"/>
      <family val="2"/>
    </font>
    <font>
      <vertAlign val="superscript"/>
      <sz val="10"/>
      <name val="Segoe UI Emoji"/>
      <family val="2"/>
    </font>
    <font>
      <sz val="9"/>
      <color theme="1"/>
      <name val="Tw Cen MT"/>
      <family val="2"/>
      <scheme val="minor"/>
    </font>
    <font>
      <u/>
      <sz val="11"/>
      <name val="Tw Cen MT"/>
      <family val="2"/>
      <scheme val="major"/>
    </font>
    <font>
      <sz val="11"/>
      <color theme="0"/>
      <name val="Tw Cen MT"/>
      <family val="2"/>
      <scheme val="major"/>
    </font>
    <font>
      <sz val="10"/>
      <name val="Tw Cen MT"/>
      <family val="2"/>
      <scheme val="major"/>
    </font>
    <font>
      <sz val="9"/>
      <color theme="1"/>
      <name val="Tw Cen MT"/>
      <family val="2"/>
      <scheme val="major"/>
    </font>
    <font>
      <sz val="11"/>
      <name val="Tw Cen MT"/>
      <family val="2"/>
      <scheme val="major"/>
    </font>
    <font>
      <vertAlign val="superscript"/>
      <sz val="11"/>
      <name val="Tw Cen MT"/>
      <family val="2"/>
      <scheme val="major"/>
    </font>
    <font>
      <sz val="10"/>
      <color theme="0"/>
      <name val="Tw Cen MT"/>
      <family val="2"/>
      <scheme val="major"/>
    </font>
    <font>
      <vertAlign val="superscript"/>
      <sz val="10"/>
      <color theme="0"/>
      <name val="Tw Cen MT"/>
      <family val="2"/>
      <scheme val="major"/>
    </font>
    <font>
      <u/>
      <sz val="8"/>
      <color theme="1"/>
      <name val="Arial"/>
      <family val="2"/>
    </font>
    <font>
      <sz val="11"/>
      <color theme="1"/>
      <name val="Tw Cen MT"/>
      <family val="2"/>
      <scheme val="major"/>
    </font>
    <font>
      <vertAlign val="superscript"/>
      <sz val="11"/>
      <color theme="0"/>
      <name val="Tw Cen MT"/>
      <family val="2"/>
      <scheme val="major"/>
    </font>
    <font>
      <sz val="9"/>
      <color theme="0"/>
      <name val="Tw Cen MT"/>
      <family val="2"/>
      <scheme val="minor"/>
    </font>
    <font>
      <b/>
      <sz val="11"/>
      <color theme="1"/>
      <name val="Tw Cen MT"/>
      <family val="2"/>
      <scheme val="major"/>
    </font>
    <font>
      <b/>
      <u/>
      <sz val="8"/>
      <color theme="1"/>
      <name val="Arial"/>
      <family val="2"/>
    </font>
    <font>
      <b/>
      <sz val="11"/>
      <name val="Tw Cen MT"/>
      <family val="2"/>
      <scheme val="minor"/>
    </font>
    <font>
      <sz val="12"/>
      <color theme="1"/>
      <name val="Tw Cen MT"/>
      <family val="2"/>
      <scheme val="minor"/>
    </font>
    <font>
      <sz val="12"/>
      <color rgb="FFC00000"/>
      <name val="Tw Cen MT"/>
      <family val="2"/>
      <scheme val="minor"/>
    </font>
  </fonts>
  <fills count="51">
    <fill>
      <patternFill patternType="none"/>
    </fill>
    <fill>
      <patternFill patternType="gray125"/>
    </fill>
    <fill>
      <patternFill patternType="solid">
        <fgColor rgb="FF948671"/>
        <bgColor indexed="64"/>
      </patternFill>
    </fill>
    <fill>
      <patternFill patternType="solid">
        <fgColor rgb="FFFFC222"/>
        <bgColor indexed="64"/>
      </patternFill>
    </fill>
    <fill>
      <patternFill patternType="solid">
        <fgColor rgb="FFE9E7E2"/>
        <bgColor indexed="64"/>
      </patternFill>
    </fill>
    <fill>
      <patternFill patternType="solid">
        <fgColor rgb="FFD9D9D9"/>
        <bgColor indexed="64"/>
      </patternFill>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theme="6"/>
        <bgColor indexed="64"/>
      </patternFill>
    </fill>
    <fill>
      <patternFill patternType="solid">
        <fgColor theme="0"/>
        <bgColor theme="9" tint="0.59999389629810485"/>
      </patternFill>
    </fill>
    <fill>
      <patternFill patternType="solid">
        <fgColor theme="1"/>
        <bgColor indexed="64"/>
      </patternFill>
    </fill>
    <fill>
      <patternFill patternType="solid">
        <fgColor theme="8"/>
        <bgColor indexed="64"/>
      </patternFill>
    </fill>
    <fill>
      <patternFill patternType="solid">
        <fgColor theme="9"/>
        <bgColor indexed="64"/>
      </patternFill>
    </fill>
    <fill>
      <patternFill patternType="solid">
        <fgColor theme="4" tint="0.79998168889431442"/>
        <bgColor indexed="64"/>
      </patternFill>
    </fill>
    <fill>
      <patternFill patternType="solid">
        <fgColor rgb="FFF9F9F9"/>
        <bgColor indexed="64"/>
      </patternFill>
    </fill>
    <fill>
      <patternFill patternType="solid">
        <fgColor theme="4"/>
      </patternFill>
    </fill>
    <fill>
      <patternFill patternType="solid">
        <fgColor theme="5"/>
      </patternFill>
    </fill>
    <fill>
      <patternFill patternType="solid">
        <fgColor rgb="FFFFFF00"/>
        <bgColor indexed="64"/>
      </patternFill>
    </fill>
    <fill>
      <patternFill patternType="solid">
        <fgColor rgb="FFE7E7E8"/>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tint="0.499984740745262"/>
        <bgColor indexed="64"/>
      </patternFill>
    </fill>
    <fill>
      <patternFill patternType="solid">
        <fgColor theme="5"/>
        <bgColor indexed="64"/>
      </patternFill>
    </fill>
    <fill>
      <patternFill patternType="solid">
        <fgColor theme="4"/>
        <bgColor indexed="64"/>
      </patternFill>
    </fill>
  </fills>
  <borders count="28">
    <border>
      <left/>
      <right/>
      <top/>
      <bottom/>
      <diagonal/>
    </border>
    <border>
      <left style="thin">
        <color theme="0"/>
      </left>
      <right style="thin">
        <color theme="0"/>
      </right>
      <top style="thin">
        <color theme="0"/>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0"/>
      </left>
      <right/>
      <top style="medium">
        <color theme="0"/>
      </top>
      <bottom style="medium">
        <color theme="0"/>
      </bottom>
      <diagonal/>
    </border>
    <border>
      <left style="medium">
        <color theme="0"/>
      </left>
      <right/>
      <top/>
      <bottom style="medium">
        <color theme="0"/>
      </bottom>
      <diagonal/>
    </border>
    <border>
      <left/>
      <right/>
      <top/>
      <bottom style="medium">
        <color theme="0"/>
      </bottom>
      <diagonal/>
    </border>
    <border>
      <left/>
      <right/>
      <top style="medium">
        <color theme="0"/>
      </top>
      <bottom style="medium">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theme="0"/>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thick">
        <color theme="4" tint="0.499984740745262"/>
      </top>
      <bottom/>
      <diagonal/>
    </border>
    <border>
      <left style="medium">
        <color theme="0"/>
      </left>
      <right/>
      <top style="medium">
        <color theme="0"/>
      </top>
      <bottom/>
      <diagonal/>
    </border>
    <border>
      <left/>
      <right style="medium">
        <color theme="0"/>
      </right>
      <top/>
      <bottom/>
      <diagonal/>
    </border>
    <border>
      <left/>
      <right style="medium">
        <color theme="0"/>
      </right>
      <top/>
      <bottom style="medium">
        <color theme="0"/>
      </bottom>
      <diagonal/>
    </border>
  </borders>
  <cellStyleXfs count="715">
    <xf numFmtId="0" fontId="0" fillId="0" borderId="0"/>
    <xf numFmtId="43" fontId="5" fillId="0" borderId="0" applyFont="0" applyFill="0" applyBorder="0" applyAlignment="0" applyProtection="0"/>
    <xf numFmtId="0" fontId="8" fillId="5" borderId="0">
      <alignment horizontal="center" wrapText="1"/>
    </xf>
    <xf numFmtId="0" fontId="19" fillId="0" borderId="0" applyNumberFormat="0" applyFill="0" applyBorder="0" applyAlignment="0" applyProtection="0"/>
    <xf numFmtId="0" fontId="13" fillId="0" borderId="0"/>
    <xf numFmtId="0" fontId="5" fillId="0" borderId="0"/>
    <xf numFmtId="0" fontId="13" fillId="0" borderId="0"/>
    <xf numFmtId="0" fontId="6"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13" fillId="7" borderId="0" applyNumberFormat="0" applyFill="0" applyBorder="0" applyAlignment="0" applyProtection="0"/>
    <xf numFmtId="0" fontId="11" fillId="7" borderId="0" applyNumberFormat="0" applyFill="0" applyBorder="0" applyAlignment="0" applyProtection="0"/>
    <xf numFmtId="0" fontId="9" fillId="3" borderId="2">
      <alignment horizontal="center" vertical="center" wrapText="1"/>
    </xf>
    <xf numFmtId="164" fontId="6" fillId="0" borderId="2" applyNumberFormat="0" applyAlignment="0">
      <alignment horizontal="center"/>
    </xf>
    <xf numFmtId="164" fontId="6" fillId="4" borderId="2" applyNumberFormat="0" applyAlignment="0">
      <alignment horizontal="center"/>
    </xf>
    <xf numFmtId="0" fontId="7" fillId="2" borderId="2">
      <alignment horizontal="center"/>
    </xf>
    <xf numFmtId="0" fontId="12" fillId="7"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1" fillId="0" borderId="0"/>
    <xf numFmtId="0" fontId="7" fillId="2" borderId="2" applyAlignment="0">
      <alignment horizontal="center"/>
    </xf>
    <xf numFmtId="0" fontId="23" fillId="8" borderId="0" applyNumberFormat="0" applyBorder="0" applyAlignment="0" applyProtection="0"/>
    <xf numFmtId="43" fontId="5" fillId="0" borderId="0" applyFont="0" applyFill="0" applyBorder="0" applyAlignment="0" applyProtection="0"/>
    <xf numFmtId="0" fontId="10" fillId="0" borderId="0" applyNumberFormat="0" applyFill="0" applyBorder="0" applyAlignment="0" applyProtection="0"/>
    <xf numFmtId="0" fontId="29" fillId="0" borderId="14" applyNumberFormat="0" applyFill="0" applyAlignment="0" applyProtection="0"/>
    <xf numFmtId="0" fontId="14" fillId="0" borderId="0"/>
    <xf numFmtId="0" fontId="34" fillId="0" borderId="15" applyNumberFormat="0" applyFill="0" applyAlignment="0" applyProtection="0"/>
    <xf numFmtId="0" fontId="35" fillId="0" borderId="16" applyNumberFormat="0" applyFill="0" applyAlignment="0" applyProtection="0"/>
    <xf numFmtId="0" fontId="36" fillId="16" borderId="0" applyNumberFormat="0" applyBorder="0" applyAlignment="0" applyProtection="0"/>
    <xf numFmtId="0" fontId="36" fillId="17"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0" fontId="41" fillId="0" borderId="0"/>
    <xf numFmtId="43" fontId="41" fillId="0" borderId="0" applyFont="0" applyFill="0" applyBorder="0" applyAlignment="0" applyProtection="0"/>
    <xf numFmtId="0" fontId="42" fillId="0" borderId="0" applyNumberFormat="0" applyFill="0" applyBorder="0" applyAlignment="0" applyProtection="0"/>
    <xf numFmtId="0" fontId="14" fillId="0" borderId="0"/>
    <xf numFmtId="0" fontId="41" fillId="0" borderId="0"/>
    <xf numFmtId="43" fontId="41" fillId="0" borderId="0" applyFont="0" applyFill="0" applyBorder="0" applyAlignment="0" applyProtection="0"/>
    <xf numFmtId="0" fontId="43" fillId="0" borderId="0" applyNumberFormat="0" applyFill="0" applyBorder="0" applyAlignment="0" applyProtection="0"/>
    <xf numFmtId="0" fontId="35" fillId="0" borderId="0" applyNumberFormat="0" applyFill="0" applyBorder="0" applyAlignment="0" applyProtection="0"/>
    <xf numFmtId="0" fontId="44" fillId="8" borderId="0" applyNumberFormat="0" applyBorder="0" applyAlignment="0" applyProtection="0"/>
    <xf numFmtId="0" fontId="45" fillId="20" borderId="0" applyNumberFormat="0" applyBorder="0" applyAlignment="0" applyProtection="0"/>
    <xf numFmtId="0" fontId="46" fillId="22" borderId="18" applyNumberFormat="0" applyAlignment="0" applyProtection="0"/>
    <xf numFmtId="0" fontId="47" fillId="23" borderId="19" applyNumberFormat="0" applyAlignment="0" applyProtection="0"/>
    <xf numFmtId="0" fontId="48" fillId="23" borderId="18" applyNumberFormat="0" applyAlignment="0" applyProtection="0"/>
    <xf numFmtId="0" fontId="49" fillId="0" borderId="20" applyNumberFormat="0" applyFill="0" applyAlignment="0" applyProtection="0"/>
    <xf numFmtId="0" fontId="50" fillId="24" borderId="21" applyNumberFormat="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23" applyNumberFormat="0" applyFill="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36"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36"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36"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36" fillId="44" borderId="0" applyNumberFormat="0" applyBorder="0" applyAlignment="0" applyProtection="0"/>
    <xf numFmtId="0" fontId="5" fillId="45" borderId="0" applyNumberFormat="0" applyBorder="0" applyAlignment="0" applyProtection="0"/>
    <xf numFmtId="0" fontId="5" fillId="46" borderId="0" applyNumberFormat="0" applyBorder="0" applyAlignment="0" applyProtection="0"/>
    <xf numFmtId="43" fontId="41" fillId="0" borderId="0" applyFont="0" applyFill="0" applyBorder="0" applyAlignment="0" applyProtection="0"/>
    <xf numFmtId="0" fontId="54" fillId="21" borderId="0" applyNumberFormat="0" applyBorder="0" applyAlignment="0" applyProtection="0"/>
    <xf numFmtId="0" fontId="36" fillId="28" borderId="0" applyNumberFormat="0" applyBorder="0" applyAlignment="0" applyProtection="0"/>
    <xf numFmtId="0" fontId="36" fillId="31" borderId="0" applyNumberFormat="0" applyBorder="0" applyAlignment="0" applyProtection="0"/>
    <xf numFmtId="0" fontId="36" fillId="35" borderId="0" applyNumberFormat="0" applyBorder="0" applyAlignment="0" applyProtection="0"/>
    <xf numFmtId="0" fontId="36" fillId="39" borderId="0" applyNumberFormat="0" applyBorder="0" applyAlignment="0" applyProtection="0"/>
    <xf numFmtId="0" fontId="36" fillId="43" borderId="0" applyNumberFormat="0" applyBorder="0" applyAlignment="0" applyProtection="0"/>
    <xf numFmtId="0" fontId="36" fillId="47" borderId="0" applyNumberFormat="0" applyBorder="0" applyAlignment="0" applyProtection="0"/>
    <xf numFmtId="0" fontId="5" fillId="0" borderId="0"/>
    <xf numFmtId="0" fontId="5" fillId="25" borderId="22" applyNumberFormat="0" applyFont="0" applyAlignment="0" applyProtection="0"/>
    <xf numFmtId="9" fontId="5" fillId="0" borderId="0" applyFont="0" applyFill="0" applyBorder="0" applyAlignment="0" applyProtection="0"/>
    <xf numFmtId="0" fontId="6" fillId="0" borderId="0"/>
    <xf numFmtId="0" fontId="4" fillId="0" borderId="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55" fillId="21" borderId="0" applyNumberFormat="0" applyBorder="0" applyAlignment="0" applyProtection="0"/>
    <xf numFmtId="0" fontId="5" fillId="25" borderId="22" applyNumberFormat="0" applyFont="0" applyAlignment="0" applyProtection="0"/>
    <xf numFmtId="0" fontId="5" fillId="28"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cellStyleXfs>
  <cellXfs count="485">
    <xf numFmtId="0" fontId="0" fillId="0" borderId="0" xfId="0"/>
    <xf numFmtId="43" fontId="6" fillId="0" borderId="2" xfId="1" applyNumberFormat="1" applyFont="1" applyBorder="1" applyAlignment="1"/>
    <xf numFmtId="43" fontId="6" fillId="4" borderId="2" xfId="1" applyNumberFormat="1" applyFont="1" applyFill="1" applyBorder="1" applyAlignment="1"/>
    <xf numFmtId="0" fontId="14" fillId="0" borderId="0" xfId="0" applyFont="1"/>
    <xf numFmtId="0" fontId="4" fillId="0" borderId="0" xfId="0" applyFont="1"/>
    <xf numFmtId="165" fontId="6" fillId="4" borderId="2" xfId="1" applyNumberFormat="1" applyFont="1" applyFill="1" applyBorder="1" applyAlignment="1"/>
    <xf numFmtId="165" fontId="6" fillId="0" borderId="2" xfId="1" applyNumberFormat="1" applyFont="1" applyBorder="1" applyAlignment="1"/>
    <xf numFmtId="44" fontId="6" fillId="0" borderId="2" xfId="9" applyFont="1" applyBorder="1" applyAlignment="1">
      <alignment horizontal="center"/>
    </xf>
    <xf numFmtId="44" fontId="6" fillId="4" borderId="2" xfId="9" applyFont="1" applyFill="1" applyBorder="1" applyAlignment="1">
      <alignment horizontal="center"/>
    </xf>
    <xf numFmtId="0" fontId="0" fillId="0" borderId="1" xfId="0" applyBorder="1"/>
    <xf numFmtId="0" fontId="15" fillId="0" borderId="1" xfId="0" applyFont="1" applyBorder="1"/>
    <xf numFmtId="0" fontId="16" fillId="0" borderId="7" xfId="0" applyFont="1" applyFill="1" applyBorder="1" applyAlignment="1">
      <alignment horizontal="left" vertical="center" wrapText="1"/>
    </xf>
    <xf numFmtId="0" fontId="16" fillId="0" borderId="8" xfId="0" applyFont="1" applyFill="1" applyBorder="1" applyAlignment="1">
      <alignment horizontal="left" vertical="center" wrapText="1"/>
    </xf>
    <xf numFmtId="0" fontId="16" fillId="0" borderId="7" xfId="0" applyFont="1" applyBorder="1" applyAlignment="1">
      <alignment horizontal="left" wrapText="1"/>
    </xf>
    <xf numFmtId="0" fontId="16" fillId="0" borderId="8" xfId="0" applyFont="1" applyBorder="1" applyAlignment="1">
      <alignment horizontal="left" wrapText="1"/>
    </xf>
    <xf numFmtId="9" fontId="6" fillId="0" borderId="2" xfId="10" applyFont="1" applyBorder="1" applyAlignment="1"/>
    <xf numFmtId="0" fontId="4" fillId="7" borderId="0" xfId="0" applyFont="1" applyFill="1"/>
    <xf numFmtId="0" fontId="11" fillId="7" borderId="0" xfId="0" applyFont="1" applyFill="1" applyAlignment="1"/>
    <xf numFmtId="0" fontId="4" fillId="6" borderId="0" xfId="0" applyFont="1" applyFill="1"/>
    <xf numFmtId="0" fontId="14" fillId="7" borderId="0" xfId="0" applyFont="1" applyFill="1"/>
    <xf numFmtId="0" fontId="11" fillId="7" borderId="0" xfId="0" applyFont="1" applyFill="1"/>
    <xf numFmtId="0" fontId="11" fillId="7" borderId="0" xfId="0" applyFont="1" applyFill="1" applyBorder="1"/>
    <xf numFmtId="0" fontId="13" fillId="7" borderId="0" xfId="11" applyFill="1"/>
    <xf numFmtId="0" fontId="11" fillId="7" borderId="0" xfId="12" applyFill="1"/>
    <xf numFmtId="0" fontId="0" fillId="6" borderId="0" xfId="0" applyFill="1"/>
    <xf numFmtId="164" fontId="6" fillId="0" borderId="2" xfId="14">
      <alignment horizontal="center"/>
    </xf>
    <xf numFmtId="164" fontId="6" fillId="4" borderId="2" xfId="15">
      <alignment horizontal="center"/>
    </xf>
    <xf numFmtId="43" fontId="6" fillId="0" borderId="2" xfId="14" applyNumberFormat="1">
      <alignment horizontal="center"/>
    </xf>
    <xf numFmtId="43" fontId="6" fillId="4" borderId="2" xfId="15" applyNumberFormat="1">
      <alignment horizontal="center"/>
    </xf>
    <xf numFmtId="0" fontId="12" fillId="7" borderId="0" xfId="17"/>
    <xf numFmtId="0" fontId="0" fillId="7" borderId="0" xfId="0" applyFill="1"/>
    <xf numFmtId="0" fontId="0" fillId="7" borderId="0" xfId="0" applyFill="1" applyBorder="1"/>
    <xf numFmtId="0" fontId="0" fillId="0" borderId="8" xfId="0" applyBorder="1"/>
    <xf numFmtId="0" fontId="0" fillId="0" borderId="9" xfId="0" applyBorder="1"/>
    <xf numFmtId="164" fontId="6" fillId="0" borderId="2" xfId="14" applyBorder="1">
      <alignment horizontal="center"/>
    </xf>
    <xf numFmtId="164" fontId="6" fillId="4" borderId="2" xfId="15" applyBorder="1">
      <alignment horizontal="center"/>
    </xf>
    <xf numFmtId="164" fontId="6" fillId="0" borderId="2" xfId="14" quotePrefix="1" applyBorder="1">
      <alignment horizontal="center"/>
    </xf>
    <xf numFmtId="0" fontId="15" fillId="0" borderId="8" xfId="0" applyFont="1" applyBorder="1"/>
    <xf numFmtId="0" fontId="12" fillId="7" borderId="0" xfId="17" applyFill="1" applyBorder="1"/>
    <xf numFmtId="0" fontId="15" fillId="0" borderId="9" xfId="0" applyFont="1" applyBorder="1"/>
    <xf numFmtId="0" fontId="15" fillId="7" borderId="0" xfId="0" applyFont="1" applyFill="1" applyBorder="1"/>
    <xf numFmtId="0" fontId="16" fillId="7" borderId="0" xfId="0" applyFont="1" applyFill="1" applyBorder="1" applyAlignment="1">
      <alignment horizontal="left" vertical="center" wrapText="1"/>
    </xf>
    <xf numFmtId="1" fontId="4" fillId="6" borderId="0" xfId="9" applyNumberFormat="1" applyFont="1" applyFill="1"/>
    <xf numFmtId="44" fontId="6" fillId="4" borderId="2" xfId="15" applyNumberFormat="1" applyAlignment="1"/>
    <xf numFmtId="44" fontId="4" fillId="7" borderId="0" xfId="9" applyFont="1" applyFill="1"/>
    <xf numFmtId="10" fontId="6" fillId="0" borderId="2" xfId="14" applyNumberFormat="1" applyAlignment="1"/>
    <xf numFmtId="169" fontId="4" fillId="6" borderId="0" xfId="0" applyNumberFormat="1" applyFont="1" applyFill="1"/>
    <xf numFmtId="2" fontId="4" fillId="6" borderId="0" xfId="9" applyNumberFormat="1" applyFont="1" applyFill="1"/>
    <xf numFmtId="2" fontId="4" fillId="6" borderId="0" xfId="0" applyNumberFormat="1" applyFont="1" applyFill="1"/>
    <xf numFmtId="170" fontId="4" fillId="6" borderId="0" xfId="10" applyNumberFormat="1" applyFont="1" applyFill="1"/>
    <xf numFmtId="166" fontId="4" fillId="6" borderId="0" xfId="0" applyNumberFormat="1" applyFont="1" applyFill="1"/>
    <xf numFmtId="168" fontId="4" fillId="6" borderId="0" xfId="0" applyNumberFormat="1" applyFont="1" applyFill="1"/>
    <xf numFmtId="1" fontId="4" fillId="7" borderId="0" xfId="9" applyNumberFormat="1" applyFont="1" applyFill="1"/>
    <xf numFmtId="169" fontId="4" fillId="7" borderId="0" xfId="0" applyNumberFormat="1" applyFont="1" applyFill="1"/>
    <xf numFmtId="0" fontId="6" fillId="0" borderId="2" xfId="14" applyNumberFormat="1" applyAlignment="1"/>
    <xf numFmtId="1" fontId="6" fillId="4" borderId="2" xfId="15" applyNumberFormat="1" applyAlignment="1"/>
    <xf numFmtId="0" fontId="6" fillId="4" borderId="2" xfId="15" applyNumberFormat="1" applyAlignment="1"/>
    <xf numFmtId="1" fontId="6" fillId="0" borderId="2" xfId="14" applyNumberFormat="1" applyAlignment="1"/>
    <xf numFmtId="44" fontId="6" fillId="0" borderId="2" xfId="14" applyNumberFormat="1" applyAlignment="1"/>
    <xf numFmtId="166" fontId="4" fillId="7" borderId="0" xfId="0" applyNumberFormat="1" applyFont="1" applyFill="1"/>
    <xf numFmtId="168" fontId="4" fillId="7" borderId="0" xfId="0" applyNumberFormat="1" applyFont="1" applyFill="1"/>
    <xf numFmtId="2" fontId="6" fillId="4" borderId="2" xfId="15" applyNumberFormat="1" applyAlignment="1"/>
    <xf numFmtId="2" fontId="6" fillId="0" borderId="2" xfId="14" applyNumberFormat="1" applyAlignment="1"/>
    <xf numFmtId="44" fontId="4" fillId="6" borderId="0" xfId="0" applyNumberFormat="1" applyFont="1" applyFill="1"/>
    <xf numFmtId="167" fontId="4" fillId="7" borderId="0" xfId="0" applyNumberFormat="1" applyFont="1" applyFill="1"/>
    <xf numFmtId="168" fontId="6" fillId="4" borderId="2" xfId="15" applyNumberFormat="1" applyAlignment="1"/>
    <xf numFmtId="168" fontId="6" fillId="0" borderId="2" xfId="14" applyNumberFormat="1" applyAlignment="1"/>
    <xf numFmtId="166" fontId="6" fillId="0" borderId="2" xfId="14" applyNumberFormat="1" applyAlignment="1"/>
    <xf numFmtId="166" fontId="6" fillId="4" borderId="2" xfId="15" applyNumberFormat="1" applyAlignment="1"/>
    <xf numFmtId="0" fontId="7" fillId="7" borderId="0" xfId="16" applyFill="1" applyBorder="1" applyAlignment="1">
      <alignment horizontal="left"/>
    </xf>
    <xf numFmtId="2" fontId="6" fillId="7" borderId="0" xfId="14" applyNumberFormat="1" applyFill="1" applyBorder="1" applyAlignment="1"/>
    <xf numFmtId="2" fontId="6" fillId="7" borderId="0" xfId="15" applyNumberFormat="1" applyFill="1" applyBorder="1" applyAlignment="1"/>
    <xf numFmtId="9" fontId="6" fillId="0" borderId="2" xfId="14" applyNumberFormat="1" applyAlignment="1"/>
    <xf numFmtId="9" fontId="6" fillId="4" borderId="2" xfId="15" applyNumberFormat="1" applyAlignment="1"/>
    <xf numFmtId="9" fontId="6" fillId="4" borderId="2" xfId="10" applyFont="1" applyFill="1" applyBorder="1" applyAlignment="1"/>
    <xf numFmtId="0" fontId="13" fillId="7" borderId="0" xfId="11" applyFill="1" applyBorder="1" applyAlignment="1">
      <alignment horizontal="left"/>
    </xf>
    <xf numFmtId="10" fontId="4" fillId="6" borderId="0" xfId="10" applyNumberFormat="1" applyFont="1" applyFill="1"/>
    <xf numFmtId="167" fontId="4" fillId="6" borderId="0" xfId="0" applyNumberFormat="1" applyFont="1" applyFill="1"/>
    <xf numFmtId="1" fontId="4" fillId="6" borderId="0" xfId="10" applyNumberFormat="1" applyFont="1" applyFill="1"/>
    <xf numFmtId="0" fontId="18" fillId="6" borderId="0" xfId="0" applyFont="1" applyFill="1"/>
    <xf numFmtId="171" fontId="6" fillId="0" borderId="2" xfId="14" applyNumberFormat="1" applyAlignment="1"/>
    <xf numFmtId="171" fontId="6" fillId="4" borderId="2" xfId="15" applyNumberFormat="1" applyAlignment="1"/>
    <xf numFmtId="9" fontId="4" fillId="6" borderId="0" xfId="10" applyFont="1" applyFill="1"/>
    <xf numFmtId="170" fontId="6" fillId="0" borderId="2" xfId="10" applyNumberFormat="1" applyFont="1" applyBorder="1" applyAlignment="1"/>
    <xf numFmtId="170" fontId="6" fillId="4" borderId="2" xfId="10" applyNumberFormat="1" applyFont="1" applyFill="1" applyBorder="1" applyAlignment="1"/>
    <xf numFmtId="10" fontId="4" fillId="7" borderId="0" xfId="10" applyNumberFormat="1" applyFont="1" applyFill="1"/>
    <xf numFmtId="9" fontId="4" fillId="7" borderId="0" xfId="0" applyNumberFormat="1" applyFont="1" applyFill="1"/>
    <xf numFmtId="1" fontId="4" fillId="7" borderId="0" xfId="10" applyNumberFormat="1" applyFont="1" applyFill="1"/>
    <xf numFmtId="10" fontId="4" fillId="7" borderId="0" xfId="0" applyNumberFormat="1" applyFont="1" applyFill="1"/>
    <xf numFmtId="170" fontId="4" fillId="7" borderId="0" xfId="0" applyNumberFormat="1" applyFont="1" applyFill="1"/>
    <xf numFmtId="0" fontId="17" fillId="7" borderId="0" xfId="0" applyFont="1" applyFill="1"/>
    <xf numFmtId="0" fontId="2" fillId="6" borderId="0" xfId="0" applyFont="1" applyFill="1"/>
    <xf numFmtId="0" fontId="2" fillId="7" borderId="0" xfId="0" applyFont="1" applyFill="1"/>
    <xf numFmtId="2" fontId="6" fillId="4" borderId="2" xfId="15" applyNumberFormat="1" applyFont="1" applyAlignment="1"/>
    <xf numFmtId="2" fontId="6" fillId="0" borderId="2" xfId="14" applyNumberFormat="1" applyFont="1" applyAlignment="1"/>
    <xf numFmtId="0" fontId="1" fillId="6" borderId="0" xfId="0" applyFont="1" applyFill="1"/>
    <xf numFmtId="0" fontId="1" fillId="7" borderId="0" xfId="0" applyFont="1" applyFill="1"/>
    <xf numFmtId="0" fontId="21" fillId="7" borderId="0" xfId="0" applyFont="1" applyFill="1" applyBorder="1"/>
    <xf numFmtId="10" fontId="0" fillId="7" borderId="0" xfId="10" applyNumberFormat="1" applyFont="1" applyFill="1"/>
    <xf numFmtId="10" fontId="6" fillId="4" borderId="2" xfId="15" applyNumberFormat="1" applyAlignment="1"/>
    <xf numFmtId="165" fontId="22" fillId="0" borderId="2" xfId="1" applyNumberFormat="1" applyFont="1" applyBorder="1" applyAlignment="1"/>
    <xf numFmtId="165" fontId="22" fillId="4" borderId="2" xfId="1" applyNumberFormat="1" applyFont="1" applyFill="1" applyBorder="1" applyAlignment="1"/>
    <xf numFmtId="10" fontId="0" fillId="7" borderId="0" xfId="0" applyNumberFormat="1" applyFill="1"/>
    <xf numFmtId="0" fontId="1" fillId="7" borderId="0" xfId="21" applyFill="1"/>
    <xf numFmtId="0" fontId="1" fillId="6" borderId="0" xfId="21" applyFill="1"/>
    <xf numFmtId="165" fontId="6" fillId="0" borderId="2" xfId="14" applyNumberFormat="1" applyAlignment="1"/>
    <xf numFmtId="165" fontId="6" fillId="4" borderId="2" xfId="15" applyNumberFormat="1" applyAlignment="1"/>
    <xf numFmtId="164" fontId="6" fillId="0" borderId="2" xfId="1" applyNumberFormat="1" applyFont="1" applyBorder="1" applyAlignment="1"/>
    <xf numFmtId="164" fontId="6" fillId="4" borderId="2" xfId="1" applyNumberFormat="1" applyFont="1" applyFill="1" applyBorder="1" applyAlignment="1"/>
    <xf numFmtId="0" fontId="1" fillId="6" borderId="0" xfId="0" applyFont="1" applyFill="1" applyAlignment="1">
      <alignment horizontal="left" vertical="center"/>
    </xf>
    <xf numFmtId="0" fontId="24" fillId="7" borderId="0" xfId="12" applyFont="1" applyFill="1"/>
    <xf numFmtId="0" fontId="25" fillId="7" borderId="0" xfId="0" applyFont="1" applyFill="1"/>
    <xf numFmtId="0" fontId="6" fillId="4" borderId="2" xfId="10" applyNumberFormat="1" applyFont="1" applyFill="1" applyBorder="1" applyAlignment="1"/>
    <xf numFmtId="0" fontId="27" fillId="10" borderId="0" xfId="5" applyFont="1" applyFill="1" applyBorder="1"/>
    <xf numFmtId="0" fontId="28" fillId="7" borderId="0" xfId="0" applyFont="1" applyFill="1"/>
    <xf numFmtId="0" fontId="13" fillId="7" borderId="0" xfId="0" applyFont="1" applyFill="1"/>
    <xf numFmtId="0" fontId="12" fillId="7" borderId="0" xfId="17" applyFont="1"/>
    <xf numFmtId="1" fontId="6" fillId="0" borderId="2" xfId="14" applyNumberFormat="1" applyAlignment="1">
      <alignment horizontal="right"/>
    </xf>
    <xf numFmtId="0" fontId="26" fillId="7" borderId="0" xfId="0" applyFont="1" applyFill="1"/>
    <xf numFmtId="0" fontId="0" fillId="15" borderId="0" xfId="0" applyFill="1"/>
    <xf numFmtId="0" fontId="30" fillId="15" borderId="14" xfId="26" applyFont="1" applyFill="1"/>
    <xf numFmtId="0" fontId="0" fillId="15" borderId="0" xfId="0" quotePrefix="1" applyFill="1" applyAlignment="1">
      <alignment horizontal="left" indent="2"/>
    </xf>
    <xf numFmtId="0" fontId="0" fillId="15" borderId="0" xfId="0" applyFill="1" applyAlignment="1">
      <alignment horizontal="left" indent="2"/>
    </xf>
    <xf numFmtId="168" fontId="32" fillId="0" borderId="2" xfId="14" applyNumberFormat="1" applyFont="1" applyAlignment="1">
      <alignment horizontal="center"/>
    </xf>
    <xf numFmtId="14" fontId="32" fillId="0" borderId="2" xfId="14" applyNumberFormat="1" applyFont="1" applyAlignment="1">
      <alignment horizontal="center"/>
    </xf>
    <xf numFmtId="0" fontId="32" fillId="0" borderId="2" xfId="14" applyNumberFormat="1" applyFont="1" applyAlignment="1"/>
    <xf numFmtId="2" fontId="32" fillId="4" borderId="2" xfId="15" applyNumberFormat="1" applyFont="1" applyAlignment="1">
      <alignment horizontal="center"/>
    </xf>
    <xf numFmtId="14" fontId="32" fillId="4" borderId="2" xfId="15" applyNumberFormat="1" applyFont="1" applyAlignment="1">
      <alignment horizontal="center"/>
    </xf>
    <xf numFmtId="0" fontId="32" fillId="4" borderId="2" xfId="15" applyNumberFormat="1" applyFont="1" applyAlignment="1"/>
    <xf numFmtId="49" fontId="32" fillId="4" borderId="2" xfId="15" applyNumberFormat="1" applyFont="1" applyAlignment="1">
      <alignment horizontal="center"/>
    </xf>
    <xf numFmtId="0" fontId="0" fillId="7" borderId="0" xfId="0" applyFont="1" applyFill="1"/>
    <xf numFmtId="0" fontId="0" fillId="6" borderId="0" xfId="0" applyFont="1" applyFill="1"/>
    <xf numFmtId="0" fontId="36" fillId="16" borderId="2" xfId="30" applyBorder="1" applyAlignment="1">
      <alignment horizontal="center" vertical="center" wrapText="1"/>
    </xf>
    <xf numFmtId="0" fontId="36" fillId="17" borderId="2" xfId="31" applyBorder="1" applyAlignment="1">
      <alignment horizontal="center"/>
    </xf>
    <xf numFmtId="0" fontId="36" fillId="17" borderId="2" xfId="31" applyBorder="1" applyAlignment="1">
      <alignment horizontal="left"/>
    </xf>
    <xf numFmtId="0" fontId="29" fillId="7" borderId="14" xfId="26" applyFill="1"/>
    <xf numFmtId="0" fontId="34" fillId="7" borderId="15" xfId="28" applyFill="1"/>
    <xf numFmtId="0" fontId="35" fillId="7" borderId="16" xfId="29" applyFill="1"/>
    <xf numFmtId="9" fontId="36" fillId="17" borderId="2" xfId="10" applyFont="1" applyFill="1" applyBorder="1" applyAlignment="1">
      <alignment horizontal="left"/>
    </xf>
    <xf numFmtId="0" fontId="36" fillId="17" borderId="2" xfId="31" applyBorder="1" applyAlignment="1">
      <alignment horizontal="center" vertical="center"/>
    </xf>
    <xf numFmtId="0" fontId="36" fillId="16" borderId="2" xfId="30" applyBorder="1" applyAlignment="1">
      <alignment horizontal="center" vertical="center" wrapText="1"/>
    </xf>
    <xf numFmtId="0" fontId="33" fillId="7" borderId="0" xfId="27" applyFont="1" applyFill="1" applyBorder="1"/>
    <xf numFmtId="0" fontId="34" fillId="0" borderId="15" xfId="28" applyFill="1"/>
    <xf numFmtId="0" fontId="36" fillId="16" borderId="2" xfId="30" applyBorder="1" applyAlignment="1">
      <alignment horizontal="left" vertical="center" wrapText="1"/>
    </xf>
    <xf numFmtId="0" fontId="36" fillId="16" borderId="0" xfId="30"/>
    <xf numFmtId="44" fontId="36" fillId="16" borderId="0" xfId="30" applyNumberFormat="1"/>
    <xf numFmtId="0" fontId="39" fillId="7" borderId="0" xfId="0" applyFont="1" applyFill="1"/>
    <xf numFmtId="0" fontId="34" fillId="7" borderId="15" xfId="28" applyFill="1"/>
    <xf numFmtId="43" fontId="1" fillId="7" borderId="0" xfId="0" applyNumberFormat="1" applyFont="1" applyFill="1"/>
    <xf numFmtId="0" fontId="36" fillId="16" borderId="2" xfId="30" applyBorder="1" applyAlignment="1">
      <alignment horizontal="center" vertical="center" wrapText="1"/>
    </xf>
    <xf numFmtId="0" fontId="34" fillId="7" borderId="15" xfId="28" applyFill="1"/>
    <xf numFmtId="0" fontId="36" fillId="16" borderId="2" xfId="30" applyBorder="1" applyAlignment="1">
      <alignment horizontal="center" vertical="center" wrapText="1"/>
    </xf>
    <xf numFmtId="0" fontId="40" fillId="7" borderId="0" xfId="0" applyFont="1" applyFill="1" applyBorder="1"/>
    <xf numFmtId="173" fontId="6" fillId="0" borderId="2" xfId="9" applyNumberFormat="1" applyFont="1" applyBorder="1" applyAlignment="1"/>
    <xf numFmtId="173" fontId="6" fillId="4" borderId="2" xfId="9" applyNumberFormat="1" applyFont="1" applyFill="1" applyBorder="1" applyAlignment="1"/>
    <xf numFmtId="0" fontId="36" fillId="16" borderId="2" xfId="30" applyBorder="1" applyAlignment="1">
      <alignment horizontal="center" vertical="center" wrapText="1"/>
    </xf>
    <xf numFmtId="9" fontId="1" fillId="7" borderId="0" xfId="10" applyFont="1" applyFill="1"/>
    <xf numFmtId="1" fontId="4" fillId="7" borderId="0" xfId="0" applyNumberFormat="1" applyFont="1" applyFill="1"/>
    <xf numFmtId="0" fontId="13" fillId="7" borderId="0" xfId="11" applyFill="1" applyAlignment="1">
      <alignment horizontal="left" vertical="top" wrapText="1"/>
    </xf>
    <xf numFmtId="0" fontId="40" fillId="7" borderId="0" xfId="0" applyFont="1" applyFill="1" applyBorder="1" applyAlignment="1"/>
    <xf numFmtId="0" fontId="36" fillId="16" borderId="11" xfId="30" applyBorder="1" applyAlignment="1">
      <alignment vertical="center" wrapText="1"/>
    </xf>
    <xf numFmtId="0" fontId="4" fillId="0" borderId="0" xfId="0" applyFont="1" applyFill="1"/>
    <xf numFmtId="0" fontId="29" fillId="7" borderId="14" xfId="26" applyFill="1"/>
    <xf numFmtId="0" fontId="36" fillId="16" borderId="2" xfId="30" applyBorder="1" applyAlignment="1">
      <alignment horizontal="center" vertical="center" wrapText="1"/>
    </xf>
    <xf numFmtId="0" fontId="29" fillId="7" borderId="14" xfId="26" applyFill="1" applyAlignment="1"/>
    <xf numFmtId="164" fontId="1" fillId="7" borderId="0" xfId="0" applyNumberFormat="1" applyFont="1" applyFill="1"/>
    <xf numFmtId="0" fontId="36" fillId="16" borderId="2" xfId="30" applyBorder="1" applyAlignment="1">
      <alignment horizontal="center" vertical="center" wrapText="1"/>
    </xf>
    <xf numFmtId="0" fontId="36" fillId="16" borderId="2" xfId="30" applyBorder="1" applyAlignment="1">
      <alignment horizontal="center" vertical="center" wrapText="1"/>
    </xf>
    <xf numFmtId="20" fontId="36" fillId="16" borderId="2" xfId="30" applyNumberFormat="1" applyBorder="1" applyAlignment="1">
      <alignment horizontal="center" vertical="center" wrapText="1"/>
    </xf>
    <xf numFmtId="43" fontId="6" fillId="0" borderId="2" xfId="1" applyFont="1" applyBorder="1" applyAlignment="1"/>
    <xf numFmtId="43" fontId="6" fillId="4" borderId="2" xfId="1" applyFont="1" applyFill="1" applyBorder="1" applyAlignment="1"/>
    <xf numFmtId="0" fontId="4" fillId="18" borderId="0" xfId="0" applyFont="1" applyFill="1"/>
    <xf numFmtId="0" fontId="36" fillId="17" borderId="2" xfId="31" applyBorder="1" applyAlignment="1">
      <alignment horizontal="left"/>
    </xf>
    <xf numFmtId="0" fontId="36" fillId="17" borderId="2" xfId="31" applyBorder="1" applyAlignment="1">
      <alignment horizontal="left"/>
    </xf>
    <xf numFmtId="0" fontId="36" fillId="16" borderId="2" xfId="30" applyBorder="1" applyAlignment="1">
      <alignment horizontal="center" vertical="center" wrapText="1"/>
    </xf>
    <xf numFmtId="0" fontId="36" fillId="17" borderId="10" xfId="31" applyBorder="1" applyAlignment="1">
      <alignment horizontal="left"/>
    </xf>
    <xf numFmtId="0" fontId="29" fillId="7" borderId="14" xfId="26" applyFill="1"/>
    <xf numFmtId="0" fontId="36" fillId="16" borderId="2" xfId="30" applyBorder="1" applyAlignment="1">
      <alignment horizontal="center" vertical="center" wrapText="1"/>
    </xf>
    <xf numFmtId="0" fontId="1" fillId="0" borderId="0" xfId="0" applyFont="1" applyFill="1"/>
    <xf numFmtId="0" fontId="29" fillId="7" borderId="14" xfId="26" applyFill="1"/>
    <xf numFmtId="0" fontId="36" fillId="16" borderId="2" xfId="30" applyBorder="1" applyAlignment="1">
      <alignment horizontal="center" vertical="center" wrapText="1"/>
    </xf>
    <xf numFmtId="0" fontId="36" fillId="16" borderId="2" xfId="30" applyBorder="1" applyAlignment="1">
      <alignment horizontal="center" vertical="center" wrapText="1"/>
    </xf>
    <xf numFmtId="0" fontId="13" fillId="7" borderId="0" xfId="11" applyFill="1" applyBorder="1" applyAlignment="1">
      <alignment horizontal="left" vertical="top" wrapText="1"/>
    </xf>
    <xf numFmtId="0" fontId="13" fillId="7" borderId="0" xfId="17" applyFont="1"/>
    <xf numFmtId="0" fontId="12" fillId="7" borderId="0" xfId="0" applyFont="1" applyFill="1"/>
    <xf numFmtId="0" fontId="4" fillId="19"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36" fillId="16" borderId="2" xfId="30" applyBorder="1" applyAlignment="1">
      <alignment horizontal="center" vertical="center" wrapText="1"/>
    </xf>
    <xf numFmtId="0" fontId="34" fillId="7" borderId="15" xfId="28" applyFill="1"/>
    <xf numFmtId="0" fontId="36" fillId="16" borderId="2" xfId="30" applyBorder="1" applyAlignment="1">
      <alignment horizontal="center" vertical="center" wrapText="1"/>
    </xf>
    <xf numFmtId="0" fontId="13" fillId="7" borderId="0" xfId="11" applyFill="1" applyAlignment="1">
      <alignment horizontal="left" wrapText="1"/>
    </xf>
    <xf numFmtId="0" fontId="36" fillId="17" borderId="2" xfId="31" applyBorder="1" applyAlignment="1">
      <alignment horizontal="left"/>
    </xf>
    <xf numFmtId="0" fontId="36" fillId="17" borderId="2" xfId="31" applyBorder="1" applyAlignment="1">
      <alignment horizontal="left"/>
    </xf>
    <xf numFmtId="0" fontId="34" fillId="7" borderId="15" xfId="28" applyFill="1"/>
    <xf numFmtId="0" fontId="36" fillId="17" borderId="2" xfId="31" applyBorder="1" applyAlignment="1">
      <alignment horizontal="left"/>
    </xf>
    <xf numFmtId="0" fontId="36" fillId="17" borderId="2" xfId="31" applyBorder="1" applyAlignment="1">
      <alignment horizontal="left"/>
    </xf>
    <xf numFmtId="0" fontId="36" fillId="16" borderId="2" xfId="30" applyBorder="1" applyAlignment="1">
      <alignment horizontal="center" vertical="center" wrapText="1"/>
    </xf>
    <xf numFmtId="0" fontId="36" fillId="16" borderId="2" xfId="30" applyBorder="1" applyAlignment="1">
      <alignment horizontal="center" vertical="center" wrapText="1"/>
    </xf>
    <xf numFmtId="0" fontId="36" fillId="16" borderId="2" xfId="30" applyBorder="1" applyAlignment="1">
      <alignment horizontal="center" vertical="center" wrapText="1"/>
    </xf>
    <xf numFmtId="0" fontId="34" fillId="7" borderId="15" xfId="28" applyFill="1"/>
    <xf numFmtId="9" fontId="6" fillId="4" borderId="2" xfId="15" applyNumberFormat="1" applyAlignment="1">
      <alignment horizontal="center"/>
    </xf>
    <xf numFmtId="9" fontId="6" fillId="0" borderId="2" xfId="14" applyNumberFormat="1" applyAlignment="1">
      <alignment horizontal="center"/>
    </xf>
    <xf numFmtId="0" fontId="36" fillId="16" borderId="24" xfId="30" applyBorder="1" applyAlignment="1">
      <alignment horizontal="center" vertical="center" wrapText="1"/>
    </xf>
    <xf numFmtId="1" fontId="6" fillId="4" borderId="2" xfId="15" applyNumberFormat="1" applyAlignment="1">
      <alignment horizontal="right"/>
    </xf>
    <xf numFmtId="174" fontId="6" fillId="0" borderId="2" xfId="14" applyNumberFormat="1" applyAlignment="1">
      <alignment horizontal="right"/>
    </xf>
    <xf numFmtId="174" fontId="6" fillId="4" borderId="2" xfId="15" applyNumberFormat="1" applyAlignment="1">
      <alignment horizontal="right"/>
    </xf>
    <xf numFmtId="0" fontId="36" fillId="17" borderId="2" xfId="31" applyBorder="1" applyAlignment="1">
      <alignment horizontal="left"/>
    </xf>
    <xf numFmtId="0" fontId="4" fillId="7" borderId="0" xfId="0" applyFont="1" applyFill="1"/>
    <xf numFmtId="0" fontId="36" fillId="17" borderId="2" xfId="31" applyBorder="1" applyAlignment="1">
      <alignment horizontal="left"/>
    </xf>
    <xf numFmtId="0" fontId="40" fillId="7" borderId="0" xfId="0" applyFont="1" applyFill="1" applyBorder="1"/>
    <xf numFmtId="0" fontId="4" fillId="7" borderId="0" xfId="0" applyFont="1" applyFill="1"/>
    <xf numFmtId="0" fontId="4" fillId="6" borderId="0" xfId="0" applyFont="1" applyFill="1"/>
    <xf numFmtId="0" fontId="12" fillId="7" borderId="0" xfId="17"/>
    <xf numFmtId="0" fontId="34" fillId="7" borderId="15" xfId="28" applyFill="1"/>
    <xf numFmtId="0" fontId="36" fillId="16" borderId="2" xfId="30" applyBorder="1" applyAlignment="1">
      <alignment horizontal="center" vertical="center" wrapText="1"/>
    </xf>
    <xf numFmtId="0" fontId="36" fillId="17" borderId="2" xfId="31" applyBorder="1" applyAlignment="1">
      <alignment horizontal="left"/>
    </xf>
    <xf numFmtId="0" fontId="6" fillId="4" borderId="2" xfId="15" applyNumberFormat="1" applyAlignment="1"/>
    <xf numFmtId="0" fontId="29" fillId="7" borderId="14" xfId="26" applyFill="1"/>
    <xf numFmtId="175" fontId="6" fillId="4" borderId="2" xfId="15" applyNumberFormat="1" applyAlignment="1"/>
    <xf numFmtId="175" fontId="6" fillId="0" borderId="2" xfId="14" applyNumberFormat="1" applyAlignment="1"/>
    <xf numFmtId="0" fontId="1" fillId="6" borderId="0" xfId="0" applyFont="1" applyFill="1" applyBorder="1"/>
    <xf numFmtId="0" fontId="0" fillId="6" borderId="8" xfId="0" applyFill="1" applyBorder="1"/>
    <xf numFmtId="0" fontId="0" fillId="6" borderId="1" xfId="0" applyFill="1" applyBorder="1"/>
    <xf numFmtId="0" fontId="29" fillId="7" borderId="0" xfId="26" applyFill="1" applyBorder="1"/>
    <xf numFmtId="165" fontId="6" fillId="4" borderId="10" xfId="1" applyNumberFormat="1" applyFont="1" applyFill="1" applyBorder="1" applyAlignment="1">
      <alignment horizontal="center" vertical="center"/>
    </xf>
    <xf numFmtId="165" fontId="6" fillId="0" borderId="10" xfId="1" applyNumberFormat="1" applyFont="1" applyFill="1" applyBorder="1" applyAlignment="1">
      <alignment horizontal="center" vertical="center"/>
    </xf>
    <xf numFmtId="0" fontId="36" fillId="16" borderId="2" xfId="30" applyBorder="1" applyAlignment="1">
      <alignment horizontal="center" vertical="center" wrapText="1"/>
    </xf>
    <xf numFmtId="0" fontId="34" fillId="7" borderId="15" xfId="28" applyFill="1"/>
    <xf numFmtId="0" fontId="13" fillId="7" borderId="0" xfId="11" applyFill="1" applyBorder="1" applyAlignment="1">
      <alignment horizontal="left" vertical="top" wrapText="1"/>
    </xf>
    <xf numFmtId="165" fontId="6" fillId="0" borderId="11" xfId="1" applyNumberFormat="1" applyFont="1" applyFill="1" applyBorder="1" applyAlignment="1">
      <alignment horizontal="center" vertical="center"/>
    </xf>
    <xf numFmtId="165" fontId="6" fillId="0" borderId="12" xfId="1" applyNumberFormat="1" applyFont="1" applyFill="1" applyBorder="1" applyAlignment="1">
      <alignment horizontal="center" vertical="center"/>
    </xf>
    <xf numFmtId="165" fontId="6" fillId="0" borderId="13" xfId="1" applyNumberFormat="1" applyFont="1" applyFill="1" applyBorder="1" applyAlignment="1">
      <alignment horizontal="center" vertical="center"/>
    </xf>
    <xf numFmtId="165" fontId="6" fillId="4" borderId="13" xfId="1" applyNumberFormat="1" applyFont="1" applyFill="1" applyBorder="1" applyAlignment="1">
      <alignment horizontal="center" vertical="center"/>
    </xf>
    <xf numFmtId="0" fontId="13" fillId="7" borderId="0" xfId="17" applyFont="1" applyFill="1" applyBorder="1"/>
    <xf numFmtId="0" fontId="0" fillId="7" borderId="0" xfId="0" applyFont="1" applyFill="1" applyBorder="1"/>
    <xf numFmtId="2" fontId="6" fillId="0" borderId="2" xfId="14" applyNumberFormat="1" applyAlignment="1">
      <alignment horizontal="right"/>
    </xf>
    <xf numFmtId="2" fontId="6" fillId="4" borderId="2" xfId="15" applyNumberFormat="1" applyAlignment="1">
      <alignment horizontal="right"/>
    </xf>
    <xf numFmtId="0" fontId="29" fillId="7" borderId="14" xfId="26" applyFill="1"/>
    <xf numFmtId="0" fontId="36" fillId="16" borderId="2" xfId="30" applyBorder="1" applyAlignment="1">
      <alignment horizontal="center" vertical="center" wrapText="1"/>
    </xf>
    <xf numFmtId="0" fontId="29" fillId="7" borderId="14" xfId="26" applyFill="1"/>
    <xf numFmtId="0" fontId="36" fillId="16" borderId="24" xfId="30" applyBorder="1" applyAlignment="1">
      <alignment horizontal="center" vertical="center" wrapText="1"/>
    </xf>
    <xf numFmtId="0" fontId="31" fillId="7" borderId="0" xfId="3" applyFont="1" applyFill="1" applyBorder="1"/>
    <xf numFmtId="0" fontId="50" fillId="16" borderId="2" xfId="30" applyFont="1" applyBorder="1" applyAlignment="1">
      <alignment horizontal="center" vertical="center" wrapText="1"/>
    </xf>
    <xf numFmtId="0" fontId="13" fillId="7" borderId="0" xfId="0" applyFont="1" applyFill="1" applyAlignment="1"/>
    <xf numFmtId="0" fontId="0" fillId="0" borderId="0" xfId="0"/>
    <xf numFmtId="0" fontId="34" fillId="7" borderId="15" xfId="28" applyFill="1"/>
    <xf numFmtId="0" fontId="36" fillId="16" borderId="2" xfId="30" applyBorder="1" applyAlignment="1">
      <alignment horizontal="center" vertical="center" wrapText="1"/>
    </xf>
    <xf numFmtId="0" fontId="36" fillId="17" borderId="2" xfId="31" applyBorder="1" applyAlignment="1">
      <alignment horizontal="left"/>
    </xf>
    <xf numFmtId="0" fontId="4" fillId="7" borderId="0" xfId="0" applyFont="1" applyFill="1"/>
    <xf numFmtId="0" fontId="29" fillId="7" borderId="14" xfId="26" applyFill="1" applyAlignment="1"/>
    <xf numFmtId="0" fontId="36" fillId="16" borderId="0" xfId="30" applyBorder="1" applyAlignment="1">
      <alignment horizontal="center" vertical="center" wrapText="1"/>
    </xf>
    <xf numFmtId="1" fontId="4" fillId="19" borderId="0" xfId="0" applyNumberFormat="1" applyFont="1" applyFill="1" applyBorder="1" applyAlignment="1">
      <alignment horizontal="center" vertical="center" wrapText="1"/>
    </xf>
    <xf numFmtId="1" fontId="4" fillId="0" borderId="0" xfId="0" applyNumberFormat="1" applyFont="1" applyFill="1" applyBorder="1" applyAlignment="1">
      <alignment horizontal="center" vertical="center" wrapText="1"/>
    </xf>
    <xf numFmtId="0" fontId="4" fillId="6" borderId="0" xfId="0" applyFont="1" applyFill="1"/>
    <xf numFmtId="0" fontId="13" fillId="7" borderId="0" xfId="0" applyFont="1" applyFill="1"/>
    <xf numFmtId="0" fontId="36" fillId="17" borderId="10" xfId="31" applyBorder="1" applyAlignment="1">
      <alignment horizontal="left"/>
    </xf>
    <xf numFmtId="2" fontId="6" fillId="4" borderId="2" xfId="10" applyNumberFormat="1" applyFont="1" applyFill="1" applyBorder="1" applyAlignment="1"/>
    <xf numFmtId="2" fontId="6" fillId="0" borderId="2" xfId="10" applyNumberFormat="1" applyFont="1" applyBorder="1" applyAlignment="1"/>
    <xf numFmtId="168" fontId="1" fillId="6" borderId="0" xfId="0" applyNumberFormat="1" applyFont="1" applyFill="1"/>
    <xf numFmtId="0" fontId="36" fillId="16" borderId="2" xfId="30" applyBorder="1" applyAlignment="1">
      <alignment horizontal="center" vertical="center" wrapText="1"/>
    </xf>
    <xf numFmtId="0" fontId="59" fillId="0" borderId="0" xfId="0" applyFont="1" applyAlignment="1">
      <alignment vertical="center"/>
    </xf>
    <xf numFmtId="0" fontId="32" fillId="0" borderId="2" xfId="14" applyNumberFormat="1" applyFont="1" applyAlignment="1">
      <alignment vertical="top"/>
    </xf>
    <xf numFmtId="0" fontId="32" fillId="4" borderId="2" xfId="15" applyNumberFormat="1" applyFont="1" applyAlignment="1">
      <alignment vertical="top"/>
    </xf>
    <xf numFmtId="0" fontId="32" fillId="4" borderId="2" xfId="15" applyNumberFormat="1" applyFont="1" applyAlignment="1">
      <alignment vertical="top" wrapText="1"/>
    </xf>
    <xf numFmtId="0" fontId="32" fillId="0" borderId="2" xfId="14" applyNumberFormat="1" applyFont="1" applyAlignment="1">
      <alignment vertical="top" wrapText="1"/>
    </xf>
    <xf numFmtId="0" fontId="6" fillId="4" borderId="2" xfId="15" applyNumberFormat="1" applyAlignment="1">
      <alignment horizontal="right"/>
    </xf>
    <xf numFmtId="0" fontId="0" fillId="0" borderId="5" xfId="0" applyBorder="1" applyAlignment="1">
      <alignment vertical="top" wrapText="1"/>
    </xf>
    <xf numFmtId="175" fontId="6" fillId="4" borderId="2" xfId="15" applyNumberFormat="1" applyAlignment="1">
      <alignment horizontal="right"/>
    </xf>
    <xf numFmtId="175" fontId="6" fillId="0" borderId="2" xfId="14" applyNumberFormat="1" applyAlignment="1">
      <alignment horizontal="right"/>
    </xf>
    <xf numFmtId="0" fontId="36" fillId="16" borderId="2" xfId="30" applyBorder="1" applyAlignment="1">
      <alignment horizontal="center" vertical="center" wrapText="1"/>
    </xf>
    <xf numFmtId="0" fontId="36" fillId="17" borderId="10" xfId="31" applyBorder="1" applyAlignment="1">
      <alignment horizontal="left"/>
    </xf>
    <xf numFmtId="0" fontId="6" fillId="0" borderId="2" xfId="14" applyNumberFormat="1" applyAlignment="1">
      <alignment horizontal="right"/>
    </xf>
    <xf numFmtId="0" fontId="60" fillId="7" borderId="0" xfId="0" applyFont="1" applyFill="1"/>
    <xf numFmtId="1" fontId="4" fillId="6" borderId="0" xfId="0" applyNumberFormat="1" applyFont="1" applyFill="1"/>
    <xf numFmtId="0" fontId="26" fillId="7" borderId="0" xfId="11" applyFont="1" applyFill="1"/>
    <xf numFmtId="0" fontId="12" fillId="7" borderId="0" xfId="17"/>
    <xf numFmtId="0" fontId="0" fillId="6" borderId="0" xfId="0" applyFill="1"/>
    <xf numFmtId="2" fontId="6" fillId="0" borderId="2" xfId="14" applyNumberFormat="1" applyAlignment="1"/>
    <xf numFmtId="2" fontId="6" fillId="4" borderId="2" xfId="15" applyNumberFormat="1" applyAlignment="1"/>
    <xf numFmtId="0" fontId="36" fillId="16" borderId="2" xfId="30" applyBorder="1" applyAlignment="1">
      <alignment horizontal="center" vertical="center" wrapText="1"/>
    </xf>
    <xf numFmtId="0" fontId="61" fillId="0" borderId="2" xfId="14" applyNumberFormat="1" applyFont="1" applyAlignment="1">
      <alignment horizontal="right" vertical="center" wrapText="1"/>
    </xf>
    <xf numFmtId="0" fontId="36" fillId="16" borderId="2" xfId="30" applyBorder="1" applyAlignment="1">
      <alignment horizontal="center" vertical="center" wrapText="1"/>
    </xf>
    <xf numFmtId="0" fontId="36" fillId="16" borderId="0" xfId="30" applyBorder="1" applyAlignment="1">
      <alignment horizontal="center" vertical="center" wrapText="1"/>
    </xf>
    <xf numFmtId="0" fontId="34" fillId="7" borderId="15" xfId="28" applyFill="1"/>
    <xf numFmtId="0" fontId="29" fillId="7" borderId="14" xfId="26" applyFill="1"/>
    <xf numFmtId="0" fontId="36" fillId="16" borderId="2" xfId="30" applyBorder="1" applyAlignment="1">
      <alignment horizontal="center" vertical="center" wrapText="1"/>
    </xf>
    <xf numFmtId="0" fontId="34" fillId="7" borderId="15" xfId="28" applyFill="1"/>
    <xf numFmtId="0" fontId="13" fillId="7" borderId="0" xfId="0" applyFont="1" applyFill="1" applyAlignment="1">
      <alignment horizontal="left" vertical="top" wrapText="1"/>
    </xf>
    <xf numFmtId="0" fontId="13" fillId="7" borderId="0" xfId="11" applyFill="1" applyAlignment="1">
      <alignment horizontal="left" wrapText="1"/>
    </xf>
    <xf numFmtId="0" fontId="36" fillId="16" borderId="24" xfId="30" applyBorder="1" applyAlignment="1">
      <alignment horizontal="center" vertical="center" wrapText="1"/>
    </xf>
    <xf numFmtId="10" fontId="6" fillId="0" borderId="2" xfId="14" applyNumberFormat="1" applyAlignment="1">
      <alignment horizontal="right"/>
    </xf>
    <xf numFmtId="0" fontId="29" fillId="7" borderId="14" xfId="26" applyFill="1"/>
    <xf numFmtId="0" fontId="19" fillId="7" borderId="0" xfId="3" applyFill="1"/>
    <xf numFmtId="0" fontId="12" fillId="15" borderId="0" xfId="17" applyFill="1"/>
    <xf numFmtId="0" fontId="6" fillId="4" borderId="2" xfId="15" applyNumberFormat="1" applyFont="1" applyFill="1" applyAlignment="1">
      <alignment horizontal="center" vertical="center"/>
    </xf>
    <xf numFmtId="165" fontId="6" fillId="4" borderId="2" xfId="1" applyNumberFormat="1" applyFont="1" applyFill="1" applyBorder="1" applyAlignment="1">
      <alignment horizontal="right" vertical="center"/>
    </xf>
    <xf numFmtId="0" fontId="6" fillId="6" borderId="2" xfId="14" applyNumberFormat="1" applyFont="1" applyFill="1" applyAlignment="1">
      <alignment horizontal="center" vertical="center"/>
    </xf>
    <xf numFmtId="2" fontId="0" fillId="7" borderId="0" xfId="0" applyNumberFormat="1" applyFill="1"/>
    <xf numFmtId="0" fontId="0" fillId="0" borderId="0" xfId="0" applyFill="1"/>
    <xf numFmtId="0" fontId="36" fillId="49" borderId="2" xfId="0" applyFont="1" applyFill="1" applyBorder="1" applyAlignment="1">
      <alignment horizontal="center" vertical="center"/>
    </xf>
    <xf numFmtId="0" fontId="36" fillId="17" borderId="4" xfId="31" applyFont="1" applyBorder="1" applyAlignment="1">
      <alignment horizontal="left"/>
    </xf>
    <xf numFmtId="0" fontId="36" fillId="49" borderId="4" xfId="31" applyFont="1" applyFill="1" applyBorder="1" applyAlignment="1">
      <alignment horizontal="left"/>
    </xf>
    <xf numFmtId="0" fontId="6" fillId="4" borderId="3" xfId="15" applyNumberFormat="1" applyFont="1" applyFill="1" applyBorder="1" applyAlignment="1">
      <alignment horizontal="center" vertical="center"/>
    </xf>
    <xf numFmtId="0" fontId="36" fillId="17" borderId="2" xfId="31" applyFont="1" applyBorder="1" applyAlignment="1">
      <alignment horizontal="left"/>
    </xf>
    <xf numFmtId="0" fontId="6" fillId="4" borderId="10" xfId="15" applyNumberFormat="1" applyFont="1" applyFill="1" applyBorder="1" applyAlignment="1">
      <alignment horizontal="center" vertical="center"/>
    </xf>
    <xf numFmtId="0" fontId="63" fillId="7" borderId="0" xfId="0" applyFont="1" applyFill="1"/>
    <xf numFmtId="0" fontId="63" fillId="7" borderId="0" xfId="0" applyFont="1" applyFill="1" applyAlignment="1">
      <alignment horizontal="left"/>
    </xf>
    <xf numFmtId="0" fontId="1" fillId="6" borderId="0" xfId="0" applyFont="1" applyFill="1" applyAlignment="1">
      <alignment horizontal="right"/>
    </xf>
    <xf numFmtId="165" fontId="6" fillId="0" borderId="2" xfId="1" applyNumberFormat="1" applyFont="1" applyFill="1" applyBorder="1" applyAlignment="1">
      <alignment horizontal="right" vertical="center"/>
    </xf>
    <xf numFmtId="165" fontId="6" fillId="0" borderId="10" xfId="1" applyNumberFormat="1" applyFont="1" applyFill="1" applyBorder="1" applyAlignment="1">
      <alignment horizontal="right" vertical="center"/>
    </xf>
    <xf numFmtId="165" fontId="4" fillId="0" borderId="2" xfId="1" applyNumberFormat="1" applyFont="1" applyFill="1" applyBorder="1" applyAlignment="1">
      <alignment horizontal="right" vertical="center"/>
    </xf>
    <xf numFmtId="165" fontId="4" fillId="0" borderId="10" xfId="1" applyNumberFormat="1" applyFont="1" applyFill="1" applyBorder="1" applyAlignment="1">
      <alignment horizontal="right" vertical="center"/>
    </xf>
    <xf numFmtId="165" fontId="4" fillId="0" borderId="2" xfId="1" quotePrefix="1" applyNumberFormat="1" applyFont="1" applyFill="1" applyBorder="1" applyAlignment="1">
      <alignment horizontal="right" vertical="center"/>
    </xf>
    <xf numFmtId="165" fontId="6" fillId="4" borderId="10" xfId="1" applyNumberFormat="1" applyFont="1" applyFill="1" applyBorder="1" applyAlignment="1">
      <alignment horizontal="right" vertical="center"/>
    </xf>
    <xf numFmtId="165" fontId="4" fillId="4" borderId="2" xfId="1" applyNumberFormat="1" applyFont="1" applyFill="1" applyBorder="1" applyAlignment="1">
      <alignment horizontal="right" vertical="center"/>
    </xf>
    <xf numFmtId="165" fontId="4" fillId="4" borderId="10" xfId="1" applyNumberFormat="1" applyFont="1" applyFill="1" applyBorder="1" applyAlignment="1">
      <alignment horizontal="right" vertical="center"/>
    </xf>
    <xf numFmtId="165" fontId="4" fillId="4" borderId="3" xfId="1" applyNumberFormat="1" applyFont="1" applyFill="1" applyBorder="1" applyAlignment="1">
      <alignment horizontal="right" vertical="center"/>
    </xf>
    <xf numFmtId="165" fontId="4" fillId="4" borderId="25" xfId="1" applyNumberFormat="1" applyFont="1" applyFill="1" applyBorder="1" applyAlignment="1">
      <alignment horizontal="right" vertical="center"/>
    </xf>
    <xf numFmtId="0" fontId="6" fillId="6" borderId="10" xfId="15" applyNumberFormat="1" applyFont="1" applyFill="1" applyBorder="1" applyAlignment="1">
      <alignment horizontal="center" vertical="center"/>
    </xf>
    <xf numFmtId="165" fontId="6" fillId="48" borderId="0" xfId="1" applyNumberFormat="1" applyFont="1" applyFill="1" applyBorder="1" applyAlignment="1">
      <alignment horizontal="right" vertical="center"/>
    </xf>
    <xf numFmtId="165" fontId="4" fillId="48" borderId="0" xfId="1" applyNumberFormat="1" applyFont="1" applyFill="1" applyBorder="1" applyAlignment="1">
      <alignment horizontal="right" vertical="center"/>
    </xf>
    <xf numFmtId="0" fontId="6" fillId="48" borderId="0" xfId="15" applyNumberFormat="1" applyFont="1" applyFill="1" applyBorder="1" applyAlignment="1">
      <alignment horizontal="center" vertical="center"/>
    </xf>
    <xf numFmtId="0" fontId="1" fillId="7" borderId="0" xfId="0" applyFont="1" applyFill="1" applyAlignment="1">
      <alignment horizontal="right"/>
    </xf>
    <xf numFmtId="0" fontId="36" fillId="17" borderId="0" xfId="31" applyBorder="1" applyAlignment="1">
      <alignment horizontal="left"/>
    </xf>
    <xf numFmtId="164" fontId="6" fillId="0" borderId="0" xfId="1" applyNumberFormat="1" applyFont="1" applyBorder="1" applyAlignment="1"/>
    <xf numFmtId="0" fontId="29" fillId="7" borderId="14" xfId="26" applyFill="1"/>
    <xf numFmtId="44" fontId="1" fillId="6" borderId="0" xfId="0" applyNumberFormat="1" applyFont="1" applyFill="1"/>
    <xf numFmtId="0" fontId="29" fillId="7" borderId="14" xfId="26" applyFill="1"/>
    <xf numFmtId="0" fontId="36" fillId="16" borderId="2" xfId="30" applyBorder="1" applyAlignment="1">
      <alignment horizontal="center" vertical="center" wrapText="1"/>
    </xf>
    <xf numFmtId="0" fontId="34" fillId="7" borderId="15" xfId="28" applyFill="1"/>
    <xf numFmtId="0" fontId="36" fillId="16" borderId="3" xfId="30" applyBorder="1" applyAlignment="1">
      <alignment horizontal="center" vertical="center"/>
    </xf>
    <xf numFmtId="0" fontId="13" fillId="7" borderId="0" xfId="0" applyFont="1" applyFill="1" applyAlignment="1">
      <alignment wrapText="1"/>
    </xf>
    <xf numFmtId="0" fontId="12" fillId="7" borderId="0" xfId="17" applyAlignment="1">
      <alignment wrapText="1"/>
    </xf>
    <xf numFmtId="165" fontId="6" fillId="0" borderId="12" xfId="1" applyNumberFormat="1" applyFont="1" applyFill="1" applyBorder="1" applyAlignment="1">
      <alignment horizontal="center" vertical="center"/>
    </xf>
    <xf numFmtId="0" fontId="64" fillId="4" borderId="2" xfId="3" applyNumberFormat="1" applyFont="1" applyFill="1" applyBorder="1" applyAlignment="1">
      <alignment wrapText="1"/>
    </xf>
    <xf numFmtId="0" fontId="64" fillId="0" borderId="2" xfId="3" applyNumberFormat="1" applyFont="1" applyBorder="1" applyAlignment="1">
      <alignment wrapText="1"/>
    </xf>
    <xf numFmtId="0" fontId="15" fillId="4" borderId="2" xfId="15" applyNumberFormat="1" applyFont="1" applyAlignment="1">
      <alignment wrapText="1"/>
    </xf>
    <xf numFmtId="0" fontId="15" fillId="9" borderId="2" xfId="16" applyFont="1" applyFill="1" applyAlignment="1">
      <alignment horizontal="center" vertical="center" wrapText="1"/>
    </xf>
    <xf numFmtId="0" fontId="15" fillId="0" borderId="2" xfId="14" applyNumberFormat="1" applyFont="1" applyAlignment="1">
      <alignment wrapText="1"/>
    </xf>
    <xf numFmtId="0" fontId="15" fillId="12" borderId="6" xfId="16" applyFont="1" applyFill="1" applyBorder="1" applyAlignment="1">
      <alignment horizontal="center" vertical="center" wrapText="1"/>
    </xf>
    <xf numFmtId="0" fontId="65" fillId="16" borderId="2" xfId="30" applyFont="1" applyBorder="1" applyAlignment="1">
      <alignment horizontal="center" vertical="center" wrapText="1"/>
    </xf>
    <xf numFmtId="0" fontId="67" fillId="7" borderId="0" xfId="0" applyFont="1" applyFill="1"/>
    <xf numFmtId="0" fontId="68" fillId="4" borderId="2" xfId="15" applyNumberFormat="1" applyFont="1" applyAlignment="1">
      <alignment horizontal="center"/>
    </xf>
    <xf numFmtId="0" fontId="68" fillId="4" borderId="2" xfId="15" applyNumberFormat="1" applyFont="1" applyAlignment="1">
      <alignment horizontal="left"/>
    </xf>
    <xf numFmtId="0" fontId="68" fillId="0" borderId="2" xfId="14" applyNumberFormat="1" applyFont="1" applyAlignment="1">
      <alignment horizontal="center"/>
    </xf>
    <xf numFmtId="0" fontId="68" fillId="0" borderId="2" xfId="14" applyNumberFormat="1" applyFont="1" applyAlignment="1">
      <alignment horizontal="left"/>
    </xf>
    <xf numFmtId="0" fontId="70" fillId="17" borderId="2" xfId="31" applyFont="1" applyBorder="1" applyAlignment="1">
      <alignment horizontal="left"/>
    </xf>
    <xf numFmtId="0" fontId="65" fillId="16" borderId="3" xfId="30" applyFont="1" applyBorder="1" applyAlignment="1">
      <alignment horizontal="center" vertical="center" wrapText="1"/>
    </xf>
    <xf numFmtId="0" fontId="73" fillId="7" borderId="0" xfId="0" applyFont="1" applyFill="1"/>
    <xf numFmtId="0" fontId="65" fillId="49" borderId="12" xfId="31" applyFont="1" applyFill="1" applyBorder="1" applyAlignment="1">
      <alignment horizontal="left"/>
    </xf>
    <xf numFmtId="44" fontId="60" fillId="0" borderId="0" xfId="9" applyFont="1" applyBorder="1"/>
    <xf numFmtId="44" fontId="66" fillId="0" borderId="0" xfId="14" applyNumberFormat="1" applyFont="1" applyBorder="1" applyAlignment="1"/>
    <xf numFmtId="0" fontId="65" fillId="17" borderId="2" xfId="31" applyFont="1" applyBorder="1" applyAlignment="1">
      <alignment horizontal="left"/>
    </xf>
    <xf numFmtId="0" fontId="65" fillId="49" borderId="13" xfId="31" applyFont="1" applyFill="1" applyBorder="1" applyAlignment="1">
      <alignment horizontal="left"/>
    </xf>
    <xf numFmtId="44" fontId="60" fillId="4" borderId="0" xfId="9" applyFont="1" applyFill="1" applyBorder="1"/>
    <xf numFmtId="44" fontId="66" fillId="4" borderId="0" xfId="14" applyNumberFormat="1" applyFont="1" applyFill="1" applyBorder="1" applyAlignment="1"/>
    <xf numFmtId="44" fontId="66" fillId="4" borderId="2" xfId="14" applyNumberFormat="1" applyFont="1" applyFill="1" applyAlignment="1"/>
    <xf numFmtId="44" fontId="66" fillId="0" borderId="2" xfId="14" applyNumberFormat="1" applyFont="1" applyFill="1" applyAlignment="1"/>
    <xf numFmtId="44" fontId="66" fillId="4" borderId="2" xfId="15" applyNumberFormat="1" applyFont="1" applyFill="1" applyAlignment="1"/>
    <xf numFmtId="0" fontId="60" fillId="0" borderId="0" xfId="0" applyFont="1" applyFill="1"/>
    <xf numFmtId="44" fontId="73" fillId="7" borderId="0" xfId="0" applyNumberFormat="1" applyFont="1" applyFill="1"/>
    <xf numFmtId="0" fontId="65" fillId="49" borderId="10" xfId="31" applyFont="1" applyFill="1" applyBorder="1" applyAlignment="1">
      <alignment horizontal="left"/>
    </xf>
    <xf numFmtId="0" fontId="65" fillId="49" borderId="10" xfId="0" applyFont="1" applyFill="1" applyBorder="1" applyAlignment="1">
      <alignment horizontal="left"/>
    </xf>
    <xf numFmtId="0" fontId="65" fillId="49" borderId="10" xfId="4" applyFont="1" applyFill="1" applyBorder="1" applyAlignment="1">
      <alignment horizontal="left"/>
    </xf>
    <xf numFmtId="0" fontId="36" fillId="50" borderId="27" xfId="30" applyFont="1" applyFill="1" applyBorder="1" applyAlignment="1">
      <alignment horizontal="center" vertical="center" wrapText="1"/>
    </xf>
    <xf numFmtId="0" fontId="36" fillId="50" borderId="5" xfId="30" applyFont="1" applyFill="1" applyBorder="1" applyAlignment="1">
      <alignment horizontal="center" vertical="center" wrapText="1"/>
    </xf>
    <xf numFmtId="0" fontId="36" fillId="16" borderId="3" xfId="30" applyFont="1" applyBorder="1" applyAlignment="1">
      <alignment horizontal="center" vertical="center" wrapText="1"/>
    </xf>
    <xf numFmtId="0" fontId="75" fillId="50" borderId="2" xfId="0" applyFont="1" applyFill="1" applyBorder="1" applyAlignment="1">
      <alignment horizontal="center" vertical="center" wrapText="1"/>
    </xf>
    <xf numFmtId="0" fontId="73" fillId="6" borderId="0" xfId="0" applyFont="1" applyFill="1"/>
    <xf numFmtId="0" fontId="68" fillId="4" borderId="2" xfId="15" applyNumberFormat="1" applyFont="1" applyAlignment="1"/>
    <xf numFmtId="0" fontId="65" fillId="17" borderId="10" xfId="31" applyFont="1" applyBorder="1" applyAlignment="1">
      <alignment horizontal="left"/>
    </xf>
    <xf numFmtId="0" fontId="68" fillId="0" borderId="2" xfId="14" applyNumberFormat="1" applyFont="1" applyAlignment="1"/>
    <xf numFmtId="0" fontId="58" fillId="7" borderId="0" xfId="17" applyFont="1" applyFill="1"/>
    <xf numFmtId="0" fontId="36" fillId="16" borderId="2" xfId="30" applyBorder="1" applyAlignment="1">
      <alignment horizontal="center" vertical="center"/>
    </xf>
    <xf numFmtId="0" fontId="65" fillId="16" borderId="6" xfId="30" applyFont="1" applyBorder="1" applyAlignment="1">
      <alignment horizontal="center" vertical="center" wrapText="1"/>
    </xf>
    <xf numFmtId="0" fontId="65" fillId="16" borderId="3" xfId="30" applyFont="1" applyBorder="1" applyAlignment="1">
      <alignment vertical="center" wrapText="1"/>
    </xf>
    <xf numFmtId="0" fontId="65" fillId="16" borderId="25" xfId="30" applyFont="1" applyBorder="1" applyAlignment="1">
      <alignment vertical="center" wrapText="1"/>
    </xf>
    <xf numFmtId="0" fontId="13" fillId="7" borderId="0" xfId="17" applyFont="1" applyFill="1"/>
    <xf numFmtId="1" fontId="73" fillId="6" borderId="0" xfId="0" applyNumberFormat="1" applyFont="1" applyFill="1"/>
    <xf numFmtId="1" fontId="68" fillId="4" borderId="2" xfId="15" applyNumberFormat="1" applyFont="1" applyAlignment="1"/>
    <xf numFmtId="1" fontId="68" fillId="0" borderId="2" xfId="14" applyNumberFormat="1" applyFont="1" applyAlignment="1"/>
    <xf numFmtId="0" fontId="76" fillId="7" borderId="0" xfId="17" applyFont="1" applyAlignment="1">
      <alignment wrapText="1"/>
    </xf>
    <xf numFmtId="0" fontId="73" fillId="6" borderId="0" xfId="0" applyFont="1" applyFill="1" applyAlignment="1">
      <alignment wrapText="1"/>
    </xf>
    <xf numFmtId="43" fontId="4" fillId="0" borderId="2" xfId="1" applyFont="1" applyFill="1" applyBorder="1"/>
    <xf numFmtId="43" fontId="4" fillId="4" borderId="2" xfId="1" applyFont="1" applyFill="1" applyBorder="1"/>
    <xf numFmtId="165" fontId="4" fillId="0" borderId="2" xfId="1" applyNumberFormat="1" applyFont="1" applyFill="1" applyBorder="1"/>
    <xf numFmtId="165" fontId="4" fillId="0" borderId="2" xfId="1" applyNumberFormat="1" applyFont="1" applyFill="1" applyBorder="1" applyAlignment="1">
      <alignment horizontal="left" indent="1"/>
    </xf>
    <xf numFmtId="165" fontId="4" fillId="4" borderId="2" xfId="1" applyNumberFormat="1" applyFont="1" applyFill="1" applyBorder="1"/>
    <xf numFmtId="165" fontId="4" fillId="4" borderId="2" xfId="1" applyNumberFormat="1" applyFont="1" applyFill="1" applyBorder="1" applyAlignment="1">
      <alignment horizontal="left" indent="1"/>
    </xf>
    <xf numFmtId="165" fontId="4" fillId="4" borderId="2" xfId="1" applyNumberFormat="1" applyFont="1" applyFill="1" applyBorder="1" applyAlignment="1">
      <alignment horizontal="right"/>
    </xf>
    <xf numFmtId="43" fontId="4" fillId="48" borderId="0" xfId="1" applyFont="1" applyFill="1" applyBorder="1"/>
    <xf numFmtId="165" fontId="4" fillId="48" borderId="0" xfId="1" applyNumberFormat="1" applyFont="1" applyFill="1" applyBorder="1" applyAlignment="1">
      <alignment horizontal="center" vertical="center"/>
    </xf>
    <xf numFmtId="172" fontId="4" fillId="0" borderId="2" xfId="0" applyNumberFormat="1" applyFont="1" applyFill="1" applyBorder="1"/>
    <xf numFmtId="172" fontId="4" fillId="4" borderId="2" xfId="0" applyNumberFormat="1" applyFont="1" applyFill="1" applyBorder="1" applyAlignment="1">
      <alignment horizontal="right" vertical="center"/>
    </xf>
    <xf numFmtId="172" fontId="4" fillId="4" borderId="2" xfId="0" applyNumberFormat="1" applyFont="1" applyFill="1" applyBorder="1"/>
    <xf numFmtId="0" fontId="4" fillId="4" borderId="2" xfId="0" applyFont="1" applyFill="1" applyBorder="1" applyAlignment="1">
      <alignment horizontal="right"/>
    </xf>
    <xf numFmtId="0" fontId="4" fillId="0" borderId="2" xfId="0" applyFont="1" applyFill="1" applyBorder="1" applyAlignment="1">
      <alignment horizontal="right"/>
    </xf>
    <xf numFmtId="164" fontId="6" fillId="0" borderId="2" xfId="1" applyNumberFormat="1" applyFont="1" applyBorder="1" applyAlignment="1">
      <alignment horizontal="center"/>
    </xf>
    <xf numFmtId="164" fontId="6" fillId="4" borderId="2" xfId="1" applyNumberFormat="1" applyFont="1" applyFill="1" applyBorder="1" applyAlignment="1">
      <alignment horizontal="center"/>
    </xf>
    <xf numFmtId="0" fontId="79" fillId="7" borderId="0" xfId="0" applyFont="1" applyFill="1"/>
    <xf numFmtId="0" fontId="36" fillId="16" borderId="2" xfId="30" applyBorder="1" applyAlignment="1">
      <alignment horizontal="center" vertical="center" wrapText="1"/>
    </xf>
    <xf numFmtId="0" fontId="34" fillId="7" borderId="15" xfId="28" applyFill="1"/>
    <xf numFmtId="0" fontId="80" fillId="7" borderId="0" xfId="27" applyFont="1" applyFill="1" applyBorder="1"/>
    <xf numFmtId="0" fontId="32" fillId="0" borderId="2" xfId="14" applyNumberFormat="1" applyFont="1" applyAlignment="1">
      <alignment wrapText="1"/>
    </xf>
    <xf numFmtId="0" fontId="64" fillId="4" borderId="17" xfId="3" applyNumberFormat="1" applyFont="1" applyFill="1" applyBorder="1" applyAlignment="1">
      <alignment horizontal="left" wrapText="1"/>
    </xf>
    <xf numFmtId="0" fontId="64" fillId="4" borderId="0" xfId="3" applyNumberFormat="1" applyFont="1" applyFill="1" applyBorder="1" applyAlignment="1">
      <alignment horizontal="left" wrapText="1"/>
    </xf>
    <xf numFmtId="0" fontId="29" fillId="7" borderId="14" xfId="26" applyFill="1"/>
    <xf numFmtId="0" fontId="36" fillId="16" borderId="2" xfId="30" applyBorder="1" applyAlignment="1">
      <alignment horizontal="center" vertical="center" wrapText="1"/>
    </xf>
    <xf numFmtId="0" fontId="15" fillId="13" borderId="3" xfId="16" applyFont="1" applyFill="1" applyBorder="1" applyAlignment="1">
      <alignment horizontal="center" vertical="center" wrapText="1"/>
    </xf>
    <xf numFmtId="0" fontId="15" fillId="13" borderId="6" xfId="16" applyFont="1" applyFill="1" applyBorder="1" applyAlignment="1">
      <alignment horizontal="center" vertical="center" wrapText="1"/>
    </xf>
    <xf numFmtId="0" fontId="15" fillId="14" borderId="3" xfId="16" applyFont="1" applyFill="1" applyBorder="1" applyAlignment="1">
      <alignment horizontal="center" vertical="center" wrapText="1"/>
    </xf>
    <xf numFmtId="0" fontId="15" fillId="14" borderId="6" xfId="16" applyFont="1" applyFill="1" applyBorder="1" applyAlignment="1">
      <alignment horizontal="center" vertical="center" wrapText="1"/>
    </xf>
    <xf numFmtId="0" fontId="15" fillId="14" borderId="5" xfId="16" applyFont="1" applyFill="1" applyBorder="1" applyAlignment="1">
      <alignment horizontal="center" vertical="center" wrapText="1"/>
    </xf>
    <xf numFmtId="0" fontId="64" fillId="0" borderId="17" xfId="3" applyNumberFormat="1" applyFont="1" applyBorder="1" applyAlignment="1">
      <alignment horizontal="left" wrapText="1"/>
    </xf>
    <xf numFmtId="0" fontId="64" fillId="0" borderId="0" xfId="3" applyNumberFormat="1" applyFont="1" applyBorder="1" applyAlignment="1">
      <alignment horizontal="left" wrapText="1"/>
    </xf>
    <xf numFmtId="0" fontId="36" fillId="11" borderId="3" xfId="16" applyFont="1" applyFill="1" applyBorder="1" applyAlignment="1">
      <alignment horizontal="center" vertical="center" wrapText="1"/>
    </xf>
    <xf numFmtId="0" fontId="36" fillId="11" borderId="5" xfId="16" applyFont="1" applyFill="1" applyBorder="1" applyAlignment="1">
      <alignment horizontal="center" vertical="center" wrapText="1"/>
    </xf>
    <xf numFmtId="0" fontId="36" fillId="16" borderId="17" xfId="30" applyBorder="1" applyAlignment="1">
      <alignment horizontal="center" vertical="center" wrapText="1"/>
    </xf>
    <xf numFmtId="0" fontId="36" fillId="16" borderId="0" xfId="30" applyBorder="1" applyAlignment="1">
      <alignment horizontal="center" vertical="center" wrapText="1"/>
    </xf>
    <xf numFmtId="0" fontId="15" fillId="15" borderId="3" xfId="14" applyNumberFormat="1" applyFont="1" applyFill="1" applyBorder="1" applyAlignment="1">
      <alignment vertical="center" wrapText="1"/>
    </xf>
    <xf numFmtId="0" fontId="5" fillId="15" borderId="6" xfId="0" applyFont="1" applyFill="1" applyBorder="1" applyAlignment="1">
      <alignment vertical="center" wrapText="1"/>
    </xf>
    <xf numFmtId="0" fontId="5" fillId="15" borderId="5" xfId="0" applyFont="1" applyFill="1" applyBorder="1" applyAlignment="1">
      <alignment vertical="center" wrapText="1"/>
    </xf>
    <xf numFmtId="0" fontId="36" fillId="16" borderId="11" xfId="30" applyBorder="1" applyAlignment="1">
      <alignment horizontal="center" vertical="center" wrapText="1"/>
    </xf>
    <xf numFmtId="0" fontId="36" fillId="16" borderId="12" xfId="30" applyBorder="1" applyAlignment="1">
      <alignment horizontal="center" vertical="center" wrapText="1"/>
    </xf>
    <xf numFmtId="0" fontId="29" fillId="7" borderId="14" xfId="26" applyFill="1" applyAlignment="1">
      <alignment horizontal="left"/>
    </xf>
    <xf numFmtId="0" fontId="0" fillId="0" borderId="14" xfId="0" applyBorder="1" applyAlignment="1">
      <alignment horizontal="left"/>
    </xf>
    <xf numFmtId="0" fontId="34" fillId="7" borderId="15" xfId="28" applyFill="1"/>
    <xf numFmtId="0" fontId="12" fillId="7" borderId="0" xfId="17" applyFill="1" applyAlignment="1">
      <alignment horizontal="left" wrapText="1"/>
    </xf>
    <xf numFmtId="0" fontId="29" fillId="7" borderId="14" xfId="26" applyFill="1" applyAlignment="1"/>
    <xf numFmtId="0" fontId="0" fillId="0" borderId="14" xfId="0" applyBorder="1" applyAlignment="1"/>
    <xf numFmtId="0" fontId="26" fillId="7" borderId="0" xfId="0" applyFont="1" applyFill="1" applyAlignment="1">
      <alignment horizontal="left" vertical="center" wrapText="1"/>
    </xf>
    <xf numFmtId="0" fontId="36" fillId="16" borderId="3" xfId="30" applyBorder="1" applyAlignment="1">
      <alignment horizontal="center" vertical="center" wrapText="1"/>
    </xf>
    <xf numFmtId="0" fontId="0" fillId="0" borderId="5" xfId="0" applyBorder="1" applyAlignment="1">
      <alignment horizontal="center" vertical="center" wrapText="1"/>
    </xf>
    <xf numFmtId="0" fontId="0" fillId="0" borderId="12" xfId="0" applyBorder="1" applyAlignment="1">
      <alignment horizontal="center" vertical="center" wrapText="1"/>
    </xf>
    <xf numFmtId="0" fontId="26" fillId="7" borderId="0" xfId="0" applyFont="1" applyFill="1" applyAlignment="1">
      <alignment horizontal="left" vertical="top" wrapText="1"/>
    </xf>
    <xf numFmtId="0" fontId="57" fillId="7" borderId="0" xfId="11" applyFont="1" applyFill="1" applyAlignment="1">
      <alignment horizontal="left" vertical="top" wrapText="1"/>
    </xf>
    <xf numFmtId="0" fontId="13" fillId="7" borderId="0" xfId="17" applyFont="1" applyFill="1" applyBorder="1" applyAlignment="1">
      <alignment horizontal="left" vertical="top" wrapText="1"/>
    </xf>
    <xf numFmtId="0" fontId="13" fillId="7" borderId="0" xfId="0" applyFont="1" applyFill="1" applyAlignment="1">
      <alignment horizontal="left" wrapText="1"/>
    </xf>
    <xf numFmtId="0" fontId="13" fillId="7" borderId="0" xfId="17" applyFont="1" applyAlignment="1">
      <alignment wrapText="1"/>
    </xf>
    <xf numFmtId="0" fontId="0" fillId="0" borderId="0" xfId="0" applyFont="1" applyAlignment="1">
      <alignment wrapText="1"/>
    </xf>
    <xf numFmtId="0" fontId="26" fillId="7" borderId="0" xfId="0" applyFont="1" applyFill="1" applyAlignment="1">
      <alignment wrapText="1"/>
    </xf>
    <xf numFmtId="0" fontId="26" fillId="0" borderId="0" xfId="0" applyFont="1" applyAlignment="1">
      <alignment wrapText="1"/>
    </xf>
    <xf numFmtId="0" fontId="13" fillId="7" borderId="0" xfId="11" applyFill="1" applyAlignment="1">
      <alignment horizontal="left" vertical="top" wrapText="1"/>
    </xf>
    <xf numFmtId="0" fontId="13" fillId="7" borderId="0" xfId="0" applyFont="1" applyFill="1" applyAlignment="1">
      <alignment wrapText="1"/>
    </xf>
    <xf numFmtId="0" fontId="0" fillId="0" borderId="0" xfId="0" applyAlignment="1">
      <alignment wrapText="1"/>
    </xf>
    <xf numFmtId="165" fontId="4" fillId="4" borderId="3" xfId="1" applyNumberFormat="1" applyFont="1" applyFill="1" applyBorder="1" applyAlignment="1">
      <alignment horizontal="center" vertical="center"/>
    </xf>
    <xf numFmtId="165" fontId="4" fillId="4" borderId="6" xfId="1" applyNumberFormat="1" applyFont="1" applyFill="1" applyBorder="1" applyAlignment="1">
      <alignment horizontal="center" vertical="center"/>
    </xf>
    <xf numFmtId="165" fontId="4" fillId="4" borderId="5" xfId="1" applyNumberFormat="1" applyFont="1" applyFill="1" applyBorder="1" applyAlignment="1">
      <alignment horizontal="center" vertical="center"/>
    </xf>
    <xf numFmtId="0" fontId="63" fillId="7" borderId="0" xfId="0" applyFont="1" applyFill="1" applyAlignment="1">
      <alignment horizontal="left" wrapText="1"/>
    </xf>
    <xf numFmtId="0" fontId="36" fillId="16" borderId="3" xfId="30" applyFont="1" applyBorder="1" applyAlignment="1">
      <alignment vertical="center" wrapText="1"/>
    </xf>
    <xf numFmtId="0" fontId="0" fillId="0" borderId="5" xfId="0" applyFont="1" applyBorder="1" applyAlignment="1">
      <alignment vertical="center" wrapText="1"/>
    </xf>
    <xf numFmtId="0" fontId="36" fillId="16" borderId="11" xfId="30" applyFont="1" applyBorder="1" applyAlignment="1">
      <alignment horizontal="center" vertical="center" wrapText="1"/>
    </xf>
    <xf numFmtId="0" fontId="36" fillId="16" borderId="12" xfId="30" applyFont="1" applyBorder="1" applyAlignment="1">
      <alignment horizontal="center" vertical="center" wrapText="1"/>
    </xf>
    <xf numFmtId="165" fontId="6" fillId="0" borderId="12" xfId="1" applyNumberFormat="1" applyFont="1" applyFill="1" applyBorder="1" applyAlignment="1">
      <alignment horizontal="center" vertical="center"/>
    </xf>
    <xf numFmtId="0" fontId="36" fillId="16" borderId="3" xfId="30" applyFont="1" applyBorder="1" applyAlignment="1">
      <alignment horizontal="center" vertical="center" wrapText="1"/>
    </xf>
    <xf numFmtId="0" fontId="0" fillId="0" borderId="5" xfId="0" applyFont="1" applyBorder="1" applyAlignment="1">
      <alignment horizontal="center" vertical="center" wrapText="1"/>
    </xf>
    <xf numFmtId="0" fontId="0" fillId="0" borderId="6" xfId="0" applyFont="1" applyBorder="1" applyAlignment="1">
      <alignment horizontal="center" vertical="center" wrapText="1"/>
    </xf>
    <xf numFmtId="0" fontId="36" fillId="50" borderId="26" xfId="0" applyFont="1" applyFill="1" applyBorder="1" applyAlignment="1">
      <alignment horizontal="center" vertical="center"/>
    </xf>
    <xf numFmtId="0" fontId="36" fillId="16" borderId="5" xfId="30" applyFont="1" applyBorder="1" applyAlignment="1">
      <alignment horizontal="center" vertical="center" wrapText="1"/>
    </xf>
    <xf numFmtId="0" fontId="36" fillId="16" borderId="2" xfId="30" applyFont="1" applyBorder="1" applyAlignment="1">
      <alignment horizontal="center" vertical="center" wrapText="1"/>
    </xf>
    <xf numFmtId="0" fontId="36" fillId="50" borderId="10" xfId="30" applyFont="1" applyFill="1" applyBorder="1" applyAlignment="1">
      <alignment horizontal="center" vertical="center" wrapText="1"/>
    </xf>
    <xf numFmtId="0" fontId="36" fillId="50" borderId="4" xfId="30" applyFont="1" applyFill="1" applyBorder="1" applyAlignment="1">
      <alignment horizontal="center" vertical="center" wrapText="1"/>
    </xf>
    <xf numFmtId="0" fontId="36" fillId="16" borderId="10" xfId="30" applyFont="1" applyBorder="1" applyAlignment="1">
      <alignment horizontal="center" vertical="center" wrapText="1"/>
    </xf>
    <xf numFmtId="0" fontId="0" fillId="0" borderId="13" xfId="0" applyFont="1" applyBorder="1" applyAlignment="1">
      <alignment horizontal="center" vertical="center" wrapText="1"/>
    </xf>
    <xf numFmtId="0" fontId="0" fillId="0" borderId="4" xfId="0" applyFont="1" applyBorder="1" applyAlignment="1">
      <alignment horizontal="center" vertical="center" wrapText="1"/>
    </xf>
    <xf numFmtId="0" fontId="36" fillId="16" borderId="3" xfId="30" applyBorder="1" applyAlignment="1">
      <alignment horizontal="center" vertical="center"/>
    </xf>
    <xf numFmtId="0" fontId="0" fillId="0" borderId="5" xfId="0" applyBorder="1" applyAlignment="1">
      <alignment horizontal="center" vertical="center"/>
    </xf>
    <xf numFmtId="0" fontId="36" fillId="16" borderId="10" xfId="30" applyBorder="1" applyAlignment="1">
      <alignment horizontal="center" vertical="center" wrapText="1"/>
    </xf>
    <xf numFmtId="0" fontId="0" fillId="0" borderId="4" xfId="0" applyBorder="1" applyAlignment="1">
      <alignment horizontal="center" vertical="center" wrapText="1"/>
    </xf>
    <xf numFmtId="0" fontId="13" fillId="7" borderId="0" xfId="17" applyFont="1" applyFill="1" applyBorder="1" applyAlignment="1">
      <alignment wrapText="1"/>
    </xf>
    <xf numFmtId="0" fontId="13" fillId="7" borderId="0" xfId="0" applyFont="1" applyFill="1" applyAlignment="1">
      <alignment horizontal="left" vertical="top" wrapText="1"/>
    </xf>
    <xf numFmtId="0" fontId="0" fillId="7" borderId="0" xfId="0" applyFill="1" applyAlignment="1">
      <alignment wrapText="1"/>
    </xf>
    <xf numFmtId="0" fontId="12" fillId="7" borderId="0" xfId="17" applyAlignment="1">
      <alignment vertical="top" wrapText="1"/>
    </xf>
    <xf numFmtId="0" fontId="0" fillId="0" borderId="26" xfId="0" applyBorder="1" applyAlignment="1"/>
    <xf numFmtId="0" fontId="36" fillId="17" borderId="10" xfId="31" applyBorder="1" applyAlignment="1">
      <alignment horizontal="left" wrapText="1"/>
    </xf>
    <xf numFmtId="0" fontId="0" fillId="0" borderId="4" xfId="0" applyBorder="1" applyAlignment="1">
      <alignment horizontal="left" wrapText="1"/>
    </xf>
    <xf numFmtId="0" fontId="36" fillId="17" borderId="10" xfId="31" applyBorder="1" applyAlignment="1">
      <alignment horizontal="left"/>
    </xf>
    <xf numFmtId="0" fontId="0" fillId="0" borderId="4" xfId="0" applyBorder="1" applyAlignment="1">
      <alignment horizontal="left"/>
    </xf>
    <xf numFmtId="0" fontId="13" fillId="7" borderId="0" xfId="11" applyFill="1" applyAlignment="1">
      <alignment horizontal="left" wrapText="1"/>
    </xf>
    <xf numFmtId="0" fontId="19" fillId="7" borderId="0" xfId="3" applyFill="1" applyAlignment="1">
      <alignment horizontal="left" wrapText="1"/>
    </xf>
    <xf numFmtId="0" fontId="13" fillId="7" borderId="0" xfId="11" applyFill="1" applyAlignment="1">
      <alignment horizontal="left" vertical="center" wrapText="1"/>
    </xf>
    <xf numFmtId="0" fontId="0" fillId="0" borderId="0" xfId="0" applyAlignment="1">
      <alignment horizontal="left" vertical="center" wrapText="1"/>
    </xf>
    <xf numFmtId="0" fontId="13" fillId="7" borderId="0" xfId="17" applyFont="1" applyAlignment="1">
      <alignment horizontal="left" vertical="top" wrapText="1"/>
    </xf>
    <xf numFmtId="0" fontId="36" fillId="16" borderId="24" xfId="30" applyBorder="1" applyAlignment="1">
      <alignment horizontal="center" vertical="center" wrapText="1"/>
    </xf>
    <xf numFmtId="0" fontId="0" fillId="0" borderId="0" xfId="0" applyAlignment="1"/>
  </cellXfs>
  <cellStyles count="715">
    <cellStyle name="20% - Accent1" xfId="63" builtinId="30" customBuiltin="1"/>
    <cellStyle name="20% - Accent2" xfId="65" builtinId="34" customBuiltin="1"/>
    <cellStyle name="20% - Accent3" xfId="68" builtinId="38" customBuiltin="1"/>
    <cellStyle name="20% - Accent4" xfId="71" builtinId="42" customBuiltin="1"/>
    <cellStyle name="20% - Accent5" xfId="74" builtinId="46" customBuiltin="1"/>
    <cellStyle name="20% - Accent6" xfId="77" builtinId="50" customBuiltin="1"/>
    <cellStyle name="40% - Accent1" xfId="64" builtinId="31" customBuiltin="1"/>
    <cellStyle name="40% - Accent2" xfId="66" builtinId="35" customBuiltin="1"/>
    <cellStyle name="40% - Accent3" xfId="69" builtinId="39" customBuiltin="1"/>
    <cellStyle name="40% - Accent4" xfId="72" builtinId="43" customBuiltin="1"/>
    <cellStyle name="40% - Accent5" xfId="75" builtinId="47" customBuiltin="1"/>
    <cellStyle name="40% - Accent6" xfId="78" builtinId="51" customBuiltin="1"/>
    <cellStyle name="60% - Accent1" xfId="282" builtinId="32" customBuiltin="1"/>
    <cellStyle name="60% - Accent1 2" xfId="81" xr:uid="{00000000-0005-0000-0000-00000C000000}"/>
    <cellStyle name="60% - Accent2" xfId="283" builtinId="36" customBuiltin="1"/>
    <cellStyle name="60% - Accent2 2" xfId="82" xr:uid="{00000000-0005-0000-0000-00000D000000}"/>
    <cellStyle name="60% - Accent3" xfId="284" builtinId="40" customBuiltin="1"/>
    <cellStyle name="60% - Accent3 2" xfId="83" xr:uid="{00000000-0005-0000-0000-00000E000000}"/>
    <cellStyle name="60% - Accent4" xfId="285" builtinId="44" customBuiltin="1"/>
    <cellStyle name="60% - Accent4 2" xfId="84" xr:uid="{00000000-0005-0000-0000-00000F000000}"/>
    <cellStyle name="60% - Accent5" xfId="286" builtinId="48" customBuiltin="1"/>
    <cellStyle name="60% - Accent5 2" xfId="85" xr:uid="{00000000-0005-0000-0000-000010000000}"/>
    <cellStyle name="60% - Accent6" xfId="287" builtinId="52" customBuiltin="1"/>
    <cellStyle name="60% - Accent6 2" xfId="86" xr:uid="{00000000-0005-0000-0000-000011000000}"/>
    <cellStyle name="Accent1" xfId="30" builtinId="29" customBuiltin="1"/>
    <cellStyle name="Accent2" xfId="31" builtinId="33" customBuiltin="1"/>
    <cellStyle name="Accent3" xfId="67" builtinId="37" customBuiltin="1"/>
    <cellStyle name="Accent4" xfId="70" builtinId="41" customBuiltin="1"/>
    <cellStyle name="Accent5" xfId="73" builtinId="45" customBuiltin="1"/>
    <cellStyle name="Accent6" xfId="76" builtinId="49" customBuiltin="1"/>
    <cellStyle name="Bad" xfId="54" builtinId="27" customBuiltin="1"/>
    <cellStyle name="Calculation" xfId="57" builtinId="22" customBuiltin="1"/>
    <cellStyle name="CellLabel" xfId="16" xr:uid="{00000000-0005-0000-0000-000002000000}"/>
    <cellStyle name="CellLabel 2" xfId="22" xr:uid="{00000000-0005-0000-0000-000003000000}"/>
    <cellStyle name="CellNum" xfId="14" xr:uid="{00000000-0005-0000-0000-000004000000}"/>
    <cellStyle name="CellNumalt" xfId="15" xr:uid="{00000000-0005-0000-0000-000005000000}"/>
    <cellStyle name="Check Cell" xfId="59" builtinId="23" customBuiltin="1"/>
    <cellStyle name="Comma" xfId="1" builtinId="3"/>
    <cellStyle name="Comma 10" xfId="158" xr:uid="{00000000-0005-0000-0000-00007D000000}"/>
    <cellStyle name="Comma 10 2" xfId="243" xr:uid="{00000000-0005-0000-0000-00007D000000}"/>
    <cellStyle name="Comma 10 2 2" xfId="674" xr:uid="{00000000-0005-0000-0000-00007D000000}"/>
    <cellStyle name="Comma 10 2 3" xfId="465" xr:uid="{00000000-0005-0000-0000-00007D000000}"/>
    <cellStyle name="Comma 10 3" xfId="589" xr:uid="{00000000-0005-0000-0000-00007D000000}"/>
    <cellStyle name="Comma 10 4" xfId="380" xr:uid="{00000000-0005-0000-0000-00007D000000}"/>
    <cellStyle name="Comma 11" xfId="198" xr:uid="{00000000-0005-0000-0000-0000A5000000}"/>
    <cellStyle name="Comma 11 2" xfId="629" xr:uid="{00000000-0005-0000-0000-0000A5000000}"/>
    <cellStyle name="Comma 11 3" xfId="420" xr:uid="{00000000-0005-0000-0000-0000A5000000}"/>
    <cellStyle name="Comma 12" xfId="290" xr:uid="{00000000-0005-0000-0000-000025010000}"/>
    <cellStyle name="Comma 12 2" xfId="713" xr:uid="{00000000-0005-0000-0000-000025010000}"/>
    <cellStyle name="Comma 12 3" xfId="294" xr:uid="{00000000-0005-0000-0000-00003F000000}"/>
    <cellStyle name="Comma 13" xfId="504" xr:uid="{00000000-0005-0000-0000-000028010000}"/>
    <cellStyle name="Comma 14" xfId="292" xr:uid="{00000000-0005-0000-0000-000026010000}"/>
    <cellStyle name="Comma 15" xfId="714" xr:uid="{00000000-0005-0000-0000-0000CD020000}"/>
    <cellStyle name="Comma 2" xfId="8" xr:uid="{00000000-0005-0000-0000-000007000000}"/>
    <cellStyle name="Comma 2 10" xfId="288" xr:uid="{00000000-0005-0000-0000-000034000000}"/>
    <cellStyle name="Comma 2 10 2" xfId="711" xr:uid="{00000000-0005-0000-0000-000034000000}"/>
    <cellStyle name="Comma 2 10 3" xfId="502" xr:uid="{00000000-0005-0000-0000-000034000000}"/>
    <cellStyle name="Comma 2 11" xfId="296" xr:uid="{00000000-0005-0000-0000-000007000000}"/>
    <cellStyle name="Comma 2 12" xfId="505" xr:uid="{00000000-0005-0000-0000-000007000000}"/>
    <cellStyle name="Comma 2 13" xfId="291" xr:uid="{00000000-0005-0000-0000-000004000000}"/>
    <cellStyle name="Comma 2 2" xfId="41" xr:uid="{00000000-0005-0000-0000-000007000000}"/>
    <cellStyle name="Comma 2 2 2" xfId="105" xr:uid="{00000000-0005-0000-0000-000007000000}"/>
    <cellStyle name="Comma 2 2 2 2" xfId="190" xr:uid="{00000000-0005-0000-0000-000007000000}"/>
    <cellStyle name="Comma 2 2 2 2 2" xfId="272" xr:uid="{00000000-0005-0000-0000-000007000000}"/>
    <cellStyle name="Comma 2 2 2 2 2 2" xfId="703" xr:uid="{00000000-0005-0000-0000-000007000000}"/>
    <cellStyle name="Comma 2 2 2 2 2 3" xfId="494" xr:uid="{00000000-0005-0000-0000-000007000000}"/>
    <cellStyle name="Comma 2 2 2 2 3" xfId="621" xr:uid="{00000000-0005-0000-0000-000007000000}"/>
    <cellStyle name="Comma 2 2 2 2 4" xfId="412" xr:uid="{00000000-0005-0000-0000-000007000000}"/>
    <cellStyle name="Comma 2 2 2 3" xfId="230" xr:uid="{00000000-0005-0000-0000-000007000000}"/>
    <cellStyle name="Comma 2 2 2 3 2" xfId="661" xr:uid="{00000000-0005-0000-0000-000007000000}"/>
    <cellStyle name="Comma 2 2 2 3 3" xfId="452" xr:uid="{00000000-0005-0000-0000-000007000000}"/>
    <cellStyle name="Comma 2 2 2 4" xfId="150" xr:uid="{00000000-0005-0000-0000-000007000000}"/>
    <cellStyle name="Comma 2 2 2 4 2" xfId="581" xr:uid="{00000000-0005-0000-0000-000007000000}"/>
    <cellStyle name="Comma 2 2 2 4 3" xfId="372" xr:uid="{00000000-0005-0000-0000-000007000000}"/>
    <cellStyle name="Comma 2 2 2 5" xfId="536" xr:uid="{00000000-0005-0000-0000-000007000000}"/>
    <cellStyle name="Comma 2 2 2 6" xfId="327" xr:uid="{00000000-0005-0000-0000-000007000000}"/>
    <cellStyle name="Comma 2 2 3" xfId="170" xr:uid="{00000000-0005-0000-0000-000007000000}"/>
    <cellStyle name="Comma 2 2 3 2" xfId="252" xr:uid="{00000000-0005-0000-0000-000007000000}"/>
    <cellStyle name="Comma 2 2 3 2 2" xfId="683" xr:uid="{00000000-0005-0000-0000-000007000000}"/>
    <cellStyle name="Comma 2 2 3 2 3" xfId="474" xr:uid="{00000000-0005-0000-0000-000007000000}"/>
    <cellStyle name="Comma 2 2 3 3" xfId="601" xr:uid="{00000000-0005-0000-0000-000007000000}"/>
    <cellStyle name="Comma 2 2 3 4" xfId="392" xr:uid="{00000000-0005-0000-0000-000007000000}"/>
    <cellStyle name="Comma 2 2 4" xfId="210" xr:uid="{00000000-0005-0000-0000-000007000000}"/>
    <cellStyle name="Comma 2 2 4 2" xfId="641" xr:uid="{00000000-0005-0000-0000-000007000000}"/>
    <cellStyle name="Comma 2 2 4 3" xfId="432" xr:uid="{00000000-0005-0000-0000-000007000000}"/>
    <cellStyle name="Comma 2 2 5" xfId="130" xr:uid="{00000000-0005-0000-0000-000007000000}"/>
    <cellStyle name="Comma 2 2 5 2" xfId="561" xr:uid="{00000000-0005-0000-0000-000007000000}"/>
    <cellStyle name="Comma 2 2 5 3" xfId="352" xr:uid="{00000000-0005-0000-0000-000007000000}"/>
    <cellStyle name="Comma 2 2 6" xfId="516" xr:uid="{00000000-0005-0000-0000-000007000000}"/>
    <cellStyle name="Comma 2 2 7" xfId="307" xr:uid="{00000000-0005-0000-0000-000007000000}"/>
    <cellStyle name="Comma 2 3" xfId="33" xr:uid="{00000000-0005-0000-0000-000006000000}"/>
    <cellStyle name="Comma 2 3 2" xfId="99" xr:uid="{00000000-0005-0000-0000-000006000000}"/>
    <cellStyle name="Comma 2 3 2 2" xfId="184" xr:uid="{00000000-0005-0000-0000-000006000000}"/>
    <cellStyle name="Comma 2 3 2 2 2" xfId="266" xr:uid="{00000000-0005-0000-0000-000006000000}"/>
    <cellStyle name="Comma 2 3 2 2 2 2" xfId="697" xr:uid="{00000000-0005-0000-0000-000006000000}"/>
    <cellStyle name="Comma 2 3 2 2 2 3" xfId="488" xr:uid="{00000000-0005-0000-0000-000006000000}"/>
    <cellStyle name="Comma 2 3 2 2 3" xfId="615" xr:uid="{00000000-0005-0000-0000-000006000000}"/>
    <cellStyle name="Comma 2 3 2 2 4" xfId="406" xr:uid="{00000000-0005-0000-0000-000006000000}"/>
    <cellStyle name="Comma 2 3 2 3" xfId="224" xr:uid="{00000000-0005-0000-0000-000006000000}"/>
    <cellStyle name="Comma 2 3 2 3 2" xfId="655" xr:uid="{00000000-0005-0000-0000-000006000000}"/>
    <cellStyle name="Comma 2 3 2 3 3" xfId="446" xr:uid="{00000000-0005-0000-0000-000006000000}"/>
    <cellStyle name="Comma 2 3 2 4" xfId="144" xr:uid="{00000000-0005-0000-0000-000006000000}"/>
    <cellStyle name="Comma 2 3 2 4 2" xfId="575" xr:uid="{00000000-0005-0000-0000-000006000000}"/>
    <cellStyle name="Comma 2 3 2 4 3" xfId="366" xr:uid="{00000000-0005-0000-0000-000006000000}"/>
    <cellStyle name="Comma 2 3 2 5" xfId="530" xr:uid="{00000000-0005-0000-0000-000006000000}"/>
    <cellStyle name="Comma 2 3 2 6" xfId="321" xr:uid="{00000000-0005-0000-0000-000006000000}"/>
    <cellStyle name="Comma 2 3 3" xfId="164" xr:uid="{00000000-0005-0000-0000-000006000000}"/>
    <cellStyle name="Comma 2 3 3 2" xfId="246" xr:uid="{00000000-0005-0000-0000-000006000000}"/>
    <cellStyle name="Comma 2 3 3 2 2" xfId="677" xr:uid="{00000000-0005-0000-0000-000006000000}"/>
    <cellStyle name="Comma 2 3 3 2 3" xfId="468" xr:uid="{00000000-0005-0000-0000-000006000000}"/>
    <cellStyle name="Comma 2 3 3 3" xfId="595" xr:uid="{00000000-0005-0000-0000-000006000000}"/>
    <cellStyle name="Comma 2 3 3 4" xfId="386" xr:uid="{00000000-0005-0000-0000-000006000000}"/>
    <cellStyle name="Comma 2 3 4" xfId="204" xr:uid="{00000000-0005-0000-0000-000006000000}"/>
    <cellStyle name="Comma 2 3 4 2" xfId="635" xr:uid="{00000000-0005-0000-0000-000006000000}"/>
    <cellStyle name="Comma 2 3 4 3" xfId="426" xr:uid="{00000000-0005-0000-0000-000006000000}"/>
    <cellStyle name="Comma 2 3 5" xfId="124" xr:uid="{00000000-0005-0000-0000-000006000000}"/>
    <cellStyle name="Comma 2 3 5 2" xfId="555" xr:uid="{00000000-0005-0000-0000-000006000000}"/>
    <cellStyle name="Comma 2 3 5 3" xfId="346" xr:uid="{00000000-0005-0000-0000-000006000000}"/>
    <cellStyle name="Comma 2 3 6" xfId="510" xr:uid="{00000000-0005-0000-0000-000006000000}"/>
    <cellStyle name="Comma 2 3 7" xfId="301" xr:uid="{00000000-0005-0000-0000-000006000000}"/>
    <cellStyle name="Comma 2 4" xfId="50" xr:uid="{00000000-0005-0000-0000-000001000000}"/>
    <cellStyle name="Comma 2 4 2" xfId="110" xr:uid="{00000000-0005-0000-0000-000001000000}"/>
    <cellStyle name="Comma 2 4 2 2" xfId="195" xr:uid="{00000000-0005-0000-0000-000001000000}"/>
    <cellStyle name="Comma 2 4 2 2 2" xfId="277" xr:uid="{00000000-0005-0000-0000-000001000000}"/>
    <cellStyle name="Comma 2 4 2 2 2 2" xfId="708" xr:uid="{00000000-0005-0000-0000-000001000000}"/>
    <cellStyle name="Comma 2 4 2 2 2 3" xfId="499" xr:uid="{00000000-0005-0000-0000-000001000000}"/>
    <cellStyle name="Comma 2 4 2 2 3" xfId="626" xr:uid="{00000000-0005-0000-0000-000001000000}"/>
    <cellStyle name="Comma 2 4 2 2 4" xfId="417" xr:uid="{00000000-0005-0000-0000-000001000000}"/>
    <cellStyle name="Comma 2 4 2 3" xfId="235" xr:uid="{00000000-0005-0000-0000-000001000000}"/>
    <cellStyle name="Comma 2 4 2 3 2" xfId="666" xr:uid="{00000000-0005-0000-0000-000001000000}"/>
    <cellStyle name="Comma 2 4 2 3 3" xfId="457" xr:uid="{00000000-0005-0000-0000-000001000000}"/>
    <cellStyle name="Comma 2 4 2 4" xfId="155" xr:uid="{00000000-0005-0000-0000-000001000000}"/>
    <cellStyle name="Comma 2 4 2 4 2" xfId="586" xr:uid="{00000000-0005-0000-0000-000001000000}"/>
    <cellStyle name="Comma 2 4 2 4 3" xfId="377" xr:uid="{00000000-0005-0000-0000-000001000000}"/>
    <cellStyle name="Comma 2 4 2 5" xfId="541" xr:uid="{00000000-0005-0000-0000-000001000000}"/>
    <cellStyle name="Comma 2 4 2 6" xfId="332" xr:uid="{00000000-0005-0000-0000-000001000000}"/>
    <cellStyle name="Comma 2 4 3" xfId="175" xr:uid="{00000000-0005-0000-0000-000001000000}"/>
    <cellStyle name="Comma 2 4 3 2" xfId="257" xr:uid="{00000000-0005-0000-0000-000001000000}"/>
    <cellStyle name="Comma 2 4 3 2 2" xfId="688" xr:uid="{00000000-0005-0000-0000-000001000000}"/>
    <cellStyle name="Comma 2 4 3 2 3" xfId="479" xr:uid="{00000000-0005-0000-0000-000001000000}"/>
    <cellStyle name="Comma 2 4 3 3" xfId="606" xr:uid="{00000000-0005-0000-0000-000001000000}"/>
    <cellStyle name="Comma 2 4 3 4" xfId="397" xr:uid="{00000000-0005-0000-0000-000001000000}"/>
    <cellStyle name="Comma 2 4 4" xfId="215" xr:uid="{00000000-0005-0000-0000-000001000000}"/>
    <cellStyle name="Comma 2 4 4 2" xfId="646" xr:uid="{00000000-0005-0000-0000-000001000000}"/>
    <cellStyle name="Comma 2 4 4 3" xfId="437" xr:uid="{00000000-0005-0000-0000-000001000000}"/>
    <cellStyle name="Comma 2 4 5" xfId="135" xr:uid="{00000000-0005-0000-0000-000001000000}"/>
    <cellStyle name="Comma 2 4 5 2" xfId="566" xr:uid="{00000000-0005-0000-0000-000001000000}"/>
    <cellStyle name="Comma 2 4 5 3" xfId="357" xr:uid="{00000000-0005-0000-0000-000001000000}"/>
    <cellStyle name="Comma 2 4 6" xfId="521" xr:uid="{00000000-0005-0000-0000-000001000000}"/>
    <cellStyle name="Comma 2 4 7" xfId="312" xr:uid="{00000000-0005-0000-0000-000001000000}"/>
    <cellStyle name="Comma 2 5" xfId="92" xr:uid="{00000000-0005-0000-0000-00001C000000}"/>
    <cellStyle name="Comma 2 5 2" xfId="112" xr:uid="{00000000-0005-0000-0000-00001C000000}"/>
    <cellStyle name="Comma 2 5 2 2" xfId="197" xr:uid="{00000000-0005-0000-0000-00001C000000}"/>
    <cellStyle name="Comma 2 5 2 2 2" xfId="279" xr:uid="{00000000-0005-0000-0000-00001C000000}"/>
    <cellStyle name="Comma 2 5 2 2 2 2" xfId="710" xr:uid="{00000000-0005-0000-0000-00001C000000}"/>
    <cellStyle name="Comma 2 5 2 2 2 3" xfId="501" xr:uid="{00000000-0005-0000-0000-00001C000000}"/>
    <cellStyle name="Comma 2 5 2 2 3" xfId="628" xr:uid="{00000000-0005-0000-0000-00001C000000}"/>
    <cellStyle name="Comma 2 5 2 2 4" xfId="419" xr:uid="{00000000-0005-0000-0000-00001C000000}"/>
    <cellStyle name="Comma 2 5 2 3" xfId="237" xr:uid="{00000000-0005-0000-0000-00001C000000}"/>
    <cellStyle name="Comma 2 5 2 3 2" xfId="668" xr:uid="{00000000-0005-0000-0000-00001C000000}"/>
    <cellStyle name="Comma 2 5 2 3 3" xfId="459" xr:uid="{00000000-0005-0000-0000-00001C000000}"/>
    <cellStyle name="Comma 2 5 2 4" xfId="157" xr:uid="{00000000-0005-0000-0000-00001C000000}"/>
    <cellStyle name="Comma 2 5 2 4 2" xfId="588" xr:uid="{00000000-0005-0000-0000-00001C000000}"/>
    <cellStyle name="Comma 2 5 2 4 3" xfId="379" xr:uid="{00000000-0005-0000-0000-00001C000000}"/>
    <cellStyle name="Comma 2 5 2 5" xfId="543" xr:uid="{00000000-0005-0000-0000-00001C000000}"/>
    <cellStyle name="Comma 2 5 2 6" xfId="334" xr:uid="{00000000-0005-0000-0000-00001C000000}"/>
    <cellStyle name="Comma 2 5 3" xfId="177" xr:uid="{00000000-0005-0000-0000-00001C000000}"/>
    <cellStyle name="Comma 2 5 3 2" xfId="259" xr:uid="{00000000-0005-0000-0000-00001C000000}"/>
    <cellStyle name="Comma 2 5 3 2 2" xfId="690" xr:uid="{00000000-0005-0000-0000-00001C000000}"/>
    <cellStyle name="Comma 2 5 3 2 3" xfId="481" xr:uid="{00000000-0005-0000-0000-00001C000000}"/>
    <cellStyle name="Comma 2 5 3 3" xfId="608" xr:uid="{00000000-0005-0000-0000-00001C000000}"/>
    <cellStyle name="Comma 2 5 3 4" xfId="399" xr:uid="{00000000-0005-0000-0000-00001C000000}"/>
    <cellStyle name="Comma 2 5 4" xfId="217" xr:uid="{00000000-0005-0000-0000-00001C000000}"/>
    <cellStyle name="Comma 2 5 4 2" xfId="648" xr:uid="{00000000-0005-0000-0000-00001C000000}"/>
    <cellStyle name="Comma 2 5 4 3" xfId="439" xr:uid="{00000000-0005-0000-0000-00001C000000}"/>
    <cellStyle name="Comma 2 5 5" xfId="137" xr:uid="{00000000-0005-0000-0000-00001C000000}"/>
    <cellStyle name="Comma 2 5 5 2" xfId="568" xr:uid="{00000000-0005-0000-0000-00001C000000}"/>
    <cellStyle name="Comma 2 5 5 3" xfId="359" xr:uid="{00000000-0005-0000-0000-00001C000000}"/>
    <cellStyle name="Comma 2 5 6" xfId="523" xr:uid="{00000000-0005-0000-0000-00001C000000}"/>
    <cellStyle name="Comma 2 5 7" xfId="314" xr:uid="{00000000-0005-0000-0000-00001C000000}"/>
    <cellStyle name="Comma 2 6" xfId="94" xr:uid="{00000000-0005-0000-0000-000007000000}"/>
    <cellStyle name="Comma 2 6 2" xfId="179" xr:uid="{00000000-0005-0000-0000-000007000000}"/>
    <cellStyle name="Comma 2 6 2 2" xfId="261" xr:uid="{00000000-0005-0000-0000-000007000000}"/>
    <cellStyle name="Comma 2 6 2 2 2" xfId="692" xr:uid="{00000000-0005-0000-0000-000007000000}"/>
    <cellStyle name="Comma 2 6 2 2 3" xfId="483" xr:uid="{00000000-0005-0000-0000-000007000000}"/>
    <cellStyle name="Comma 2 6 2 3" xfId="610" xr:uid="{00000000-0005-0000-0000-000007000000}"/>
    <cellStyle name="Comma 2 6 2 4" xfId="401" xr:uid="{00000000-0005-0000-0000-000007000000}"/>
    <cellStyle name="Comma 2 6 3" xfId="219" xr:uid="{00000000-0005-0000-0000-000007000000}"/>
    <cellStyle name="Comma 2 6 3 2" xfId="650" xr:uid="{00000000-0005-0000-0000-000007000000}"/>
    <cellStyle name="Comma 2 6 3 3" xfId="441" xr:uid="{00000000-0005-0000-0000-000007000000}"/>
    <cellStyle name="Comma 2 6 4" xfId="139" xr:uid="{00000000-0005-0000-0000-000007000000}"/>
    <cellStyle name="Comma 2 6 4 2" xfId="570" xr:uid="{00000000-0005-0000-0000-000007000000}"/>
    <cellStyle name="Comma 2 6 4 3" xfId="361" xr:uid="{00000000-0005-0000-0000-000007000000}"/>
    <cellStyle name="Comma 2 6 5" xfId="525" xr:uid="{00000000-0005-0000-0000-000007000000}"/>
    <cellStyle name="Comma 2 6 6" xfId="316" xr:uid="{00000000-0005-0000-0000-000007000000}"/>
    <cellStyle name="Comma 2 7" xfId="114" xr:uid="{00000000-0005-0000-0000-000007000000}"/>
    <cellStyle name="Comma 2 7 2" xfId="239" xr:uid="{00000000-0005-0000-0000-000007000000}"/>
    <cellStyle name="Comma 2 7 2 2" xfId="670" xr:uid="{00000000-0005-0000-0000-000007000000}"/>
    <cellStyle name="Comma 2 7 2 3" xfId="461" xr:uid="{00000000-0005-0000-0000-000007000000}"/>
    <cellStyle name="Comma 2 7 3" xfId="159" xr:uid="{00000000-0005-0000-0000-000007000000}"/>
    <cellStyle name="Comma 2 7 3 2" xfId="590" xr:uid="{00000000-0005-0000-0000-000007000000}"/>
    <cellStyle name="Comma 2 7 3 3" xfId="381" xr:uid="{00000000-0005-0000-0000-000007000000}"/>
    <cellStyle name="Comma 2 7 4" xfId="545" xr:uid="{00000000-0005-0000-0000-000007000000}"/>
    <cellStyle name="Comma 2 7 5" xfId="336" xr:uid="{00000000-0005-0000-0000-000007000000}"/>
    <cellStyle name="Comma 2 8" xfId="199" xr:uid="{00000000-0005-0000-0000-000007000000}"/>
    <cellStyle name="Comma 2 8 2" xfId="630" xr:uid="{00000000-0005-0000-0000-000007000000}"/>
    <cellStyle name="Comma 2 8 3" xfId="421" xr:uid="{00000000-0005-0000-0000-000007000000}"/>
    <cellStyle name="Comma 2 9" xfId="119" xr:uid="{00000000-0005-0000-0000-000007000000}"/>
    <cellStyle name="Comma 2 9 2" xfId="550" xr:uid="{00000000-0005-0000-0000-000007000000}"/>
    <cellStyle name="Comma 2 9 3" xfId="341" xr:uid="{00000000-0005-0000-0000-000007000000}"/>
    <cellStyle name="Comma 3" xfId="24" xr:uid="{00000000-0005-0000-0000-000008000000}"/>
    <cellStyle name="Comma 3 2" xfId="44" xr:uid="{00000000-0005-0000-0000-000008000000}"/>
    <cellStyle name="Comma 3 2 2" xfId="108" xr:uid="{00000000-0005-0000-0000-000008000000}"/>
    <cellStyle name="Comma 3 2 2 2" xfId="193" xr:uid="{00000000-0005-0000-0000-000008000000}"/>
    <cellStyle name="Comma 3 2 2 2 2" xfId="275" xr:uid="{00000000-0005-0000-0000-000008000000}"/>
    <cellStyle name="Comma 3 2 2 2 2 2" xfId="706" xr:uid="{00000000-0005-0000-0000-000008000000}"/>
    <cellStyle name="Comma 3 2 2 2 2 3" xfId="497" xr:uid="{00000000-0005-0000-0000-000008000000}"/>
    <cellStyle name="Comma 3 2 2 2 3" xfId="624" xr:uid="{00000000-0005-0000-0000-000008000000}"/>
    <cellStyle name="Comma 3 2 2 2 4" xfId="415" xr:uid="{00000000-0005-0000-0000-000008000000}"/>
    <cellStyle name="Comma 3 2 2 3" xfId="233" xr:uid="{00000000-0005-0000-0000-000008000000}"/>
    <cellStyle name="Comma 3 2 2 3 2" xfId="664" xr:uid="{00000000-0005-0000-0000-000008000000}"/>
    <cellStyle name="Comma 3 2 2 3 3" xfId="455" xr:uid="{00000000-0005-0000-0000-000008000000}"/>
    <cellStyle name="Comma 3 2 2 4" xfId="153" xr:uid="{00000000-0005-0000-0000-000008000000}"/>
    <cellStyle name="Comma 3 2 2 4 2" xfId="584" xr:uid="{00000000-0005-0000-0000-000008000000}"/>
    <cellStyle name="Comma 3 2 2 4 3" xfId="375" xr:uid="{00000000-0005-0000-0000-000008000000}"/>
    <cellStyle name="Comma 3 2 2 5" xfId="539" xr:uid="{00000000-0005-0000-0000-000008000000}"/>
    <cellStyle name="Comma 3 2 2 6" xfId="330" xr:uid="{00000000-0005-0000-0000-000008000000}"/>
    <cellStyle name="Comma 3 2 3" xfId="173" xr:uid="{00000000-0005-0000-0000-000008000000}"/>
    <cellStyle name="Comma 3 2 3 2" xfId="255" xr:uid="{00000000-0005-0000-0000-000008000000}"/>
    <cellStyle name="Comma 3 2 3 2 2" xfId="686" xr:uid="{00000000-0005-0000-0000-000008000000}"/>
    <cellStyle name="Comma 3 2 3 2 3" xfId="477" xr:uid="{00000000-0005-0000-0000-000008000000}"/>
    <cellStyle name="Comma 3 2 3 3" xfId="604" xr:uid="{00000000-0005-0000-0000-000008000000}"/>
    <cellStyle name="Comma 3 2 3 4" xfId="395" xr:uid="{00000000-0005-0000-0000-000008000000}"/>
    <cellStyle name="Comma 3 2 4" xfId="213" xr:uid="{00000000-0005-0000-0000-000008000000}"/>
    <cellStyle name="Comma 3 2 4 2" xfId="644" xr:uid="{00000000-0005-0000-0000-000008000000}"/>
    <cellStyle name="Comma 3 2 4 3" xfId="435" xr:uid="{00000000-0005-0000-0000-000008000000}"/>
    <cellStyle name="Comma 3 2 5" xfId="133" xr:uid="{00000000-0005-0000-0000-000008000000}"/>
    <cellStyle name="Comma 3 2 5 2" xfId="564" xr:uid="{00000000-0005-0000-0000-000008000000}"/>
    <cellStyle name="Comma 3 2 5 3" xfId="355" xr:uid="{00000000-0005-0000-0000-000008000000}"/>
    <cellStyle name="Comma 3 2 6" xfId="519" xr:uid="{00000000-0005-0000-0000-000008000000}"/>
    <cellStyle name="Comma 3 2 7" xfId="310" xr:uid="{00000000-0005-0000-0000-000008000000}"/>
    <cellStyle name="Comma 3 3" xfId="38" xr:uid="{00000000-0005-0000-0000-000007000000}"/>
    <cellStyle name="Comma 3 3 2" xfId="102" xr:uid="{00000000-0005-0000-0000-000007000000}"/>
    <cellStyle name="Comma 3 3 2 2" xfId="187" xr:uid="{00000000-0005-0000-0000-000007000000}"/>
    <cellStyle name="Comma 3 3 2 2 2" xfId="269" xr:uid="{00000000-0005-0000-0000-000007000000}"/>
    <cellStyle name="Comma 3 3 2 2 2 2" xfId="700" xr:uid="{00000000-0005-0000-0000-000007000000}"/>
    <cellStyle name="Comma 3 3 2 2 2 3" xfId="491" xr:uid="{00000000-0005-0000-0000-000007000000}"/>
    <cellStyle name="Comma 3 3 2 2 3" xfId="618" xr:uid="{00000000-0005-0000-0000-000007000000}"/>
    <cellStyle name="Comma 3 3 2 2 4" xfId="409" xr:uid="{00000000-0005-0000-0000-000007000000}"/>
    <cellStyle name="Comma 3 3 2 3" xfId="227" xr:uid="{00000000-0005-0000-0000-000007000000}"/>
    <cellStyle name="Comma 3 3 2 3 2" xfId="658" xr:uid="{00000000-0005-0000-0000-000007000000}"/>
    <cellStyle name="Comma 3 3 2 3 3" xfId="449" xr:uid="{00000000-0005-0000-0000-000007000000}"/>
    <cellStyle name="Comma 3 3 2 4" xfId="147" xr:uid="{00000000-0005-0000-0000-000007000000}"/>
    <cellStyle name="Comma 3 3 2 4 2" xfId="578" xr:uid="{00000000-0005-0000-0000-000007000000}"/>
    <cellStyle name="Comma 3 3 2 4 3" xfId="369" xr:uid="{00000000-0005-0000-0000-000007000000}"/>
    <cellStyle name="Comma 3 3 2 5" xfId="533" xr:uid="{00000000-0005-0000-0000-000007000000}"/>
    <cellStyle name="Comma 3 3 2 6" xfId="324" xr:uid="{00000000-0005-0000-0000-000007000000}"/>
    <cellStyle name="Comma 3 3 3" xfId="167" xr:uid="{00000000-0005-0000-0000-000007000000}"/>
    <cellStyle name="Comma 3 3 3 2" xfId="249" xr:uid="{00000000-0005-0000-0000-000007000000}"/>
    <cellStyle name="Comma 3 3 3 2 2" xfId="680" xr:uid="{00000000-0005-0000-0000-000007000000}"/>
    <cellStyle name="Comma 3 3 3 2 3" xfId="471" xr:uid="{00000000-0005-0000-0000-000007000000}"/>
    <cellStyle name="Comma 3 3 3 3" xfId="598" xr:uid="{00000000-0005-0000-0000-000007000000}"/>
    <cellStyle name="Comma 3 3 3 4" xfId="389" xr:uid="{00000000-0005-0000-0000-000007000000}"/>
    <cellStyle name="Comma 3 3 4" xfId="207" xr:uid="{00000000-0005-0000-0000-000007000000}"/>
    <cellStyle name="Comma 3 3 4 2" xfId="638" xr:uid="{00000000-0005-0000-0000-000007000000}"/>
    <cellStyle name="Comma 3 3 4 3" xfId="429" xr:uid="{00000000-0005-0000-0000-000007000000}"/>
    <cellStyle name="Comma 3 3 5" xfId="127" xr:uid="{00000000-0005-0000-0000-000007000000}"/>
    <cellStyle name="Comma 3 3 5 2" xfId="558" xr:uid="{00000000-0005-0000-0000-000007000000}"/>
    <cellStyle name="Comma 3 3 5 3" xfId="349" xr:uid="{00000000-0005-0000-0000-000007000000}"/>
    <cellStyle name="Comma 3 3 6" xfId="513" xr:uid="{00000000-0005-0000-0000-000007000000}"/>
    <cellStyle name="Comma 3 3 7" xfId="304" xr:uid="{00000000-0005-0000-0000-000007000000}"/>
    <cellStyle name="Comma 3 4" xfId="97" xr:uid="{00000000-0005-0000-0000-000008000000}"/>
    <cellStyle name="Comma 3 4 2" xfId="182" xr:uid="{00000000-0005-0000-0000-000008000000}"/>
    <cellStyle name="Comma 3 4 2 2" xfId="264" xr:uid="{00000000-0005-0000-0000-000008000000}"/>
    <cellStyle name="Comma 3 4 2 2 2" xfId="695" xr:uid="{00000000-0005-0000-0000-000008000000}"/>
    <cellStyle name="Comma 3 4 2 2 3" xfId="486" xr:uid="{00000000-0005-0000-0000-000008000000}"/>
    <cellStyle name="Comma 3 4 2 3" xfId="613" xr:uid="{00000000-0005-0000-0000-000008000000}"/>
    <cellStyle name="Comma 3 4 2 4" xfId="404" xr:uid="{00000000-0005-0000-0000-000008000000}"/>
    <cellStyle name="Comma 3 4 3" xfId="222" xr:uid="{00000000-0005-0000-0000-000008000000}"/>
    <cellStyle name="Comma 3 4 3 2" xfId="653" xr:uid="{00000000-0005-0000-0000-000008000000}"/>
    <cellStyle name="Comma 3 4 3 3" xfId="444" xr:uid="{00000000-0005-0000-0000-000008000000}"/>
    <cellStyle name="Comma 3 4 4" xfId="142" xr:uid="{00000000-0005-0000-0000-000008000000}"/>
    <cellStyle name="Comma 3 4 4 2" xfId="573" xr:uid="{00000000-0005-0000-0000-000008000000}"/>
    <cellStyle name="Comma 3 4 4 3" xfId="364" xr:uid="{00000000-0005-0000-0000-000008000000}"/>
    <cellStyle name="Comma 3 4 5" xfId="528" xr:uid="{00000000-0005-0000-0000-000008000000}"/>
    <cellStyle name="Comma 3 4 6" xfId="319" xr:uid="{00000000-0005-0000-0000-000008000000}"/>
    <cellStyle name="Comma 3 5" xfId="117" xr:uid="{00000000-0005-0000-0000-000008000000}"/>
    <cellStyle name="Comma 3 5 2" xfId="242" xr:uid="{00000000-0005-0000-0000-000008000000}"/>
    <cellStyle name="Comma 3 5 2 2" xfId="673" xr:uid="{00000000-0005-0000-0000-000008000000}"/>
    <cellStyle name="Comma 3 5 2 3" xfId="464" xr:uid="{00000000-0005-0000-0000-000008000000}"/>
    <cellStyle name="Comma 3 5 3" xfId="162" xr:uid="{00000000-0005-0000-0000-000008000000}"/>
    <cellStyle name="Comma 3 5 3 2" xfId="593" xr:uid="{00000000-0005-0000-0000-000008000000}"/>
    <cellStyle name="Comma 3 5 3 3" xfId="384" xr:uid="{00000000-0005-0000-0000-000008000000}"/>
    <cellStyle name="Comma 3 5 4" xfId="548" xr:uid="{00000000-0005-0000-0000-000008000000}"/>
    <cellStyle name="Comma 3 5 5" xfId="339" xr:uid="{00000000-0005-0000-0000-000008000000}"/>
    <cellStyle name="Comma 3 6" xfId="202" xr:uid="{00000000-0005-0000-0000-000008000000}"/>
    <cellStyle name="Comma 3 6 2" xfId="633" xr:uid="{00000000-0005-0000-0000-000008000000}"/>
    <cellStyle name="Comma 3 6 3" xfId="424" xr:uid="{00000000-0005-0000-0000-000008000000}"/>
    <cellStyle name="Comma 3 7" xfId="122" xr:uid="{00000000-0005-0000-0000-000008000000}"/>
    <cellStyle name="Comma 3 7 2" xfId="553" xr:uid="{00000000-0005-0000-0000-000008000000}"/>
    <cellStyle name="Comma 3 7 3" xfId="344" xr:uid="{00000000-0005-0000-0000-000008000000}"/>
    <cellStyle name="Comma 3 8" xfId="508" xr:uid="{00000000-0005-0000-0000-000008000000}"/>
    <cellStyle name="Comma 3 9" xfId="299" xr:uid="{00000000-0005-0000-0000-000008000000}"/>
    <cellStyle name="Comma 4" xfId="32" xr:uid="{00000000-0005-0000-0000-000008000000}"/>
    <cellStyle name="Comma 4 2" xfId="98" xr:uid="{00000000-0005-0000-0000-000008000000}"/>
    <cellStyle name="Comma 4 2 2" xfId="183" xr:uid="{00000000-0005-0000-0000-000008000000}"/>
    <cellStyle name="Comma 4 2 2 2" xfId="265" xr:uid="{00000000-0005-0000-0000-000008000000}"/>
    <cellStyle name="Comma 4 2 2 2 2" xfId="696" xr:uid="{00000000-0005-0000-0000-000008000000}"/>
    <cellStyle name="Comma 4 2 2 2 3" xfId="487" xr:uid="{00000000-0005-0000-0000-000008000000}"/>
    <cellStyle name="Comma 4 2 2 3" xfId="614" xr:uid="{00000000-0005-0000-0000-000008000000}"/>
    <cellStyle name="Comma 4 2 2 4" xfId="405" xr:uid="{00000000-0005-0000-0000-000008000000}"/>
    <cellStyle name="Comma 4 2 3" xfId="223" xr:uid="{00000000-0005-0000-0000-000008000000}"/>
    <cellStyle name="Comma 4 2 3 2" xfId="654" xr:uid="{00000000-0005-0000-0000-000008000000}"/>
    <cellStyle name="Comma 4 2 3 3" xfId="445" xr:uid="{00000000-0005-0000-0000-000008000000}"/>
    <cellStyle name="Comma 4 2 4" xfId="143" xr:uid="{00000000-0005-0000-0000-000008000000}"/>
    <cellStyle name="Comma 4 2 4 2" xfId="574" xr:uid="{00000000-0005-0000-0000-000008000000}"/>
    <cellStyle name="Comma 4 2 4 3" xfId="365" xr:uid="{00000000-0005-0000-0000-000008000000}"/>
    <cellStyle name="Comma 4 2 5" xfId="529" xr:uid="{00000000-0005-0000-0000-000008000000}"/>
    <cellStyle name="Comma 4 2 6" xfId="320" xr:uid="{00000000-0005-0000-0000-000008000000}"/>
    <cellStyle name="Comma 4 3" xfId="163" xr:uid="{00000000-0005-0000-0000-000008000000}"/>
    <cellStyle name="Comma 4 3 2" xfId="245" xr:uid="{00000000-0005-0000-0000-000008000000}"/>
    <cellStyle name="Comma 4 3 2 2" xfId="676" xr:uid="{00000000-0005-0000-0000-000008000000}"/>
    <cellStyle name="Comma 4 3 2 3" xfId="467" xr:uid="{00000000-0005-0000-0000-000008000000}"/>
    <cellStyle name="Comma 4 3 3" xfId="594" xr:uid="{00000000-0005-0000-0000-000008000000}"/>
    <cellStyle name="Comma 4 3 4" xfId="385" xr:uid="{00000000-0005-0000-0000-000008000000}"/>
    <cellStyle name="Comma 4 4" xfId="203" xr:uid="{00000000-0005-0000-0000-000008000000}"/>
    <cellStyle name="Comma 4 4 2" xfId="634" xr:uid="{00000000-0005-0000-0000-000008000000}"/>
    <cellStyle name="Comma 4 4 3" xfId="425" xr:uid="{00000000-0005-0000-0000-000008000000}"/>
    <cellStyle name="Comma 4 5" xfId="123" xr:uid="{00000000-0005-0000-0000-000008000000}"/>
    <cellStyle name="Comma 4 5 2" xfId="554" xr:uid="{00000000-0005-0000-0000-000008000000}"/>
    <cellStyle name="Comma 4 5 3" xfId="345" xr:uid="{00000000-0005-0000-0000-000008000000}"/>
    <cellStyle name="Comma 4 6" xfId="509" xr:uid="{00000000-0005-0000-0000-000008000000}"/>
    <cellStyle name="Comma 4 7" xfId="300" xr:uid="{00000000-0005-0000-0000-000008000000}"/>
    <cellStyle name="Comma 5" xfId="40" xr:uid="{00000000-0005-0000-0000-000047000000}"/>
    <cellStyle name="Comma 5 2" xfId="104" xr:uid="{00000000-0005-0000-0000-000047000000}"/>
    <cellStyle name="Comma 5 2 2" xfId="189" xr:uid="{00000000-0005-0000-0000-000047000000}"/>
    <cellStyle name="Comma 5 2 2 2" xfId="271" xr:uid="{00000000-0005-0000-0000-000047000000}"/>
    <cellStyle name="Comma 5 2 2 2 2" xfId="702" xr:uid="{00000000-0005-0000-0000-000047000000}"/>
    <cellStyle name="Comma 5 2 2 2 3" xfId="493" xr:uid="{00000000-0005-0000-0000-000047000000}"/>
    <cellStyle name="Comma 5 2 2 3" xfId="620" xr:uid="{00000000-0005-0000-0000-000047000000}"/>
    <cellStyle name="Comma 5 2 2 4" xfId="411" xr:uid="{00000000-0005-0000-0000-000047000000}"/>
    <cellStyle name="Comma 5 2 3" xfId="229" xr:uid="{00000000-0005-0000-0000-000047000000}"/>
    <cellStyle name="Comma 5 2 3 2" xfId="660" xr:uid="{00000000-0005-0000-0000-000047000000}"/>
    <cellStyle name="Comma 5 2 3 3" xfId="451" xr:uid="{00000000-0005-0000-0000-000047000000}"/>
    <cellStyle name="Comma 5 2 4" xfId="149" xr:uid="{00000000-0005-0000-0000-000047000000}"/>
    <cellStyle name="Comma 5 2 4 2" xfId="580" xr:uid="{00000000-0005-0000-0000-000047000000}"/>
    <cellStyle name="Comma 5 2 4 3" xfId="371" xr:uid="{00000000-0005-0000-0000-000047000000}"/>
    <cellStyle name="Comma 5 2 5" xfId="535" xr:uid="{00000000-0005-0000-0000-000047000000}"/>
    <cellStyle name="Comma 5 2 6" xfId="326" xr:uid="{00000000-0005-0000-0000-000047000000}"/>
    <cellStyle name="Comma 5 3" xfId="169" xr:uid="{00000000-0005-0000-0000-000047000000}"/>
    <cellStyle name="Comma 5 3 2" xfId="251" xr:uid="{00000000-0005-0000-0000-000047000000}"/>
    <cellStyle name="Comma 5 3 2 2" xfId="682" xr:uid="{00000000-0005-0000-0000-000047000000}"/>
    <cellStyle name="Comma 5 3 2 3" xfId="473" xr:uid="{00000000-0005-0000-0000-000047000000}"/>
    <cellStyle name="Comma 5 3 3" xfId="600" xr:uid="{00000000-0005-0000-0000-000047000000}"/>
    <cellStyle name="Comma 5 3 4" xfId="391" xr:uid="{00000000-0005-0000-0000-000047000000}"/>
    <cellStyle name="Comma 5 4" xfId="209" xr:uid="{00000000-0005-0000-0000-000047000000}"/>
    <cellStyle name="Comma 5 4 2" xfId="640" xr:uid="{00000000-0005-0000-0000-000047000000}"/>
    <cellStyle name="Comma 5 4 3" xfId="431" xr:uid="{00000000-0005-0000-0000-000047000000}"/>
    <cellStyle name="Comma 5 5" xfId="129" xr:uid="{00000000-0005-0000-0000-000047000000}"/>
    <cellStyle name="Comma 5 5 2" xfId="560" xr:uid="{00000000-0005-0000-0000-000047000000}"/>
    <cellStyle name="Comma 5 5 3" xfId="351" xr:uid="{00000000-0005-0000-0000-000047000000}"/>
    <cellStyle name="Comma 5 6" xfId="515" xr:uid="{00000000-0005-0000-0000-000047000000}"/>
    <cellStyle name="Comma 5 7" xfId="306" xr:uid="{00000000-0005-0000-0000-000047000000}"/>
    <cellStyle name="Comma 6" xfId="46" xr:uid="{00000000-0005-0000-0000-000054000000}"/>
    <cellStyle name="Comma 6 2" xfId="109" xr:uid="{00000000-0005-0000-0000-000054000000}"/>
    <cellStyle name="Comma 6 2 2" xfId="194" xr:uid="{00000000-0005-0000-0000-000054000000}"/>
    <cellStyle name="Comma 6 2 2 2" xfId="276" xr:uid="{00000000-0005-0000-0000-000054000000}"/>
    <cellStyle name="Comma 6 2 2 2 2" xfId="707" xr:uid="{00000000-0005-0000-0000-000054000000}"/>
    <cellStyle name="Comma 6 2 2 2 3" xfId="498" xr:uid="{00000000-0005-0000-0000-000054000000}"/>
    <cellStyle name="Comma 6 2 2 3" xfId="625" xr:uid="{00000000-0005-0000-0000-000054000000}"/>
    <cellStyle name="Comma 6 2 2 4" xfId="416" xr:uid="{00000000-0005-0000-0000-000054000000}"/>
    <cellStyle name="Comma 6 2 3" xfId="234" xr:uid="{00000000-0005-0000-0000-000054000000}"/>
    <cellStyle name="Comma 6 2 3 2" xfId="665" xr:uid="{00000000-0005-0000-0000-000054000000}"/>
    <cellStyle name="Comma 6 2 3 3" xfId="456" xr:uid="{00000000-0005-0000-0000-000054000000}"/>
    <cellStyle name="Comma 6 2 4" xfId="154" xr:uid="{00000000-0005-0000-0000-000054000000}"/>
    <cellStyle name="Comma 6 2 4 2" xfId="585" xr:uid="{00000000-0005-0000-0000-000054000000}"/>
    <cellStyle name="Comma 6 2 4 3" xfId="376" xr:uid="{00000000-0005-0000-0000-000054000000}"/>
    <cellStyle name="Comma 6 2 5" xfId="540" xr:uid="{00000000-0005-0000-0000-000054000000}"/>
    <cellStyle name="Comma 6 2 6" xfId="331" xr:uid="{00000000-0005-0000-0000-000054000000}"/>
    <cellStyle name="Comma 6 3" xfId="174" xr:uid="{00000000-0005-0000-0000-000054000000}"/>
    <cellStyle name="Comma 6 3 2" xfId="256" xr:uid="{00000000-0005-0000-0000-000054000000}"/>
    <cellStyle name="Comma 6 3 2 2" xfId="687" xr:uid="{00000000-0005-0000-0000-000054000000}"/>
    <cellStyle name="Comma 6 3 2 3" xfId="478" xr:uid="{00000000-0005-0000-0000-000054000000}"/>
    <cellStyle name="Comma 6 3 3" xfId="605" xr:uid="{00000000-0005-0000-0000-000054000000}"/>
    <cellStyle name="Comma 6 3 4" xfId="396" xr:uid="{00000000-0005-0000-0000-000054000000}"/>
    <cellStyle name="Comma 6 4" xfId="214" xr:uid="{00000000-0005-0000-0000-000054000000}"/>
    <cellStyle name="Comma 6 4 2" xfId="645" xr:uid="{00000000-0005-0000-0000-000054000000}"/>
    <cellStyle name="Comma 6 4 3" xfId="436" xr:uid="{00000000-0005-0000-0000-000054000000}"/>
    <cellStyle name="Comma 6 5" xfId="134" xr:uid="{00000000-0005-0000-0000-000054000000}"/>
    <cellStyle name="Comma 6 5 2" xfId="565" xr:uid="{00000000-0005-0000-0000-000054000000}"/>
    <cellStyle name="Comma 6 5 3" xfId="356" xr:uid="{00000000-0005-0000-0000-000054000000}"/>
    <cellStyle name="Comma 6 6" xfId="520" xr:uid="{00000000-0005-0000-0000-000054000000}"/>
    <cellStyle name="Comma 6 7" xfId="311" xr:uid="{00000000-0005-0000-0000-000054000000}"/>
    <cellStyle name="Comma 7" xfId="79" xr:uid="{00000000-0005-0000-0000-000060000000}"/>
    <cellStyle name="Comma 7 2" xfId="111" xr:uid="{00000000-0005-0000-0000-000060000000}"/>
    <cellStyle name="Comma 7 2 2" xfId="196" xr:uid="{00000000-0005-0000-0000-000060000000}"/>
    <cellStyle name="Comma 7 2 2 2" xfId="278" xr:uid="{00000000-0005-0000-0000-000060000000}"/>
    <cellStyle name="Comma 7 2 2 2 2" xfId="709" xr:uid="{00000000-0005-0000-0000-000060000000}"/>
    <cellStyle name="Comma 7 2 2 2 3" xfId="500" xr:uid="{00000000-0005-0000-0000-000060000000}"/>
    <cellStyle name="Comma 7 2 2 3" xfId="627" xr:uid="{00000000-0005-0000-0000-000060000000}"/>
    <cellStyle name="Comma 7 2 2 4" xfId="418" xr:uid="{00000000-0005-0000-0000-000060000000}"/>
    <cellStyle name="Comma 7 2 3" xfId="236" xr:uid="{00000000-0005-0000-0000-000060000000}"/>
    <cellStyle name="Comma 7 2 3 2" xfId="667" xr:uid="{00000000-0005-0000-0000-000060000000}"/>
    <cellStyle name="Comma 7 2 3 3" xfId="458" xr:uid="{00000000-0005-0000-0000-000060000000}"/>
    <cellStyle name="Comma 7 2 4" xfId="156" xr:uid="{00000000-0005-0000-0000-000060000000}"/>
    <cellStyle name="Comma 7 2 4 2" xfId="587" xr:uid="{00000000-0005-0000-0000-000060000000}"/>
    <cellStyle name="Comma 7 2 4 3" xfId="378" xr:uid="{00000000-0005-0000-0000-000060000000}"/>
    <cellStyle name="Comma 7 2 5" xfId="542" xr:uid="{00000000-0005-0000-0000-000060000000}"/>
    <cellStyle name="Comma 7 2 6" xfId="333" xr:uid="{00000000-0005-0000-0000-000060000000}"/>
    <cellStyle name="Comma 7 3" xfId="176" xr:uid="{00000000-0005-0000-0000-000060000000}"/>
    <cellStyle name="Comma 7 3 2" xfId="258" xr:uid="{00000000-0005-0000-0000-000060000000}"/>
    <cellStyle name="Comma 7 3 2 2" xfId="689" xr:uid="{00000000-0005-0000-0000-000060000000}"/>
    <cellStyle name="Comma 7 3 2 3" xfId="480" xr:uid="{00000000-0005-0000-0000-000060000000}"/>
    <cellStyle name="Comma 7 3 3" xfId="607" xr:uid="{00000000-0005-0000-0000-000060000000}"/>
    <cellStyle name="Comma 7 3 4" xfId="398" xr:uid="{00000000-0005-0000-0000-000060000000}"/>
    <cellStyle name="Comma 7 4" xfId="216" xr:uid="{00000000-0005-0000-0000-000060000000}"/>
    <cellStyle name="Comma 7 4 2" xfId="647" xr:uid="{00000000-0005-0000-0000-000060000000}"/>
    <cellStyle name="Comma 7 4 3" xfId="438" xr:uid="{00000000-0005-0000-0000-000060000000}"/>
    <cellStyle name="Comma 7 5" xfId="136" xr:uid="{00000000-0005-0000-0000-000060000000}"/>
    <cellStyle name="Comma 7 5 2" xfId="567" xr:uid="{00000000-0005-0000-0000-000060000000}"/>
    <cellStyle name="Comma 7 5 3" xfId="358" xr:uid="{00000000-0005-0000-0000-000060000000}"/>
    <cellStyle name="Comma 7 6" xfId="522" xr:uid="{00000000-0005-0000-0000-000060000000}"/>
    <cellStyle name="Comma 7 7" xfId="313" xr:uid="{00000000-0005-0000-0000-000060000000}"/>
    <cellStyle name="Comma 8" xfId="93" xr:uid="{00000000-0005-0000-0000-000039000000}"/>
    <cellStyle name="Comma 8 2" xfId="178" xr:uid="{00000000-0005-0000-0000-000039000000}"/>
    <cellStyle name="Comma 8 2 2" xfId="260" xr:uid="{00000000-0005-0000-0000-000039000000}"/>
    <cellStyle name="Comma 8 2 2 2" xfId="691" xr:uid="{00000000-0005-0000-0000-000039000000}"/>
    <cellStyle name="Comma 8 2 2 3" xfId="482" xr:uid="{00000000-0005-0000-0000-000039000000}"/>
    <cellStyle name="Comma 8 2 3" xfId="609" xr:uid="{00000000-0005-0000-0000-000039000000}"/>
    <cellStyle name="Comma 8 2 4" xfId="400" xr:uid="{00000000-0005-0000-0000-000039000000}"/>
    <cellStyle name="Comma 8 3" xfId="218" xr:uid="{00000000-0005-0000-0000-000039000000}"/>
    <cellStyle name="Comma 8 3 2" xfId="649" xr:uid="{00000000-0005-0000-0000-000039000000}"/>
    <cellStyle name="Comma 8 3 3" xfId="440" xr:uid="{00000000-0005-0000-0000-000039000000}"/>
    <cellStyle name="Comma 8 4" xfId="138" xr:uid="{00000000-0005-0000-0000-000039000000}"/>
    <cellStyle name="Comma 8 4 2" xfId="569" xr:uid="{00000000-0005-0000-0000-000039000000}"/>
    <cellStyle name="Comma 8 4 3" xfId="360" xr:uid="{00000000-0005-0000-0000-000039000000}"/>
    <cellStyle name="Comma 8 5" xfId="524" xr:uid="{00000000-0005-0000-0000-000039000000}"/>
    <cellStyle name="Comma 8 6" xfId="315" xr:uid="{00000000-0005-0000-0000-000039000000}"/>
    <cellStyle name="Comma 9" xfId="113" xr:uid="{00000000-0005-0000-0000-00007C000000}"/>
    <cellStyle name="Comma 9 2" xfId="238" xr:uid="{00000000-0005-0000-0000-00007C000000}"/>
    <cellStyle name="Comma 9 2 2" xfId="669" xr:uid="{00000000-0005-0000-0000-00007C000000}"/>
    <cellStyle name="Comma 9 2 3" xfId="460" xr:uid="{00000000-0005-0000-0000-00007C000000}"/>
    <cellStyle name="Comma 9 3" xfId="118" xr:uid="{00000000-0005-0000-0000-000039000000}"/>
    <cellStyle name="Comma 9 3 2" xfId="549" xr:uid="{00000000-0005-0000-0000-000039000000}"/>
    <cellStyle name="Comma 9 3 3" xfId="340" xr:uid="{00000000-0005-0000-0000-000039000000}"/>
    <cellStyle name="Comma 9 4" xfId="544" xr:uid="{00000000-0005-0000-0000-00007C000000}"/>
    <cellStyle name="Comma 9 5" xfId="335" xr:uid="{00000000-0005-0000-0000-00007C000000}"/>
    <cellStyle name="Currency" xfId="9" builtinId="4"/>
    <cellStyle name="Currency 10" xfId="297" xr:uid="{00000000-0005-0000-0000-0000C6000000}"/>
    <cellStyle name="Currency 11" xfId="506" xr:uid="{00000000-0005-0000-0000-0000B0010000}"/>
    <cellStyle name="Currency 12" xfId="293" xr:uid="{00000000-0005-0000-0000-000037020000}"/>
    <cellStyle name="Currency 2" xfId="19" xr:uid="{00000000-0005-0000-0000-00000A000000}"/>
    <cellStyle name="Currency 2 10" xfId="298" xr:uid="{00000000-0005-0000-0000-00000A000000}"/>
    <cellStyle name="Currency 2 2" xfId="43" xr:uid="{00000000-0005-0000-0000-00000A000000}"/>
    <cellStyle name="Currency 2 2 2" xfId="107" xr:uid="{00000000-0005-0000-0000-00000A000000}"/>
    <cellStyle name="Currency 2 2 2 2" xfId="192" xr:uid="{00000000-0005-0000-0000-00000A000000}"/>
    <cellStyle name="Currency 2 2 2 2 2" xfId="274" xr:uid="{00000000-0005-0000-0000-00000A000000}"/>
    <cellStyle name="Currency 2 2 2 2 2 2" xfId="705" xr:uid="{00000000-0005-0000-0000-00000A000000}"/>
    <cellStyle name="Currency 2 2 2 2 2 3" xfId="496" xr:uid="{00000000-0005-0000-0000-00000A000000}"/>
    <cellStyle name="Currency 2 2 2 2 3" xfId="623" xr:uid="{00000000-0005-0000-0000-00000A000000}"/>
    <cellStyle name="Currency 2 2 2 2 4" xfId="414" xr:uid="{00000000-0005-0000-0000-00000A000000}"/>
    <cellStyle name="Currency 2 2 2 3" xfId="232" xr:uid="{00000000-0005-0000-0000-00000A000000}"/>
    <cellStyle name="Currency 2 2 2 3 2" xfId="663" xr:uid="{00000000-0005-0000-0000-00000A000000}"/>
    <cellStyle name="Currency 2 2 2 3 3" xfId="454" xr:uid="{00000000-0005-0000-0000-00000A000000}"/>
    <cellStyle name="Currency 2 2 2 4" xfId="152" xr:uid="{00000000-0005-0000-0000-00000A000000}"/>
    <cellStyle name="Currency 2 2 2 4 2" xfId="583" xr:uid="{00000000-0005-0000-0000-00000A000000}"/>
    <cellStyle name="Currency 2 2 2 4 3" xfId="374" xr:uid="{00000000-0005-0000-0000-00000A000000}"/>
    <cellStyle name="Currency 2 2 2 5" xfId="538" xr:uid="{00000000-0005-0000-0000-00000A000000}"/>
    <cellStyle name="Currency 2 2 2 6" xfId="329" xr:uid="{00000000-0005-0000-0000-00000A000000}"/>
    <cellStyle name="Currency 2 2 3" xfId="172" xr:uid="{00000000-0005-0000-0000-00000A000000}"/>
    <cellStyle name="Currency 2 2 3 2" xfId="254" xr:uid="{00000000-0005-0000-0000-00000A000000}"/>
    <cellStyle name="Currency 2 2 3 2 2" xfId="685" xr:uid="{00000000-0005-0000-0000-00000A000000}"/>
    <cellStyle name="Currency 2 2 3 2 3" xfId="476" xr:uid="{00000000-0005-0000-0000-00000A000000}"/>
    <cellStyle name="Currency 2 2 3 3" xfId="603" xr:uid="{00000000-0005-0000-0000-00000A000000}"/>
    <cellStyle name="Currency 2 2 3 4" xfId="394" xr:uid="{00000000-0005-0000-0000-00000A000000}"/>
    <cellStyle name="Currency 2 2 4" xfId="212" xr:uid="{00000000-0005-0000-0000-00000A000000}"/>
    <cellStyle name="Currency 2 2 4 2" xfId="643" xr:uid="{00000000-0005-0000-0000-00000A000000}"/>
    <cellStyle name="Currency 2 2 4 3" xfId="434" xr:uid="{00000000-0005-0000-0000-00000A000000}"/>
    <cellStyle name="Currency 2 2 5" xfId="132" xr:uid="{00000000-0005-0000-0000-00000A000000}"/>
    <cellStyle name="Currency 2 2 5 2" xfId="563" xr:uid="{00000000-0005-0000-0000-00000A000000}"/>
    <cellStyle name="Currency 2 2 5 3" xfId="354" xr:uid="{00000000-0005-0000-0000-00000A000000}"/>
    <cellStyle name="Currency 2 2 6" xfId="518" xr:uid="{00000000-0005-0000-0000-00000A000000}"/>
    <cellStyle name="Currency 2 2 7" xfId="309" xr:uid="{00000000-0005-0000-0000-00000A000000}"/>
    <cellStyle name="Currency 2 3" xfId="36" xr:uid="{00000000-0005-0000-0000-00000A000000}"/>
    <cellStyle name="Currency 2 3 2" xfId="101" xr:uid="{00000000-0005-0000-0000-00000A000000}"/>
    <cellStyle name="Currency 2 3 2 2" xfId="186" xr:uid="{00000000-0005-0000-0000-00000A000000}"/>
    <cellStyle name="Currency 2 3 2 2 2" xfId="268" xr:uid="{00000000-0005-0000-0000-00000A000000}"/>
    <cellStyle name="Currency 2 3 2 2 2 2" xfId="699" xr:uid="{00000000-0005-0000-0000-00000A000000}"/>
    <cellStyle name="Currency 2 3 2 2 2 3" xfId="490" xr:uid="{00000000-0005-0000-0000-00000A000000}"/>
    <cellStyle name="Currency 2 3 2 2 3" xfId="617" xr:uid="{00000000-0005-0000-0000-00000A000000}"/>
    <cellStyle name="Currency 2 3 2 2 4" xfId="408" xr:uid="{00000000-0005-0000-0000-00000A000000}"/>
    <cellStyle name="Currency 2 3 2 3" xfId="226" xr:uid="{00000000-0005-0000-0000-00000A000000}"/>
    <cellStyle name="Currency 2 3 2 3 2" xfId="657" xr:uid="{00000000-0005-0000-0000-00000A000000}"/>
    <cellStyle name="Currency 2 3 2 3 3" xfId="448" xr:uid="{00000000-0005-0000-0000-00000A000000}"/>
    <cellStyle name="Currency 2 3 2 4" xfId="146" xr:uid="{00000000-0005-0000-0000-00000A000000}"/>
    <cellStyle name="Currency 2 3 2 4 2" xfId="577" xr:uid="{00000000-0005-0000-0000-00000A000000}"/>
    <cellStyle name="Currency 2 3 2 4 3" xfId="368" xr:uid="{00000000-0005-0000-0000-00000A000000}"/>
    <cellStyle name="Currency 2 3 2 5" xfId="532" xr:uid="{00000000-0005-0000-0000-00000A000000}"/>
    <cellStyle name="Currency 2 3 2 6" xfId="323" xr:uid="{00000000-0005-0000-0000-00000A000000}"/>
    <cellStyle name="Currency 2 3 3" xfId="166" xr:uid="{00000000-0005-0000-0000-00000A000000}"/>
    <cellStyle name="Currency 2 3 3 2" xfId="248" xr:uid="{00000000-0005-0000-0000-00000A000000}"/>
    <cellStyle name="Currency 2 3 3 2 2" xfId="679" xr:uid="{00000000-0005-0000-0000-00000A000000}"/>
    <cellStyle name="Currency 2 3 3 2 3" xfId="470" xr:uid="{00000000-0005-0000-0000-00000A000000}"/>
    <cellStyle name="Currency 2 3 3 3" xfId="597" xr:uid="{00000000-0005-0000-0000-00000A000000}"/>
    <cellStyle name="Currency 2 3 3 4" xfId="388" xr:uid="{00000000-0005-0000-0000-00000A000000}"/>
    <cellStyle name="Currency 2 3 4" xfId="206" xr:uid="{00000000-0005-0000-0000-00000A000000}"/>
    <cellStyle name="Currency 2 3 4 2" xfId="637" xr:uid="{00000000-0005-0000-0000-00000A000000}"/>
    <cellStyle name="Currency 2 3 4 3" xfId="428" xr:uid="{00000000-0005-0000-0000-00000A000000}"/>
    <cellStyle name="Currency 2 3 5" xfId="126" xr:uid="{00000000-0005-0000-0000-00000A000000}"/>
    <cellStyle name="Currency 2 3 5 2" xfId="557" xr:uid="{00000000-0005-0000-0000-00000A000000}"/>
    <cellStyle name="Currency 2 3 5 3" xfId="348" xr:uid="{00000000-0005-0000-0000-00000A000000}"/>
    <cellStyle name="Currency 2 3 6" xfId="512" xr:uid="{00000000-0005-0000-0000-00000A000000}"/>
    <cellStyle name="Currency 2 3 7" xfId="303" xr:uid="{00000000-0005-0000-0000-00000A000000}"/>
    <cellStyle name="Currency 2 4" xfId="96" xr:uid="{00000000-0005-0000-0000-00000A000000}"/>
    <cellStyle name="Currency 2 4 2" xfId="181" xr:uid="{00000000-0005-0000-0000-00000A000000}"/>
    <cellStyle name="Currency 2 4 2 2" xfId="263" xr:uid="{00000000-0005-0000-0000-00000A000000}"/>
    <cellStyle name="Currency 2 4 2 2 2" xfId="694" xr:uid="{00000000-0005-0000-0000-00000A000000}"/>
    <cellStyle name="Currency 2 4 2 2 3" xfId="485" xr:uid="{00000000-0005-0000-0000-00000A000000}"/>
    <cellStyle name="Currency 2 4 2 3" xfId="612" xr:uid="{00000000-0005-0000-0000-00000A000000}"/>
    <cellStyle name="Currency 2 4 2 4" xfId="403" xr:uid="{00000000-0005-0000-0000-00000A000000}"/>
    <cellStyle name="Currency 2 4 3" xfId="221" xr:uid="{00000000-0005-0000-0000-00000A000000}"/>
    <cellStyle name="Currency 2 4 3 2" xfId="652" xr:uid="{00000000-0005-0000-0000-00000A000000}"/>
    <cellStyle name="Currency 2 4 3 3" xfId="443" xr:uid="{00000000-0005-0000-0000-00000A000000}"/>
    <cellStyle name="Currency 2 4 4" xfId="141" xr:uid="{00000000-0005-0000-0000-00000A000000}"/>
    <cellStyle name="Currency 2 4 4 2" xfId="572" xr:uid="{00000000-0005-0000-0000-00000A000000}"/>
    <cellStyle name="Currency 2 4 4 3" xfId="363" xr:uid="{00000000-0005-0000-0000-00000A000000}"/>
    <cellStyle name="Currency 2 4 5" xfId="527" xr:uid="{00000000-0005-0000-0000-00000A000000}"/>
    <cellStyle name="Currency 2 4 6" xfId="318" xr:uid="{00000000-0005-0000-0000-00000A000000}"/>
    <cellStyle name="Currency 2 5" xfId="116" xr:uid="{00000000-0005-0000-0000-00000A000000}"/>
    <cellStyle name="Currency 2 5 2" xfId="241" xr:uid="{00000000-0005-0000-0000-00000A000000}"/>
    <cellStyle name="Currency 2 5 2 2" xfId="672" xr:uid="{00000000-0005-0000-0000-00000A000000}"/>
    <cellStyle name="Currency 2 5 2 3" xfId="463" xr:uid="{00000000-0005-0000-0000-00000A000000}"/>
    <cellStyle name="Currency 2 5 3" xfId="161" xr:uid="{00000000-0005-0000-0000-00000A000000}"/>
    <cellStyle name="Currency 2 5 3 2" xfId="592" xr:uid="{00000000-0005-0000-0000-00000A000000}"/>
    <cellStyle name="Currency 2 5 3 3" xfId="383" xr:uid="{00000000-0005-0000-0000-00000A000000}"/>
    <cellStyle name="Currency 2 5 4" xfId="547" xr:uid="{00000000-0005-0000-0000-00000A000000}"/>
    <cellStyle name="Currency 2 5 5" xfId="338" xr:uid="{00000000-0005-0000-0000-00000A000000}"/>
    <cellStyle name="Currency 2 6" xfId="201" xr:uid="{00000000-0005-0000-0000-00000A000000}"/>
    <cellStyle name="Currency 2 6 2" xfId="632" xr:uid="{00000000-0005-0000-0000-00000A000000}"/>
    <cellStyle name="Currency 2 6 3" xfId="423" xr:uid="{00000000-0005-0000-0000-00000A000000}"/>
    <cellStyle name="Currency 2 7" xfId="121" xr:uid="{00000000-0005-0000-0000-00000A000000}"/>
    <cellStyle name="Currency 2 7 2" xfId="552" xr:uid="{00000000-0005-0000-0000-00000A000000}"/>
    <cellStyle name="Currency 2 7 3" xfId="343" xr:uid="{00000000-0005-0000-0000-00000A000000}"/>
    <cellStyle name="Currency 2 8" xfId="289" xr:uid="{00000000-0005-0000-0000-000035000000}"/>
    <cellStyle name="Currency 2 8 2" xfId="712" xr:uid="{00000000-0005-0000-0000-000035000000}"/>
    <cellStyle name="Currency 2 8 3" xfId="503" xr:uid="{00000000-0005-0000-0000-000035000000}"/>
    <cellStyle name="Currency 2 9" xfId="507" xr:uid="{00000000-0005-0000-0000-00000A000000}"/>
    <cellStyle name="Currency 3" xfId="34" xr:uid="{00000000-0005-0000-0000-00000B000000}"/>
    <cellStyle name="Currency 3 2" xfId="100" xr:uid="{00000000-0005-0000-0000-00000B000000}"/>
    <cellStyle name="Currency 3 2 2" xfId="185" xr:uid="{00000000-0005-0000-0000-00000B000000}"/>
    <cellStyle name="Currency 3 2 2 2" xfId="267" xr:uid="{00000000-0005-0000-0000-00000B000000}"/>
    <cellStyle name="Currency 3 2 2 2 2" xfId="698" xr:uid="{00000000-0005-0000-0000-00000B000000}"/>
    <cellStyle name="Currency 3 2 2 2 3" xfId="489" xr:uid="{00000000-0005-0000-0000-00000B000000}"/>
    <cellStyle name="Currency 3 2 2 3" xfId="616" xr:uid="{00000000-0005-0000-0000-00000B000000}"/>
    <cellStyle name="Currency 3 2 2 4" xfId="407" xr:uid="{00000000-0005-0000-0000-00000B000000}"/>
    <cellStyle name="Currency 3 2 3" xfId="225" xr:uid="{00000000-0005-0000-0000-00000B000000}"/>
    <cellStyle name="Currency 3 2 3 2" xfId="656" xr:uid="{00000000-0005-0000-0000-00000B000000}"/>
    <cellStyle name="Currency 3 2 3 3" xfId="447" xr:uid="{00000000-0005-0000-0000-00000B000000}"/>
    <cellStyle name="Currency 3 2 4" xfId="145" xr:uid="{00000000-0005-0000-0000-00000B000000}"/>
    <cellStyle name="Currency 3 2 4 2" xfId="576" xr:uid="{00000000-0005-0000-0000-00000B000000}"/>
    <cellStyle name="Currency 3 2 4 3" xfId="367" xr:uid="{00000000-0005-0000-0000-00000B000000}"/>
    <cellStyle name="Currency 3 2 5" xfId="531" xr:uid="{00000000-0005-0000-0000-00000B000000}"/>
    <cellStyle name="Currency 3 2 6" xfId="322" xr:uid="{00000000-0005-0000-0000-00000B000000}"/>
    <cellStyle name="Currency 3 3" xfId="165" xr:uid="{00000000-0005-0000-0000-00000B000000}"/>
    <cellStyle name="Currency 3 3 2" xfId="247" xr:uid="{00000000-0005-0000-0000-00000B000000}"/>
    <cellStyle name="Currency 3 3 2 2" xfId="678" xr:uid="{00000000-0005-0000-0000-00000B000000}"/>
    <cellStyle name="Currency 3 3 2 3" xfId="469" xr:uid="{00000000-0005-0000-0000-00000B000000}"/>
    <cellStyle name="Currency 3 3 3" xfId="596" xr:uid="{00000000-0005-0000-0000-00000B000000}"/>
    <cellStyle name="Currency 3 3 4" xfId="387" xr:uid="{00000000-0005-0000-0000-00000B000000}"/>
    <cellStyle name="Currency 3 4" xfId="205" xr:uid="{00000000-0005-0000-0000-00000B000000}"/>
    <cellStyle name="Currency 3 4 2" xfId="636" xr:uid="{00000000-0005-0000-0000-00000B000000}"/>
    <cellStyle name="Currency 3 4 3" xfId="427" xr:uid="{00000000-0005-0000-0000-00000B000000}"/>
    <cellStyle name="Currency 3 5" xfId="125" xr:uid="{00000000-0005-0000-0000-00000B000000}"/>
    <cellStyle name="Currency 3 5 2" xfId="556" xr:uid="{00000000-0005-0000-0000-00000B000000}"/>
    <cellStyle name="Currency 3 5 3" xfId="347" xr:uid="{00000000-0005-0000-0000-00000B000000}"/>
    <cellStyle name="Currency 3 6" xfId="511" xr:uid="{00000000-0005-0000-0000-00000B000000}"/>
    <cellStyle name="Currency 3 7" xfId="302" xr:uid="{00000000-0005-0000-0000-00000B000000}"/>
    <cellStyle name="Currency 4" xfId="42" xr:uid="{00000000-0005-0000-0000-00004A000000}"/>
    <cellStyle name="Currency 4 2" xfId="106" xr:uid="{00000000-0005-0000-0000-00004A000000}"/>
    <cellStyle name="Currency 4 2 2" xfId="191" xr:uid="{00000000-0005-0000-0000-00004A000000}"/>
    <cellStyle name="Currency 4 2 2 2" xfId="273" xr:uid="{00000000-0005-0000-0000-00004A000000}"/>
    <cellStyle name="Currency 4 2 2 2 2" xfId="704" xr:uid="{00000000-0005-0000-0000-00004A000000}"/>
    <cellStyle name="Currency 4 2 2 2 3" xfId="495" xr:uid="{00000000-0005-0000-0000-00004A000000}"/>
    <cellStyle name="Currency 4 2 2 3" xfId="622" xr:uid="{00000000-0005-0000-0000-00004A000000}"/>
    <cellStyle name="Currency 4 2 2 4" xfId="413" xr:uid="{00000000-0005-0000-0000-00004A000000}"/>
    <cellStyle name="Currency 4 2 3" xfId="231" xr:uid="{00000000-0005-0000-0000-00004A000000}"/>
    <cellStyle name="Currency 4 2 3 2" xfId="662" xr:uid="{00000000-0005-0000-0000-00004A000000}"/>
    <cellStyle name="Currency 4 2 3 3" xfId="453" xr:uid="{00000000-0005-0000-0000-00004A000000}"/>
    <cellStyle name="Currency 4 2 4" xfId="151" xr:uid="{00000000-0005-0000-0000-00004A000000}"/>
    <cellStyle name="Currency 4 2 4 2" xfId="582" xr:uid="{00000000-0005-0000-0000-00004A000000}"/>
    <cellStyle name="Currency 4 2 4 3" xfId="373" xr:uid="{00000000-0005-0000-0000-00004A000000}"/>
    <cellStyle name="Currency 4 2 5" xfId="537" xr:uid="{00000000-0005-0000-0000-00004A000000}"/>
    <cellStyle name="Currency 4 2 6" xfId="328" xr:uid="{00000000-0005-0000-0000-00004A000000}"/>
    <cellStyle name="Currency 4 3" xfId="171" xr:uid="{00000000-0005-0000-0000-00004A000000}"/>
    <cellStyle name="Currency 4 3 2" xfId="253" xr:uid="{00000000-0005-0000-0000-00004A000000}"/>
    <cellStyle name="Currency 4 3 2 2" xfId="684" xr:uid="{00000000-0005-0000-0000-00004A000000}"/>
    <cellStyle name="Currency 4 3 2 3" xfId="475" xr:uid="{00000000-0005-0000-0000-00004A000000}"/>
    <cellStyle name="Currency 4 3 3" xfId="602" xr:uid="{00000000-0005-0000-0000-00004A000000}"/>
    <cellStyle name="Currency 4 3 4" xfId="393" xr:uid="{00000000-0005-0000-0000-00004A000000}"/>
    <cellStyle name="Currency 4 4" xfId="211" xr:uid="{00000000-0005-0000-0000-00004A000000}"/>
    <cellStyle name="Currency 4 4 2" xfId="642" xr:uid="{00000000-0005-0000-0000-00004A000000}"/>
    <cellStyle name="Currency 4 4 3" xfId="433" xr:uid="{00000000-0005-0000-0000-00004A000000}"/>
    <cellStyle name="Currency 4 5" xfId="131" xr:uid="{00000000-0005-0000-0000-00004A000000}"/>
    <cellStyle name="Currency 4 5 2" xfId="562" xr:uid="{00000000-0005-0000-0000-00004A000000}"/>
    <cellStyle name="Currency 4 5 3" xfId="353" xr:uid="{00000000-0005-0000-0000-00004A000000}"/>
    <cellStyle name="Currency 4 6" xfId="517" xr:uid="{00000000-0005-0000-0000-00004A000000}"/>
    <cellStyle name="Currency 4 7" xfId="308" xr:uid="{00000000-0005-0000-0000-00004A000000}"/>
    <cellStyle name="Currency 5" xfId="39" xr:uid="{00000000-0005-0000-0000-00004D000000}"/>
    <cellStyle name="Currency 5 2" xfId="103" xr:uid="{00000000-0005-0000-0000-00004D000000}"/>
    <cellStyle name="Currency 5 2 2" xfId="188" xr:uid="{00000000-0005-0000-0000-00004D000000}"/>
    <cellStyle name="Currency 5 2 2 2" xfId="270" xr:uid="{00000000-0005-0000-0000-00004D000000}"/>
    <cellStyle name="Currency 5 2 2 2 2" xfId="701" xr:uid="{00000000-0005-0000-0000-00004D000000}"/>
    <cellStyle name="Currency 5 2 2 2 3" xfId="492" xr:uid="{00000000-0005-0000-0000-00004D000000}"/>
    <cellStyle name="Currency 5 2 2 3" xfId="619" xr:uid="{00000000-0005-0000-0000-00004D000000}"/>
    <cellStyle name="Currency 5 2 2 4" xfId="410" xr:uid="{00000000-0005-0000-0000-00004D000000}"/>
    <cellStyle name="Currency 5 2 3" xfId="228" xr:uid="{00000000-0005-0000-0000-00004D000000}"/>
    <cellStyle name="Currency 5 2 3 2" xfId="659" xr:uid="{00000000-0005-0000-0000-00004D000000}"/>
    <cellStyle name="Currency 5 2 3 3" xfId="450" xr:uid="{00000000-0005-0000-0000-00004D000000}"/>
    <cellStyle name="Currency 5 2 4" xfId="148" xr:uid="{00000000-0005-0000-0000-00004D000000}"/>
    <cellStyle name="Currency 5 2 4 2" xfId="579" xr:uid="{00000000-0005-0000-0000-00004D000000}"/>
    <cellStyle name="Currency 5 2 4 3" xfId="370" xr:uid="{00000000-0005-0000-0000-00004D000000}"/>
    <cellStyle name="Currency 5 2 5" xfId="534" xr:uid="{00000000-0005-0000-0000-00004D000000}"/>
    <cellStyle name="Currency 5 2 6" xfId="325" xr:uid="{00000000-0005-0000-0000-00004D000000}"/>
    <cellStyle name="Currency 5 3" xfId="168" xr:uid="{00000000-0005-0000-0000-00004D000000}"/>
    <cellStyle name="Currency 5 3 2" xfId="250" xr:uid="{00000000-0005-0000-0000-00004D000000}"/>
    <cellStyle name="Currency 5 3 2 2" xfId="681" xr:uid="{00000000-0005-0000-0000-00004D000000}"/>
    <cellStyle name="Currency 5 3 2 3" xfId="472" xr:uid="{00000000-0005-0000-0000-00004D000000}"/>
    <cellStyle name="Currency 5 3 3" xfId="599" xr:uid="{00000000-0005-0000-0000-00004D000000}"/>
    <cellStyle name="Currency 5 3 4" xfId="390" xr:uid="{00000000-0005-0000-0000-00004D000000}"/>
    <cellStyle name="Currency 5 4" xfId="208" xr:uid="{00000000-0005-0000-0000-00004D000000}"/>
    <cellStyle name="Currency 5 4 2" xfId="639" xr:uid="{00000000-0005-0000-0000-00004D000000}"/>
    <cellStyle name="Currency 5 4 3" xfId="430" xr:uid="{00000000-0005-0000-0000-00004D000000}"/>
    <cellStyle name="Currency 5 5" xfId="128" xr:uid="{00000000-0005-0000-0000-00004D000000}"/>
    <cellStyle name="Currency 5 5 2" xfId="559" xr:uid="{00000000-0005-0000-0000-00004D000000}"/>
    <cellStyle name="Currency 5 5 3" xfId="350" xr:uid="{00000000-0005-0000-0000-00004D000000}"/>
    <cellStyle name="Currency 5 6" xfId="514" xr:uid="{00000000-0005-0000-0000-00004D000000}"/>
    <cellStyle name="Currency 5 7" xfId="305" xr:uid="{00000000-0005-0000-0000-00004D000000}"/>
    <cellStyle name="Currency 6" xfId="95" xr:uid="{00000000-0005-0000-0000-000046000000}"/>
    <cellStyle name="Currency 6 2" xfId="180" xr:uid="{00000000-0005-0000-0000-000046000000}"/>
    <cellStyle name="Currency 6 2 2" xfId="262" xr:uid="{00000000-0005-0000-0000-000046000000}"/>
    <cellStyle name="Currency 6 2 2 2" xfId="693" xr:uid="{00000000-0005-0000-0000-000046000000}"/>
    <cellStyle name="Currency 6 2 2 3" xfId="484" xr:uid="{00000000-0005-0000-0000-000046000000}"/>
    <cellStyle name="Currency 6 2 3" xfId="611" xr:uid="{00000000-0005-0000-0000-000046000000}"/>
    <cellStyle name="Currency 6 2 4" xfId="402" xr:uid="{00000000-0005-0000-0000-000046000000}"/>
    <cellStyle name="Currency 6 3" xfId="220" xr:uid="{00000000-0005-0000-0000-000046000000}"/>
    <cellStyle name="Currency 6 3 2" xfId="651" xr:uid="{00000000-0005-0000-0000-000046000000}"/>
    <cellStyle name="Currency 6 3 3" xfId="442" xr:uid="{00000000-0005-0000-0000-000046000000}"/>
    <cellStyle name="Currency 6 4" xfId="140" xr:uid="{00000000-0005-0000-0000-000046000000}"/>
    <cellStyle name="Currency 6 4 2" xfId="571" xr:uid="{00000000-0005-0000-0000-000046000000}"/>
    <cellStyle name="Currency 6 4 3" xfId="362" xr:uid="{00000000-0005-0000-0000-000046000000}"/>
    <cellStyle name="Currency 6 5" xfId="526" xr:uid="{00000000-0005-0000-0000-000046000000}"/>
    <cellStyle name="Currency 6 6" xfId="317" xr:uid="{00000000-0005-0000-0000-000046000000}"/>
    <cellStyle name="Currency 7" xfId="115" xr:uid="{00000000-0005-0000-0000-00007F000000}"/>
    <cellStyle name="Currency 7 2" xfId="240" xr:uid="{00000000-0005-0000-0000-00007F000000}"/>
    <cellStyle name="Currency 7 2 2" xfId="671" xr:uid="{00000000-0005-0000-0000-00007F000000}"/>
    <cellStyle name="Currency 7 2 3" xfId="462" xr:uid="{00000000-0005-0000-0000-00007F000000}"/>
    <cellStyle name="Currency 7 3" xfId="120" xr:uid="{00000000-0005-0000-0000-000053000000}"/>
    <cellStyle name="Currency 7 3 2" xfId="551" xr:uid="{00000000-0005-0000-0000-000053000000}"/>
    <cellStyle name="Currency 7 3 3" xfId="342" xr:uid="{00000000-0005-0000-0000-000053000000}"/>
    <cellStyle name="Currency 7 4" xfId="546" xr:uid="{00000000-0005-0000-0000-00007F000000}"/>
    <cellStyle name="Currency 7 5" xfId="337" xr:uid="{00000000-0005-0000-0000-00007F000000}"/>
    <cellStyle name="Currency 8" xfId="160" xr:uid="{00000000-0005-0000-0000-000097000000}"/>
    <cellStyle name="Currency 8 2" xfId="244" xr:uid="{00000000-0005-0000-0000-000097000000}"/>
    <cellStyle name="Currency 8 2 2" xfId="675" xr:uid="{00000000-0005-0000-0000-000097000000}"/>
    <cellStyle name="Currency 8 2 3" xfId="466" xr:uid="{00000000-0005-0000-0000-000097000000}"/>
    <cellStyle name="Currency 8 3" xfId="591" xr:uid="{00000000-0005-0000-0000-000097000000}"/>
    <cellStyle name="Currency 8 4" xfId="382" xr:uid="{00000000-0005-0000-0000-000097000000}"/>
    <cellStyle name="Currency 9" xfId="200" xr:uid="{00000000-0005-0000-0000-0000C2000000}"/>
    <cellStyle name="Currency 9 2" xfId="631" xr:uid="{00000000-0005-0000-0000-0000C2000000}"/>
    <cellStyle name="Currency 9 3" xfId="422" xr:uid="{00000000-0005-0000-0000-0000C2000000}"/>
    <cellStyle name="Explanatory Text" xfId="61" builtinId="53" customBuiltin="1"/>
    <cellStyle name="Footnote" xfId="11" xr:uid="{00000000-0005-0000-0000-00000B000000}"/>
    <cellStyle name="Good" xfId="53" builtinId="26" customBuiltin="1"/>
    <cellStyle name="Good 2" xfId="23" xr:uid="{00000000-0005-0000-0000-00000C000000}"/>
    <cellStyle name="Heading 1" xfId="26" builtinId="16" customBuiltin="1"/>
    <cellStyle name="Heading 2" xfId="28" builtinId="17" customBuiltin="1"/>
    <cellStyle name="Heading 3" xfId="29" builtinId="18" customBuiltin="1"/>
    <cellStyle name="Heading 4" xfId="52" builtinId="19" customBuiltin="1"/>
    <cellStyle name="Hyperlink" xfId="3" builtinId="8" customBuiltin="1"/>
    <cellStyle name="Hyperlink 2" xfId="25" xr:uid="{00000000-0005-0000-0000-000011000000}"/>
    <cellStyle name="Hyperlink 3" xfId="47" xr:uid="{00000000-0005-0000-0000-000056000000}"/>
    <cellStyle name="Input" xfId="55" builtinId="20" customBuiltin="1"/>
    <cellStyle name="Linked Cell" xfId="58" builtinId="24" customBuiltin="1"/>
    <cellStyle name="Neutral" xfId="280" builtinId="28" customBuiltin="1"/>
    <cellStyle name="Neutral 2" xfId="80" xr:uid="{00000000-0005-0000-0000-000026000000}"/>
    <cellStyle name="Normal" xfId="0" builtinId="0"/>
    <cellStyle name="Normal 11" xfId="4" xr:uid="{00000000-0005-0000-0000-000013000000}"/>
    <cellStyle name="Normal 12 2 2" xfId="27" xr:uid="{00000000-0005-0000-0000-000014000000}"/>
    <cellStyle name="Normal 2" xfId="5" xr:uid="{00000000-0005-0000-0000-000015000000}"/>
    <cellStyle name="Normal 2 2" xfId="7" xr:uid="{00000000-0005-0000-0000-000016000000}"/>
    <cellStyle name="Normal 2 2 2" xfId="49" xr:uid="{00000000-0005-0000-0000-000005000000}"/>
    <cellStyle name="Normal 2 3" xfId="48" xr:uid="{00000000-0005-0000-0000-000004000000}"/>
    <cellStyle name="Normal 2 4" xfId="295" xr:uid="{00000000-0005-0000-0000-000015000000}"/>
    <cellStyle name="Normal 3" xfId="18" xr:uid="{00000000-0005-0000-0000-000017000000}"/>
    <cellStyle name="Normal 3 2" xfId="35" xr:uid="{00000000-0005-0000-0000-000015000000}"/>
    <cellStyle name="Normal 3 3" xfId="90" xr:uid="{00000000-0005-0000-0000-00002A000000}"/>
    <cellStyle name="Normal 4" xfId="21" xr:uid="{00000000-0005-0000-0000-000018000000}"/>
    <cellStyle name="Normal 4 2" xfId="91" xr:uid="{00000000-0005-0000-0000-00002B000000}"/>
    <cellStyle name="Normal 5" xfId="6" xr:uid="{00000000-0005-0000-0000-000019000000}"/>
    <cellStyle name="Normal 5 2" xfId="87" xr:uid="{00000000-0005-0000-0000-00002C000000}"/>
    <cellStyle name="Normal 6" xfId="45" xr:uid="{00000000-0005-0000-0000-000057000000}"/>
    <cellStyle name="Note" xfId="281" builtinId="10" customBuiltin="1"/>
    <cellStyle name="Note 2" xfId="88" xr:uid="{00000000-0005-0000-0000-00002D000000}"/>
    <cellStyle name="Output" xfId="56" builtinId="21" customBuiltin="1"/>
    <cellStyle name="Percent" xfId="10" builtinId="5"/>
    <cellStyle name="Percent 2" xfId="20" xr:uid="{00000000-0005-0000-0000-00001B000000}"/>
    <cellStyle name="Percent 2 2" xfId="37" xr:uid="{00000000-0005-0000-0000-000018000000}"/>
    <cellStyle name="Percent 2 3" xfId="89" xr:uid="{00000000-0005-0000-0000-00002F000000}"/>
    <cellStyle name="Report Heading" xfId="2" xr:uid="{00000000-0005-0000-0000-00001C000000}"/>
    <cellStyle name="Subtitle" xfId="17" xr:uid="{00000000-0005-0000-0000-00001D000000}"/>
    <cellStyle name="TableHeader" xfId="13" xr:uid="{00000000-0005-0000-0000-00001E000000}"/>
    <cellStyle name="TableTitle" xfId="12" xr:uid="{00000000-0005-0000-0000-00001F000000}"/>
    <cellStyle name="Title" xfId="51" builtinId="15" customBuiltin="1"/>
    <cellStyle name="Total" xfId="62" builtinId="25" customBuiltin="1"/>
    <cellStyle name="Warning Text" xfId="60" builtinId="11" customBuiltin="1"/>
  </cellStyles>
  <dxfs count="0"/>
  <tableStyles count="0" defaultTableStyle="TableStyleMedium2" defaultPivotStyle="PivotStyleLight16"/>
  <colors>
    <mruColors>
      <color rgb="FFADD5F1"/>
      <color rgb="FFF37421"/>
      <color rgb="FFE9E7E2"/>
      <color rgb="FFF9FBFB"/>
      <color rgb="FFF9F9F9"/>
      <color rgb="FFFFDA79"/>
      <color rgb="FFFFFFFF"/>
      <color rgb="FF948671"/>
      <color rgb="FFE9E7D8"/>
      <color rgb="FF1E41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3"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5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'Electric Vehicles'!$B$78</c:f>
              <c:strCache>
                <c:ptCount val="1"/>
                <c:pt idx="0">
                  <c:v>Evening/Convenience (kW/car)</c:v>
                </c:pt>
              </c:strCache>
            </c:strRef>
          </c:tx>
          <c:spPr>
            <a:ln w="19050">
              <a:solidFill>
                <a:srgbClr val="FFC222"/>
              </a:solidFill>
            </a:ln>
          </c:spPr>
          <c:marker>
            <c:symbol val="none"/>
          </c:marker>
          <c:cat>
            <c:numRef>
              <c:f>'Electric Vehicles'!$C$77:$AU$77</c:f>
              <c:numCache>
                <c:formatCode>h:mm</c:formatCode>
                <c:ptCount val="45"/>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0.5</c:v>
                </c:pt>
                <c:pt idx="21">
                  <c:v>0.52083333333333304</c:v>
                </c:pt>
                <c:pt idx="22">
                  <c:v>0.54166666666666596</c:v>
                </c:pt>
                <c:pt idx="23">
                  <c:v>0.5625</c:v>
                </c:pt>
                <c:pt idx="24">
                  <c:v>0.58333333333333304</c:v>
                </c:pt>
                <c:pt idx="25">
                  <c:v>0.60416666666666596</c:v>
                </c:pt>
                <c:pt idx="26">
                  <c:v>0.625</c:v>
                </c:pt>
                <c:pt idx="27">
                  <c:v>0.64583333333333304</c:v>
                </c:pt>
                <c:pt idx="28">
                  <c:v>0.66666666666666596</c:v>
                </c:pt>
                <c:pt idx="29">
                  <c:v>0.6875</c:v>
                </c:pt>
                <c:pt idx="30">
                  <c:v>0.70833333333333304</c:v>
                </c:pt>
                <c:pt idx="31">
                  <c:v>0.72916666666666596</c:v>
                </c:pt>
                <c:pt idx="32">
                  <c:v>0.75</c:v>
                </c:pt>
                <c:pt idx="33">
                  <c:v>0.77083333333333304</c:v>
                </c:pt>
                <c:pt idx="34">
                  <c:v>0.79166666666666596</c:v>
                </c:pt>
                <c:pt idx="35">
                  <c:v>0.8125</c:v>
                </c:pt>
                <c:pt idx="36">
                  <c:v>0.83333333333333304</c:v>
                </c:pt>
                <c:pt idx="37">
                  <c:v>0.85416666666666596</c:v>
                </c:pt>
                <c:pt idx="38">
                  <c:v>0.875</c:v>
                </c:pt>
                <c:pt idx="39">
                  <c:v>0.89583333333333304</c:v>
                </c:pt>
                <c:pt idx="40">
                  <c:v>0.91666666666666596</c:v>
                </c:pt>
                <c:pt idx="41">
                  <c:v>0.9375</c:v>
                </c:pt>
                <c:pt idx="42">
                  <c:v>0.95833333333333304</c:v>
                </c:pt>
                <c:pt idx="43">
                  <c:v>0.97916666666666596</c:v>
                </c:pt>
                <c:pt idx="44">
                  <c:v>1</c:v>
                </c:pt>
              </c:numCache>
            </c:numRef>
          </c:cat>
          <c:val>
            <c:numRef>
              <c:f>'Electric Vehicles'!$C$78:$AU$78</c:f>
              <c:numCache>
                <c:formatCode>_(* #,##0.00_);_(* \(#,##0.00\);_(* "-"??_);_(@_)</c:formatCode>
                <c:ptCount val="45"/>
                <c:pt idx="0">
                  <c:v>0.11301616345896399</c:v>
                </c:pt>
                <c:pt idx="1">
                  <c:v>8.1756373566058901E-2</c:v>
                </c:pt>
                <c:pt idx="2">
                  <c:v>6.2519579785809701E-2</c:v>
                </c:pt>
                <c:pt idx="3">
                  <c:v>4.3282786005560597E-2</c:v>
                </c:pt>
                <c:pt idx="4">
                  <c:v>4.68896848393573E-2</c:v>
                </c:pt>
                <c:pt idx="5">
                  <c:v>5.0496583673154002E-2</c:v>
                </c:pt>
                <c:pt idx="6">
                  <c:v>4.9294284061888398E-2</c:v>
                </c:pt>
                <c:pt idx="7">
                  <c:v>4.80919844506228E-2</c:v>
                </c:pt>
                <c:pt idx="8">
                  <c:v>5.29011828956851E-2</c:v>
                </c:pt>
                <c:pt idx="9">
                  <c:v>5.7710381340747401E-2</c:v>
                </c:pt>
                <c:pt idx="10">
                  <c:v>5.4824862273710001E-2</c:v>
                </c:pt>
                <c:pt idx="11">
                  <c:v>5.1939343206672699E-2</c:v>
                </c:pt>
                <c:pt idx="12">
                  <c:v>6.4443259163834601E-2</c:v>
                </c:pt>
                <c:pt idx="13">
                  <c:v>7.6947175120996594E-2</c:v>
                </c:pt>
                <c:pt idx="14">
                  <c:v>9.8588568123776796E-2</c:v>
                </c:pt>
                <c:pt idx="15">
                  <c:v>0.120229961126557</c:v>
                </c:pt>
                <c:pt idx="16">
                  <c:v>0.18996333857996001</c:v>
                </c:pt>
                <c:pt idx="17">
                  <c:v>0.25969671603336297</c:v>
                </c:pt>
                <c:pt idx="18">
                  <c:v>0.31163605924003601</c:v>
                </c:pt>
                <c:pt idx="19">
                  <c:v>0.363575402446709</c:v>
                </c:pt>
                <c:pt idx="20">
                  <c:v>0.363575402446709</c:v>
                </c:pt>
                <c:pt idx="21">
                  <c:v>0.35010964680053402</c:v>
                </c:pt>
                <c:pt idx="22">
                  <c:v>0.33664389115436</c:v>
                </c:pt>
                <c:pt idx="23">
                  <c:v>0.38473587560498301</c:v>
                </c:pt>
                <c:pt idx="24">
                  <c:v>0.43282786005560597</c:v>
                </c:pt>
                <c:pt idx="25">
                  <c:v>0.41118646705282502</c:v>
                </c:pt>
                <c:pt idx="26">
                  <c:v>0.38954507405004501</c:v>
                </c:pt>
                <c:pt idx="27">
                  <c:v>0.41118646705282502</c:v>
                </c:pt>
                <c:pt idx="28">
                  <c:v>0.43282786005560597</c:v>
                </c:pt>
                <c:pt idx="29">
                  <c:v>0.46889684839357298</c:v>
                </c:pt>
                <c:pt idx="30">
                  <c:v>0.50496583673154005</c:v>
                </c:pt>
                <c:pt idx="31">
                  <c:v>0.61317280174544098</c:v>
                </c:pt>
                <c:pt idx="32">
                  <c:v>0.72137976675934301</c:v>
                </c:pt>
                <c:pt idx="33">
                  <c:v>0.88970171233652295</c:v>
                </c:pt>
                <c:pt idx="34">
                  <c:v>1.0580236579136999</c:v>
                </c:pt>
                <c:pt idx="35">
                  <c:v>1.1226043227473901</c:v>
                </c:pt>
                <c:pt idx="36">
                  <c:v>1.18718498758109</c:v>
                </c:pt>
                <c:pt idx="37">
                  <c:v>1.1466503149727101</c:v>
                </c:pt>
                <c:pt idx="38">
                  <c:v>1.1061156423643299</c:v>
                </c:pt>
                <c:pt idx="39">
                  <c:v>0.86565572011121095</c:v>
                </c:pt>
                <c:pt idx="40">
                  <c:v>0.62519579785809698</c:v>
                </c:pt>
                <c:pt idx="41">
                  <c:v>0.43282786005560597</c:v>
                </c:pt>
                <c:pt idx="42">
                  <c:v>0.24045992225311399</c:v>
                </c:pt>
                <c:pt idx="43">
                  <c:v>0.19236793780249101</c:v>
                </c:pt>
                <c:pt idx="44">
                  <c:v>0.173335276072761</c:v>
                </c:pt>
              </c:numCache>
            </c:numRef>
          </c:val>
          <c:smooth val="0"/>
          <c:extLst>
            <c:ext xmlns:c16="http://schemas.microsoft.com/office/drawing/2014/chart" uri="{C3380CC4-5D6E-409C-BE32-E72D297353CC}">
              <c16:uniqueId val="{00000001-EC45-44D7-A56B-9A1EBA965D7C}"/>
            </c:ext>
          </c:extLst>
        </c:ser>
        <c:ser>
          <c:idx val="1"/>
          <c:order val="1"/>
          <c:tx>
            <c:strRef>
              <c:f>'Electric Vehicles'!$B$79</c:f>
              <c:strCache>
                <c:ptCount val="1"/>
                <c:pt idx="0">
                  <c:v>Overnight (kW/car)</c:v>
                </c:pt>
              </c:strCache>
            </c:strRef>
          </c:tx>
          <c:marker>
            <c:symbol val="none"/>
          </c:marker>
          <c:cat>
            <c:numRef>
              <c:f>'Electric Vehicles'!$C$77:$AU$77</c:f>
              <c:numCache>
                <c:formatCode>h:mm</c:formatCode>
                <c:ptCount val="45"/>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0.5</c:v>
                </c:pt>
                <c:pt idx="21">
                  <c:v>0.52083333333333304</c:v>
                </c:pt>
                <c:pt idx="22">
                  <c:v>0.54166666666666596</c:v>
                </c:pt>
                <c:pt idx="23">
                  <c:v>0.5625</c:v>
                </c:pt>
                <c:pt idx="24">
                  <c:v>0.58333333333333304</c:v>
                </c:pt>
                <c:pt idx="25">
                  <c:v>0.60416666666666596</c:v>
                </c:pt>
                <c:pt idx="26">
                  <c:v>0.625</c:v>
                </c:pt>
                <c:pt idx="27">
                  <c:v>0.64583333333333304</c:v>
                </c:pt>
                <c:pt idx="28">
                  <c:v>0.66666666666666596</c:v>
                </c:pt>
                <c:pt idx="29">
                  <c:v>0.6875</c:v>
                </c:pt>
                <c:pt idx="30">
                  <c:v>0.70833333333333304</c:v>
                </c:pt>
                <c:pt idx="31">
                  <c:v>0.72916666666666596</c:v>
                </c:pt>
                <c:pt idx="32">
                  <c:v>0.75</c:v>
                </c:pt>
                <c:pt idx="33">
                  <c:v>0.77083333333333304</c:v>
                </c:pt>
                <c:pt idx="34">
                  <c:v>0.79166666666666596</c:v>
                </c:pt>
                <c:pt idx="35">
                  <c:v>0.8125</c:v>
                </c:pt>
                <c:pt idx="36">
                  <c:v>0.83333333333333304</c:v>
                </c:pt>
                <c:pt idx="37">
                  <c:v>0.85416666666666596</c:v>
                </c:pt>
                <c:pt idx="38">
                  <c:v>0.875</c:v>
                </c:pt>
                <c:pt idx="39">
                  <c:v>0.89583333333333304</c:v>
                </c:pt>
                <c:pt idx="40">
                  <c:v>0.91666666666666596</c:v>
                </c:pt>
                <c:pt idx="41">
                  <c:v>0.9375</c:v>
                </c:pt>
                <c:pt idx="42">
                  <c:v>0.95833333333333304</c:v>
                </c:pt>
                <c:pt idx="43">
                  <c:v>0.97916666666666596</c:v>
                </c:pt>
                <c:pt idx="44">
                  <c:v>1</c:v>
                </c:pt>
              </c:numCache>
            </c:numRef>
          </c:cat>
          <c:val>
            <c:numRef>
              <c:f>'Electric Vehicles'!$C$79:$AU$79</c:f>
              <c:numCache>
                <c:formatCode>_(* #,##0.00_);_(* \(#,##0.00\);_(* "-"??_);_(@_)</c:formatCode>
                <c:ptCount val="45"/>
                <c:pt idx="0">
                  <c:v>0.59730244687673595</c:v>
                </c:pt>
                <c:pt idx="1">
                  <c:v>0.71368504924724296</c:v>
                </c:pt>
                <c:pt idx="2">
                  <c:v>0.71368504924724296</c:v>
                </c:pt>
                <c:pt idx="3">
                  <c:v>0.71368504924724296</c:v>
                </c:pt>
                <c:pt idx="4">
                  <c:v>0.71368504924724296</c:v>
                </c:pt>
                <c:pt idx="5">
                  <c:v>0.71368504924724296</c:v>
                </c:pt>
                <c:pt idx="6">
                  <c:v>0.71368504924724296</c:v>
                </c:pt>
                <c:pt idx="7">
                  <c:v>0.71368504924724296</c:v>
                </c:pt>
                <c:pt idx="8">
                  <c:v>0.71368504924724296</c:v>
                </c:pt>
                <c:pt idx="9">
                  <c:v>0.71368504924724296</c:v>
                </c:pt>
                <c:pt idx="10">
                  <c:v>0.59730244687673595</c:v>
                </c:pt>
                <c:pt idx="11">
                  <c:v>0.48091984450622799</c:v>
                </c:pt>
                <c:pt idx="12">
                  <c:v>0.40878186783029402</c:v>
                </c:pt>
                <c:pt idx="13">
                  <c:v>0.33664389115436</c:v>
                </c:pt>
                <c:pt idx="14">
                  <c:v>0.28855190670373698</c:v>
                </c:pt>
                <c:pt idx="15">
                  <c:v>0.24045992225311399</c:v>
                </c:pt>
                <c:pt idx="16">
                  <c:v>0.25007831914323903</c:v>
                </c:pt>
                <c:pt idx="17">
                  <c:v>0.25969671603336297</c:v>
                </c:pt>
                <c:pt idx="18">
                  <c:v>0.31163605924003601</c:v>
                </c:pt>
                <c:pt idx="19">
                  <c:v>0.363575402446709</c:v>
                </c:pt>
                <c:pt idx="20">
                  <c:v>0.363575402446709</c:v>
                </c:pt>
                <c:pt idx="21">
                  <c:v>0.35010964680053402</c:v>
                </c:pt>
                <c:pt idx="22">
                  <c:v>0.33664389115436</c:v>
                </c:pt>
                <c:pt idx="23">
                  <c:v>0.38473587560498301</c:v>
                </c:pt>
                <c:pt idx="24">
                  <c:v>0.43282786005560597</c:v>
                </c:pt>
                <c:pt idx="25">
                  <c:v>0.41118646705282502</c:v>
                </c:pt>
                <c:pt idx="26">
                  <c:v>0.38954507405004501</c:v>
                </c:pt>
                <c:pt idx="27">
                  <c:v>0.29095650592626798</c:v>
                </c:pt>
                <c:pt idx="28">
                  <c:v>0.19236793780249101</c:v>
                </c:pt>
                <c:pt idx="29">
                  <c:v>0.16832194557718</c:v>
                </c:pt>
                <c:pt idx="30">
                  <c:v>0.14427595335186899</c:v>
                </c:pt>
                <c:pt idx="31">
                  <c:v>0.14427595335186899</c:v>
                </c:pt>
                <c:pt idx="32">
                  <c:v>0.14427595335186899</c:v>
                </c:pt>
                <c:pt idx="33">
                  <c:v>0.14427595335186899</c:v>
                </c:pt>
                <c:pt idx="34">
                  <c:v>0.14427595335186899</c:v>
                </c:pt>
                <c:pt idx="35">
                  <c:v>0.14427595335186899</c:v>
                </c:pt>
                <c:pt idx="36">
                  <c:v>0.14427595335186899</c:v>
                </c:pt>
                <c:pt idx="37">
                  <c:v>0.14427595335186899</c:v>
                </c:pt>
                <c:pt idx="38">
                  <c:v>0.14427595335186899</c:v>
                </c:pt>
                <c:pt idx="39">
                  <c:v>0.16880286542168599</c:v>
                </c:pt>
                <c:pt idx="40">
                  <c:v>0.19332977749150401</c:v>
                </c:pt>
                <c:pt idx="41">
                  <c:v>0.26498683432293202</c:v>
                </c:pt>
                <c:pt idx="42">
                  <c:v>0.33664389115436</c:v>
                </c:pt>
                <c:pt idx="43">
                  <c:v>0.40878186783029402</c:v>
                </c:pt>
                <c:pt idx="44">
                  <c:v>0.57778425357587004</c:v>
                </c:pt>
              </c:numCache>
            </c:numRef>
          </c:val>
          <c:smooth val="0"/>
          <c:extLst>
            <c:ext xmlns:c16="http://schemas.microsoft.com/office/drawing/2014/chart" uri="{C3380CC4-5D6E-409C-BE32-E72D297353CC}">
              <c16:uniqueId val="{00000003-EC45-44D7-A56B-9A1EBA965D7C}"/>
            </c:ext>
          </c:extLst>
        </c:ser>
        <c:ser>
          <c:idx val="2"/>
          <c:order val="2"/>
          <c:tx>
            <c:strRef>
              <c:f>'Electric Vehicles'!$B$80</c:f>
              <c:strCache>
                <c:ptCount val="1"/>
                <c:pt idx="0">
                  <c:v>Daytime (kW/car)</c:v>
                </c:pt>
              </c:strCache>
            </c:strRef>
          </c:tx>
          <c:marker>
            <c:symbol val="none"/>
          </c:marker>
          <c:cat>
            <c:numRef>
              <c:f>'Electric Vehicles'!$C$77:$AU$77</c:f>
              <c:numCache>
                <c:formatCode>h:mm</c:formatCode>
                <c:ptCount val="45"/>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0.5</c:v>
                </c:pt>
                <c:pt idx="21">
                  <c:v>0.52083333333333304</c:v>
                </c:pt>
                <c:pt idx="22">
                  <c:v>0.54166666666666596</c:v>
                </c:pt>
                <c:pt idx="23">
                  <c:v>0.5625</c:v>
                </c:pt>
                <c:pt idx="24">
                  <c:v>0.58333333333333304</c:v>
                </c:pt>
                <c:pt idx="25">
                  <c:v>0.60416666666666596</c:v>
                </c:pt>
                <c:pt idx="26">
                  <c:v>0.625</c:v>
                </c:pt>
                <c:pt idx="27">
                  <c:v>0.64583333333333304</c:v>
                </c:pt>
                <c:pt idx="28">
                  <c:v>0.66666666666666596</c:v>
                </c:pt>
                <c:pt idx="29">
                  <c:v>0.6875</c:v>
                </c:pt>
                <c:pt idx="30">
                  <c:v>0.70833333333333304</c:v>
                </c:pt>
                <c:pt idx="31">
                  <c:v>0.72916666666666596</c:v>
                </c:pt>
                <c:pt idx="32">
                  <c:v>0.75</c:v>
                </c:pt>
                <c:pt idx="33">
                  <c:v>0.77083333333333304</c:v>
                </c:pt>
                <c:pt idx="34">
                  <c:v>0.79166666666666596</c:v>
                </c:pt>
                <c:pt idx="35">
                  <c:v>0.8125</c:v>
                </c:pt>
                <c:pt idx="36">
                  <c:v>0.83333333333333304</c:v>
                </c:pt>
                <c:pt idx="37">
                  <c:v>0.85416666666666596</c:v>
                </c:pt>
                <c:pt idx="38">
                  <c:v>0.875</c:v>
                </c:pt>
                <c:pt idx="39">
                  <c:v>0.89583333333333304</c:v>
                </c:pt>
                <c:pt idx="40">
                  <c:v>0.91666666666666596</c:v>
                </c:pt>
                <c:pt idx="41">
                  <c:v>0.9375</c:v>
                </c:pt>
                <c:pt idx="42">
                  <c:v>0.95833333333333304</c:v>
                </c:pt>
                <c:pt idx="43">
                  <c:v>0.97916666666666596</c:v>
                </c:pt>
                <c:pt idx="44">
                  <c:v>1</c:v>
                </c:pt>
              </c:numCache>
            </c:numRef>
          </c:cat>
          <c:val>
            <c:numRef>
              <c:f>'Electric Vehicles'!$C$80:$AU$80</c:f>
              <c:numCache>
                <c:formatCode>_(* #,##0.00_);_(* \(#,##0.00\);_(* "-"??_);_(@_)</c:formatCode>
                <c:ptCount val="45"/>
                <c:pt idx="0">
                  <c:v>0.268353273234475</c:v>
                </c:pt>
                <c:pt idx="1">
                  <c:v>0.19236793780249101</c:v>
                </c:pt>
                <c:pt idx="2">
                  <c:v>0.180344941689836</c:v>
                </c:pt>
                <c:pt idx="3">
                  <c:v>0.16832194557718</c:v>
                </c:pt>
                <c:pt idx="4">
                  <c:v>0.16832194557718</c:v>
                </c:pt>
                <c:pt idx="5">
                  <c:v>0.16832194557718</c:v>
                </c:pt>
                <c:pt idx="6">
                  <c:v>0.16832194557718</c:v>
                </c:pt>
                <c:pt idx="7">
                  <c:v>0.16832194557718</c:v>
                </c:pt>
                <c:pt idx="8">
                  <c:v>0.16832194557718</c:v>
                </c:pt>
                <c:pt idx="9">
                  <c:v>0.16832194557718</c:v>
                </c:pt>
                <c:pt idx="10">
                  <c:v>0.16832194557718</c:v>
                </c:pt>
                <c:pt idx="11">
                  <c:v>0.16832194557718</c:v>
                </c:pt>
                <c:pt idx="12">
                  <c:v>0.156298949464524</c:v>
                </c:pt>
                <c:pt idx="13">
                  <c:v>0.14427595335186899</c:v>
                </c:pt>
                <c:pt idx="14">
                  <c:v>0.16832194557718</c:v>
                </c:pt>
                <c:pt idx="15">
                  <c:v>0.19236793780249101</c:v>
                </c:pt>
                <c:pt idx="16">
                  <c:v>0.31259789892904899</c:v>
                </c:pt>
                <c:pt idx="17">
                  <c:v>0.43282786005560597</c:v>
                </c:pt>
                <c:pt idx="18">
                  <c:v>0.64924179008340899</c:v>
                </c:pt>
                <c:pt idx="19">
                  <c:v>0.86565572011121095</c:v>
                </c:pt>
                <c:pt idx="20">
                  <c:v>1.2022996112655699</c:v>
                </c:pt>
                <c:pt idx="21">
                  <c:v>1.1542076268149499</c:v>
                </c:pt>
                <c:pt idx="22">
                  <c:v>1.1061156423643299</c:v>
                </c:pt>
                <c:pt idx="23">
                  <c:v>0.98588568123776799</c:v>
                </c:pt>
                <c:pt idx="24">
                  <c:v>0.86565572011121095</c:v>
                </c:pt>
                <c:pt idx="25">
                  <c:v>0.64924179008340899</c:v>
                </c:pt>
                <c:pt idx="26">
                  <c:v>0.43282786005560597</c:v>
                </c:pt>
                <c:pt idx="27">
                  <c:v>0.31259789892904899</c:v>
                </c:pt>
                <c:pt idx="28">
                  <c:v>0.19236793780249101</c:v>
                </c:pt>
                <c:pt idx="29">
                  <c:v>0.16832194557718</c:v>
                </c:pt>
                <c:pt idx="30">
                  <c:v>0.14427595335186899</c:v>
                </c:pt>
                <c:pt idx="31">
                  <c:v>0.14427595335186899</c:v>
                </c:pt>
                <c:pt idx="32">
                  <c:v>0.14427595335186899</c:v>
                </c:pt>
                <c:pt idx="33">
                  <c:v>0.14427595335186899</c:v>
                </c:pt>
                <c:pt idx="34">
                  <c:v>0.14427595335186899</c:v>
                </c:pt>
                <c:pt idx="35">
                  <c:v>0.14427595335186899</c:v>
                </c:pt>
                <c:pt idx="36">
                  <c:v>0.14427595335186899</c:v>
                </c:pt>
                <c:pt idx="37">
                  <c:v>0.14427595335186899</c:v>
                </c:pt>
                <c:pt idx="38">
                  <c:v>0.14427595335186899</c:v>
                </c:pt>
                <c:pt idx="39">
                  <c:v>0.16880286542168599</c:v>
                </c:pt>
                <c:pt idx="40">
                  <c:v>0.19332977749150401</c:v>
                </c:pt>
                <c:pt idx="41">
                  <c:v>0.216894849872309</c:v>
                </c:pt>
                <c:pt idx="42">
                  <c:v>0.24045992225311399</c:v>
                </c:pt>
                <c:pt idx="43">
                  <c:v>0.29239926545978701</c:v>
                </c:pt>
                <c:pt idx="44">
                  <c:v>0.41369352556032302</c:v>
                </c:pt>
              </c:numCache>
            </c:numRef>
          </c:val>
          <c:smooth val="0"/>
          <c:extLst>
            <c:ext xmlns:c16="http://schemas.microsoft.com/office/drawing/2014/chart" uri="{C3380CC4-5D6E-409C-BE32-E72D297353CC}">
              <c16:uniqueId val="{00000005-EC45-44D7-A56B-9A1EBA965D7C}"/>
            </c:ext>
          </c:extLst>
        </c:ser>
        <c:dLbls>
          <c:showLegendKey val="0"/>
          <c:showVal val="0"/>
          <c:showCatName val="0"/>
          <c:showSerName val="0"/>
          <c:showPercent val="0"/>
          <c:showBubbleSize val="0"/>
        </c:dLbls>
        <c:smooth val="0"/>
        <c:axId val="535450128"/>
        <c:axId val="535450912"/>
      </c:lineChart>
      <c:catAx>
        <c:axId val="535450128"/>
        <c:scaling>
          <c:orientation val="minMax"/>
        </c:scaling>
        <c:delete val="0"/>
        <c:axPos val="b"/>
        <c:numFmt formatCode="[$-F400]h:mm:ss\ AM/PM" sourceLinked="0"/>
        <c:majorTickMark val="out"/>
        <c:minorTickMark val="none"/>
        <c:tickLblPos val="nextTo"/>
        <c:spPr>
          <a:ln w="6350">
            <a:solidFill>
              <a:sysClr val="windowText" lastClr="000000"/>
            </a:solidFill>
          </a:ln>
        </c:spPr>
        <c:crossAx val="535450912"/>
        <c:crosses val="autoZero"/>
        <c:auto val="1"/>
        <c:lblAlgn val="ctr"/>
        <c:lblOffset val="100"/>
        <c:noMultiLvlLbl val="0"/>
      </c:catAx>
      <c:valAx>
        <c:axId val="535450912"/>
        <c:scaling>
          <c:orientation val="minMax"/>
        </c:scaling>
        <c:delete val="0"/>
        <c:axPos val="l"/>
        <c:majorGridlines>
          <c:spPr>
            <a:ln>
              <a:solidFill>
                <a:schemeClr val="bg1">
                  <a:lumMod val="85000"/>
                </a:schemeClr>
              </a:solidFill>
            </a:ln>
          </c:spPr>
        </c:majorGridlines>
        <c:title>
          <c:tx>
            <c:rich>
              <a:bodyPr/>
              <a:lstStyle/>
              <a:p>
                <a:pPr>
                  <a:defRPr/>
                </a:pPr>
                <a:r>
                  <a:rPr lang="en-AU"/>
                  <a:t>Charge Profile (kW/car)</a:t>
                </a:r>
              </a:p>
            </c:rich>
          </c:tx>
          <c:overlay val="0"/>
        </c:title>
        <c:numFmt formatCode="#,##0.00" sourceLinked="0"/>
        <c:majorTickMark val="out"/>
        <c:minorTickMark val="none"/>
        <c:tickLblPos val="nextTo"/>
        <c:spPr>
          <a:ln w="6350">
            <a:solidFill>
              <a:sysClr val="windowText" lastClr="000000"/>
            </a:solidFill>
          </a:ln>
        </c:spPr>
        <c:crossAx val="535450128"/>
        <c:crosses val="autoZero"/>
        <c:crossBetween val="between"/>
      </c:valAx>
      <c:spPr>
        <a:solidFill>
          <a:srgbClr val="F5F6F7"/>
        </a:solidFill>
      </c:spPr>
    </c:plotArea>
    <c:legend>
      <c:legendPos val="b"/>
      <c:overlay val="0"/>
    </c:legend>
    <c:plotVisOnly val="1"/>
    <c:dispBlanksAs val="gap"/>
    <c:showDLblsOverMax val="0"/>
  </c:chart>
  <c:spPr>
    <a:solidFill>
      <a:srgbClr val="F5F6F7"/>
    </a:solidFill>
    <a:ln>
      <a:noFill/>
    </a:ln>
  </c:spPr>
  <c:txPr>
    <a:bodyPr/>
    <a:lstStyle/>
    <a:p>
      <a:pPr>
        <a:defRPr sz="800">
          <a:solidFill>
            <a:sysClr val="windowText" lastClr="000000"/>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Percentage aggregation trajectory</a:t>
            </a:r>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v>45% by 2050</c:v>
          </c:tx>
          <c:spPr>
            <a:ln w="28575" cap="rnd">
              <a:solidFill>
                <a:schemeClr val="accent1"/>
              </a:solidFill>
              <a:round/>
            </a:ln>
            <a:effectLst/>
          </c:spPr>
          <c:marker>
            <c:symbol val="none"/>
          </c:marker>
          <c:cat>
            <c:strRef>
              <c:f>'Battery aggregation'!$C$22:$V$22</c:f>
              <c:strCache>
                <c:ptCount val="20"/>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strCache>
            </c:strRef>
          </c:cat>
          <c:val>
            <c:numRef>
              <c:f>'Battery aggregation'!$C$23:$V$23</c:f>
              <c:numCache>
                <c:formatCode>0%</c:formatCode>
                <c:ptCount val="20"/>
                <c:pt idx="0">
                  <c:v>0</c:v>
                </c:pt>
                <c:pt idx="1">
                  <c:v>5.6632990884486208E-2</c:v>
                </c:pt>
                <c:pt idx="2">
                  <c:v>0.10019129217875594</c:v>
                </c:pt>
                <c:pt idx="3">
                  <c:v>0.13731985755448123</c:v>
                </c:pt>
                <c:pt idx="4">
                  <c:v>0.16970465936817558</c:v>
                </c:pt>
                <c:pt idx="5">
                  <c:v>0.19828555720826962</c:v>
                </c:pt>
                <c:pt idx="6">
                  <c:v>0.22369629610653546</c:v>
                </c:pt>
                <c:pt idx="7">
                  <c:v>0.24640580769082276</c:v>
                </c:pt>
                <c:pt idx="8">
                  <c:v>0.26678032898970183</c:v>
                </c:pt>
                <c:pt idx="9">
                  <c:v>0.28511599122827869</c:v>
                </c:pt>
                <c:pt idx="10">
                  <c:v>0.30165801955245036</c:v>
                </c:pt>
                <c:pt idx="11">
                  <c:v>0.31661301486957466</c:v>
                </c:pt>
                <c:pt idx="12">
                  <c:v>0.33015730645516722</c:v>
                </c:pt>
                <c:pt idx="13">
                  <c:v>0.34244290596032484</c:v>
                </c:pt>
                <c:pt idx="14">
                  <c:v>0.35360191159204807</c:v>
                </c:pt>
                <c:pt idx="15">
                  <c:v>0.3637498638821085</c:v>
                </c:pt>
                <c:pt idx="16">
                  <c:v>0.37298836497645066</c:v>
                </c:pt>
                <c:pt idx="17">
                  <c:v>0.38140716404028002</c:v>
                </c:pt>
                <c:pt idx="18">
                  <c:v>0.38908584524418321</c:v>
                </c:pt>
                <c:pt idx="19">
                  <c:v>0.39609521316538354</c:v>
                </c:pt>
              </c:numCache>
            </c:numRef>
          </c:val>
          <c:smooth val="0"/>
          <c:extLst>
            <c:ext xmlns:c16="http://schemas.microsoft.com/office/drawing/2014/chart" uri="{C3380CC4-5D6E-409C-BE32-E72D297353CC}">
              <c16:uniqueId val="{00000000-CDFE-4517-ABC7-DD1EED88DC0D}"/>
            </c:ext>
          </c:extLst>
        </c:ser>
        <c:ser>
          <c:idx val="1"/>
          <c:order val="1"/>
          <c:tx>
            <c:v>90% by 2050</c:v>
          </c:tx>
          <c:spPr>
            <a:ln w="28575" cap="rnd">
              <a:solidFill>
                <a:schemeClr val="bg2"/>
              </a:solidFill>
              <a:round/>
            </a:ln>
            <a:effectLst/>
          </c:spPr>
          <c:marker>
            <c:symbol val="none"/>
          </c:marker>
          <c:cat>
            <c:strRef>
              <c:f>'Battery aggregation'!$C$22:$V$22</c:f>
              <c:strCache>
                <c:ptCount val="20"/>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strCache>
            </c:strRef>
          </c:cat>
          <c:val>
            <c:numRef>
              <c:f>'Battery aggregation'!$C$24:$V$24</c:f>
              <c:numCache>
                <c:formatCode>0%</c:formatCode>
                <c:ptCount val="20"/>
                <c:pt idx="0">
                  <c:v>0</c:v>
                </c:pt>
                <c:pt idx="1">
                  <c:v>0.11326598176897242</c:v>
                </c:pt>
                <c:pt idx="2">
                  <c:v>0.20038258435751188</c:v>
                </c:pt>
                <c:pt idx="3">
                  <c:v>0.27463971510896246</c:v>
                </c:pt>
                <c:pt idx="4">
                  <c:v>0.33940931873635116</c:v>
                </c:pt>
                <c:pt idx="5">
                  <c:v>0.39657111441653925</c:v>
                </c:pt>
                <c:pt idx="6">
                  <c:v>0.44739259221307093</c:v>
                </c:pt>
                <c:pt idx="7">
                  <c:v>0.49281161538164553</c:v>
                </c:pt>
                <c:pt idx="8">
                  <c:v>0.53356065797940366</c:v>
                </c:pt>
                <c:pt idx="9">
                  <c:v>0.57023198245655737</c:v>
                </c:pt>
                <c:pt idx="10">
                  <c:v>0.60331603910490073</c:v>
                </c:pt>
                <c:pt idx="11">
                  <c:v>0.63322602973914932</c:v>
                </c:pt>
                <c:pt idx="12">
                  <c:v>0.66031461291033444</c:v>
                </c:pt>
                <c:pt idx="13">
                  <c:v>0.68488581192064968</c:v>
                </c:pt>
                <c:pt idx="14">
                  <c:v>0.70720382318409614</c:v>
                </c:pt>
                <c:pt idx="15">
                  <c:v>0.72749972776421701</c:v>
                </c:pt>
                <c:pt idx="16">
                  <c:v>0.74597672995290132</c:v>
                </c:pt>
                <c:pt idx="17">
                  <c:v>0.76281432808056004</c:v>
                </c:pt>
                <c:pt idx="18">
                  <c:v>0.77817169048836643</c:v>
                </c:pt>
                <c:pt idx="19">
                  <c:v>0.79219042633076708</c:v>
                </c:pt>
              </c:numCache>
            </c:numRef>
          </c:val>
          <c:smooth val="0"/>
          <c:extLst>
            <c:ext xmlns:c16="http://schemas.microsoft.com/office/drawing/2014/chart" uri="{C3380CC4-5D6E-409C-BE32-E72D297353CC}">
              <c16:uniqueId val="{00000001-CDFE-4517-ABC7-DD1EED88DC0D}"/>
            </c:ext>
          </c:extLst>
        </c:ser>
        <c:ser>
          <c:idx val="2"/>
          <c:order val="2"/>
          <c:tx>
            <c:v>10% by 2050</c:v>
          </c:tx>
          <c:spPr>
            <a:ln w="28575" cap="rnd">
              <a:solidFill>
                <a:schemeClr val="accent3"/>
              </a:solidFill>
              <a:round/>
            </a:ln>
            <a:effectLst/>
          </c:spPr>
          <c:marker>
            <c:symbol val="none"/>
          </c:marker>
          <c:cat>
            <c:strRef>
              <c:f>'Battery aggregation'!$C$22:$V$22</c:f>
              <c:strCache>
                <c:ptCount val="20"/>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strCache>
            </c:strRef>
          </c:cat>
          <c:val>
            <c:numRef>
              <c:f>'Battery aggregation'!$C$25:$V$25</c:f>
              <c:numCache>
                <c:formatCode>0%</c:formatCode>
                <c:ptCount val="20"/>
                <c:pt idx="0">
                  <c:v>0</c:v>
                </c:pt>
                <c:pt idx="1">
                  <c:v>1.258510908544138E-2</c:v>
                </c:pt>
                <c:pt idx="2">
                  <c:v>2.22647315952791E-2</c:v>
                </c:pt>
                <c:pt idx="3">
                  <c:v>3.0515523900995829E-2</c:v>
                </c:pt>
                <c:pt idx="4">
                  <c:v>3.7712146526261238E-2</c:v>
                </c:pt>
                <c:pt idx="5">
                  <c:v>4.4063457157393252E-2</c:v>
                </c:pt>
                <c:pt idx="6">
                  <c:v>4.9710288023674554E-2</c:v>
                </c:pt>
                <c:pt idx="7">
                  <c:v>5.475684615351617E-2</c:v>
                </c:pt>
                <c:pt idx="8">
                  <c:v>5.9284517553267073E-2</c:v>
                </c:pt>
                <c:pt idx="9">
                  <c:v>6.3359109161839719E-2</c:v>
                </c:pt>
                <c:pt idx="10">
                  <c:v>6.7035115456100081E-2</c:v>
                </c:pt>
                <c:pt idx="11">
                  <c:v>7.0358447748794378E-2</c:v>
                </c:pt>
                <c:pt idx="12">
                  <c:v>7.3368290323370486E-2</c:v>
                </c:pt>
                <c:pt idx="13">
                  <c:v>7.6098423546738847E-2</c:v>
                </c:pt>
                <c:pt idx="14">
                  <c:v>7.8578202576010683E-2</c:v>
                </c:pt>
                <c:pt idx="15">
                  <c:v>8.0833303084913002E-2</c:v>
                </c:pt>
                <c:pt idx="16">
                  <c:v>8.2886303328100153E-2</c:v>
                </c:pt>
                <c:pt idx="17">
                  <c:v>8.4757147564506682E-2</c:v>
                </c:pt>
                <c:pt idx="18">
                  <c:v>8.6463521165374049E-2</c:v>
                </c:pt>
                <c:pt idx="19">
                  <c:v>8.8021158481196349E-2</c:v>
                </c:pt>
              </c:numCache>
            </c:numRef>
          </c:val>
          <c:smooth val="0"/>
          <c:extLst>
            <c:ext xmlns:c16="http://schemas.microsoft.com/office/drawing/2014/chart" uri="{C3380CC4-5D6E-409C-BE32-E72D297353CC}">
              <c16:uniqueId val="{00000000-EE21-49C4-8064-0A06EB3A2184}"/>
            </c:ext>
          </c:extLst>
        </c:ser>
        <c:dLbls>
          <c:showLegendKey val="0"/>
          <c:showVal val="0"/>
          <c:showCatName val="0"/>
          <c:showSerName val="0"/>
          <c:showPercent val="0"/>
          <c:showBubbleSize val="0"/>
        </c:dLbls>
        <c:smooth val="0"/>
        <c:axId val="350742032"/>
        <c:axId val="350743600"/>
      </c:lineChart>
      <c:catAx>
        <c:axId val="350742032"/>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Financial year beginning</a:t>
                </a: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6350" cap="flat" cmpd="sng" algn="ctr">
            <a:solidFill>
              <a:sysClr val="windowText" lastClr="000000"/>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0743600"/>
        <c:crosses val="autoZero"/>
        <c:auto val="1"/>
        <c:lblAlgn val="ctr"/>
        <c:lblOffset val="100"/>
        <c:noMultiLvlLbl val="0"/>
      </c:catAx>
      <c:valAx>
        <c:axId val="35074360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Percentage aggregation</a:t>
                </a:r>
              </a:p>
            </c:rich>
          </c:tx>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w="6350">
            <a:solidFill>
              <a:sysClr val="windowText" lastClr="000000"/>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074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9F9F9"/>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Net</a:t>
            </a:r>
            <a:r>
              <a:rPr lang="en-AU" baseline="0"/>
              <a:t> Residential Charge/Discharge</a:t>
            </a:r>
            <a:endParaRPr lang="en-AU"/>
          </a:p>
        </c:rich>
      </c:tx>
      <c:overlay val="0"/>
    </c:title>
    <c:autoTitleDeleted val="0"/>
    <c:pivotFmts>
      <c:pivotFmt>
        <c:idx val="0"/>
        <c:spPr>
          <a:solidFill>
            <a:schemeClr val="accent1"/>
          </a:solidFill>
          <a:ln w="28575" cap="rnd">
            <a:solidFill>
              <a:schemeClr val="accent2"/>
            </a:solidFill>
            <a:round/>
          </a:ln>
          <a:effectLst/>
        </c:spPr>
        <c:marker>
          <c:symbol val="none"/>
        </c:marker>
      </c:pivotFmt>
      <c:pivotFmt>
        <c:idx val="1"/>
        <c:spPr>
          <a:solidFill>
            <a:schemeClr val="accent1"/>
          </a:solidFill>
          <a:ln w="28575" cap="rnd">
            <a:solidFill>
              <a:schemeClr val="tx2"/>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3"/>
            </a:solidFill>
            <a:round/>
          </a:ln>
          <a:effectLst/>
        </c:spPr>
        <c:marker>
          <c:symbol val="none"/>
        </c:marker>
      </c:pivotFmt>
      <c:pivotFmt>
        <c:idx val="4"/>
        <c:spPr>
          <a:solidFill>
            <a:schemeClr val="accent1"/>
          </a:solidFill>
          <a:ln w="28575" cap="rnd">
            <a:solidFill>
              <a:schemeClr val="bg2"/>
            </a:solidFill>
            <a:round/>
          </a:ln>
          <a:effectLst/>
        </c:spPr>
        <c:marker>
          <c:symbol val="none"/>
        </c:marker>
      </c:pivotFmt>
      <c:pivotFmt>
        <c:idx val="5"/>
        <c:spPr>
          <a:solidFill>
            <a:schemeClr val="accent1"/>
          </a:solidFill>
          <a:ln w="28575" cap="rnd">
            <a:solidFill>
              <a:schemeClr val="accent2"/>
            </a:solidFill>
            <a:round/>
          </a:ln>
          <a:effectLst/>
        </c:spPr>
        <c:marker>
          <c:symbol val="none"/>
        </c:marker>
      </c:pivotFmt>
      <c:pivotFmt>
        <c:idx val="6"/>
        <c:spPr>
          <a:solidFill>
            <a:schemeClr val="accent1"/>
          </a:solidFill>
          <a:ln w="28575" cap="rnd">
            <a:solidFill>
              <a:schemeClr val="tx2"/>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3"/>
            </a:solidFill>
            <a:round/>
          </a:ln>
          <a:effectLst/>
        </c:spPr>
        <c:marker>
          <c:symbol val="none"/>
        </c:marker>
      </c:pivotFmt>
      <c:pivotFmt>
        <c:idx val="9"/>
        <c:spPr>
          <a:solidFill>
            <a:schemeClr val="accent1"/>
          </a:solidFill>
          <a:ln w="28575" cap="rnd">
            <a:solidFill>
              <a:schemeClr val="bg2"/>
            </a:solidFill>
            <a:round/>
          </a:ln>
          <a:effectLst/>
        </c:spPr>
        <c:marker>
          <c:symbol val="none"/>
        </c:marker>
      </c:pivotFmt>
    </c:pivotFmts>
    <c:plotArea>
      <c:layout/>
      <c:lineChart>
        <c:grouping val="standard"/>
        <c:varyColors val="0"/>
        <c:ser>
          <c:idx val="1"/>
          <c:order val="0"/>
          <c:tx>
            <c:strRef>
              <c:f>'Battery aggregation'!$B$61</c:f>
              <c:strCache>
                <c:ptCount val="1"/>
                <c:pt idx="0">
                  <c:v>Battery</c:v>
                </c:pt>
              </c:strCache>
            </c:strRef>
          </c:tx>
          <c:spPr>
            <a:ln w="28575" cap="rnd">
              <a:solidFill>
                <a:schemeClr val="accent1"/>
              </a:solidFill>
              <a:round/>
            </a:ln>
            <a:effectLst/>
          </c:spPr>
          <c:marker>
            <c:symbol val="none"/>
          </c:marker>
          <c:cat>
            <c:strRef>
              <c:f>'Battery aggregation'!$C$60:$AU$60</c:f>
              <c:strCache>
                <c:ptCount val="45"/>
                <c:pt idx="0">
                  <c:v>00:30</c:v>
                </c:pt>
                <c:pt idx="1">
                  <c:v>01:00</c:v>
                </c:pt>
                <c:pt idx="2">
                  <c:v>01:30</c:v>
                </c:pt>
                <c:pt idx="3">
                  <c:v>02:00</c:v>
                </c:pt>
                <c:pt idx="4">
                  <c:v>02:30</c:v>
                </c:pt>
                <c:pt idx="5">
                  <c:v>03:00</c:v>
                </c:pt>
                <c:pt idx="6">
                  <c:v>03:30</c:v>
                </c:pt>
                <c:pt idx="7">
                  <c:v>04:00</c:v>
                </c:pt>
                <c:pt idx="8">
                  <c:v>04:30</c:v>
                </c:pt>
                <c:pt idx="9">
                  <c:v>05:00</c:v>
                </c:pt>
                <c:pt idx="10">
                  <c:v>05:30</c:v>
                </c:pt>
                <c:pt idx="11">
                  <c:v>06:00</c:v>
                </c:pt>
                <c:pt idx="12">
                  <c:v>06:30</c:v>
                </c:pt>
                <c:pt idx="13">
                  <c:v>07:00</c:v>
                </c:pt>
                <c:pt idx="14">
                  <c:v>07:30</c:v>
                </c:pt>
                <c:pt idx="15">
                  <c:v>08:00</c:v>
                </c:pt>
                <c:pt idx="16">
                  <c:v>08:30</c:v>
                </c:pt>
                <c:pt idx="17">
                  <c:v>09:00</c:v>
                </c:pt>
                <c:pt idx="18">
                  <c:v>09:30</c:v>
                </c:pt>
                <c:pt idx="19">
                  <c:v>10:00</c:v>
                </c:pt>
                <c:pt idx="20">
                  <c:v>12:00</c:v>
                </c:pt>
                <c:pt idx="21">
                  <c:v>12:30</c:v>
                </c:pt>
                <c:pt idx="22">
                  <c:v>13:00</c:v>
                </c:pt>
                <c:pt idx="23">
                  <c:v>13:30</c:v>
                </c:pt>
                <c:pt idx="24">
                  <c:v>14:00</c:v>
                </c:pt>
                <c:pt idx="25">
                  <c:v>14:30</c:v>
                </c:pt>
                <c:pt idx="26">
                  <c:v>15:00</c:v>
                </c:pt>
                <c:pt idx="27">
                  <c:v>15:30</c:v>
                </c:pt>
                <c:pt idx="28">
                  <c:v>16:00</c:v>
                </c:pt>
                <c:pt idx="29">
                  <c:v>16:30</c:v>
                </c:pt>
                <c:pt idx="30">
                  <c:v>17:00</c:v>
                </c:pt>
                <c:pt idx="31">
                  <c:v>17:30</c:v>
                </c:pt>
                <c:pt idx="32">
                  <c:v>18:00</c:v>
                </c:pt>
                <c:pt idx="33">
                  <c:v>18:30</c:v>
                </c:pt>
                <c:pt idx="34">
                  <c:v>19:00</c:v>
                </c:pt>
                <c:pt idx="35">
                  <c:v>19:30</c:v>
                </c:pt>
                <c:pt idx="36">
                  <c:v>20:00</c:v>
                </c:pt>
                <c:pt idx="37">
                  <c:v>20:30</c:v>
                </c:pt>
                <c:pt idx="38">
                  <c:v>21:00</c:v>
                </c:pt>
                <c:pt idx="39">
                  <c:v>21:30</c:v>
                </c:pt>
                <c:pt idx="40">
                  <c:v>22:00</c:v>
                </c:pt>
                <c:pt idx="41">
                  <c:v>22:30</c:v>
                </c:pt>
                <c:pt idx="42">
                  <c:v>23:00</c:v>
                </c:pt>
                <c:pt idx="43">
                  <c:v>23:30</c:v>
                </c:pt>
                <c:pt idx="44">
                  <c:v>00:00</c:v>
                </c:pt>
              </c:strCache>
            </c:strRef>
          </c:cat>
          <c:val>
            <c:numRef>
              <c:f>'Battery aggregation'!$C$61:$AU$61</c:f>
              <c:numCache>
                <c:formatCode>_-* #,##0.0_-;\-* #,##0.0_-;_-* "-"??_-;_-@_-</c:formatCode>
                <c:ptCount val="45"/>
                <c:pt idx="0">
                  <c:v>-0.72252708301094803</c:v>
                </c:pt>
                <c:pt idx="1">
                  <c:v>-1.26012186262406</c:v>
                </c:pt>
                <c:pt idx="2">
                  <c:v>-1.29513496323471</c:v>
                </c:pt>
                <c:pt idx="3">
                  <c:v>-1.29328499883155</c:v>
                </c:pt>
                <c:pt idx="4">
                  <c:v>-1.3421483260178699</c:v>
                </c:pt>
                <c:pt idx="5">
                  <c:v>-1.3154036608594999</c:v>
                </c:pt>
                <c:pt idx="6">
                  <c:v>-1.36729291185852</c:v>
                </c:pt>
                <c:pt idx="7">
                  <c:v>-1.3040713428178501</c:v>
                </c:pt>
                <c:pt idx="8">
                  <c:v>-0.96312074798195602</c:v>
                </c:pt>
                <c:pt idx="9">
                  <c:v>-0.52514699368919004</c:v>
                </c:pt>
                <c:pt idx="10">
                  <c:v>-0.35719318580683801</c:v>
                </c:pt>
                <c:pt idx="11">
                  <c:v>-0.35985196404133801</c:v>
                </c:pt>
                <c:pt idx="12">
                  <c:v>-0.39504152090160599</c:v>
                </c:pt>
                <c:pt idx="13">
                  <c:v>-0.50007984386844195</c:v>
                </c:pt>
                <c:pt idx="14">
                  <c:v>-0.50786337129583703</c:v>
                </c:pt>
                <c:pt idx="15">
                  <c:v>-0.48197750516850801</c:v>
                </c:pt>
                <c:pt idx="16">
                  <c:v>-0.121841073351361</c:v>
                </c:pt>
                <c:pt idx="17">
                  <c:v>0.27931122501530198</c:v>
                </c:pt>
                <c:pt idx="18">
                  <c:v>0.99578166970093995</c:v>
                </c:pt>
                <c:pt idx="19">
                  <c:v>1.18223044855829</c:v>
                </c:pt>
                <c:pt idx="20">
                  <c:v>2.6688846045903998</c:v>
                </c:pt>
                <c:pt idx="21">
                  <c:v>2.77409036124704</c:v>
                </c:pt>
                <c:pt idx="22">
                  <c:v>1.9293361796305599</c:v>
                </c:pt>
                <c:pt idx="23">
                  <c:v>1.2165619592002399</c:v>
                </c:pt>
                <c:pt idx="24">
                  <c:v>1.00996086233666</c:v>
                </c:pt>
                <c:pt idx="25">
                  <c:v>0.62735618441211005</c:v>
                </c:pt>
                <c:pt idx="26">
                  <c:v>0.37605156310438098</c:v>
                </c:pt>
                <c:pt idx="27">
                  <c:v>0.22388003468102999</c:v>
                </c:pt>
                <c:pt idx="28">
                  <c:v>0.12443264513128199</c:v>
                </c:pt>
                <c:pt idx="29">
                  <c:v>5.2687760104240401E-2</c:v>
                </c:pt>
                <c:pt idx="30">
                  <c:v>4.4390833868406601E-2</c:v>
                </c:pt>
                <c:pt idx="31">
                  <c:v>4.1558911611073002E-2</c:v>
                </c:pt>
                <c:pt idx="32">
                  <c:v>3.5787633081722399E-2</c:v>
                </c:pt>
                <c:pt idx="33">
                  <c:v>-1.0284209576631601E-2</c:v>
                </c:pt>
                <c:pt idx="34">
                  <c:v>-0.150432712936096</c:v>
                </c:pt>
                <c:pt idx="35">
                  <c:v>-5.0755668108667801E-2</c:v>
                </c:pt>
                <c:pt idx="36">
                  <c:v>-0.51941800995674603</c:v>
                </c:pt>
                <c:pt idx="37">
                  <c:v>-0.91790782325696396</c:v>
                </c:pt>
                <c:pt idx="38">
                  <c:v>-1.04946729136177</c:v>
                </c:pt>
                <c:pt idx="39">
                  <c:v>-0.73074703813864095</c:v>
                </c:pt>
                <c:pt idx="40">
                  <c:v>-0.63169398699827894</c:v>
                </c:pt>
                <c:pt idx="41">
                  <c:v>-0.67188022427083105</c:v>
                </c:pt>
                <c:pt idx="42">
                  <c:v>-0.56989374293545803</c:v>
                </c:pt>
                <c:pt idx="43">
                  <c:v>-0.53784528490212802</c:v>
                </c:pt>
                <c:pt idx="44">
                  <c:v>-0.64233992393572104</c:v>
                </c:pt>
              </c:numCache>
            </c:numRef>
          </c:val>
          <c:smooth val="0"/>
          <c:extLst>
            <c:ext xmlns:c16="http://schemas.microsoft.com/office/drawing/2014/chart" uri="{C3380CC4-5D6E-409C-BE32-E72D297353CC}">
              <c16:uniqueId val="{00000002-A8B8-4446-AB0C-D92CB79A20C1}"/>
            </c:ext>
          </c:extLst>
        </c:ser>
        <c:ser>
          <c:idx val="0"/>
          <c:order val="1"/>
          <c:tx>
            <c:strRef>
              <c:f>'Battery aggregation'!$B$62</c:f>
              <c:strCache>
                <c:ptCount val="1"/>
                <c:pt idx="0">
                  <c:v>Solar</c:v>
                </c:pt>
              </c:strCache>
            </c:strRef>
          </c:tx>
          <c:spPr>
            <a:ln w="28575" cap="rnd">
              <a:solidFill>
                <a:schemeClr val="accent4"/>
              </a:solidFill>
              <a:round/>
            </a:ln>
            <a:effectLst/>
          </c:spPr>
          <c:marker>
            <c:symbol val="none"/>
          </c:marker>
          <c:cat>
            <c:strRef>
              <c:f>'Battery aggregation'!$C$60:$AU$60</c:f>
              <c:strCache>
                <c:ptCount val="45"/>
                <c:pt idx="0">
                  <c:v>00:30</c:v>
                </c:pt>
                <c:pt idx="1">
                  <c:v>01:00</c:v>
                </c:pt>
                <c:pt idx="2">
                  <c:v>01:30</c:v>
                </c:pt>
                <c:pt idx="3">
                  <c:v>02:00</c:v>
                </c:pt>
                <c:pt idx="4">
                  <c:v>02:30</c:v>
                </c:pt>
                <c:pt idx="5">
                  <c:v>03:00</c:v>
                </c:pt>
                <c:pt idx="6">
                  <c:v>03:30</c:v>
                </c:pt>
                <c:pt idx="7">
                  <c:v>04:00</c:v>
                </c:pt>
                <c:pt idx="8">
                  <c:v>04:30</c:v>
                </c:pt>
                <c:pt idx="9">
                  <c:v>05:00</c:v>
                </c:pt>
                <c:pt idx="10">
                  <c:v>05:30</c:v>
                </c:pt>
                <c:pt idx="11">
                  <c:v>06:00</c:v>
                </c:pt>
                <c:pt idx="12">
                  <c:v>06:30</c:v>
                </c:pt>
                <c:pt idx="13">
                  <c:v>07:00</c:v>
                </c:pt>
                <c:pt idx="14">
                  <c:v>07:30</c:v>
                </c:pt>
                <c:pt idx="15">
                  <c:v>08:00</c:v>
                </c:pt>
                <c:pt idx="16">
                  <c:v>08:30</c:v>
                </c:pt>
                <c:pt idx="17">
                  <c:v>09:00</c:v>
                </c:pt>
                <c:pt idx="18">
                  <c:v>09:30</c:v>
                </c:pt>
                <c:pt idx="19">
                  <c:v>10:00</c:v>
                </c:pt>
                <c:pt idx="20">
                  <c:v>12:00</c:v>
                </c:pt>
                <c:pt idx="21">
                  <c:v>12:30</c:v>
                </c:pt>
                <c:pt idx="22">
                  <c:v>13:00</c:v>
                </c:pt>
                <c:pt idx="23">
                  <c:v>13:30</c:v>
                </c:pt>
                <c:pt idx="24">
                  <c:v>14:00</c:v>
                </c:pt>
                <c:pt idx="25">
                  <c:v>14:30</c:v>
                </c:pt>
                <c:pt idx="26">
                  <c:v>15:00</c:v>
                </c:pt>
                <c:pt idx="27">
                  <c:v>15:30</c:v>
                </c:pt>
                <c:pt idx="28">
                  <c:v>16:00</c:v>
                </c:pt>
                <c:pt idx="29">
                  <c:v>16:30</c:v>
                </c:pt>
                <c:pt idx="30">
                  <c:v>17:00</c:v>
                </c:pt>
                <c:pt idx="31">
                  <c:v>17:30</c:v>
                </c:pt>
                <c:pt idx="32">
                  <c:v>18:00</c:v>
                </c:pt>
                <c:pt idx="33">
                  <c:v>18:30</c:v>
                </c:pt>
                <c:pt idx="34">
                  <c:v>19:00</c:v>
                </c:pt>
                <c:pt idx="35">
                  <c:v>19:30</c:v>
                </c:pt>
                <c:pt idx="36">
                  <c:v>20:00</c:v>
                </c:pt>
                <c:pt idx="37">
                  <c:v>20:30</c:v>
                </c:pt>
                <c:pt idx="38">
                  <c:v>21:00</c:v>
                </c:pt>
                <c:pt idx="39">
                  <c:v>21:30</c:v>
                </c:pt>
                <c:pt idx="40">
                  <c:v>22:00</c:v>
                </c:pt>
                <c:pt idx="41">
                  <c:v>22:30</c:v>
                </c:pt>
                <c:pt idx="42">
                  <c:v>23:00</c:v>
                </c:pt>
                <c:pt idx="43">
                  <c:v>23:30</c:v>
                </c:pt>
                <c:pt idx="44">
                  <c:v>00:00</c:v>
                </c:pt>
              </c:strCache>
            </c:strRef>
          </c:cat>
          <c:val>
            <c:numRef>
              <c:f>'Battery aggregation'!$C$62:$AU$62</c:f>
              <c:numCache>
                <c:formatCode>_-* #,##0.0_-;\-* #,##0.0_-;_-* "-"??_-;_-@_-</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8.7399380804953596E-3</c:v>
                </c:pt>
                <c:pt idx="16">
                  <c:v>0.19063777089783299</c:v>
                </c:pt>
                <c:pt idx="17">
                  <c:v>0.416914860681115</c:v>
                </c:pt>
                <c:pt idx="18">
                  <c:v>0.68889628482972098</c:v>
                </c:pt>
                <c:pt idx="19">
                  <c:v>1.01664551083591</c:v>
                </c:pt>
                <c:pt idx="20">
                  <c:v>2.2148297213622299</c:v>
                </c:pt>
                <c:pt idx="21">
                  <c:v>2.41807739938081</c:v>
                </c:pt>
                <c:pt idx="22">
                  <c:v>2.5860572755417999</c:v>
                </c:pt>
                <c:pt idx="23">
                  <c:v>2.67575851393189</c:v>
                </c:pt>
                <c:pt idx="24">
                  <c:v>2.7607476780185798</c:v>
                </c:pt>
                <c:pt idx="25">
                  <c:v>2.7403715170278602</c:v>
                </c:pt>
                <c:pt idx="26">
                  <c:v>2.7273080495355999</c:v>
                </c:pt>
                <c:pt idx="27">
                  <c:v>2.6176656346749199</c:v>
                </c:pt>
                <c:pt idx="28">
                  <c:v>2.4989922600619199</c:v>
                </c:pt>
                <c:pt idx="29">
                  <c:v>2.2789411764705898</c:v>
                </c:pt>
                <c:pt idx="30">
                  <c:v>2.0496764705882402</c:v>
                </c:pt>
                <c:pt idx="31">
                  <c:v>1.7853482972136201</c:v>
                </c:pt>
                <c:pt idx="32">
                  <c:v>1.49428482972136</c:v>
                </c:pt>
                <c:pt idx="33">
                  <c:v>1.1862461300309599</c:v>
                </c:pt>
                <c:pt idx="34">
                  <c:v>0.86667027863777102</c:v>
                </c:pt>
                <c:pt idx="35">
                  <c:v>0.535010835913313</c:v>
                </c:pt>
                <c:pt idx="36">
                  <c:v>0.26574613003095998</c:v>
                </c:pt>
                <c:pt idx="37">
                  <c:v>9.6117647058823502E-2</c:v>
                </c:pt>
                <c:pt idx="38">
                  <c:v>2.7739938080495398E-3</c:v>
                </c:pt>
                <c:pt idx="39">
                  <c:v>3.0340557275541799E-4</c:v>
                </c:pt>
                <c:pt idx="40">
                  <c:v>0</c:v>
                </c:pt>
                <c:pt idx="41">
                  <c:v>0</c:v>
                </c:pt>
                <c:pt idx="42">
                  <c:v>0</c:v>
                </c:pt>
                <c:pt idx="43">
                  <c:v>0</c:v>
                </c:pt>
                <c:pt idx="44">
                  <c:v>0</c:v>
                </c:pt>
              </c:numCache>
            </c:numRef>
          </c:val>
          <c:smooth val="0"/>
          <c:extLst>
            <c:ext xmlns:c16="http://schemas.microsoft.com/office/drawing/2014/chart" uri="{C3380CC4-5D6E-409C-BE32-E72D297353CC}">
              <c16:uniqueId val="{00000001-A8B8-4446-AB0C-D92CB79A20C1}"/>
            </c:ext>
          </c:extLst>
        </c:ser>
        <c:dLbls>
          <c:showLegendKey val="0"/>
          <c:showVal val="0"/>
          <c:showCatName val="0"/>
          <c:showSerName val="0"/>
          <c:showPercent val="0"/>
          <c:showBubbleSize val="0"/>
        </c:dLbls>
        <c:smooth val="0"/>
        <c:axId val="100663504"/>
        <c:axId val="349653400"/>
      </c:lineChart>
      <c:catAx>
        <c:axId val="100663504"/>
        <c:scaling>
          <c:orientation val="minMax"/>
        </c:scaling>
        <c:delete val="0"/>
        <c:axPos val="b"/>
        <c:title>
          <c:tx>
            <c:rich>
              <a:bodyPr rot="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Time of day</a:t>
                </a:r>
              </a:p>
            </c:rich>
          </c:tx>
          <c:overlay val="0"/>
          <c:spPr>
            <a:noFill/>
            <a:ln>
              <a:noFill/>
            </a:ln>
            <a:effectLst/>
          </c:spPr>
        </c:title>
        <c:numFmt formatCode="General" sourceLinked="1"/>
        <c:majorTickMark val="out"/>
        <c:minorTickMark val="none"/>
        <c:tickLblPos val="nextTo"/>
        <c:spPr>
          <a:noFill/>
          <a:ln w="6350" cap="flat" cmpd="sng" algn="ctr">
            <a:solidFill>
              <a:sysClr val="windowText" lastClr="000000"/>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9653400"/>
        <c:crosses val="autoZero"/>
        <c:auto val="1"/>
        <c:lblAlgn val="ctr"/>
        <c:lblOffset val="100"/>
        <c:noMultiLvlLbl val="0"/>
      </c:catAx>
      <c:valAx>
        <c:axId val="349653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Output (kW)</a:t>
                </a:r>
              </a:p>
            </c:rich>
          </c:tx>
          <c:overlay val="0"/>
          <c:spPr>
            <a:noFill/>
            <a:ln>
              <a:noFill/>
            </a:ln>
            <a:effectLst/>
          </c:spPr>
        </c:title>
        <c:numFmt formatCode="_-* #,##0.0_-;\-* #,##0.0_-;_-* &quot;-&quot;??_-;_-@_-" sourceLinked="1"/>
        <c:majorTickMark val="out"/>
        <c:minorTickMark val="none"/>
        <c:tickLblPos val="nextTo"/>
        <c:spPr>
          <a:noFill/>
          <a:ln w="6350">
            <a:solidFill>
              <a:sysClr val="windowText" lastClr="000000"/>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663504"/>
        <c:crosses val="autoZero"/>
        <c:crossBetween val="between"/>
      </c:valAx>
      <c:spPr>
        <a:noFill/>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9F9F9"/>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8</xdr:col>
      <xdr:colOff>33867</xdr:colOff>
      <xdr:row>5</xdr:row>
      <xdr:rowOff>1</xdr:rowOff>
    </xdr:from>
    <xdr:to>
      <xdr:col>14</xdr:col>
      <xdr:colOff>274586</xdr:colOff>
      <xdr:row>38</xdr:row>
      <xdr:rowOff>179918</xdr:rowOff>
    </xdr:to>
    <xdr:pic>
      <xdr:nvPicPr>
        <xdr:cNvPr id="5" name="Picture 4">
          <a:extLst>
            <a:ext uri="{FF2B5EF4-FFF2-40B4-BE49-F238E27FC236}">
              <a16:creationId xmlns:a16="http://schemas.microsoft.com/office/drawing/2014/main" id="{80F0857F-74E5-41BB-9039-77A0615886B1}"/>
            </a:ext>
          </a:extLst>
        </xdr:cNvPr>
        <xdr:cNvPicPr/>
      </xdr:nvPicPr>
      <xdr:blipFill>
        <a:blip xmlns:r="http://schemas.openxmlformats.org/officeDocument/2006/relationships" r:embed="rId1"/>
        <a:stretch>
          <a:fillRect/>
        </a:stretch>
      </xdr:blipFill>
      <xdr:spPr>
        <a:xfrm>
          <a:off x="6451600" y="939801"/>
          <a:ext cx="5159853" cy="7264400"/>
        </a:xfrm>
        <a:prstGeom prst="rect">
          <a:avLst/>
        </a:prstGeom>
      </xdr:spPr>
    </xdr:pic>
    <xdr:clientData/>
  </xdr:twoCellAnchor>
  <xdr:twoCellAnchor editAs="oneCell">
    <xdr:from>
      <xdr:col>15</xdr:col>
      <xdr:colOff>8467</xdr:colOff>
      <xdr:row>5</xdr:row>
      <xdr:rowOff>16934</xdr:rowOff>
    </xdr:from>
    <xdr:to>
      <xdr:col>20</xdr:col>
      <xdr:colOff>651933</xdr:colOff>
      <xdr:row>38</xdr:row>
      <xdr:rowOff>174824</xdr:rowOff>
    </xdr:to>
    <xdr:pic>
      <xdr:nvPicPr>
        <xdr:cNvPr id="6" name="Picture 5">
          <a:extLst>
            <a:ext uri="{FF2B5EF4-FFF2-40B4-BE49-F238E27FC236}">
              <a16:creationId xmlns:a16="http://schemas.microsoft.com/office/drawing/2014/main" id="{D1487C6F-CEE9-47FA-B661-388CE7D358D0}"/>
            </a:ext>
          </a:extLst>
        </xdr:cNvPr>
        <xdr:cNvPicPr/>
      </xdr:nvPicPr>
      <xdr:blipFill>
        <a:blip xmlns:r="http://schemas.openxmlformats.org/officeDocument/2006/relationships" r:embed="rId2"/>
        <a:stretch>
          <a:fillRect/>
        </a:stretch>
      </xdr:blipFill>
      <xdr:spPr bwMode="auto">
        <a:xfrm>
          <a:off x="12716934" y="956734"/>
          <a:ext cx="5139266" cy="72349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8889</xdr:colOff>
      <xdr:row>82</xdr:row>
      <xdr:rowOff>52070</xdr:rowOff>
    </xdr:from>
    <xdr:to>
      <xdr:col>10</xdr:col>
      <xdr:colOff>270879</xdr:colOff>
      <xdr:row>100</xdr:row>
      <xdr:rowOff>4085</xdr:rowOff>
    </xdr:to>
    <xdr:graphicFrame macro="">
      <xdr:nvGraphicFramePr>
        <xdr:cNvPr id="4" name="Chart 3">
          <a:extLst>
            <a:ext uri="{FF2B5EF4-FFF2-40B4-BE49-F238E27FC236}">
              <a16:creationId xmlns:a16="http://schemas.microsoft.com/office/drawing/2014/main" id="{9C565C5C-B63E-415A-889C-B74D89D85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396874</xdr:colOff>
      <xdr:row>66</xdr:row>
      <xdr:rowOff>50800</xdr:rowOff>
    </xdr:from>
    <xdr:to>
      <xdr:col>21</xdr:col>
      <xdr:colOff>643624</xdr:colOff>
      <xdr:row>84</xdr:row>
      <xdr:rowOff>16150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50800</xdr:colOff>
      <xdr:row>66</xdr:row>
      <xdr:rowOff>53974</xdr:rowOff>
    </xdr:from>
    <xdr:to>
      <xdr:col>11</xdr:col>
      <xdr:colOff>335650</xdr:colOff>
      <xdr:row>84</xdr:row>
      <xdr:rowOff>19324</xdr:rowOff>
    </xdr:to>
    <xdr:graphicFrame macro="">
      <xdr:nvGraphicFramePr>
        <xdr:cNvPr id="5" name="Chart 4">
          <a:extLst>
            <a:ext uri="{FF2B5EF4-FFF2-40B4-BE49-F238E27FC236}">
              <a16:creationId xmlns:a16="http://schemas.microsoft.com/office/drawing/2014/main" id="{61699F0C-1B20-42E0-8F57-BA027A488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docs/sites/wa/Shared%20Documents/Scenarios%20and%20Assumptions/Supporting%20information/Build%20costs/2017%20technology%20cost%20inputs%202018-02-15%20-%20APGT%20upd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ISP%202.0\1.%20Inputs\Build%20Cost\Capital%20cost%20Template_2018-12-18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ESOO New Generators"/>
      <sheetName val="Generator Mapping"/>
      <sheetName val="Region Mapping"/>
      <sheetName val="Plexos - New Tech VOM"/>
      <sheetName val="New technologies"/>
      <sheetName val="Neutral N"/>
      <sheetName val="Strong N"/>
      <sheetName val="Weak N"/>
      <sheetName val="New Capital Costs - Plexos"/>
      <sheetName val="New capital costs"/>
      <sheetName val="Capital cost inputs"/>
      <sheetName val="Factorisation"/>
      <sheetName val="Connection Costs"/>
      <sheetName val="Cap cost cases"/>
      <sheetName val="Connection Costs Mapped"/>
      <sheetName val="CO2 T&amp;S"/>
      <sheetName val="New Therm Eff"/>
      <sheetName val="macro assumptions"/>
      <sheetName val="New tech inputs"/>
      <sheetName val="CO2 T&amp;S inputs"/>
      <sheetName val="BNEF 2017 storage"/>
      <sheetName val="Batt storage traj"/>
      <sheetName val="New thermal efficiency"/>
    </sheetNames>
    <sheetDataSet>
      <sheetData sheetId="0"/>
      <sheetData sheetId="1"/>
      <sheetData sheetId="2"/>
      <sheetData sheetId="3"/>
      <sheetData sheetId="4"/>
      <sheetData sheetId="5"/>
      <sheetData sheetId="6"/>
      <sheetData sheetId="7"/>
      <sheetData sheetId="8"/>
      <sheetData sheetId="9">
        <row r="4">
          <cell r="C4" t="str">
            <v>Low</v>
          </cell>
          <cell r="D4" t="str">
            <v>Neutral</v>
          </cell>
        </row>
        <row r="5">
          <cell r="C5" t="str">
            <v>Medium</v>
          </cell>
          <cell r="D5" t="str">
            <v>Strong</v>
          </cell>
        </row>
        <row r="6">
          <cell r="C6" t="str">
            <v>High</v>
          </cell>
          <cell r="D6" t="str">
            <v>Weak</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nfig"/>
      <sheetName val="Generators Build Cost DLT"/>
      <sheetName val="Batteries Build Cost DLT"/>
      <sheetName val="Generators Build Cost Input"/>
      <sheetName val="Batteries Build Cost Input"/>
      <sheetName val="Generator Mapping"/>
      <sheetName val="Technology Mapping"/>
      <sheetName val="Technology cost breakdown data"/>
      <sheetName val="Capex projections"/>
      <sheetName val="Regional Cost Factors"/>
      <sheetName val="Connection Cost Input"/>
      <sheetName val="REZ Zone mapping"/>
      <sheetName val="Entura PH costs"/>
    </sheetNames>
    <sheetDataSet>
      <sheetData sheetId="0"/>
      <sheetData sheetId="1">
        <row r="3">
          <cell r="O3" t="str">
            <v>4 Degrees</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NewAEMOtheme">
  <a:themeElements>
    <a:clrScheme name="AEMO">
      <a:dk1>
        <a:srgbClr val="222324"/>
      </a:dk1>
      <a:lt1>
        <a:sysClr val="window" lastClr="FFFFFF"/>
      </a:lt1>
      <a:dk2>
        <a:srgbClr val="000000"/>
      </a:dk2>
      <a:lt2>
        <a:srgbClr val="E0E8EA"/>
      </a:lt2>
      <a:accent1>
        <a:srgbClr val="C41230"/>
      </a:accent1>
      <a:accent2>
        <a:srgbClr val="360F3C"/>
      </a:accent2>
      <a:accent3>
        <a:srgbClr val="F37421"/>
      </a:accent3>
      <a:accent4>
        <a:srgbClr val="FFC222"/>
      </a:accent4>
      <a:accent5>
        <a:srgbClr val="82859C"/>
      </a:accent5>
      <a:accent6>
        <a:srgbClr val="B3E0EE"/>
      </a:accent6>
      <a:hlink>
        <a:srgbClr val="C41230"/>
      </a:hlink>
      <a:folHlink>
        <a:srgbClr val="C41230"/>
      </a:folHlink>
    </a:clrScheme>
    <a:fontScheme name="AEMO">
      <a:majorFont>
        <a:latin typeface="Tw Cen MT"/>
        <a:ea typeface=""/>
        <a:cs typeface=""/>
      </a:majorFont>
      <a:minorFont>
        <a:latin typeface="Tw Cen M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2"/>
        </a:solidFill>
        <a:ln>
          <a:noFill/>
        </a:ln>
      </a:spPr>
      <a:bodyPr rtlCol="0" anchor="ct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aemo.com.au/-/media/Files/Electricity/NEM/Security_and_Reliability/Congestion-Information/2017/Interconnector-Capabilities.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aemo.com.au/-/media/Files/Electricity/NEM/Security_and_Reliability/Loss_Factors_and_Regional_Boundaries/2018/Marginal-Loss-Factors-for-the-2018-19-Financial-Year---updated-11-July-2018.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www.aemo.com.au/-/media/Files/Electricity/NEM/Planning_and_Forecasting/NTNDP/2016/Data_Sources/AEMO_Coal-Outputs_20160512_.xlsx" TargetMode="External"/><Relationship Id="rId3" Type="http://schemas.openxmlformats.org/officeDocument/2006/relationships/hyperlink" Target="http://www.aemo.com.au/Electricity/National-Electricity-Market-NEM/Planning-and-forecasting/Generation-information" TargetMode="External"/><Relationship Id="rId7" Type="http://schemas.openxmlformats.org/officeDocument/2006/relationships/hyperlink" Target="https://projectmarinus.tasnetworks.com.au/assets/Report-Pumped-Hydro-Cost-Modelling.pdf" TargetMode="External"/><Relationship Id="rId2" Type="http://schemas.openxmlformats.org/officeDocument/2006/relationships/hyperlink" Target="http://www.aemo.com.au/Electricity/National-Electricity-Market-NEM/Planning-and-forecasting/Generation-information" TargetMode="External"/><Relationship Id="rId1" Type="http://schemas.openxmlformats.org/officeDocument/2006/relationships/hyperlink" Target="https://www.aemo.com.au/-/media/Files/Electricity/NEM/Security_and_Reliability/Loss_Factors_and_Regional_Boundaries/2017/Regional-Boundaries-and-Marginal-Loss-Factors-for-the-2017-18-Financial-Year.docx" TargetMode="External"/><Relationship Id="rId6" Type="http://schemas.openxmlformats.org/officeDocument/2006/relationships/hyperlink" Target="https://www.aemo.com.au/-/media/Files/Stakeholder_Consultation/Working_Groups/Other_Meetings/FRG/2018/9110715-REP-A-Cost-and-Technical-Parameter-Review---Rev-4-Final.pdf" TargetMode="External"/><Relationship Id="rId11" Type="http://schemas.openxmlformats.org/officeDocument/2006/relationships/printerSettings" Target="../printerSettings/printerSettings1.bin"/><Relationship Id="rId5" Type="http://schemas.openxmlformats.org/officeDocument/2006/relationships/hyperlink" Target="https://www.csiro.au/~/media/News-releases/2018/Annual-update-finds-renewables-are-cheapest-new-build-power/GenCost2018.pdf" TargetMode="External"/><Relationship Id="rId10" Type="http://schemas.openxmlformats.org/officeDocument/2006/relationships/hyperlink" Target="https://projectmarinus.tasnetworks.com.au/assets/Report-Pumped-Hydro-Cost-Modelling.pdf" TargetMode="External"/><Relationship Id="rId4" Type="http://schemas.openxmlformats.org/officeDocument/2006/relationships/hyperlink" Target="http://www.aemo.com.au/Electricity/National-Electricity-Market-NEM/Planning-and-forecasting/Generation-information" TargetMode="External"/><Relationship Id="rId9" Type="http://schemas.openxmlformats.org/officeDocument/2006/relationships/hyperlink" Target="https://www.aemo.com.au/-/media/Files/XLS/Fuel_and_Technology_Cost_Review_Data_ACIL_Allen.xlsx"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agl.com.au/about-agl/sustainability/rehabilitation"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B2:B28"/>
  <sheetViews>
    <sheetView workbookViewId="0">
      <selection activeCell="B17" sqref="B17"/>
    </sheetView>
  </sheetViews>
  <sheetFormatPr defaultColWidth="9" defaultRowHeight="14.25" x14ac:dyDescent="0.2"/>
  <cols>
    <col min="1" max="1" width="9" style="119"/>
    <col min="2" max="2" width="87.25" style="119" customWidth="1"/>
    <col min="3" max="16384" width="9" style="119"/>
  </cols>
  <sheetData>
    <row r="2" spans="2:2" ht="24" thickBot="1" x14ac:dyDescent="0.4">
      <c r="B2" s="120" t="s">
        <v>567</v>
      </c>
    </row>
    <row r="3" spans="2:2" ht="15" thickTop="1" x14ac:dyDescent="0.2"/>
    <row r="4" spans="2:2" x14ac:dyDescent="0.2">
      <c r="B4" s="119" t="s">
        <v>568</v>
      </c>
    </row>
    <row r="5" spans="2:2" x14ac:dyDescent="0.2">
      <c r="B5" s="119" t="s">
        <v>569</v>
      </c>
    </row>
    <row r="7" spans="2:2" x14ac:dyDescent="0.2">
      <c r="B7" s="119" t="s">
        <v>570</v>
      </c>
    </row>
    <row r="8" spans="2:2" x14ac:dyDescent="0.2">
      <c r="B8" s="119" t="s">
        <v>571</v>
      </c>
    </row>
    <row r="9" spans="2:2" x14ac:dyDescent="0.2">
      <c r="B9" s="119" t="s">
        <v>572</v>
      </c>
    </row>
    <row r="10" spans="2:2" x14ac:dyDescent="0.2">
      <c r="B10" s="119" t="s">
        <v>583</v>
      </c>
    </row>
    <row r="11" spans="2:2" x14ac:dyDescent="0.2">
      <c r="B11" s="119" t="s">
        <v>573</v>
      </c>
    </row>
    <row r="13" spans="2:2" x14ac:dyDescent="0.2">
      <c r="B13" s="119" t="s">
        <v>574</v>
      </c>
    </row>
    <row r="14" spans="2:2" x14ac:dyDescent="0.2">
      <c r="B14" s="119" t="s">
        <v>575</v>
      </c>
    </row>
    <row r="15" spans="2:2" x14ac:dyDescent="0.2">
      <c r="B15" s="119" t="s">
        <v>576</v>
      </c>
    </row>
    <row r="17" spans="2:2" x14ac:dyDescent="0.2">
      <c r="B17" s="119" t="s">
        <v>577</v>
      </c>
    </row>
    <row r="18" spans="2:2" x14ac:dyDescent="0.2">
      <c r="B18" s="119" t="s">
        <v>578</v>
      </c>
    </row>
    <row r="19" spans="2:2" x14ac:dyDescent="0.2">
      <c r="B19" s="119" t="s">
        <v>579</v>
      </c>
    </row>
    <row r="20" spans="2:2" x14ac:dyDescent="0.2">
      <c r="B20" s="119" t="s">
        <v>580</v>
      </c>
    </row>
    <row r="22" spans="2:2" x14ac:dyDescent="0.2">
      <c r="B22" s="119" t="s">
        <v>581</v>
      </c>
    </row>
    <row r="23" spans="2:2" x14ac:dyDescent="0.2">
      <c r="B23" s="119" t="s">
        <v>582</v>
      </c>
    </row>
    <row r="24" spans="2:2" x14ac:dyDescent="0.2">
      <c r="B24" s="121" t="s">
        <v>584</v>
      </c>
    </row>
    <row r="25" spans="2:2" x14ac:dyDescent="0.2">
      <c r="B25" s="122" t="s">
        <v>1210</v>
      </c>
    </row>
    <row r="26" spans="2:2" x14ac:dyDescent="0.2">
      <c r="B26" s="121" t="s">
        <v>585</v>
      </c>
    </row>
    <row r="27" spans="2:2" x14ac:dyDescent="0.2">
      <c r="B27" s="122" t="s">
        <v>1211</v>
      </c>
    </row>
    <row r="28" spans="2:2" x14ac:dyDescent="0.2">
      <c r="B28" s="122" t="s">
        <v>1212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AV101"/>
  <sheetViews>
    <sheetView zoomScaleNormal="100" workbookViewId="0"/>
  </sheetViews>
  <sheetFormatPr defaultColWidth="9" defaultRowHeight="12.75" x14ac:dyDescent="0.2"/>
  <cols>
    <col min="1" max="1" width="3.625" style="95" customWidth="1"/>
    <col min="2" max="2" width="32.75" style="95" customWidth="1"/>
    <col min="3" max="22" width="11.25" style="95" customWidth="1"/>
    <col min="23" max="16384" width="9" style="95"/>
  </cols>
  <sheetData>
    <row r="1" spans="1:48" ht="15" x14ac:dyDescent="0.25">
      <c r="A1" s="159"/>
      <c r="B1" s="292" t="s">
        <v>1127</v>
      </c>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row>
    <row r="2" spans="1:48" ht="20.25" thickBot="1" x14ac:dyDescent="0.35">
      <c r="A2" s="96"/>
      <c r="B2" s="406" t="s">
        <v>457</v>
      </c>
      <c r="C2" s="406"/>
      <c r="D2" s="40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row>
    <row r="3" spans="1:48" ht="13.5" thickTop="1" x14ac:dyDescent="0.2">
      <c r="A3" s="96"/>
      <c r="B3" s="29" t="s">
        <v>455</v>
      </c>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row>
    <row r="4" spans="1:48" x14ac:dyDescent="0.2">
      <c r="A4" s="96"/>
      <c r="B4" s="27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row>
    <row r="5" spans="1:48" ht="15.75" thickBot="1" x14ac:dyDescent="0.3">
      <c r="A5" s="96"/>
      <c r="B5" s="137" t="s">
        <v>187</v>
      </c>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row>
    <row r="6" spans="1:48" ht="33" customHeight="1" thickBot="1" x14ac:dyDescent="0.25">
      <c r="A6" s="96"/>
      <c r="B6" s="132"/>
      <c r="C6" s="151" t="str">
        <f>'Demand Summary'!D$5</f>
        <v>2018-19</v>
      </c>
      <c r="D6" s="151" t="str">
        <f>'Demand Summary'!E$5</f>
        <v>2019-20</v>
      </c>
      <c r="E6" s="151" t="str">
        <f>'Demand Summary'!F$5</f>
        <v>2020-21</v>
      </c>
      <c r="F6" s="151" t="str">
        <f>'Demand Summary'!G$5</f>
        <v>2021-22</v>
      </c>
      <c r="G6" s="151" t="str">
        <f>'Demand Summary'!H$5</f>
        <v>2022-23</v>
      </c>
      <c r="H6" s="151" t="str">
        <f>'Demand Summary'!I$5</f>
        <v>2023-24</v>
      </c>
      <c r="I6" s="151" t="str">
        <f>'Demand Summary'!J$5</f>
        <v>2024-25</v>
      </c>
      <c r="J6" s="151" t="str">
        <f>'Demand Summary'!K$5</f>
        <v>2025-26</v>
      </c>
      <c r="K6" s="151" t="str">
        <f>'Demand Summary'!L$5</f>
        <v>2026-27</v>
      </c>
      <c r="L6" s="151" t="str">
        <f>'Demand Summary'!M$5</f>
        <v>2027-28</v>
      </c>
      <c r="M6" s="151" t="str">
        <f>'Demand Summary'!N$5</f>
        <v>2028-29</v>
      </c>
      <c r="N6" s="151" t="str">
        <f>'Demand Summary'!O$5</f>
        <v>2029-30</v>
      </c>
      <c r="O6" s="151" t="str">
        <f>'Demand Summary'!P$5</f>
        <v>2030-31</v>
      </c>
      <c r="P6" s="151" t="str">
        <f>'Demand Summary'!Q$5</f>
        <v>2031-32</v>
      </c>
      <c r="Q6" s="151" t="str">
        <f>'Demand Summary'!R$5</f>
        <v>2032-33</v>
      </c>
      <c r="R6" s="151" t="str">
        <f>'Demand Summary'!S$5</f>
        <v>2033-34</v>
      </c>
      <c r="S6" s="151" t="str">
        <f>'Demand Summary'!T$5</f>
        <v>2034-35</v>
      </c>
      <c r="T6" s="151" t="str">
        <f>'Demand Summary'!U$5</f>
        <v>2035-36</v>
      </c>
      <c r="U6" s="151" t="str">
        <f>'Demand Summary'!V$5</f>
        <v>2036-37</v>
      </c>
      <c r="V6" s="151" t="str">
        <f>'Demand Summary'!W$5</f>
        <v>2037-38</v>
      </c>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row>
    <row r="7" spans="1:48" ht="15" thickBot="1" x14ac:dyDescent="0.25">
      <c r="A7" s="96"/>
      <c r="B7" s="134" t="s">
        <v>199</v>
      </c>
      <c r="C7" s="107">
        <v>15213.596305518049</v>
      </c>
      <c r="D7" s="107">
        <v>19524.701874227991</v>
      </c>
      <c r="E7" s="107">
        <v>31688.7321217676</v>
      </c>
      <c r="F7" s="107">
        <v>52642.669647169401</v>
      </c>
      <c r="G7" s="107">
        <v>88036.735235111293</v>
      </c>
      <c r="H7" s="107">
        <v>146613.3686092748</v>
      </c>
      <c r="I7" s="107">
        <v>234717.3018929534</v>
      </c>
      <c r="J7" s="107">
        <v>370686.56761476869</v>
      </c>
      <c r="K7" s="107">
        <v>574627.66628522996</v>
      </c>
      <c r="L7" s="107">
        <v>873302.47881290398</v>
      </c>
      <c r="M7" s="107">
        <v>1305169.9268515559</v>
      </c>
      <c r="N7" s="107">
        <v>1901657.394151249</v>
      </c>
      <c r="O7" s="107">
        <v>2507879.9576995899</v>
      </c>
      <c r="P7" s="107">
        <v>3105038.8817052003</v>
      </c>
      <c r="Q7" s="107">
        <v>3698444.9990466363</v>
      </c>
      <c r="R7" s="107">
        <v>4289780.1065563215</v>
      </c>
      <c r="S7" s="107">
        <v>4850695.46730961</v>
      </c>
      <c r="T7" s="107">
        <v>5460952.0155739598</v>
      </c>
      <c r="U7" s="107">
        <v>6072750.2884400906</v>
      </c>
      <c r="V7" s="107">
        <v>6681253.0596329998</v>
      </c>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row>
    <row r="8" spans="1:48" ht="15" thickBot="1" x14ac:dyDescent="0.25">
      <c r="A8" s="96"/>
      <c r="B8" s="134" t="s">
        <v>325</v>
      </c>
      <c r="C8" s="108">
        <v>3881.1547049573701</v>
      </c>
      <c r="D8" s="108">
        <v>6158.2845636278307</v>
      </c>
      <c r="E8" s="108">
        <v>13498.512992947639</v>
      </c>
      <c r="F8" s="108">
        <v>26284.54846736565</v>
      </c>
      <c r="G8" s="108">
        <v>47568.873434239395</v>
      </c>
      <c r="H8" s="108">
        <v>82357.525594765</v>
      </c>
      <c r="I8" s="108">
        <v>134952.02399972561</v>
      </c>
      <c r="J8" s="108">
        <v>216432.41830297859</v>
      </c>
      <c r="K8" s="108">
        <v>339794.05139260506</v>
      </c>
      <c r="L8" s="108">
        <v>520546.13204368198</v>
      </c>
      <c r="M8" s="108">
        <v>778218.44977471104</v>
      </c>
      <c r="N8" s="108">
        <v>1128218.704692255</v>
      </c>
      <c r="O8" s="108">
        <v>1484002.9312099181</v>
      </c>
      <c r="P8" s="108">
        <v>1841912.1757713798</v>
      </c>
      <c r="Q8" s="108">
        <v>2204944.0330487993</v>
      </c>
      <c r="R8" s="108">
        <v>2577170.094945285</v>
      </c>
      <c r="S8" s="108">
        <v>2940929.0051021343</v>
      </c>
      <c r="T8" s="108">
        <v>3341743.4492991981</v>
      </c>
      <c r="U8" s="108">
        <v>3750261.1872355901</v>
      </c>
      <c r="V8" s="108">
        <v>4162643.2925625797</v>
      </c>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row>
    <row r="9" spans="1:48" ht="15" thickBot="1" x14ac:dyDescent="0.25">
      <c r="A9" s="96"/>
      <c r="B9" s="134" t="s">
        <v>200</v>
      </c>
      <c r="C9" s="107">
        <v>1849.229647815554</v>
      </c>
      <c r="D9" s="107">
        <v>2559.9745319530803</v>
      </c>
      <c r="E9" s="107">
        <v>4681.9683620600399</v>
      </c>
      <c r="F9" s="107">
        <v>8574.7464410062403</v>
      </c>
      <c r="G9" s="107">
        <v>15241.09830004646</v>
      </c>
      <c r="H9" s="107">
        <v>26147.52771863783</v>
      </c>
      <c r="I9" s="107">
        <v>42247.128826485328</v>
      </c>
      <c r="J9" s="107">
        <v>66766.859134361905</v>
      </c>
      <c r="K9" s="107">
        <v>102934.7938942068</v>
      </c>
      <c r="L9" s="107">
        <v>154929.02350092039</v>
      </c>
      <c r="M9" s="107">
        <v>228643.72152242722</v>
      </c>
      <c r="N9" s="107">
        <v>325584.38353797561</v>
      </c>
      <c r="O9" s="107">
        <v>421656.41025085258</v>
      </c>
      <c r="P9" s="107">
        <v>516315.01108789397</v>
      </c>
      <c r="Q9" s="107">
        <v>610889.63395289495</v>
      </c>
      <c r="R9" s="107">
        <v>706703.96375363809</v>
      </c>
      <c r="S9" s="107">
        <v>798340.6341547569</v>
      </c>
      <c r="T9" s="107">
        <v>899221.41897886398</v>
      </c>
      <c r="U9" s="107">
        <v>1002192.4342392101</v>
      </c>
      <c r="V9" s="107">
        <v>1104729.598434597</v>
      </c>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row>
    <row r="10" spans="1:48" ht="15" thickBot="1" x14ac:dyDescent="0.25">
      <c r="A10" s="96"/>
      <c r="B10" s="134" t="s">
        <v>327</v>
      </c>
      <c r="C10" s="108">
        <v>950.73304526210302</v>
      </c>
      <c r="D10" s="108">
        <v>939.49284332307593</v>
      </c>
      <c r="E10" s="108">
        <v>1356.2209853193158</v>
      </c>
      <c r="F10" s="108">
        <v>2328.5420544871799</v>
      </c>
      <c r="G10" s="108">
        <v>4047.1298527835597</v>
      </c>
      <c r="H10" s="108">
        <v>6781.36444075693</v>
      </c>
      <c r="I10" s="108">
        <v>10598.47437680178</v>
      </c>
      <c r="J10" s="108">
        <v>16430.893943235562</v>
      </c>
      <c r="K10" s="108">
        <v>24709.829957070961</v>
      </c>
      <c r="L10" s="108">
        <v>35816.211442785898</v>
      </c>
      <c r="M10" s="108">
        <v>49756.920410302897</v>
      </c>
      <c r="N10" s="108">
        <v>66813.702735118903</v>
      </c>
      <c r="O10" s="108">
        <v>83154.440036924207</v>
      </c>
      <c r="P10" s="108">
        <v>98992.18239108671</v>
      </c>
      <c r="Q10" s="108">
        <v>115377.7061047405</v>
      </c>
      <c r="R10" s="108">
        <v>133108.04463662999</v>
      </c>
      <c r="S10" s="108">
        <v>150775.13942805282</v>
      </c>
      <c r="T10" s="108">
        <v>171131.17893334769</v>
      </c>
      <c r="U10" s="108">
        <v>192610.7116947982</v>
      </c>
      <c r="V10" s="108">
        <v>214565.60877642187</v>
      </c>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row>
    <row r="11" spans="1:48" ht="15" thickBot="1" x14ac:dyDescent="0.25">
      <c r="A11" s="96"/>
      <c r="B11" s="134" t="s">
        <v>326</v>
      </c>
      <c r="C11" s="107">
        <v>16577.159029599829</v>
      </c>
      <c r="D11" s="107">
        <v>20971.757134550571</v>
      </c>
      <c r="E11" s="107">
        <v>33108.474136450401</v>
      </c>
      <c r="F11" s="107">
        <v>53710.676423891702</v>
      </c>
      <c r="G11" s="107">
        <v>88707.710709800405</v>
      </c>
      <c r="H11" s="107">
        <v>146462.5167330621</v>
      </c>
      <c r="I11" s="107">
        <v>231395.82517223389</v>
      </c>
      <c r="J11" s="107">
        <v>360448.73427888443</v>
      </c>
      <c r="K11" s="107">
        <v>552090.87991085695</v>
      </c>
      <c r="L11" s="107">
        <v>831797.85150907107</v>
      </c>
      <c r="M11" s="107">
        <v>1230190.650806227</v>
      </c>
      <c r="N11" s="107">
        <v>1764358.1258328031</v>
      </c>
      <c r="O11" s="107">
        <v>2308547.435831117</v>
      </c>
      <c r="P11" s="107">
        <v>2850406.0374483364</v>
      </c>
      <c r="Q11" s="107">
        <v>3391928.326978738</v>
      </c>
      <c r="R11" s="107">
        <v>3933604.7874554601</v>
      </c>
      <c r="S11" s="107">
        <v>4447316.5175105762</v>
      </c>
      <c r="T11" s="107">
        <v>5002245.2577026393</v>
      </c>
      <c r="U11" s="107">
        <v>5553394.6045792904</v>
      </c>
      <c r="V11" s="107">
        <v>6095768.32502886</v>
      </c>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row>
    <row r="12" spans="1:48" x14ac:dyDescent="0.2">
      <c r="A12" s="96"/>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row>
    <row r="13" spans="1:48" ht="15.75" thickBot="1" x14ac:dyDescent="0.3">
      <c r="A13" s="96"/>
      <c r="B13" s="137" t="s">
        <v>706</v>
      </c>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row>
    <row r="14" spans="1:48" ht="33" customHeight="1" thickBot="1" x14ac:dyDescent="0.25">
      <c r="A14" s="96"/>
      <c r="B14" s="132"/>
      <c r="C14" s="151" t="str">
        <f>'Demand Summary'!D$5</f>
        <v>2018-19</v>
      </c>
      <c r="D14" s="151" t="str">
        <f>'Demand Summary'!E$5</f>
        <v>2019-20</v>
      </c>
      <c r="E14" s="151" t="str">
        <f>'Demand Summary'!F$5</f>
        <v>2020-21</v>
      </c>
      <c r="F14" s="151" t="str">
        <f>'Demand Summary'!G$5</f>
        <v>2021-22</v>
      </c>
      <c r="G14" s="151" t="str">
        <f>'Demand Summary'!H$5</f>
        <v>2022-23</v>
      </c>
      <c r="H14" s="151" t="str">
        <f>'Demand Summary'!I$5</f>
        <v>2023-24</v>
      </c>
      <c r="I14" s="151" t="str">
        <f>'Demand Summary'!J$5</f>
        <v>2024-25</v>
      </c>
      <c r="J14" s="151" t="str">
        <f>'Demand Summary'!K$5</f>
        <v>2025-26</v>
      </c>
      <c r="K14" s="151" t="str">
        <f>'Demand Summary'!L$5</f>
        <v>2026-27</v>
      </c>
      <c r="L14" s="151" t="str">
        <f>'Demand Summary'!M$5</f>
        <v>2027-28</v>
      </c>
      <c r="M14" s="151" t="str">
        <f>'Demand Summary'!N$5</f>
        <v>2028-29</v>
      </c>
      <c r="N14" s="151" t="str">
        <f>'Demand Summary'!O$5</f>
        <v>2029-30</v>
      </c>
      <c r="O14" s="151" t="str">
        <f>'Demand Summary'!P$5</f>
        <v>2030-31</v>
      </c>
      <c r="P14" s="151" t="str">
        <f>'Demand Summary'!Q$5</f>
        <v>2031-32</v>
      </c>
      <c r="Q14" s="151" t="str">
        <f>'Demand Summary'!R$5</f>
        <v>2032-33</v>
      </c>
      <c r="R14" s="151" t="str">
        <f>'Demand Summary'!S$5</f>
        <v>2033-34</v>
      </c>
      <c r="S14" s="151" t="str">
        <f>'Demand Summary'!T$5</f>
        <v>2034-35</v>
      </c>
      <c r="T14" s="151" t="str">
        <f>'Demand Summary'!U$5</f>
        <v>2035-36</v>
      </c>
      <c r="U14" s="151" t="str">
        <f>'Demand Summary'!V$5</f>
        <v>2036-37</v>
      </c>
      <c r="V14" s="151" t="str">
        <f>'Demand Summary'!W$5</f>
        <v>2037-38</v>
      </c>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row>
    <row r="15" spans="1:48" ht="15" thickBot="1" x14ac:dyDescent="0.25">
      <c r="A15" s="96"/>
      <c r="B15" s="134" t="s">
        <v>199</v>
      </c>
      <c r="C15" s="107">
        <v>17569.975147508449</v>
      </c>
      <c r="D15" s="107">
        <v>28117.235297916999</v>
      </c>
      <c r="E15" s="107">
        <v>57949.1451939076</v>
      </c>
      <c r="F15" s="107">
        <v>111017.52228917761</v>
      </c>
      <c r="G15" s="107">
        <v>205877.91997003011</v>
      </c>
      <c r="H15" s="107">
        <v>369946.27086420899</v>
      </c>
      <c r="I15" s="107">
        <v>646362.95608548902</v>
      </c>
      <c r="J15" s="107">
        <v>1015220.7855122159</v>
      </c>
      <c r="K15" s="107">
        <v>1526282.498881455</v>
      </c>
      <c r="L15" s="107">
        <v>2236948.5526875779</v>
      </c>
      <c r="M15" s="107">
        <v>3082265.6943248278</v>
      </c>
      <c r="N15" s="107">
        <v>3907387.2205586419</v>
      </c>
      <c r="O15" s="107">
        <v>4718250.9518855205</v>
      </c>
      <c r="P15" s="107">
        <v>5512773.48979453</v>
      </c>
      <c r="Q15" s="107">
        <v>6306117.1338185798</v>
      </c>
      <c r="R15" s="107">
        <v>7106290.3290222697</v>
      </c>
      <c r="S15" s="107">
        <v>7876623.1244830303</v>
      </c>
      <c r="T15" s="107">
        <v>8744606.5715822093</v>
      </c>
      <c r="U15" s="107">
        <v>9628515.4874952901</v>
      </c>
      <c r="V15" s="107">
        <v>10515238.051001389</v>
      </c>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row>
    <row r="16" spans="1:48" ht="15" thickBot="1" x14ac:dyDescent="0.25">
      <c r="A16" s="96"/>
      <c r="B16" s="134" t="s">
        <v>325</v>
      </c>
      <c r="C16" s="108">
        <v>5111.1745622438102</v>
      </c>
      <c r="D16" s="108">
        <v>10601.58097766535</v>
      </c>
      <c r="E16" s="108">
        <v>27343.053129375119</v>
      </c>
      <c r="F16" s="108">
        <v>58709.321409007898</v>
      </c>
      <c r="G16" s="108">
        <v>116603.91484499659</v>
      </c>
      <c r="H16" s="108">
        <v>217541.75828588378</v>
      </c>
      <c r="I16" s="108">
        <v>389729.697154733</v>
      </c>
      <c r="J16" s="108">
        <v>619316.83430684998</v>
      </c>
      <c r="K16" s="108">
        <v>940931.93126943102</v>
      </c>
      <c r="L16" s="108">
        <v>1394642.373633839</v>
      </c>
      <c r="M16" s="108">
        <v>1908144.0505355401</v>
      </c>
      <c r="N16" s="108">
        <v>2419247.6092562629</v>
      </c>
      <c r="O16" s="108">
        <v>2933156.848381767</v>
      </c>
      <c r="P16" s="108">
        <v>3449362.1699663997</v>
      </c>
      <c r="Q16" s="108">
        <v>3981657.8599062501</v>
      </c>
      <c r="R16" s="108">
        <v>4536354.2863471499</v>
      </c>
      <c r="S16" s="108">
        <v>5091201.8972465806</v>
      </c>
      <c r="T16" s="108">
        <v>5726991.4680488799</v>
      </c>
      <c r="U16" s="108">
        <v>6390184.3482070602</v>
      </c>
      <c r="V16" s="108">
        <v>7072135.6338238902</v>
      </c>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row>
    <row r="17" spans="1:48" ht="15" thickBot="1" x14ac:dyDescent="0.25">
      <c r="A17" s="96"/>
      <c r="B17" s="134" t="s">
        <v>200</v>
      </c>
      <c r="C17" s="107">
        <v>2243.5088413756498</v>
      </c>
      <c r="D17" s="107">
        <v>4018.40080974993</v>
      </c>
      <c r="E17" s="107">
        <v>9550.2778833533594</v>
      </c>
      <c r="F17" s="107">
        <v>19992.457667709321</v>
      </c>
      <c r="G17" s="107">
        <v>39128.754890309603</v>
      </c>
      <c r="H17" s="107">
        <v>71956.227834585996</v>
      </c>
      <c r="I17" s="107">
        <v>125416.72870374809</v>
      </c>
      <c r="J17" s="107">
        <v>195898.94605757552</v>
      </c>
      <c r="K17" s="107">
        <v>291816.2926139409</v>
      </c>
      <c r="L17" s="107">
        <v>422113.13250496396</v>
      </c>
      <c r="M17" s="107">
        <v>567519.27271875599</v>
      </c>
      <c r="N17" s="107">
        <v>709164.78161622398</v>
      </c>
      <c r="O17" s="107">
        <v>848045.13132394303</v>
      </c>
      <c r="P17" s="107">
        <v>982392.17548539804</v>
      </c>
      <c r="Q17" s="107">
        <v>1117731.5869746429</v>
      </c>
      <c r="R17" s="107">
        <v>1254587.1239865059</v>
      </c>
      <c r="S17" s="107">
        <v>1388043.7703057849</v>
      </c>
      <c r="T17" s="107">
        <v>1540026.9885985651</v>
      </c>
      <c r="U17" s="107">
        <v>1697384.901951666</v>
      </c>
      <c r="V17" s="107">
        <v>1858302.997030871</v>
      </c>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row>
    <row r="18" spans="1:48" ht="15" thickBot="1" x14ac:dyDescent="0.25">
      <c r="A18" s="96"/>
      <c r="B18" s="134" t="s">
        <v>327</v>
      </c>
      <c r="C18" s="108">
        <v>1034.9878481257251</v>
      </c>
      <c r="D18" s="108">
        <v>1353.1113015709989</v>
      </c>
      <c r="E18" s="108">
        <v>2910.8187567483701</v>
      </c>
      <c r="F18" s="108">
        <v>5967.7001696938605</v>
      </c>
      <c r="G18" s="108">
        <v>11274.93298296071</v>
      </c>
      <c r="H18" s="108">
        <v>20081.43524473982</v>
      </c>
      <c r="I18" s="108">
        <v>34267.539695240703</v>
      </c>
      <c r="J18" s="108">
        <v>53012.6454559298</v>
      </c>
      <c r="K18" s="108">
        <v>77680.568048676098</v>
      </c>
      <c r="L18" s="108">
        <v>110075.3388837908</v>
      </c>
      <c r="M18" s="108">
        <v>141501.20754974859</v>
      </c>
      <c r="N18" s="108">
        <v>170889.6364830501</v>
      </c>
      <c r="O18" s="108">
        <v>199161.67400608561</v>
      </c>
      <c r="P18" s="108">
        <v>226055.10206330253</v>
      </c>
      <c r="Q18" s="108">
        <v>253646.84988433641</v>
      </c>
      <c r="R18" s="108">
        <v>282986.72554794577</v>
      </c>
      <c r="S18" s="108">
        <v>312800.82469095901</v>
      </c>
      <c r="T18" s="108">
        <v>346979.90101987601</v>
      </c>
      <c r="U18" s="108">
        <v>383866.48202611</v>
      </c>
      <c r="V18" s="108">
        <v>422414.14607307001</v>
      </c>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row>
    <row r="19" spans="1:48" ht="15" thickBot="1" x14ac:dyDescent="0.25">
      <c r="A19" s="96"/>
      <c r="B19" s="134" t="s">
        <v>326</v>
      </c>
      <c r="C19" s="107">
        <v>20390.234008388572</v>
      </c>
      <c r="D19" s="107">
        <v>33489.666169779499</v>
      </c>
      <c r="E19" s="107">
        <v>65800.964074610296</v>
      </c>
      <c r="F19" s="107">
        <v>124022.28566871479</v>
      </c>
      <c r="G19" s="107">
        <v>226174.27020267671</v>
      </c>
      <c r="H19" s="107">
        <v>393916.62428555498</v>
      </c>
      <c r="I19" s="107">
        <v>659639.59559907601</v>
      </c>
      <c r="J19" s="107">
        <v>1007580.0702067711</v>
      </c>
      <c r="K19" s="107">
        <v>1480911.2743641539</v>
      </c>
      <c r="L19" s="107">
        <v>2126628.81278728</v>
      </c>
      <c r="M19" s="107">
        <v>2878185.7397704581</v>
      </c>
      <c r="N19" s="107">
        <v>3625006.8306249669</v>
      </c>
      <c r="O19" s="107">
        <v>4369232.3706937302</v>
      </c>
      <c r="P19" s="107">
        <v>5104029.7271615006</v>
      </c>
      <c r="Q19" s="107">
        <v>5843803.9366918094</v>
      </c>
      <c r="R19" s="107">
        <v>6592728.9985561594</v>
      </c>
      <c r="S19" s="107">
        <v>7315932.84396597</v>
      </c>
      <c r="T19" s="107">
        <v>8124134.0673691705</v>
      </c>
      <c r="U19" s="107">
        <v>8943785.1723710205</v>
      </c>
      <c r="V19" s="107">
        <v>9767310.3896475602</v>
      </c>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row>
    <row r="20" spans="1:48" x14ac:dyDescent="0.2">
      <c r="A20" s="96"/>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row>
    <row r="21" spans="1:48" ht="15.75" thickBot="1" x14ac:dyDescent="0.3">
      <c r="A21" s="96"/>
      <c r="B21" s="137" t="s">
        <v>414</v>
      </c>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row>
    <row r="22" spans="1:48" ht="33" customHeight="1" thickBot="1" x14ac:dyDescent="0.25">
      <c r="A22" s="96"/>
      <c r="B22" s="132"/>
      <c r="C22" s="151" t="str">
        <f>'Demand Summary'!D$5</f>
        <v>2018-19</v>
      </c>
      <c r="D22" s="151" t="str">
        <f>'Demand Summary'!E$5</f>
        <v>2019-20</v>
      </c>
      <c r="E22" s="151" t="str">
        <f>'Demand Summary'!F$5</f>
        <v>2020-21</v>
      </c>
      <c r="F22" s="151" t="str">
        <f>'Demand Summary'!G$5</f>
        <v>2021-22</v>
      </c>
      <c r="G22" s="151" t="str">
        <f>'Demand Summary'!H$5</f>
        <v>2022-23</v>
      </c>
      <c r="H22" s="151" t="str">
        <f>'Demand Summary'!I$5</f>
        <v>2023-24</v>
      </c>
      <c r="I22" s="151" t="str">
        <f>'Demand Summary'!J$5</f>
        <v>2024-25</v>
      </c>
      <c r="J22" s="151" t="str">
        <f>'Demand Summary'!K$5</f>
        <v>2025-26</v>
      </c>
      <c r="K22" s="151" t="str">
        <f>'Demand Summary'!L$5</f>
        <v>2026-27</v>
      </c>
      <c r="L22" s="151" t="str">
        <f>'Demand Summary'!M$5</f>
        <v>2027-28</v>
      </c>
      <c r="M22" s="151" t="str">
        <f>'Demand Summary'!N$5</f>
        <v>2028-29</v>
      </c>
      <c r="N22" s="151" t="str">
        <f>'Demand Summary'!O$5</f>
        <v>2029-30</v>
      </c>
      <c r="O22" s="151" t="str">
        <f>'Demand Summary'!P$5</f>
        <v>2030-31</v>
      </c>
      <c r="P22" s="151" t="str">
        <f>'Demand Summary'!Q$5</f>
        <v>2031-32</v>
      </c>
      <c r="Q22" s="151" t="str">
        <f>'Demand Summary'!R$5</f>
        <v>2032-33</v>
      </c>
      <c r="R22" s="151" t="str">
        <f>'Demand Summary'!S$5</f>
        <v>2033-34</v>
      </c>
      <c r="S22" s="151" t="str">
        <f>'Demand Summary'!T$5</f>
        <v>2034-35</v>
      </c>
      <c r="T22" s="151" t="str">
        <f>'Demand Summary'!U$5</f>
        <v>2035-36</v>
      </c>
      <c r="U22" s="151" t="str">
        <f>'Demand Summary'!V$5</f>
        <v>2036-37</v>
      </c>
      <c r="V22" s="151" t="str">
        <f>'Demand Summary'!W$5</f>
        <v>2037-38</v>
      </c>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row>
    <row r="23" spans="1:48" ht="15" thickBot="1" x14ac:dyDescent="0.25">
      <c r="A23" s="96"/>
      <c r="B23" s="134" t="s">
        <v>199</v>
      </c>
      <c r="C23" s="107">
        <v>11228.049893717549</v>
      </c>
      <c r="D23" s="107">
        <v>11499.87093598729</v>
      </c>
      <c r="E23" s="107">
        <v>14589.00855298372</v>
      </c>
      <c r="F23" s="107">
        <v>20362.065043607821</v>
      </c>
      <c r="G23" s="107">
        <v>30992.096732644299</v>
      </c>
      <c r="H23" s="107">
        <v>48704.690252100903</v>
      </c>
      <c r="I23" s="107">
        <v>71996.574315236096</v>
      </c>
      <c r="J23" s="107">
        <v>107223.4142156922</v>
      </c>
      <c r="K23" s="107">
        <v>156835.49978873628</v>
      </c>
      <c r="L23" s="107">
        <v>228057.52912618133</v>
      </c>
      <c r="M23" s="107">
        <v>328571.89320872142</v>
      </c>
      <c r="N23" s="107">
        <v>467663.24154262122</v>
      </c>
      <c r="O23" s="107">
        <v>690577.605982029</v>
      </c>
      <c r="P23" s="107">
        <v>970924.98083473695</v>
      </c>
      <c r="Q23" s="107">
        <v>1325046.412848674</v>
      </c>
      <c r="R23" s="107">
        <v>1763529.8496937091</v>
      </c>
      <c r="S23" s="107">
        <v>2289067.3316194261</v>
      </c>
      <c r="T23" s="107">
        <v>2839415.979289203</v>
      </c>
      <c r="U23" s="107">
        <v>3395244.0067442833</v>
      </c>
      <c r="V23" s="107">
        <v>3954886.8560577799</v>
      </c>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row>
    <row r="24" spans="1:48" ht="15" thickBot="1" x14ac:dyDescent="0.25">
      <c r="A24" s="96"/>
      <c r="B24" s="134" t="s">
        <v>325</v>
      </c>
      <c r="C24" s="108">
        <v>2422.7335758164081</v>
      </c>
      <c r="D24" s="108">
        <v>2512.4558050497162</v>
      </c>
      <c r="E24" s="108">
        <v>3823.9117224120801</v>
      </c>
      <c r="F24" s="108">
        <v>7208.1879465461097</v>
      </c>
      <c r="G24" s="108">
        <v>14001.023727810909</v>
      </c>
      <c r="H24" s="108">
        <v>25597.573595682192</v>
      </c>
      <c r="I24" s="108">
        <v>41252.8135780296</v>
      </c>
      <c r="J24" s="108">
        <v>64442.093921639098</v>
      </c>
      <c r="K24" s="108">
        <v>97435.488820761791</v>
      </c>
      <c r="L24" s="108">
        <v>144411.90979391659</v>
      </c>
      <c r="M24" s="108">
        <v>209943.47557160771</v>
      </c>
      <c r="N24" s="108">
        <v>299232.45810154179</v>
      </c>
      <c r="O24" s="108">
        <v>428432.42960685398</v>
      </c>
      <c r="P24" s="108">
        <v>591388.295226085</v>
      </c>
      <c r="Q24" s="108">
        <v>799352.58030449494</v>
      </c>
      <c r="R24" s="108">
        <v>1063222.086448634</v>
      </c>
      <c r="S24" s="108">
        <v>1386188.2575308029</v>
      </c>
      <c r="T24" s="108">
        <v>1728832.6665789722</v>
      </c>
      <c r="U24" s="108">
        <v>2079994.7586604282</v>
      </c>
      <c r="V24" s="108">
        <v>2435825.754072234</v>
      </c>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row>
    <row r="25" spans="1:48" ht="15" thickBot="1" x14ac:dyDescent="0.25">
      <c r="A25" s="96"/>
      <c r="B25" s="134" t="s">
        <v>200</v>
      </c>
      <c r="C25" s="107">
        <v>1276.9298160618171</v>
      </c>
      <c r="D25" s="107">
        <v>1273.8027269247818</v>
      </c>
      <c r="E25" s="107">
        <v>1838.682714756598</v>
      </c>
      <c r="F25" s="107">
        <v>2909.4964070447099</v>
      </c>
      <c r="G25" s="107">
        <v>5094.8777071263003</v>
      </c>
      <c r="H25" s="107">
        <v>9183.11702275075</v>
      </c>
      <c r="I25" s="107">
        <v>14692.72518349951</v>
      </c>
      <c r="J25" s="107">
        <v>22787.890526426389</v>
      </c>
      <c r="K25" s="107">
        <v>34520.48981462785</v>
      </c>
      <c r="L25" s="107">
        <v>50804.833124710698</v>
      </c>
      <c r="M25" s="107">
        <v>73172.161630291695</v>
      </c>
      <c r="N25" s="107">
        <v>102838.88312349681</v>
      </c>
      <c r="O25" s="107">
        <v>147904.0109028242</v>
      </c>
      <c r="P25" s="107">
        <v>200389.02996096242</v>
      </c>
      <c r="Q25" s="107">
        <v>262725.40074056701</v>
      </c>
      <c r="R25" s="107">
        <v>338392.91611219733</v>
      </c>
      <c r="S25" s="107">
        <v>428424.66672698501</v>
      </c>
      <c r="T25" s="107">
        <v>524113.72021215101</v>
      </c>
      <c r="U25" s="107">
        <v>621002.83759569202</v>
      </c>
      <c r="V25" s="107">
        <v>716767.37282161298</v>
      </c>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row>
    <row r="26" spans="1:48" ht="15" thickBot="1" x14ac:dyDescent="0.25">
      <c r="A26" s="96"/>
      <c r="B26" s="134" t="s">
        <v>327</v>
      </c>
      <c r="C26" s="108">
        <v>938.70391491269197</v>
      </c>
      <c r="D26" s="108">
        <v>873.97499145615996</v>
      </c>
      <c r="E26" s="108">
        <v>887.77670417842194</v>
      </c>
      <c r="F26" s="108">
        <v>992.63629703894298</v>
      </c>
      <c r="G26" s="108">
        <v>1366.691132065487</v>
      </c>
      <c r="H26" s="108">
        <v>2269.86170775757</v>
      </c>
      <c r="I26" s="108">
        <v>3406.08282713268</v>
      </c>
      <c r="J26" s="108">
        <v>5226.7857770930505</v>
      </c>
      <c r="K26" s="108">
        <v>7588.5261300184702</v>
      </c>
      <c r="L26" s="108">
        <v>10794.194961577989</v>
      </c>
      <c r="M26" s="108">
        <v>14948.687606765219</v>
      </c>
      <c r="N26" s="108">
        <v>20190.922915867439</v>
      </c>
      <c r="O26" s="108">
        <v>26844.969889121672</v>
      </c>
      <c r="P26" s="108">
        <v>34637.239739268873</v>
      </c>
      <c r="Q26" s="108">
        <v>44358.115448757002</v>
      </c>
      <c r="R26" s="108">
        <v>56906.757456723601</v>
      </c>
      <c r="S26" s="108">
        <v>72544.771211261206</v>
      </c>
      <c r="T26" s="108">
        <v>89565.237248392194</v>
      </c>
      <c r="U26" s="108">
        <v>107237.1156756494</v>
      </c>
      <c r="V26" s="108">
        <v>125225.4598829137</v>
      </c>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row>
    <row r="27" spans="1:48" ht="15" thickBot="1" x14ac:dyDescent="0.25">
      <c r="A27" s="96"/>
      <c r="B27" s="134" t="s">
        <v>326</v>
      </c>
      <c r="C27" s="107">
        <v>11724.806046316309</v>
      </c>
      <c r="D27" s="107">
        <v>12191.523313818891</v>
      </c>
      <c r="E27" s="107">
        <v>15540.600363666759</v>
      </c>
      <c r="F27" s="107">
        <v>21307.205524957499</v>
      </c>
      <c r="G27" s="107">
        <v>32124.614369829702</v>
      </c>
      <c r="H27" s="107">
        <v>50360.771101730199</v>
      </c>
      <c r="I27" s="107">
        <v>75000.468578325497</v>
      </c>
      <c r="J27" s="107">
        <v>111341.1365392135</v>
      </c>
      <c r="K27" s="107">
        <v>162221.99913964121</v>
      </c>
      <c r="L27" s="107">
        <v>234009.02615028439</v>
      </c>
      <c r="M27" s="107">
        <v>333885.14477195463</v>
      </c>
      <c r="N27" s="107">
        <v>471172.60306793638</v>
      </c>
      <c r="O27" s="107">
        <v>715255.07286063908</v>
      </c>
      <c r="P27" s="107">
        <v>1007453.820925476</v>
      </c>
      <c r="Q27" s="107">
        <v>1356355.0568830981</v>
      </c>
      <c r="R27" s="107">
        <v>1768006.744625414</v>
      </c>
      <c r="S27" s="107">
        <v>2239478.635318717</v>
      </c>
      <c r="T27" s="107">
        <v>2731062.517466547</v>
      </c>
      <c r="U27" s="107">
        <v>3223675.5112840971</v>
      </c>
      <c r="V27" s="107">
        <v>3713449.3584087659</v>
      </c>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row>
    <row r="28" spans="1:48" x14ac:dyDescent="0.2">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row>
    <row r="29" spans="1:48" ht="20.25" thickBot="1" x14ac:dyDescent="0.35">
      <c r="A29" s="96"/>
      <c r="B29" s="135" t="s">
        <v>456</v>
      </c>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row>
    <row r="30" spans="1:48" ht="13.5" thickTop="1" x14ac:dyDescent="0.2">
      <c r="A30" s="96"/>
      <c r="B30" s="96"/>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row>
    <row r="31" spans="1:48" ht="15.75" thickBot="1" x14ac:dyDescent="0.3">
      <c r="A31" s="96"/>
      <c r="B31" s="137" t="s">
        <v>187</v>
      </c>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row>
    <row r="32" spans="1:48" ht="33" customHeight="1" thickBot="1" x14ac:dyDescent="0.25">
      <c r="A32" s="96"/>
      <c r="B32" s="132"/>
      <c r="C32" s="151" t="str">
        <f>'Demand Summary'!D$5</f>
        <v>2018-19</v>
      </c>
      <c r="D32" s="151" t="str">
        <f>'Demand Summary'!E$5</f>
        <v>2019-20</v>
      </c>
      <c r="E32" s="151" t="str">
        <f>'Demand Summary'!F$5</f>
        <v>2020-21</v>
      </c>
      <c r="F32" s="151" t="str">
        <f>'Demand Summary'!G$5</f>
        <v>2021-22</v>
      </c>
      <c r="G32" s="151" t="str">
        <f>'Demand Summary'!H$5</f>
        <v>2022-23</v>
      </c>
      <c r="H32" s="151" t="str">
        <f>'Demand Summary'!I$5</f>
        <v>2023-24</v>
      </c>
      <c r="I32" s="151" t="str">
        <f>'Demand Summary'!J$5</f>
        <v>2024-25</v>
      </c>
      <c r="J32" s="151" t="str">
        <f>'Demand Summary'!K$5</f>
        <v>2025-26</v>
      </c>
      <c r="K32" s="151" t="str">
        <f>'Demand Summary'!L$5</f>
        <v>2026-27</v>
      </c>
      <c r="L32" s="151" t="str">
        <f>'Demand Summary'!M$5</f>
        <v>2027-28</v>
      </c>
      <c r="M32" s="151" t="str">
        <f>'Demand Summary'!N$5</f>
        <v>2028-29</v>
      </c>
      <c r="N32" s="151" t="str">
        <f>'Demand Summary'!O$5</f>
        <v>2029-30</v>
      </c>
      <c r="O32" s="151" t="str">
        <f>'Demand Summary'!P$5</f>
        <v>2030-31</v>
      </c>
      <c r="P32" s="151" t="str">
        <f>'Demand Summary'!Q$5</f>
        <v>2031-32</v>
      </c>
      <c r="Q32" s="151" t="str">
        <f>'Demand Summary'!R$5</f>
        <v>2032-33</v>
      </c>
      <c r="R32" s="151" t="str">
        <f>'Demand Summary'!S$5</f>
        <v>2033-34</v>
      </c>
      <c r="S32" s="151" t="str">
        <f>'Demand Summary'!T$5</f>
        <v>2034-35</v>
      </c>
      <c r="T32" s="151" t="str">
        <f>'Demand Summary'!U$5</f>
        <v>2035-36</v>
      </c>
      <c r="U32" s="151" t="str">
        <f>'Demand Summary'!V$5</f>
        <v>2036-37</v>
      </c>
      <c r="V32" s="151" t="str">
        <f>'Demand Summary'!W$5</f>
        <v>2037-38</v>
      </c>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row>
    <row r="33" spans="1:48" ht="15" thickBot="1" x14ac:dyDescent="0.25">
      <c r="A33" s="96"/>
      <c r="B33" s="134" t="s">
        <v>199</v>
      </c>
      <c r="C33" s="15">
        <f>C$7/(Demand!C$10*1000)</f>
        <v>2.2807313850692657E-4</v>
      </c>
      <c r="D33" s="15">
        <f>D$7/(Demand!D$10*1000)</f>
        <v>2.9386531978143948E-4</v>
      </c>
      <c r="E33" s="15">
        <f>E$7/(Demand!E$10*1000)</f>
        <v>4.7648333573321205E-4</v>
      </c>
      <c r="F33" s="15">
        <f>F$7/(Demand!F$10*1000)</f>
        <v>7.8969894414941005E-4</v>
      </c>
      <c r="G33" s="15">
        <f>G$7/(Demand!G$10*1000)</f>
        <v>1.328517051513906E-3</v>
      </c>
      <c r="H33" s="15">
        <f>H$7/(Demand!H$10*1000)</f>
        <v>2.2028221459244896E-3</v>
      </c>
      <c r="I33" s="15">
        <f>I$7/(Demand!I$10*1000)</f>
        <v>3.490859010873263E-3</v>
      </c>
      <c r="J33" s="15">
        <f>J$7/(Demand!J$10*1000)</f>
        <v>5.4504784701133553E-3</v>
      </c>
      <c r="K33" s="15">
        <f>K$7/(Demand!K$10*1000)</f>
        <v>8.3517579661694444E-3</v>
      </c>
      <c r="L33" s="15">
        <f>L$7/(Demand!L$10*1000)</f>
        <v>1.2539269055445572E-2</v>
      </c>
      <c r="M33" s="15">
        <f>M$7/(Demand!M$10*1000)</f>
        <v>1.8488289546001825E-2</v>
      </c>
      <c r="N33" s="15">
        <f>N$7/(Demand!N$10*1000)</f>
        <v>2.6508501448124444E-2</v>
      </c>
      <c r="O33" s="15">
        <f>O$7/(Demand!O$10*1000)</f>
        <v>3.4379494750194244E-2</v>
      </c>
      <c r="P33" s="15">
        <f>P$7/(Demand!P$10*1000)</f>
        <v>4.1987445655901519E-2</v>
      </c>
      <c r="Q33" s="15">
        <f>Q$7/(Demand!Q$10*1000)</f>
        <v>4.9427100359598915E-2</v>
      </c>
      <c r="R33" s="15">
        <f>R$7/(Demand!R$10*1000)</f>
        <v>5.6575242817489664E-2</v>
      </c>
      <c r="S33" s="15">
        <f>S$7/(Demand!S$10*1000)</f>
        <v>6.3294802644257325E-2</v>
      </c>
      <c r="T33" s="15">
        <f>T$7/(Demand!T$10*1000)</f>
        <v>7.0432797169052846E-2</v>
      </c>
      <c r="U33" s="15">
        <f>U$7/(Demand!U$10*1000)</f>
        <v>7.7177257504116234E-2</v>
      </c>
      <c r="V33" s="15">
        <f>V$7/(Demand!V$10*1000)</f>
        <v>8.3728746227597267E-2</v>
      </c>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row>
    <row r="34" spans="1:48" ht="15" thickBot="1" x14ac:dyDescent="0.25">
      <c r="A34" s="96"/>
      <c r="B34" s="134" t="s">
        <v>325</v>
      </c>
      <c r="C34" s="74">
        <f>C$8/(Demand!C$11*1000)</f>
        <v>7.8530641541613394E-5</v>
      </c>
      <c r="D34" s="74">
        <f>D$8/(Demand!D$11*1000)</f>
        <v>1.2475608012965265E-4</v>
      </c>
      <c r="E34" s="74">
        <f>E$8/(Demand!E$11*1000)</f>
        <v>2.7361331132619152E-4</v>
      </c>
      <c r="F34" s="74">
        <f>F$8/(Demand!F$11*1000)</f>
        <v>5.2969230293916584E-4</v>
      </c>
      <c r="G34" s="74">
        <f>G$8/(Demand!G$11*1000)</f>
        <v>9.530625398922216E-4</v>
      </c>
      <c r="H34" s="74">
        <f>H$8/(Demand!H$11*1000)</f>
        <v>1.6405305110805198E-3</v>
      </c>
      <c r="I34" s="74">
        <f>I$8/(Demand!I$11*1000)</f>
        <v>2.6772238477990391E-3</v>
      </c>
      <c r="J34" s="74">
        <f>J$8/(Demand!J$11*1000)</f>
        <v>4.2953106857628555E-3</v>
      </c>
      <c r="K34" s="74">
        <f>K$8/(Demand!K$11*1000)</f>
        <v>6.7548461912465656E-3</v>
      </c>
      <c r="L34" s="74">
        <f>L$8/(Demand!L$11*1000)</f>
        <v>1.0325158848897401E-2</v>
      </c>
      <c r="M34" s="74">
        <f>M$8/(Demand!M$11*1000)</f>
        <v>1.5397455700120887E-2</v>
      </c>
      <c r="N34" s="74">
        <f>N$8/(Demand!N$11*1000)</f>
        <v>2.2236222044635188E-2</v>
      </c>
      <c r="O34" s="74">
        <f>O$8/(Demand!O$11*1000)</f>
        <v>2.9135467633129176E-2</v>
      </c>
      <c r="P34" s="74">
        <f>P$8/(Demand!P$11*1000)</f>
        <v>3.6094424103427045E-2</v>
      </c>
      <c r="Q34" s="74">
        <f>Q$8/(Demand!Q$11*1000)</f>
        <v>4.3173148356740632E-2</v>
      </c>
      <c r="R34" s="74">
        <f>R$8/(Demand!R$11*1000)</f>
        <v>5.0449106161345181E-2</v>
      </c>
      <c r="S34" s="74">
        <f>S$8/(Demand!S$11*1000)</f>
        <v>5.7620899954061749E-2</v>
      </c>
      <c r="T34" s="74">
        <f>T$8/(Demand!T$11*1000)</f>
        <v>6.5324719846453896E-2</v>
      </c>
      <c r="U34" s="74">
        <f>U$8/(Demand!U$11*1000)</f>
        <v>7.3047713920068397E-2</v>
      </c>
      <c r="V34" s="74">
        <f>V$8/(Demand!V$11*1000)</f>
        <v>8.0805365999240764E-2</v>
      </c>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row>
    <row r="35" spans="1:48" ht="15" thickBot="1" x14ac:dyDescent="0.25">
      <c r="A35" s="96"/>
      <c r="B35" s="134" t="s">
        <v>200</v>
      </c>
      <c r="C35" s="15">
        <f>C$9/(Demand!C$12*1000)</f>
        <v>1.5341915887728282E-4</v>
      </c>
      <c r="D35" s="15">
        <f>D$9/(Demand!D$12*1000)</f>
        <v>2.1633248251610914E-4</v>
      </c>
      <c r="E35" s="15">
        <f>E$9/(Demand!E$12*1000)</f>
        <v>3.9591158433701631E-4</v>
      </c>
      <c r="F35" s="15">
        <f>F$9/(Demand!F$12*1000)</f>
        <v>7.0227257119728098E-4</v>
      </c>
      <c r="G35" s="15">
        <f>G$9/(Demand!G$12*1000)</f>
        <v>1.2526296228069788E-3</v>
      </c>
      <c r="H35" s="15">
        <f>H$9/(Demand!H$12*1000)</f>
        <v>2.1459849136214971E-3</v>
      </c>
      <c r="I35" s="15">
        <f>I$9/(Demand!I$12*1000)</f>
        <v>3.4493919755498445E-3</v>
      </c>
      <c r="J35" s="15">
        <f>J$9/(Demand!J$12*1000)</f>
        <v>5.5490187379083743E-3</v>
      </c>
      <c r="K35" s="15">
        <f>K$9/(Demand!K$12*1000)</f>
        <v>8.6942887754387702E-3</v>
      </c>
      <c r="L35" s="15">
        <f>L$9/(Demand!L$12*1000)</f>
        <v>1.3067370729478646E-2</v>
      </c>
      <c r="M35" s="15">
        <f>M$9/(Demand!M$12*1000)</f>
        <v>1.9278260417234534E-2</v>
      </c>
      <c r="N35" s="15">
        <f>N$9/(Demand!N$12*1000)</f>
        <v>2.7371457552196304E-2</v>
      </c>
      <c r="O35" s="15">
        <f>O$9/(Demand!O$12*1000)</f>
        <v>3.5166019695256179E-2</v>
      </c>
      <c r="P35" s="15">
        <f>P$9/(Demand!P$12*1000)</f>
        <v>4.3021305312865313E-2</v>
      </c>
      <c r="Q35" s="15">
        <f>Q$9/(Demand!Q$12*1000)</f>
        <v>5.067391362134166E-2</v>
      </c>
      <c r="R35" s="15">
        <f>R$9/(Demand!R$12*1000)</f>
        <v>5.9089006341972922E-2</v>
      </c>
      <c r="S35" s="15">
        <f>S$9/(Demand!S$12*1000)</f>
        <v>6.6713771872927319E-2</v>
      </c>
      <c r="T35" s="15">
        <f>T$9/(Demand!T$12*1000)</f>
        <v>7.498184962656862E-2</v>
      </c>
      <c r="U35" s="15">
        <f>U$9/(Demand!U$12*1000)</f>
        <v>8.2974526043742849E-2</v>
      </c>
      <c r="V35" s="15">
        <f>V$9/(Demand!V$12*1000)</f>
        <v>9.0794189835345443E-2</v>
      </c>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row>
    <row r="36" spans="1:48" ht="15" thickBot="1" x14ac:dyDescent="0.25">
      <c r="A36" s="96"/>
      <c r="B36" s="134" t="s">
        <v>327</v>
      </c>
      <c r="C36" s="74">
        <f>C$10/(Demand!C$13*1000)</f>
        <v>9.1524235351358966E-5</v>
      </c>
      <c r="D36" s="74">
        <f>D$10/(Demand!D$13*1000)</f>
        <v>9.0229858114214553E-5</v>
      </c>
      <c r="E36" s="74">
        <f>E$10/(Demand!E$13*1000)</f>
        <v>1.2947870822576282E-4</v>
      </c>
      <c r="F36" s="74">
        <f>F$10/(Demand!F$13*1000)</f>
        <v>2.2079146419574144E-4</v>
      </c>
      <c r="G36" s="74">
        <f>G$10/(Demand!G$13*1000)</f>
        <v>3.8806112198126275E-4</v>
      </c>
      <c r="H36" s="74">
        <f>H$10/(Demand!H$13*1000)</f>
        <v>6.483002213783025E-4</v>
      </c>
      <c r="I36" s="74">
        <f>I$10/(Demand!I$13*1000)</f>
        <v>1.0084297507627282E-3</v>
      </c>
      <c r="J36" s="74">
        <f>J$10/(Demand!J$13*1000)</f>
        <v>1.5773215543024757E-3</v>
      </c>
      <c r="K36" s="74">
        <f>K$10/(Demand!K$13*1000)</f>
        <v>2.3889922766247716E-3</v>
      </c>
      <c r="L36" s="74">
        <f>L$10/(Demand!L$13*1000)</f>
        <v>3.4479509530347327E-3</v>
      </c>
      <c r="M36" s="74">
        <f>M$10/(Demand!M$13*1000)</f>
        <v>4.7840201897366595E-3</v>
      </c>
      <c r="N36" s="74">
        <f>N$10/(Demand!N$13*1000)</f>
        <v>6.4442501469060172E-3</v>
      </c>
      <c r="O36" s="74">
        <f>O$10/(Demand!O$13*1000)</f>
        <v>8.0083269687195868E-3</v>
      </c>
      <c r="P36" s="74">
        <f>P$10/(Demand!P$13*1000)</f>
        <v>9.4828521368355515E-3</v>
      </c>
      <c r="Q36" s="74">
        <f>Q$10/(Demand!Q$13*1000)</f>
        <v>1.0990698998788066E-2</v>
      </c>
      <c r="R36" s="74">
        <f>R$10/(Demand!R$13*1000)</f>
        <v>1.2617154197313525E-2</v>
      </c>
      <c r="S36" s="74">
        <f>S$10/(Demand!S$13*1000)</f>
        <v>1.423211285910508E-2</v>
      </c>
      <c r="T36" s="74">
        <f>T$10/(Demand!T$13*1000)</f>
        <v>1.6078902142264456E-2</v>
      </c>
      <c r="U36" s="74">
        <f>U$10/(Demand!U$13*1000)</f>
        <v>1.7981071834247384E-2</v>
      </c>
      <c r="V36" s="74">
        <f>V$10/(Demand!V$13*1000)</f>
        <v>1.9896976486017071E-2</v>
      </c>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row>
    <row r="37" spans="1:48" ht="15" thickBot="1" x14ac:dyDescent="0.25">
      <c r="A37" s="96"/>
      <c r="B37" s="134" t="s">
        <v>326</v>
      </c>
      <c r="C37" s="15">
        <f>C$11/(Demand!C$14*1000)</f>
        <v>3.8281943448178893E-4</v>
      </c>
      <c r="D37" s="15">
        <f>D$11/(Demand!D$14*1000)</f>
        <v>4.8564139115915659E-4</v>
      </c>
      <c r="E37" s="15">
        <f>E$11/(Demand!E$14*1000)</f>
        <v>7.6168306184663033E-4</v>
      </c>
      <c r="F37" s="15">
        <f>F$11/(Demand!F$14*1000)</f>
        <v>1.2208391171488015E-3</v>
      </c>
      <c r="G37" s="15">
        <f>G$11/(Demand!G$14*1000)</f>
        <v>2.0094420028792517E-3</v>
      </c>
      <c r="H37" s="15">
        <f>H$11/(Demand!H$14*1000)</f>
        <v>3.2874618058065363E-3</v>
      </c>
      <c r="I37" s="15">
        <f>I$11/(Demand!I$14*1000)</f>
        <v>5.108775954961722E-3</v>
      </c>
      <c r="J37" s="15">
        <f>J$11/(Demand!J$14*1000)</f>
        <v>7.9633043802274581E-3</v>
      </c>
      <c r="K37" s="15">
        <f>K$11/(Demand!K$14*1000)</f>
        <v>1.2188002053589267E-2</v>
      </c>
      <c r="L37" s="15">
        <f>L$11/(Demand!L$14*1000)</f>
        <v>1.8062453299690695E-2</v>
      </c>
      <c r="M37" s="15">
        <f>M$11/(Demand!M$14*1000)</f>
        <v>2.6321217483831576E-2</v>
      </c>
      <c r="N37" s="15">
        <f>N$11/(Demand!N$14*1000)</f>
        <v>3.7164697690369897E-2</v>
      </c>
      <c r="O37" s="15">
        <f>O$11/(Demand!O$14*1000)</f>
        <v>4.7796777439433502E-2</v>
      </c>
      <c r="P37" s="15">
        <f>P$11/(Demand!P$14*1000)</f>
        <v>5.79936157754775E-2</v>
      </c>
      <c r="Q37" s="15">
        <f>Q$11/(Demand!Q$14*1000)</f>
        <v>6.778638775663294E-2</v>
      </c>
      <c r="R37" s="15">
        <f>R$11/(Demand!R$14*1000)</f>
        <v>7.7363311622103414E-2</v>
      </c>
      <c r="S37" s="15">
        <f>S$11/(Demand!S$14*1000)</f>
        <v>8.6329758127710349E-2</v>
      </c>
      <c r="T37" s="15">
        <f>T$11/(Demand!T$14*1000)</f>
        <v>9.5708361161740488E-2</v>
      </c>
      <c r="U37" s="15">
        <f>U$11/(Demand!U$14*1000)</f>
        <v>0.10450761002673928</v>
      </c>
      <c r="V37" s="15">
        <f>V$11/(Demand!V$14*1000)</f>
        <v>0.11297337044275738</v>
      </c>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row>
    <row r="38" spans="1:48" x14ac:dyDescent="0.2">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row>
    <row r="39" spans="1:48" ht="15.75" thickBot="1" x14ac:dyDescent="0.3">
      <c r="A39" s="96"/>
      <c r="B39" s="137" t="s">
        <v>706</v>
      </c>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row>
    <row r="40" spans="1:48" ht="33" customHeight="1" thickBot="1" x14ac:dyDescent="0.25">
      <c r="A40" s="96"/>
      <c r="B40" s="132"/>
      <c r="C40" s="151" t="str">
        <f>'Demand Summary'!D$5</f>
        <v>2018-19</v>
      </c>
      <c r="D40" s="151" t="str">
        <f>'Demand Summary'!E$5</f>
        <v>2019-20</v>
      </c>
      <c r="E40" s="151" t="str">
        <f>'Demand Summary'!F$5</f>
        <v>2020-21</v>
      </c>
      <c r="F40" s="151" t="str">
        <f>'Demand Summary'!G$5</f>
        <v>2021-22</v>
      </c>
      <c r="G40" s="151" t="str">
        <f>'Demand Summary'!H$5</f>
        <v>2022-23</v>
      </c>
      <c r="H40" s="151" t="str">
        <f>'Demand Summary'!I$5</f>
        <v>2023-24</v>
      </c>
      <c r="I40" s="151" t="str">
        <f>'Demand Summary'!J$5</f>
        <v>2024-25</v>
      </c>
      <c r="J40" s="151" t="str">
        <f>'Demand Summary'!K$5</f>
        <v>2025-26</v>
      </c>
      <c r="K40" s="151" t="str">
        <f>'Demand Summary'!L$5</f>
        <v>2026-27</v>
      </c>
      <c r="L40" s="151" t="str">
        <f>'Demand Summary'!M$5</f>
        <v>2027-28</v>
      </c>
      <c r="M40" s="151" t="str">
        <f>'Demand Summary'!N$5</f>
        <v>2028-29</v>
      </c>
      <c r="N40" s="151" t="str">
        <f>'Demand Summary'!O$5</f>
        <v>2029-30</v>
      </c>
      <c r="O40" s="151" t="str">
        <f>'Demand Summary'!P$5</f>
        <v>2030-31</v>
      </c>
      <c r="P40" s="151" t="str">
        <f>'Demand Summary'!Q$5</f>
        <v>2031-32</v>
      </c>
      <c r="Q40" s="151" t="str">
        <f>'Demand Summary'!R$5</f>
        <v>2032-33</v>
      </c>
      <c r="R40" s="151" t="str">
        <f>'Demand Summary'!S$5</f>
        <v>2033-34</v>
      </c>
      <c r="S40" s="151" t="str">
        <f>'Demand Summary'!T$5</f>
        <v>2034-35</v>
      </c>
      <c r="T40" s="151" t="str">
        <f>'Demand Summary'!U$5</f>
        <v>2035-36</v>
      </c>
      <c r="U40" s="151" t="str">
        <f>'Demand Summary'!V$5</f>
        <v>2036-37</v>
      </c>
      <c r="V40" s="151" t="str">
        <f>'Demand Summary'!W$5</f>
        <v>2037-38</v>
      </c>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row>
    <row r="41" spans="1:48" ht="15" thickBot="1" x14ac:dyDescent="0.25">
      <c r="A41" s="96"/>
      <c r="B41" s="134" t="s">
        <v>199</v>
      </c>
      <c r="C41" s="15">
        <f>C$15/(Demand!C$18*1000)</f>
        <v>2.6367898764801572E-4</v>
      </c>
      <c r="D41" s="15">
        <f>D$15/(Demand!D$18*1000)</f>
        <v>4.2337073700867811E-4</v>
      </c>
      <c r="E41" s="15">
        <f>E$15/(Demand!E$18*1000)</f>
        <v>8.7310485422525388E-4</v>
      </c>
      <c r="F41" s="15">
        <f>F$15/(Demand!F$18*1000)</f>
        <v>1.6731491232243906E-3</v>
      </c>
      <c r="G41" s="15">
        <f>G$15/(Demand!G$18*1000)</f>
        <v>3.0786544046803059E-3</v>
      </c>
      <c r="H41" s="15">
        <f>H$15/(Demand!H$18*1000)</f>
        <v>5.5033406295388011E-3</v>
      </c>
      <c r="I41" s="15">
        <f>I$15/(Demand!I$18*1000)</f>
        <v>9.4594166881007292E-3</v>
      </c>
      <c r="J41" s="15">
        <f>J$15/(Demand!J$18*1000)</f>
        <v>1.458575951411825E-2</v>
      </c>
      <c r="K41" s="15">
        <f>K$15/(Demand!K$18*1000)</f>
        <v>2.1499839952526825E-2</v>
      </c>
      <c r="L41" s="15">
        <f>L$15/(Demand!L$18*1000)</f>
        <v>3.0830020857833922E-2</v>
      </c>
      <c r="M41" s="15">
        <f>M$15/(Demand!M$18*1000)</f>
        <v>4.1581121426329908E-2</v>
      </c>
      <c r="N41" s="15">
        <f>N$15/(Demand!N$18*1000)</f>
        <v>5.15202719102104E-2</v>
      </c>
      <c r="O41" s="15">
        <f>O$15/(Demand!O$18*1000)</f>
        <v>6.0800666403131691E-2</v>
      </c>
      <c r="P41" s="15">
        <f>P$15/(Demand!P$18*1000)</f>
        <v>6.9823338982269251E-2</v>
      </c>
      <c r="Q41" s="15">
        <f>Q$15/(Demand!Q$18*1000)</f>
        <v>7.8205268594173566E-2</v>
      </c>
      <c r="R41" s="15">
        <f>R$15/(Demand!R$18*1000)</f>
        <v>8.6402335101162381E-2</v>
      </c>
      <c r="S41" s="15">
        <f>S$15/(Demand!S$18*1000)</f>
        <v>9.4120623889742128E-2</v>
      </c>
      <c r="T41" s="15">
        <f>T$15/(Demand!T$18*1000)</f>
        <v>0.10254082751697396</v>
      </c>
      <c r="U41" s="15">
        <f>U$15/(Demand!U$18*1000)</f>
        <v>0.11047042174911062</v>
      </c>
      <c r="V41" s="15">
        <f>V$15/(Demand!V$18*1000)</f>
        <v>0.11813804677532871</v>
      </c>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row>
    <row r="42" spans="1:48" ht="15" thickBot="1" x14ac:dyDescent="0.25">
      <c r="A42" s="96"/>
      <c r="B42" s="134" t="s">
        <v>325</v>
      </c>
      <c r="C42" s="74">
        <f>C$16/(Demand!C$19*1000)</f>
        <v>1.0255050431994244E-4</v>
      </c>
      <c r="D42" s="74">
        <f>D$16/(Demand!D$19*1000)</f>
        <v>2.1243853013971063E-4</v>
      </c>
      <c r="E42" s="74">
        <f>E$16/(Demand!E$19*1000)</f>
        <v>5.4740194008691303E-4</v>
      </c>
      <c r="F42" s="74">
        <f>F$16/(Demand!F$19*1000)</f>
        <v>1.16973499748573E-3</v>
      </c>
      <c r="G42" s="74">
        <f>G$16/(Demand!G$19*1000)</f>
        <v>2.310968335417917E-3</v>
      </c>
      <c r="H42" s="74">
        <f>H$16/(Demand!H$19*1000)</f>
        <v>4.2979341753228741E-3</v>
      </c>
      <c r="I42" s="74">
        <f>I$16/(Demand!I$19*1000)</f>
        <v>7.584949820656754E-3</v>
      </c>
      <c r="J42" s="74">
        <f>J$16/(Demand!J$19*1000)</f>
        <v>1.1987017695925545E-2</v>
      </c>
      <c r="K42" s="74">
        <f>K$16/(Demand!K$19*1000)</f>
        <v>1.756041800879515E-2</v>
      </c>
      <c r="L42" s="74">
        <f>L$16/(Demand!L$19*1000)</f>
        <v>2.5820691232712061E-2</v>
      </c>
      <c r="M42" s="74">
        <f>M$16/(Demand!M$19*1000)</f>
        <v>3.5038317414025195E-2</v>
      </c>
      <c r="N42" s="74">
        <f>N$16/(Demand!N$19*1000)</f>
        <v>4.40584779216453E-2</v>
      </c>
      <c r="O42" s="74">
        <f>O$16/(Demand!O$19*1000)</f>
        <v>5.3102138863567024E-2</v>
      </c>
      <c r="P42" s="74">
        <f>P$16/(Demand!P$19*1000)</f>
        <v>6.2021758741081581E-2</v>
      </c>
      <c r="Q42" s="74">
        <f>Q$16/(Demand!Q$19*1000)</f>
        <v>7.1700034715668048E-2</v>
      </c>
      <c r="R42" s="74">
        <f>R$16/(Demand!R$19*1000)</f>
        <v>8.1330557211799645E-2</v>
      </c>
      <c r="S42" s="74">
        <f>S$16/(Demand!S$19*1000)</f>
        <v>9.0921375110330105E-2</v>
      </c>
      <c r="T42" s="74">
        <f>T$16/(Demand!T$19*1000)</f>
        <v>0.10149445048501529</v>
      </c>
      <c r="U42" s="74">
        <f>U$16/(Demand!U$19*1000)</f>
        <v>0.11215684364395323</v>
      </c>
      <c r="V42" s="74">
        <f>V$16/(Demand!V$19*1000)</f>
        <v>0.12292288887614491</v>
      </c>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row>
    <row r="43" spans="1:48" ht="15" thickBot="1" x14ac:dyDescent="0.25">
      <c r="A43" s="96"/>
      <c r="B43" s="134" t="s">
        <v>200</v>
      </c>
      <c r="C43" s="15">
        <f>C$17/(Demand!C$20*1000)</f>
        <v>1.8554754886263632E-4</v>
      </c>
      <c r="D43" s="15">
        <f>D$17/(Demand!D$20*1000)</f>
        <v>3.3783570758574632E-4</v>
      </c>
      <c r="E43" s="15">
        <f>E$17/(Demand!E$20*1000)</f>
        <v>8.0164306674777863E-4</v>
      </c>
      <c r="F43" s="15">
        <f>F$17/(Demand!F$20*1000)</f>
        <v>1.6160048066751606E-3</v>
      </c>
      <c r="G43" s="15">
        <f>G$17/(Demand!G$20*1000)</f>
        <v>3.1425790551604074E-3</v>
      </c>
      <c r="H43" s="15">
        <f>H$17/(Demand!H$20*1000)</f>
        <v>5.7876073785703194E-3</v>
      </c>
      <c r="I43" s="15">
        <f>I$17/(Demand!I$20*1000)</f>
        <v>9.9629342235938046E-3</v>
      </c>
      <c r="J43" s="15">
        <f>J$17/(Demand!J$20*1000)</f>
        <v>1.5505981263580635E-2</v>
      </c>
      <c r="K43" s="15">
        <f>K$17/(Demand!K$20*1000)</f>
        <v>2.2829671593807475E-2</v>
      </c>
      <c r="L43" s="15">
        <f>L$17/(Demand!L$20*1000)</f>
        <v>3.2609006340782593E-2</v>
      </c>
      <c r="M43" s="15">
        <f>M$17/(Demand!M$20*1000)</f>
        <v>4.3184286352063041E-2</v>
      </c>
      <c r="N43" s="15">
        <f>N$17/(Demand!N$20*1000)</f>
        <v>5.3244067622457841E-2</v>
      </c>
      <c r="O43" s="15">
        <f>O$17/(Demand!O$20*1000)</f>
        <v>6.2779754796105702E-2</v>
      </c>
      <c r="P43" s="15">
        <f>P$17/(Demand!P$20*1000)</f>
        <v>7.1971496124736828E-2</v>
      </c>
      <c r="Q43" s="15">
        <f>Q$17/(Demand!Q$20*1000)</f>
        <v>8.0849292816246796E-2</v>
      </c>
      <c r="R43" s="15">
        <f>R$17/(Demand!R$20*1000)</f>
        <v>9.0497838797503796E-2</v>
      </c>
      <c r="S43" s="15">
        <f>S$17/(Demand!S$20*1000)</f>
        <v>9.9178152274006129E-2</v>
      </c>
      <c r="T43" s="15">
        <f>T$17/(Demand!T$20*1000)</f>
        <v>0.10891287537477455</v>
      </c>
      <c r="U43" s="15">
        <f>U$17/(Demand!U$20*1000)</f>
        <v>0.11812497270798104</v>
      </c>
      <c r="V43" s="15">
        <f>V$17/(Demand!V$20*1000)</f>
        <v>0.12722747820172098</v>
      </c>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row>
    <row r="44" spans="1:48" ht="15" thickBot="1" x14ac:dyDescent="0.25">
      <c r="A44" s="96"/>
      <c r="B44" s="134" t="s">
        <v>327</v>
      </c>
      <c r="C44" s="74">
        <f>C$18/(Demand!C$21*1000)</f>
        <v>9.9501129517354993E-5</v>
      </c>
      <c r="D44" s="74">
        <f>D$18/(Demand!D$21*1000)</f>
        <v>1.2950080161238913E-4</v>
      </c>
      <c r="E44" s="74">
        <f>E$18/(Demand!E$21*1000)</f>
        <v>2.7621155794746894E-4</v>
      </c>
      <c r="F44" s="74">
        <f>F$18/(Demand!F$21*1000)</f>
        <v>5.604538918326876E-4</v>
      </c>
      <c r="G44" s="74">
        <f>G$18/(Demand!G$21*1000)</f>
        <v>1.0520276122144997E-3</v>
      </c>
      <c r="H44" s="74">
        <f>H$18/(Demand!H$21*1000)</f>
        <v>1.8669667862136897E-3</v>
      </c>
      <c r="I44" s="74">
        <f>I$18/(Demand!I$21*1000)</f>
        <v>3.1623079837181933E-3</v>
      </c>
      <c r="J44" s="74">
        <f>J$18/(Demand!J$21*1000)</f>
        <v>4.8970253172061036E-3</v>
      </c>
      <c r="K44" s="74">
        <f>K$18/(Demand!K$21*1000)</f>
        <v>7.0983733717416104E-3</v>
      </c>
      <c r="L44" s="74">
        <f>L$18/(Demand!L$21*1000)</f>
        <v>9.94665565209789E-3</v>
      </c>
      <c r="M44" s="74">
        <f>M$18/(Demand!M$21*1000)</f>
        <v>1.2666990331881284E-2</v>
      </c>
      <c r="N44" s="74">
        <f>N$18/(Demand!N$21*1000)</f>
        <v>1.5227717697075972E-2</v>
      </c>
      <c r="O44" s="74">
        <f>O$18/(Demand!O$21*1000)</f>
        <v>1.7570367041696434E-2</v>
      </c>
      <c r="P44" s="74">
        <f>P$18/(Demand!P$21*1000)</f>
        <v>1.9711506831121068E-2</v>
      </c>
      <c r="Q44" s="74">
        <f>Q$18/(Demand!Q$21*1000)</f>
        <v>2.1854357095978272E-2</v>
      </c>
      <c r="R44" s="74">
        <f>R$18/(Demand!R$21*1000)</f>
        <v>2.4099002223673154E-2</v>
      </c>
      <c r="S44" s="74">
        <f>S$18/(Demand!S$21*1000)</f>
        <v>2.6369787883656213E-2</v>
      </c>
      <c r="T44" s="74">
        <f>T$18/(Demand!T$21*1000)</f>
        <v>2.8907243807720695E-2</v>
      </c>
      <c r="U44" s="74">
        <f>U$18/(Demand!U$21*1000)</f>
        <v>3.1546711785844443E-2</v>
      </c>
      <c r="V44" s="74">
        <f>V$18/(Demand!V$21*1000)</f>
        <v>3.423300210411892E-2</v>
      </c>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row>
    <row r="45" spans="1:48" ht="15" thickBot="1" x14ac:dyDescent="0.25">
      <c r="A45" s="96"/>
      <c r="B45" s="134" t="s">
        <v>326</v>
      </c>
      <c r="C45" s="15">
        <f>C$19/(Demand!C$22*1000)</f>
        <v>4.6715147814746082E-4</v>
      </c>
      <c r="D45" s="15">
        <f>D$19/(Demand!D$22*1000)</f>
        <v>7.6695428491646035E-4</v>
      </c>
      <c r="E45" s="15">
        <f>E$19/(Demand!E$22*1000)</f>
        <v>1.4923999082157588E-3</v>
      </c>
      <c r="F45" s="15">
        <f>F$19/(Demand!F$22*1000)</f>
        <v>2.769996649932441E-3</v>
      </c>
      <c r="G45" s="15">
        <f>G$19/(Demand!G$22*1000)</f>
        <v>4.9632667969560923E-3</v>
      </c>
      <c r="H45" s="15">
        <f>H$19/(Demand!H$22*1000)</f>
        <v>8.5733825276289519E-3</v>
      </c>
      <c r="I45" s="15">
        <f>I$19/(Demand!I$22*1000)</f>
        <v>1.4007408226705126E-2</v>
      </c>
      <c r="J45" s="15">
        <f>J$19/(Demand!J$22*1000)</f>
        <v>2.1081853954526761E-2</v>
      </c>
      <c r="K45" s="15">
        <f>K$19/(Demand!K$22*1000)</f>
        <v>3.0207534191021439E-2</v>
      </c>
      <c r="L45" s="15">
        <f>L$19/(Demand!L$22*1000)</f>
        <v>4.2185815224154911E-2</v>
      </c>
      <c r="M45" s="15">
        <f>M$19/(Demand!M$22*1000)</f>
        <v>5.5483219721337997E-2</v>
      </c>
      <c r="N45" s="15">
        <f>N$19/(Demand!N$22*1000)</f>
        <v>6.7942998981156105E-2</v>
      </c>
      <c r="O45" s="15">
        <f>O$19/(Demand!O$22*1000)</f>
        <v>7.9727877028944599E-2</v>
      </c>
      <c r="P45" s="15">
        <f>P$19/(Demand!P$22*1000)</f>
        <v>9.1013921277841456E-2</v>
      </c>
      <c r="Q45" s="15">
        <f>Q$19/(Demand!Q$22*1000)</f>
        <v>0.10166549213710958</v>
      </c>
      <c r="R45" s="15">
        <f>R$19/(Demand!R$22*1000)</f>
        <v>0.11207574619655471</v>
      </c>
      <c r="S45" s="15">
        <f>S$19/(Demand!S$22*1000)</f>
        <v>0.12185792526012634</v>
      </c>
      <c r="T45" s="15">
        <f>T$19/(Demand!T$22*1000)</f>
        <v>0.13234114452043974</v>
      </c>
      <c r="U45" s="15">
        <f>U$19/(Demand!U$22*1000)</f>
        <v>0.1422320932059262</v>
      </c>
      <c r="V45" s="15">
        <f>V$19/(Demand!V$22*1000)</f>
        <v>0.15180479111834833</v>
      </c>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row>
    <row r="46" spans="1:48" x14ac:dyDescent="0.2">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row>
    <row r="47" spans="1:48" ht="15.75" thickBot="1" x14ac:dyDescent="0.3">
      <c r="A47" s="96"/>
      <c r="B47" s="137" t="s">
        <v>414</v>
      </c>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row>
    <row r="48" spans="1:48" ht="33" customHeight="1" thickBot="1" x14ac:dyDescent="0.25">
      <c r="A48" s="96"/>
      <c r="B48" s="132"/>
      <c r="C48" s="151" t="str">
        <f>'Demand Summary'!D$5</f>
        <v>2018-19</v>
      </c>
      <c r="D48" s="151" t="str">
        <f>'Demand Summary'!E$5</f>
        <v>2019-20</v>
      </c>
      <c r="E48" s="151" t="str">
        <f>'Demand Summary'!F$5</f>
        <v>2020-21</v>
      </c>
      <c r="F48" s="151" t="str">
        <f>'Demand Summary'!G$5</f>
        <v>2021-22</v>
      </c>
      <c r="G48" s="151" t="str">
        <f>'Demand Summary'!H$5</f>
        <v>2022-23</v>
      </c>
      <c r="H48" s="151" t="str">
        <f>'Demand Summary'!I$5</f>
        <v>2023-24</v>
      </c>
      <c r="I48" s="151" t="str">
        <f>'Demand Summary'!J$5</f>
        <v>2024-25</v>
      </c>
      <c r="J48" s="151" t="str">
        <f>'Demand Summary'!K$5</f>
        <v>2025-26</v>
      </c>
      <c r="K48" s="151" t="str">
        <f>'Demand Summary'!L$5</f>
        <v>2026-27</v>
      </c>
      <c r="L48" s="151" t="str">
        <f>'Demand Summary'!M$5</f>
        <v>2027-28</v>
      </c>
      <c r="M48" s="151" t="str">
        <f>'Demand Summary'!N$5</f>
        <v>2028-29</v>
      </c>
      <c r="N48" s="151" t="str">
        <f>'Demand Summary'!O$5</f>
        <v>2029-30</v>
      </c>
      <c r="O48" s="151" t="str">
        <f>'Demand Summary'!P$5</f>
        <v>2030-31</v>
      </c>
      <c r="P48" s="151" t="str">
        <f>'Demand Summary'!Q$5</f>
        <v>2031-32</v>
      </c>
      <c r="Q48" s="151" t="str">
        <f>'Demand Summary'!R$5</f>
        <v>2032-33</v>
      </c>
      <c r="R48" s="151" t="str">
        <f>'Demand Summary'!S$5</f>
        <v>2033-34</v>
      </c>
      <c r="S48" s="151" t="str">
        <f>'Demand Summary'!T$5</f>
        <v>2034-35</v>
      </c>
      <c r="T48" s="151" t="str">
        <f>'Demand Summary'!U$5</f>
        <v>2035-36</v>
      </c>
      <c r="U48" s="151" t="str">
        <f>'Demand Summary'!V$5</f>
        <v>2036-37</v>
      </c>
      <c r="V48" s="151" t="str">
        <f>'Demand Summary'!W$5</f>
        <v>2037-38</v>
      </c>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row>
    <row r="49" spans="1:48" ht="15" thickBot="1" x14ac:dyDescent="0.25">
      <c r="A49" s="96"/>
      <c r="B49" s="134" t="s">
        <v>199</v>
      </c>
      <c r="C49" s="15">
        <f>C$23/(Demand!C$26*1000)</f>
        <v>1.6882858310167281E-4</v>
      </c>
      <c r="D49" s="15">
        <f>D$23/(Demand!D$26*1000)</f>
        <v>1.7456449510797541E-4</v>
      </c>
      <c r="E49" s="15">
        <f>E$23/(Demand!E$26*1000)</f>
        <v>2.2074143094788932E-4</v>
      </c>
      <c r="F49" s="15">
        <f>F$23/(Demand!F$26*1000)</f>
        <v>3.0813848568597642E-4</v>
      </c>
      <c r="G49" s="15">
        <f>G$23/(Demand!G$26*1000)</f>
        <v>4.6766347179396576E-4</v>
      </c>
      <c r="H49" s="15">
        <f>H$23/(Demand!H$26*1000)</f>
        <v>7.4837683705645944E-4</v>
      </c>
      <c r="I49" s="15">
        <f>I$23/(Demand!I$26*1000)</f>
        <v>1.099894716520913E-3</v>
      </c>
      <c r="J49" s="15">
        <f>J$23/(Demand!J$26*1000)</f>
        <v>1.6280352980864033E-3</v>
      </c>
      <c r="K49" s="15">
        <f>K$23/(Demand!K$26*1000)</f>
        <v>2.3686715598689257E-3</v>
      </c>
      <c r="L49" s="15">
        <f>L$23/(Demand!L$26*1000)</f>
        <v>3.4289364415136993E-3</v>
      </c>
      <c r="M49" s="15">
        <f>M$23/(Demand!M$26*1000)</f>
        <v>5.1433537466629509E-3</v>
      </c>
      <c r="N49" s="15">
        <f>N$23/(Demand!N$26*1000)</f>
        <v>7.6797577393727398E-3</v>
      </c>
      <c r="O49" s="15">
        <f>O$23/(Demand!O$26*1000)</f>
        <v>1.1924470593044722E-2</v>
      </c>
      <c r="P49" s="15">
        <f>P$23/(Demand!P$26*1000)</f>
        <v>1.7096118952296908E-2</v>
      </c>
      <c r="Q49" s="15">
        <f>Q$23/(Demand!Q$26*1000)</f>
        <v>2.3365742543627464E-2</v>
      </c>
      <c r="R49" s="15">
        <f>R$23/(Demand!R$26*1000)</f>
        <v>3.0853099662148668E-2</v>
      </c>
      <c r="S49" s="15">
        <f>S$23/(Demand!S$26*1000)</f>
        <v>3.9780684576864761E-2</v>
      </c>
      <c r="T49" s="15">
        <f>T$23/(Demand!T$26*1000)</f>
        <v>4.8973185617771468E-2</v>
      </c>
      <c r="U49" s="15">
        <f>U$23/(Demand!U$26*1000)</f>
        <v>5.7884603487170568E-2</v>
      </c>
      <c r="V49" s="15">
        <f>V$23/(Demand!V$26*1000)</f>
        <v>6.6699016627375596E-2</v>
      </c>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row>
    <row r="50" spans="1:48" ht="15" thickBot="1" x14ac:dyDescent="0.25">
      <c r="A50" s="96"/>
      <c r="B50" s="134" t="s">
        <v>325</v>
      </c>
      <c r="C50" s="74">
        <f>C$24/(Demand!C$27*1000)</f>
        <v>4.9199652360801556E-5</v>
      </c>
      <c r="D50" s="74">
        <f>D$24/(Demand!D$27*1000)</f>
        <v>5.1753620280380943E-5</v>
      </c>
      <c r="E50" s="74">
        <f>E$24/(Demand!E$27*1000)</f>
        <v>7.9645240038411783E-5</v>
      </c>
      <c r="F50" s="74">
        <f>F$24/(Demand!F$27*1000)</f>
        <v>1.507621025153564E-4</v>
      </c>
      <c r="G50" s="74">
        <f>G$24/(Demand!G$27*1000)</f>
        <v>2.926615780259421E-4</v>
      </c>
      <c r="H50" s="74">
        <f>H$24/(Demand!H$27*1000)</f>
        <v>5.4132337795960276E-4</v>
      </c>
      <c r="I50" s="74">
        <f>I$24/(Demand!I$27*1000)</f>
        <v>8.8109680135088294E-4</v>
      </c>
      <c r="J50" s="74">
        <f>J$24/(Demand!J$27*1000)</f>
        <v>1.40373165508185E-3</v>
      </c>
      <c r="K50" s="74">
        <f>K$24/(Demand!K$27*1000)</f>
        <v>2.1460843302812433E-3</v>
      </c>
      <c r="L50" s="74">
        <f>L$24/(Demand!L$27*1000)</f>
        <v>3.2172399325251515E-3</v>
      </c>
      <c r="M50" s="74">
        <f>M$24/(Demand!M$27*1000)</f>
        <v>5.705830364305566E-3</v>
      </c>
      <c r="N50" s="74">
        <f>N$24/(Demand!N$27*1000)</f>
        <v>8.2389806691992619E-3</v>
      </c>
      <c r="O50" s="74">
        <f>O$24/(Demand!O$27*1000)</f>
        <v>1.21282262020491E-2</v>
      </c>
      <c r="P50" s="74">
        <f>P$24/(Demand!P$27*1000)</f>
        <v>1.6759989449980448E-2</v>
      </c>
      <c r="Q50" s="74">
        <f>Q$24/(Demand!Q$27*1000)</f>
        <v>2.2910357320014035E-2</v>
      </c>
      <c r="R50" s="74">
        <f>R$24/(Demand!R$27*1000)</f>
        <v>3.0536579485430402E-2</v>
      </c>
      <c r="S50" s="74">
        <f>S$24/(Demand!S$27*1000)</f>
        <v>3.9876145760692712E-2</v>
      </c>
      <c r="T50" s="74">
        <f>T$24/(Demand!T$27*1000)</f>
        <v>4.9789407972026127E-2</v>
      </c>
      <c r="U50" s="74">
        <f>U$24/(Demand!U$27*1000)</f>
        <v>5.9701530923243186E-2</v>
      </c>
      <c r="V50" s="74">
        <f>V$24/(Demand!V$27*1000)</f>
        <v>6.9752716606560183E-2</v>
      </c>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row>
    <row r="51" spans="1:48" ht="15" thickBot="1" x14ac:dyDescent="0.25">
      <c r="A51" s="96"/>
      <c r="B51" s="134" t="s">
        <v>200</v>
      </c>
      <c r="C51" s="15">
        <f>C$25/(Demand!C$28*1000)</f>
        <v>1.0839097196846024E-4</v>
      </c>
      <c r="D51" s="15">
        <f>D$25/(Demand!D$28*1000)</f>
        <v>1.1067619094100316E-4</v>
      </c>
      <c r="E51" s="15">
        <f>E$25/(Demand!E$28*1000)</f>
        <v>1.6014578747757779E-4</v>
      </c>
      <c r="F51" s="15">
        <f>F$25/(Demand!F$28*1000)</f>
        <v>2.4561044537298009E-4</v>
      </c>
      <c r="G51" s="15">
        <f>G$25/(Demand!G$28*1000)</f>
        <v>4.3676369372820407E-4</v>
      </c>
      <c r="H51" s="15">
        <f>H$25/(Demand!H$28*1000)</f>
        <v>8.0789112455481431E-4</v>
      </c>
      <c r="I51" s="15">
        <f>I$25/(Demand!I$28*1000)</f>
        <v>1.2923165252174149E-3</v>
      </c>
      <c r="J51" s="15">
        <f>J$25/(Demand!J$28*1000)</f>
        <v>2.054956794014851E-3</v>
      </c>
      <c r="K51" s="15">
        <f>K$25/(Demand!K$28*1000)</f>
        <v>3.1684268015541943E-3</v>
      </c>
      <c r="L51" s="15">
        <f>L$25/(Demand!L$28*1000)</f>
        <v>4.6955434349882346E-3</v>
      </c>
      <c r="M51" s="15">
        <f>M$25/(Demand!M$28*1000)</f>
        <v>6.799598778260754E-3</v>
      </c>
      <c r="N51" s="15">
        <f>N$25/(Demand!N$28*1000)</f>
        <v>9.7234318348802338E-3</v>
      </c>
      <c r="O51" s="15">
        <f>O$25/(Demand!O$28*1000)</f>
        <v>1.4378160569885634E-2</v>
      </c>
      <c r="P51" s="15">
        <f>P$25/(Demand!P$28*1000)</f>
        <v>2.0342150076763078E-2</v>
      </c>
      <c r="Q51" s="15">
        <f>Q$25/(Demand!Q$28*1000)</f>
        <v>2.6890534718560975E-2</v>
      </c>
      <c r="R51" s="15">
        <f>R$25/(Demand!R$28*1000)</f>
        <v>3.5324308458748795E-2</v>
      </c>
      <c r="S51" s="15">
        <f>S$25/(Demand!S$28*1000)</f>
        <v>4.4996707076028375E-2</v>
      </c>
      <c r="T51" s="15">
        <f>T$25/(Demand!T$28*1000)</f>
        <v>5.5404424913302226E-2</v>
      </c>
      <c r="U51" s="15">
        <f>U$25/(Demand!U$28*1000)</f>
        <v>6.5547651839814827E-2</v>
      </c>
      <c r="V51" s="15">
        <f>V$25/(Demand!V$28*1000)</f>
        <v>7.5515947754673199E-2</v>
      </c>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row>
    <row r="52" spans="1:48" ht="15" thickBot="1" x14ac:dyDescent="0.25">
      <c r="A52" s="96"/>
      <c r="B52" s="134" t="s">
        <v>327</v>
      </c>
      <c r="C52" s="74">
        <f>C$26/(Demand!C$29*1000)</f>
        <v>9.0482914562127871E-5</v>
      </c>
      <c r="D52" s="74">
        <f>D$26/(Demand!D$29*1000)</f>
        <v>8.7689206891581849E-5</v>
      </c>
      <c r="E52" s="74">
        <f>E$26/(Demand!E$29*1000)</f>
        <v>8.8821260965894953E-5</v>
      </c>
      <c r="F52" s="74">
        <f>F$26/(Demand!F$29*1000)</f>
        <v>9.9008830367143695E-5</v>
      </c>
      <c r="G52" s="74">
        <f>G$26/(Demand!G$29*1000)</f>
        <v>1.3789887502928724E-4</v>
      </c>
      <c r="H52" s="74">
        <f>H$26/(Demand!H$29*1000)</f>
        <v>2.3313201158001894E-4</v>
      </c>
      <c r="I52" s="74">
        <f>I$26/(Demand!I$29*1000)</f>
        <v>3.501033774384577E-4</v>
      </c>
      <c r="J52" s="74">
        <f>J$26/(Demand!J$29*1000)</f>
        <v>5.8396993191203641E-4</v>
      </c>
      <c r="K52" s="74">
        <f>K$26/(Demand!K$29*1000)</f>
        <v>8.4877921156278078E-4</v>
      </c>
      <c r="L52" s="74">
        <f>L$26/(Demand!L$29*1000)</f>
        <v>1.2093801760329531E-3</v>
      </c>
      <c r="M52" s="74">
        <f>M$26/(Demand!M$29*1000)</f>
        <v>1.6782793710368369E-3</v>
      </c>
      <c r="N52" s="74">
        <f>N$26/(Demand!N$29*1000)</f>
        <v>2.3099071420349462E-3</v>
      </c>
      <c r="O52" s="74">
        <f>O$26/(Demand!O$29*1000)</f>
        <v>3.1743274478707559E-3</v>
      </c>
      <c r="P52" s="74">
        <f>P$26/(Demand!P$29*1000)</f>
        <v>4.2447903285621411E-3</v>
      </c>
      <c r="Q52" s="74">
        <f>Q$26/(Demand!Q$29*1000)</f>
        <v>5.5040586649896268E-3</v>
      </c>
      <c r="R52" s="74">
        <f>R$26/(Demand!R$29*1000)</f>
        <v>7.0736752221490064E-3</v>
      </c>
      <c r="S52" s="74">
        <f>S$26/(Demand!S$29*1000)</f>
        <v>9.1776249157369746E-3</v>
      </c>
      <c r="T52" s="74">
        <f>T$26/(Demand!T$29*1000)</f>
        <v>1.1366778258608393E-2</v>
      </c>
      <c r="U52" s="74">
        <f>U$26/(Demand!U$29*1000)</f>
        <v>1.3599331108576257E-2</v>
      </c>
      <c r="V52" s="74">
        <f>V$26/(Demand!V$29*1000)</f>
        <v>1.5865069428578731E-2</v>
      </c>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row>
    <row r="53" spans="1:48" ht="15" thickBot="1" x14ac:dyDescent="0.25">
      <c r="A53" s="96"/>
      <c r="B53" s="134" t="s">
        <v>326</v>
      </c>
      <c r="C53" s="15">
        <f>C$27/(Demand!C$30*1000)</f>
        <v>2.6988472938474739E-4</v>
      </c>
      <c r="D53" s="15">
        <f>D$27/(Demand!D$30*1000)</f>
        <v>2.8188374883589084E-4</v>
      </c>
      <c r="E53" s="15">
        <f>E$27/(Demand!E$30*1000)</f>
        <v>3.5714476978444685E-4</v>
      </c>
      <c r="F53" s="15">
        <f>F$27/(Demand!F$30*1000)</f>
        <v>5.1113310475425484E-4</v>
      </c>
      <c r="G53" s="15">
        <f>G$27/(Demand!G$30*1000)</f>
        <v>8.1597287165221632E-4</v>
      </c>
      <c r="H53" s="15">
        <f>H$27/(Demand!H$30*1000)</f>
        <v>1.3093708393142542E-3</v>
      </c>
      <c r="I53" s="15">
        <f>I$27/(Demand!I$30*1000)</f>
        <v>1.9255744192590617E-3</v>
      </c>
      <c r="J53" s="15">
        <f>J$27/(Demand!J$30*1000)</f>
        <v>2.888228304330736E-3</v>
      </c>
      <c r="K53" s="15">
        <f>K$27/(Demand!K$30*1000)</f>
        <v>4.2128502195607478E-3</v>
      </c>
      <c r="L53" s="15">
        <f>L$27/(Demand!L$30*1000)</f>
        <v>6.0192230789727916E-3</v>
      </c>
      <c r="M53" s="15">
        <f>M$27/(Demand!M$30*1000)</f>
        <v>8.5111214960435326E-3</v>
      </c>
      <c r="N53" s="15">
        <f>N$27/(Demand!N$30*1000)</f>
        <v>1.203960399018276E-2</v>
      </c>
      <c r="O53" s="15">
        <f>O$27/(Demand!O$30*1000)</f>
        <v>1.8599036818562144E-2</v>
      </c>
      <c r="P53" s="15">
        <f>P$27/(Demand!P$30*1000)</f>
        <v>2.6566462641595269E-2</v>
      </c>
      <c r="Q53" s="15">
        <f>Q$27/(Demand!Q$30*1000)</f>
        <v>3.5317575742475307E-2</v>
      </c>
      <c r="R53" s="15">
        <f>R$27/(Demand!R$30*1000)</f>
        <v>4.5478925403526688E-2</v>
      </c>
      <c r="S53" s="15">
        <f>S$27/(Demand!S$30*1000)</f>
        <v>5.6986622600554794E-2</v>
      </c>
      <c r="T53" s="15">
        <f>T$27/(Demand!T$30*1000)</f>
        <v>6.876389423040033E-2</v>
      </c>
      <c r="U53" s="15">
        <f>U$27/(Demand!U$30*1000)</f>
        <v>7.9938821203432847E-2</v>
      </c>
      <c r="V53" s="15">
        <f>V$27/(Demand!V$30*1000)</f>
        <v>9.0829756779795892E-2</v>
      </c>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row>
    <row r="54" spans="1:48" x14ac:dyDescent="0.2">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row>
    <row r="55" spans="1:48" ht="20.25" thickBot="1" x14ac:dyDescent="0.35">
      <c r="A55" s="96"/>
      <c r="B55" s="406" t="s">
        <v>710</v>
      </c>
      <c r="C55" s="406"/>
      <c r="D55" s="40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row>
    <row r="56" spans="1:48" ht="13.5" thickTop="1" x14ac:dyDescent="0.2">
      <c r="A56" s="96"/>
      <c r="B56" s="29" t="s">
        <v>708</v>
      </c>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row>
    <row r="57" spans="1:48" x14ac:dyDescent="0.2">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row>
    <row r="58" spans="1:48" ht="15.75" thickBot="1" x14ac:dyDescent="0.3">
      <c r="A58" s="96"/>
      <c r="B58" s="137" t="s">
        <v>414</v>
      </c>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row>
    <row r="59" spans="1:48" ht="33" customHeight="1" thickBot="1" x14ac:dyDescent="0.25">
      <c r="A59" s="96"/>
      <c r="B59" s="155"/>
      <c r="C59" s="155" t="str">
        <f>'Demand Summary'!D$5</f>
        <v>2018-19</v>
      </c>
      <c r="D59" s="155" t="str">
        <f>'Demand Summary'!E$5</f>
        <v>2019-20</v>
      </c>
      <c r="E59" s="155" t="str">
        <f>'Demand Summary'!F$5</f>
        <v>2020-21</v>
      </c>
      <c r="F59" s="155" t="str">
        <f>'Demand Summary'!G$5</f>
        <v>2021-22</v>
      </c>
      <c r="G59" s="155" t="str">
        <f>'Demand Summary'!H$5</f>
        <v>2022-23</v>
      </c>
      <c r="H59" s="155" t="str">
        <f>'Demand Summary'!I$5</f>
        <v>2023-24</v>
      </c>
      <c r="I59" s="155" t="str">
        <f>'Demand Summary'!J$5</f>
        <v>2024-25</v>
      </c>
      <c r="J59" s="155" t="str">
        <f>'Demand Summary'!K$5</f>
        <v>2025-26</v>
      </c>
      <c r="K59" s="155" t="str">
        <f>'Demand Summary'!L$5</f>
        <v>2026-27</v>
      </c>
      <c r="L59" s="155" t="str">
        <f>'Demand Summary'!M$5</f>
        <v>2027-28</v>
      </c>
      <c r="M59" s="155" t="str">
        <f>'Demand Summary'!N$5</f>
        <v>2028-29</v>
      </c>
      <c r="N59" s="155" t="str">
        <f>'Demand Summary'!O$5</f>
        <v>2029-30</v>
      </c>
      <c r="O59" s="155" t="str">
        <f>'Demand Summary'!P$5</f>
        <v>2030-31</v>
      </c>
      <c r="P59" s="155" t="str">
        <f>'Demand Summary'!Q$5</f>
        <v>2031-32</v>
      </c>
      <c r="Q59" s="155" t="str">
        <f>'Demand Summary'!R$5</f>
        <v>2032-33</v>
      </c>
      <c r="R59" s="155" t="str">
        <f>'Demand Summary'!S$5</f>
        <v>2033-34</v>
      </c>
      <c r="S59" s="155" t="str">
        <f>'Demand Summary'!T$5</f>
        <v>2034-35</v>
      </c>
      <c r="T59" s="155" t="str">
        <f>'Demand Summary'!U$5</f>
        <v>2035-36</v>
      </c>
      <c r="U59" s="155" t="str">
        <f>'Demand Summary'!V$5</f>
        <v>2036-37</v>
      </c>
      <c r="V59" s="155" t="str">
        <f>'Demand Summary'!W$5</f>
        <v>2037-38</v>
      </c>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row>
    <row r="60" spans="1:48" ht="15" thickBot="1" x14ac:dyDescent="0.25">
      <c r="A60" s="96"/>
      <c r="B60" s="134" t="s">
        <v>709</v>
      </c>
      <c r="C60" s="15">
        <v>0.83699999999999997</v>
      </c>
      <c r="D60" s="15">
        <v>0.75550000000000006</v>
      </c>
      <c r="E60" s="15">
        <v>0.70660000000000001</v>
      </c>
      <c r="F60" s="15">
        <v>0.65769999999999995</v>
      </c>
      <c r="G60" s="15">
        <v>0.60880000000000001</v>
      </c>
      <c r="H60" s="15">
        <v>0.55990000000000006</v>
      </c>
      <c r="I60" s="15">
        <v>0.51100000000000001</v>
      </c>
      <c r="J60" s="15">
        <v>0.47840000000000005</v>
      </c>
      <c r="K60" s="15">
        <v>0.44579999999999997</v>
      </c>
      <c r="L60" s="15">
        <v>0.41320000000000001</v>
      </c>
      <c r="M60" s="15">
        <v>0.38060000000000005</v>
      </c>
      <c r="N60" s="15">
        <v>0.34799999999999998</v>
      </c>
      <c r="O60" s="15">
        <v>0.33169999999999999</v>
      </c>
      <c r="P60" s="15">
        <v>0.31540000000000001</v>
      </c>
      <c r="Q60" s="15">
        <v>0.29910000000000003</v>
      </c>
      <c r="R60" s="15">
        <v>0.28280000000000005</v>
      </c>
      <c r="S60" s="15">
        <v>0.26649999999999996</v>
      </c>
      <c r="T60" s="15">
        <v>0.25019999999999998</v>
      </c>
      <c r="U60" s="15">
        <v>0.2339</v>
      </c>
      <c r="V60" s="15">
        <v>0.21760000000000002</v>
      </c>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row>
    <row r="61" spans="1:48" ht="15" thickBot="1" x14ac:dyDescent="0.25">
      <c r="A61" s="96"/>
      <c r="B61" s="134" t="s">
        <v>711</v>
      </c>
      <c r="C61" s="74">
        <v>8.1500000000000017E-2</v>
      </c>
      <c r="D61" s="74">
        <v>0.12224999999999997</v>
      </c>
      <c r="E61" s="74">
        <v>0.1467</v>
      </c>
      <c r="F61" s="74">
        <v>0.17115000000000002</v>
      </c>
      <c r="G61" s="74">
        <v>0.1956</v>
      </c>
      <c r="H61" s="74">
        <v>0.22004999999999997</v>
      </c>
      <c r="I61" s="74">
        <v>0.2445</v>
      </c>
      <c r="J61" s="74">
        <v>0.26079999999999998</v>
      </c>
      <c r="K61" s="74">
        <v>0.27710000000000001</v>
      </c>
      <c r="L61" s="74">
        <v>0.29339999999999999</v>
      </c>
      <c r="M61" s="74">
        <v>0.30969999999999998</v>
      </c>
      <c r="N61" s="74">
        <v>0.32600000000000001</v>
      </c>
      <c r="O61" s="74">
        <v>0.33415</v>
      </c>
      <c r="P61" s="74">
        <v>0.34229999999999999</v>
      </c>
      <c r="Q61" s="74">
        <v>0.35044999999999998</v>
      </c>
      <c r="R61" s="74">
        <v>0.35859999999999997</v>
      </c>
      <c r="S61" s="74">
        <v>0.36675000000000002</v>
      </c>
      <c r="T61" s="74">
        <v>0.37490000000000001</v>
      </c>
      <c r="U61" s="74">
        <v>0.38305</v>
      </c>
      <c r="V61" s="74">
        <v>0.39119999999999999</v>
      </c>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row>
    <row r="62" spans="1:48" ht="15" thickBot="1" x14ac:dyDescent="0.25">
      <c r="A62" s="96"/>
      <c r="B62" s="134" t="s">
        <v>712</v>
      </c>
      <c r="C62" s="15">
        <v>8.1500000000000017E-2</v>
      </c>
      <c r="D62" s="15">
        <v>0.12224999999999997</v>
      </c>
      <c r="E62" s="15">
        <v>0.1467</v>
      </c>
      <c r="F62" s="15">
        <v>0.17115000000000002</v>
      </c>
      <c r="G62" s="15">
        <v>0.1956</v>
      </c>
      <c r="H62" s="15">
        <v>0.22004999999999997</v>
      </c>
      <c r="I62" s="15">
        <v>0.2445</v>
      </c>
      <c r="J62" s="15">
        <v>0.26079999999999998</v>
      </c>
      <c r="K62" s="15">
        <v>0.27710000000000001</v>
      </c>
      <c r="L62" s="15">
        <v>0.29339999999999999</v>
      </c>
      <c r="M62" s="15">
        <v>0.30969999999999998</v>
      </c>
      <c r="N62" s="15">
        <v>0.32600000000000001</v>
      </c>
      <c r="O62" s="15">
        <v>0.33415</v>
      </c>
      <c r="P62" s="15">
        <v>0.34229999999999999</v>
      </c>
      <c r="Q62" s="15">
        <v>0.35044999999999998</v>
      </c>
      <c r="R62" s="15">
        <v>0.35859999999999997</v>
      </c>
      <c r="S62" s="15">
        <v>0.36675000000000002</v>
      </c>
      <c r="T62" s="15">
        <v>0.37490000000000001</v>
      </c>
      <c r="U62" s="15">
        <v>0.38305</v>
      </c>
      <c r="V62" s="15">
        <v>0.39119999999999999</v>
      </c>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row>
    <row r="63" spans="1:48" x14ac:dyDescent="0.2">
      <c r="A63" s="96"/>
      <c r="B63" s="96"/>
      <c r="C63" s="15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row>
    <row r="64" spans="1:48" ht="15.75" thickBot="1" x14ac:dyDescent="0.3">
      <c r="A64" s="96"/>
      <c r="B64" s="137" t="s">
        <v>187</v>
      </c>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row>
    <row r="65" spans="1:48" ht="33" customHeight="1" thickBot="1" x14ac:dyDescent="0.25">
      <c r="A65" s="96"/>
      <c r="B65" s="155"/>
      <c r="C65" s="155" t="str">
        <f>'Demand Summary'!D$5</f>
        <v>2018-19</v>
      </c>
      <c r="D65" s="155" t="str">
        <f>'Demand Summary'!E$5</f>
        <v>2019-20</v>
      </c>
      <c r="E65" s="155" t="str">
        <f>'Demand Summary'!F$5</f>
        <v>2020-21</v>
      </c>
      <c r="F65" s="155" t="str">
        <f>'Demand Summary'!G$5</f>
        <v>2021-22</v>
      </c>
      <c r="G65" s="155" t="str">
        <f>'Demand Summary'!H$5</f>
        <v>2022-23</v>
      </c>
      <c r="H65" s="155" t="str">
        <f>'Demand Summary'!I$5</f>
        <v>2023-24</v>
      </c>
      <c r="I65" s="155" t="str">
        <f>'Demand Summary'!J$5</f>
        <v>2024-25</v>
      </c>
      <c r="J65" s="155" t="str">
        <f>'Demand Summary'!K$5</f>
        <v>2025-26</v>
      </c>
      <c r="K65" s="155" t="str">
        <f>'Demand Summary'!L$5</f>
        <v>2026-27</v>
      </c>
      <c r="L65" s="155" t="str">
        <f>'Demand Summary'!M$5</f>
        <v>2027-28</v>
      </c>
      <c r="M65" s="155" t="str">
        <f>'Demand Summary'!N$5</f>
        <v>2028-29</v>
      </c>
      <c r="N65" s="155" t="str">
        <f>'Demand Summary'!O$5</f>
        <v>2029-30</v>
      </c>
      <c r="O65" s="155" t="str">
        <f>'Demand Summary'!P$5</f>
        <v>2030-31</v>
      </c>
      <c r="P65" s="155" t="str">
        <f>'Demand Summary'!Q$5</f>
        <v>2031-32</v>
      </c>
      <c r="Q65" s="155" t="str">
        <f>'Demand Summary'!R$5</f>
        <v>2032-33</v>
      </c>
      <c r="R65" s="155" t="str">
        <f>'Demand Summary'!S$5</f>
        <v>2033-34</v>
      </c>
      <c r="S65" s="155" t="str">
        <f>'Demand Summary'!T$5</f>
        <v>2034-35</v>
      </c>
      <c r="T65" s="155" t="str">
        <f>'Demand Summary'!U$5</f>
        <v>2035-36</v>
      </c>
      <c r="U65" s="155" t="str">
        <f>'Demand Summary'!V$5</f>
        <v>2036-37</v>
      </c>
      <c r="V65" s="155" t="str">
        <f>'Demand Summary'!W$5</f>
        <v>2037-38</v>
      </c>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row>
    <row r="66" spans="1:48" ht="15" thickBot="1" x14ac:dyDescent="0.25">
      <c r="A66" s="96"/>
      <c r="B66" s="134" t="s">
        <v>709</v>
      </c>
      <c r="C66" s="15">
        <v>0.87322222222222223</v>
      </c>
      <c r="D66" s="15">
        <v>0.8098333333333334</v>
      </c>
      <c r="E66" s="15">
        <v>0.77180000000000004</v>
      </c>
      <c r="F66" s="15">
        <v>0.73376666666666668</v>
      </c>
      <c r="G66" s="15">
        <v>0.69573333333333331</v>
      </c>
      <c r="H66" s="15">
        <v>0.65769999999999995</v>
      </c>
      <c r="I66" s="15">
        <v>0.6196666666666667</v>
      </c>
      <c r="J66" s="15">
        <v>0.59431111111111123</v>
      </c>
      <c r="K66" s="15">
        <v>0.56895555555555566</v>
      </c>
      <c r="L66" s="15">
        <v>0.54360000000000008</v>
      </c>
      <c r="M66" s="15">
        <v>0.51824444444444451</v>
      </c>
      <c r="N66" s="15">
        <v>0.49288888888888893</v>
      </c>
      <c r="O66" s="15">
        <v>0.48021111111111114</v>
      </c>
      <c r="P66" s="15">
        <v>0.46753333333333347</v>
      </c>
      <c r="Q66" s="15">
        <v>0.45485555555555568</v>
      </c>
      <c r="R66" s="15">
        <v>0.44217777777777789</v>
      </c>
      <c r="S66" s="15">
        <v>0.42949999999999999</v>
      </c>
      <c r="T66" s="15">
        <v>0.41682222222222221</v>
      </c>
      <c r="U66" s="15">
        <v>0.40414444444444453</v>
      </c>
      <c r="V66" s="15">
        <v>0.39146666666666674</v>
      </c>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row>
    <row r="67" spans="1:48" ht="15" thickBot="1" x14ac:dyDescent="0.25">
      <c r="A67" s="96"/>
      <c r="B67" s="134" t="s">
        <v>711</v>
      </c>
      <c r="C67" s="74">
        <v>6.3388888888888884E-2</v>
      </c>
      <c r="D67" s="74">
        <v>9.5083333333333298E-2</v>
      </c>
      <c r="E67" s="74">
        <v>0.11409999999999998</v>
      </c>
      <c r="F67" s="74">
        <v>0.13311666666666666</v>
      </c>
      <c r="G67" s="74">
        <v>0.15213333333333334</v>
      </c>
      <c r="H67" s="74">
        <v>0.17115000000000002</v>
      </c>
      <c r="I67" s="74">
        <v>0.19016666666666665</v>
      </c>
      <c r="J67" s="74">
        <v>0.20284444444444438</v>
      </c>
      <c r="K67" s="74">
        <v>0.21552222222222217</v>
      </c>
      <c r="L67" s="74">
        <v>0.22819999999999996</v>
      </c>
      <c r="M67" s="74">
        <v>0.24087777777777775</v>
      </c>
      <c r="N67" s="74">
        <v>0.25355555555555553</v>
      </c>
      <c r="O67" s="74">
        <v>0.25989444444444443</v>
      </c>
      <c r="P67" s="74">
        <v>0.26623333333333327</v>
      </c>
      <c r="Q67" s="74">
        <v>0.27257222222222216</v>
      </c>
      <c r="R67" s="74">
        <v>0.27891111111111105</v>
      </c>
      <c r="S67" s="74">
        <v>0.28525</v>
      </c>
      <c r="T67" s="74">
        <v>0.2915888888888889</v>
      </c>
      <c r="U67" s="74">
        <v>0.29792777777777774</v>
      </c>
      <c r="V67" s="74">
        <v>0.30426666666666663</v>
      </c>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row>
    <row r="68" spans="1:48" ht="12" customHeight="1" thickBot="1" x14ac:dyDescent="0.25">
      <c r="A68" s="96"/>
      <c r="B68" s="134" t="s">
        <v>712</v>
      </c>
      <c r="C68" s="15">
        <v>6.3388888888888884E-2</v>
      </c>
      <c r="D68" s="15">
        <v>9.5083333333333298E-2</v>
      </c>
      <c r="E68" s="15">
        <v>0.11409999999999998</v>
      </c>
      <c r="F68" s="15">
        <v>0.13311666666666666</v>
      </c>
      <c r="G68" s="15">
        <v>0.15213333333333334</v>
      </c>
      <c r="H68" s="15">
        <v>0.17115000000000002</v>
      </c>
      <c r="I68" s="15">
        <v>0.19016666666666665</v>
      </c>
      <c r="J68" s="15">
        <v>0.20284444444444438</v>
      </c>
      <c r="K68" s="15">
        <v>0.21552222222222217</v>
      </c>
      <c r="L68" s="15">
        <v>0.22819999999999996</v>
      </c>
      <c r="M68" s="15">
        <v>0.24087777777777775</v>
      </c>
      <c r="N68" s="15">
        <v>0.25355555555555553</v>
      </c>
      <c r="O68" s="15">
        <v>0.25989444444444443</v>
      </c>
      <c r="P68" s="15">
        <v>0.26623333333333327</v>
      </c>
      <c r="Q68" s="15">
        <v>0.27257222222222216</v>
      </c>
      <c r="R68" s="15">
        <v>0.27891111111111105</v>
      </c>
      <c r="S68" s="15">
        <v>0.28525</v>
      </c>
      <c r="T68" s="15">
        <v>0.2915888888888889</v>
      </c>
      <c r="U68" s="15">
        <v>0.29792777777777774</v>
      </c>
      <c r="V68" s="15">
        <v>0.30426666666666663</v>
      </c>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row>
    <row r="69" spans="1:48" x14ac:dyDescent="0.2">
      <c r="A69" s="96"/>
      <c r="B69" s="96"/>
      <c r="C69" s="15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row>
    <row r="70" spans="1:48" ht="15.75" thickBot="1" x14ac:dyDescent="0.3">
      <c r="A70" s="96"/>
      <c r="B70" s="137" t="s">
        <v>706</v>
      </c>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row>
    <row r="71" spans="1:48" ht="33" customHeight="1" thickBot="1" x14ac:dyDescent="0.25">
      <c r="A71" s="96"/>
      <c r="B71" s="155"/>
      <c r="C71" s="155" t="str">
        <f>'Demand Summary'!D$5</f>
        <v>2018-19</v>
      </c>
      <c r="D71" s="155" t="str">
        <f>'Demand Summary'!E$5</f>
        <v>2019-20</v>
      </c>
      <c r="E71" s="155" t="str">
        <f>'Demand Summary'!F$5</f>
        <v>2020-21</v>
      </c>
      <c r="F71" s="155" t="str">
        <f>'Demand Summary'!G$5</f>
        <v>2021-22</v>
      </c>
      <c r="G71" s="155" t="str">
        <f>'Demand Summary'!H$5</f>
        <v>2022-23</v>
      </c>
      <c r="H71" s="155" t="str">
        <f>'Demand Summary'!I$5</f>
        <v>2023-24</v>
      </c>
      <c r="I71" s="155" t="str">
        <f>'Demand Summary'!J$5</f>
        <v>2024-25</v>
      </c>
      <c r="J71" s="155" t="str">
        <f>'Demand Summary'!K$5</f>
        <v>2025-26</v>
      </c>
      <c r="K71" s="155" t="str">
        <f>'Demand Summary'!L$5</f>
        <v>2026-27</v>
      </c>
      <c r="L71" s="155" t="str">
        <f>'Demand Summary'!M$5</f>
        <v>2027-28</v>
      </c>
      <c r="M71" s="155" t="str">
        <f>'Demand Summary'!N$5</f>
        <v>2028-29</v>
      </c>
      <c r="N71" s="155" t="str">
        <f>'Demand Summary'!O$5</f>
        <v>2029-30</v>
      </c>
      <c r="O71" s="155" t="str">
        <f>'Demand Summary'!P$5</f>
        <v>2030-31</v>
      </c>
      <c r="P71" s="155" t="str">
        <f>'Demand Summary'!Q$5</f>
        <v>2031-32</v>
      </c>
      <c r="Q71" s="155" t="str">
        <f>'Demand Summary'!R$5</f>
        <v>2032-33</v>
      </c>
      <c r="R71" s="155" t="str">
        <f>'Demand Summary'!S$5</f>
        <v>2033-34</v>
      </c>
      <c r="S71" s="155" t="str">
        <f>'Demand Summary'!T$5</f>
        <v>2034-35</v>
      </c>
      <c r="T71" s="155" t="str">
        <f>'Demand Summary'!U$5</f>
        <v>2035-36</v>
      </c>
      <c r="U71" s="155" t="str">
        <f>'Demand Summary'!V$5</f>
        <v>2036-37</v>
      </c>
      <c r="V71" s="155" t="str">
        <f>'Demand Summary'!W$5</f>
        <v>2037-38</v>
      </c>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c r="AU71" s="96"/>
      <c r="AV71" s="96"/>
    </row>
    <row r="72" spans="1:48" ht="15" thickBot="1" x14ac:dyDescent="0.25">
      <c r="A72" s="96"/>
      <c r="B72" s="134" t="s">
        <v>709</v>
      </c>
      <c r="C72" s="15">
        <v>0.98188888900000004</v>
      </c>
      <c r="D72" s="15">
        <v>0.97283333299999997</v>
      </c>
      <c r="E72" s="15">
        <v>0.96740000000000004</v>
      </c>
      <c r="F72" s="15">
        <v>0.961966667</v>
      </c>
      <c r="G72" s="15">
        <v>0.95653333299999999</v>
      </c>
      <c r="H72" s="15">
        <v>0.95110000000000006</v>
      </c>
      <c r="I72" s="15">
        <v>0.94566666700000002</v>
      </c>
      <c r="J72" s="15">
        <v>0.94204444399999998</v>
      </c>
      <c r="K72" s="15">
        <v>0.93842222200000003</v>
      </c>
      <c r="L72" s="15">
        <v>0.93479999999999996</v>
      </c>
      <c r="M72" s="15">
        <v>0.93117777800000001</v>
      </c>
      <c r="N72" s="15">
        <v>0.92755555599999995</v>
      </c>
      <c r="O72" s="15">
        <v>0.925744444</v>
      </c>
      <c r="P72" s="15">
        <v>0.92393333300000002</v>
      </c>
      <c r="Q72" s="15">
        <v>0.92212222200000005</v>
      </c>
      <c r="R72" s="15">
        <v>0.92031111099999996</v>
      </c>
      <c r="S72" s="15">
        <v>0.91849999999999998</v>
      </c>
      <c r="T72" s="15">
        <v>0.91668888900000001</v>
      </c>
      <c r="U72" s="15">
        <v>0.91487777800000003</v>
      </c>
      <c r="V72" s="15">
        <v>0.91306666700000005</v>
      </c>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row>
    <row r="73" spans="1:48" ht="15" thickBot="1" x14ac:dyDescent="0.25">
      <c r="A73" s="96"/>
      <c r="B73" s="134" t="s">
        <v>711</v>
      </c>
      <c r="C73" s="74">
        <v>9.0555554999999788E-3</v>
      </c>
      <c r="D73" s="74">
        <v>1.3583333500000017E-2</v>
      </c>
      <c r="E73" s="74">
        <v>1.6299999999999981E-2</v>
      </c>
      <c r="F73" s="74">
        <v>1.9016666500000001E-2</v>
      </c>
      <c r="G73" s="74">
        <v>2.1733333500000007E-2</v>
      </c>
      <c r="H73" s="74">
        <v>2.4449999999999972E-2</v>
      </c>
      <c r="I73" s="74">
        <v>2.7166666499999992E-2</v>
      </c>
      <c r="J73" s="74">
        <v>2.897777800000001E-2</v>
      </c>
      <c r="K73" s="74">
        <v>3.0788888999999986E-2</v>
      </c>
      <c r="L73" s="74">
        <v>3.2600000000000018E-2</v>
      </c>
      <c r="M73" s="74">
        <v>3.4411110999999994E-2</v>
      </c>
      <c r="N73" s="74">
        <v>3.6222222000000026E-2</v>
      </c>
      <c r="O73" s="74">
        <v>3.7127778E-2</v>
      </c>
      <c r="P73" s="74">
        <v>3.8033333499999988E-2</v>
      </c>
      <c r="Q73" s="74">
        <v>3.8938888999999977E-2</v>
      </c>
      <c r="R73" s="74">
        <v>3.984444450000002E-2</v>
      </c>
      <c r="S73" s="74">
        <v>4.0750000000000008E-2</v>
      </c>
      <c r="T73" s="74">
        <v>4.1655555499999997E-2</v>
      </c>
      <c r="U73" s="74">
        <v>4.2561110999999985E-2</v>
      </c>
      <c r="V73" s="74">
        <v>4.3466666499999973E-2</v>
      </c>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row>
    <row r="74" spans="1:48" ht="12" customHeight="1" thickBot="1" x14ac:dyDescent="0.25">
      <c r="A74" s="96"/>
      <c r="B74" s="134" t="s">
        <v>712</v>
      </c>
      <c r="C74" s="15">
        <v>9.0555554999999788E-3</v>
      </c>
      <c r="D74" s="15">
        <v>1.3583333500000017E-2</v>
      </c>
      <c r="E74" s="15">
        <v>1.6299999999999981E-2</v>
      </c>
      <c r="F74" s="15">
        <v>1.9016666500000001E-2</v>
      </c>
      <c r="G74" s="15">
        <v>2.1733333500000007E-2</v>
      </c>
      <c r="H74" s="15">
        <v>2.4449999999999972E-2</v>
      </c>
      <c r="I74" s="15">
        <v>2.7166666499999992E-2</v>
      </c>
      <c r="J74" s="15">
        <v>2.897777800000001E-2</v>
      </c>
      <c r="K74" s="15">
        <v>3.0788888999999986E-2</v>
      </c>
      <c r="L74" s="15">
        <v>3.2600000000000018E-2</v>
      </c>
      <c r="M74" s="15">
        <v>3.4411110999999994E-2</v>
      </c>
      <c r="N74" s="15">
        <v>3.6222222000000026E-2</v>
      </c>
      <c r="O74" s="15">
        <v>3.7127778E-2</v>
      </c>
      <c r="P74" s="15">
        <v>3.8033333499999988E-2</v>
      </c>
      <c r="Q74" s="15">
        <v>3.8938888999999977E-2</v>
      </c>
      <c r="R74" s="15">
        <v>3.984444450000002E-2</v>
      </c>
      <c r="S74" s="15">
        <v>4.0750000000000008E-2</v>
      </c>
      <c r="T74" s="15">
        <v>4.1655555499999997E-2</v>
      </c>
      <c r="U74" s="15">
        <v>4.2561110999999985E-2</v>
      </c>
      <c r="V74" s="15">
        <v>4.3466666499999973E-2</v>
      </c>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row>
    <row r="75" spans="1:48" x14ac:dyDescent="0.2">
      <c r="A75" s="96"/>
      <c r="B75" s="96"/>
      <c r="C75" s="15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row>
    <row r="76" spans="1:48" ht="15.75" thickBot="1" x14ac:dyDescent="0.3">
      <c r="A76" s="96"/>
      <c r="B76" s="137" t="s">
        <v>727</v>
      </c>
      <c r="C76" s="15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row>
    <row r="77" spans="1:48" ht="15" thickBot="1" x14ac:dyDescent="0.25">
      <c r="A77" s="96"/>
      <c r="B77" s="166" t="s">
        <v>728</v>
      </c>
      <c r="C77" s="168">
        <v>2.0833333333333332E-2</v>
      </c>
      <c r="D77" s="168">
        <v>4.1666666666666664E-2</v>
      </c>
      <c r="E77" s="168">
        <v>6.25E-2</v>
      </c>
      <c r="F77" s="168">
        <v>8.3333333333333301E-2</v>
      </c>
      <c r="G77" s="168">
        <v>0.104166666666667</v>
      </c>
      <c r="H77" s="168">
        <v>0.125</v>
      </c>
      <c r="I77" s="168">
        <v>0.14583333333333301</v>
      </c>
      <c r="J77" s="168">
        <v>0.16666666666666599</v>
      </c>
      <c r="K77" s="168">
        <v>0.1875</v>
      </c>
      <c r="L77" s="168">
        <v>0.20833333333333301</v>
      </c>
      <c r="M77" s="168">
        <v>0.22916666666666599</v>
      </c>
      <c r="N77" s="168">
        <v>0.25</v>
      </c>
      <c r="O77" s="168">
        <v>0.27083333333333298</v>
      </c>
      <c r="P77" s="168">
        <v>0.29166666666666602</v>
      </c>
      <c r="Q77" s="168">
        <v>0.3125</v>
      </c>
      <c r="R77" s="168">
        <v>0.33333333333333298</v>
      </c>
      <c r="S77" s="168">
        <v>0.35416666666666602</v>
      </c>
      <c r="T77" s="168">
        <v>0.375</v>
      </c>
      <c r="U77" s="168">
        <v>0.39583333333333298</v>
      </c>
      <c r="V77" s="168">
        <v>0.41666666666666602</v>
      </c>
      <c r="W77" s="168">
        <v>0.5</v>
      </c>
      <c r="X77" s="168">
        <v>0.52083333333333304</v>
      </c>
      <c r="Y77" s="168">
        <v>0.54166666666666596</v>
      </c>
      <c r="Z77" s="168">
        <v>0.5625</v>
      </c>
      <c r="AA77" s="168">
        <v>0.58333333333333304</v>
      </c>
      <c r="AB77" s="168">
        <v>0.60416666666666596</v>
      </c>
      <c r="AC77" s="168">
        <v>0.625</v>
      </c>
      <c r="AD77" s="168">
        <v>0.64583333333333304</v>
      </c>
      <c r="AE77" s="168">
        <v>0.66666666666666596</v>
      </c>
      <c r="AF77" s="168">
        <v>0.6875</v>
      </c>
      <c r="AG77" s="168">
        <v>0.70833333333333304</v>
      </c>
      <c r="AH77" s="168">
        <v>0.72916666666666596</v>
      </c>
      <c r="AI77" s="168">
        <v>0.75</v>
      </c>
      <c r="AJ77" s="168">
        <v>0.77083333333333304</v>
      </c>
      <c r="AK77" s="168">
        <v>0.79166666666666596</v>
      </c>
      <c r="AL77" s="168">
        <v>0.8125</v>
      </c>
      <c r="AM77" s="168">
        <v>0.83333333333333304</v>
      </c>
      <c r="AN77" s="168">
        <v>0.85416666666666596</v>
      </c>
      <c r="AO77" s="168">
        <v>0.875</v>
      </c>
      <c r="AP77" s="168">
        <v>0.89583333333333304</v>
      </c>
      <c r="AQ77" s="168">
        <v>0.91666666666666596</v>
      </c>
      <c r="AR77" s="168">
        <v>0.9375</v>
      </c>
      <c r="AS77" s="168">
        <v>0.95833333333333304</v>
      </c>
      <c r="AT77" s="168">
        <v>0.97916666666666596</v>
      </c>
      <c r="AU77" s="168">
        <v>1</v>
      </c>
      <c r="AV77" s="96"/>
    </row>
    <row r="78" spans="1:48" ht="15" thickBot="1" x14ac:dyDescent="0.25">
      <c r="A78" s="96"/>
      <c r="B78" s="134" t="s">
        <v>729</v>
      </c>
      <c r="C78" s="169">
        <v>0.11301616345896399</v>
      </c>
      <c r="D78" s="169">
        <v>8.1756373566058901E-2</v>
      </c>
      <c r="E78" s="169">
        <v>6.2519579785809701E-2</v>
      </c>
      <c r="F78" s="169">
        <v>4.3282786005560597E-2</v>
      </c>
      <c r="G78" s="169">
        <v>4.68896848393573E-2</v>
      </c>
      <c r="H78" s="169">
        <v>5.0496583673154002E-2</v>
      </c>
      <c r="I78" s="169">
        <v>4.9294284061888398E-2</v>
      </c>
      <c r="J78" s="169">
        <v>4.80919844506228E-2</v>
      </c>
      <c r="K78" s="169">
        <v>5.29011828956851E-2</v>
      </c>
      <c r="L78" s="169">
        <v>5.7710381340747401E-2</v>
      </c>
      <c r="M78" s="169">
        <v>5.4824862273710001E-2</v>
      </c>
      <c r="N78" s="169">
        <v>5.1939343206672699E-2</v>
      </c>
      <c r="O78" s="169">
        <v>6.4443259163834601E-2</v>
      </c>
      <c r="P78" s="169">
        <v>7.6947175120996594E-2</v>
      </c>
      <c r="Q78" s="169">
        <v>9.8588568123776796E-2</v>
      </c>
      <c r="R78" s="169">
        <v>0.120229961126557</v>
      </c>
      <c r="S78" s="169">
        <v>0.18996333857996001</v>
      </c>
      <c r="T78" s="169">
        <v>0.25969671603336297</v>
      </c>
      <c r="U78" s="169">
        <v>0.31163605924003601</v>
      </c>
      <c r="V78" s="169">
        <v>0.363575402446709</v>
      </c>
      <c r="W78" s="169">
        <v>0.363575402446709</v>
      </c>
      <c r="X78" s="169">
        <v>0.35010964680053402</v>
      </c>
      <c r="Y78" s="169">
        <v>0.33664389115436</v>
      </c>
      <c r="Z78" s="169">
        <v>0.38473587560498301</v>
      </c>
      <c r="AA78" s="169">
        <v>0.43282786005560597</v>
      </c>
      <c r="AB78" s="169">
        <v>0.41118646705282502</v>
      </c>
      <c r="AC78" s="169">
        <v>0.38954507405004501</v>
      </c>
      <c r="AD78" s="169">
        <v>0.41118646705282502</v>
      </c>
      <c r="AE78" s="169">
        <v>0.43282786005560597</v>
      </c>
      <c r="AF78" s="169">
        <v>0.46889684839357298</v>
      </c>
      <c r="AG78" s="169">
        <v>0.50496583673154005</v>
      </c>
      <c r="AH78" s="169">
        <v>0.61317280174544098</v>
      </c>
      <c r="AI78" s="169">
        <v>0.72137976675934301</v>
      </c>
      <c r="AJ78" s="169">
        <v>0.88970171233652295</v>
      </c>
      <c r="AK78" s="169">
        <v>1.0580236579136999</v>
      </c>
      <c r="AL78" s="169">
        <v>1.1226043227473901</v>
      </c>
      <c r="AM78" s="169">
        <v>1.18718498758109</v>
      </c>
      <c r="AN78" s="169">
        <v>1.1466503149727101</v>
      </c>
      <c r="AO78" s="169">
        <v>1.1061156423643299</v>
      </c>
      <c r="AP78" s="169">
        <v>0.86565572011121095</v>
      </c>
      <c r="AQ78" s="169">
        <v>0.62519579785809698</v>
      </c>
      <c r="AR78" s="169">
        <v>0.43282786005560597</v>
      </c>
      <c r="AS78" s="169">
        <v>0.24045992225311399</v>
      </c>
      <c r="AT78" s="169">
        <v>0.19236793780249101</v>
      </c>
      <c r="AU78" s="169">
        <v>0.173335276072761</v>
      </c>
      <c r="AV78" s="96"/>
    </row>
    <row r="79" spans="1:48" ht="15" thickBot="1" x14ac:dyDescent="0.25">
      <c r="A79" s="96"/>
      <c r="B79" s="134" t="s">
        <v>730</v>
      </c>
      <c r="C79" s="170">
        <v>0.59730244687673595</v>
      </c>
      <c r="D79" s="170">
        <v>0.71368504924724296</v>
      </c>
      <c r="E79" s="170">
        <v>0.71368504924724296</v>
      </c>
      <c r="F79" s="170">
        <v>0.71368504924724296</v>
      </c>
      <c r="G79" s="170">
        <v>0.71368504924724296</v>
      </c>
      <c r="H79" s="170">
        <v>0.71368504924724296</v>
      </c>
      <c r="I79" s="170">
        <v>0.71368504924724296</v>
      </c>
      <c r="J79" s="170">
        <v>0.71368504924724296</v>
      </c>
      <c r="K79" s="170">
        <v>0.71368504924724296</v>
      </c>
      <c r="L79" s="170">
        <v>0.71368504924724296</v>
      </c>
      <c r="M79" s="170">
        <v>0.59730244687673595</v>
      </c>
      <c r="N79" s="170">
        <v>0.48091984450622799</v>
      </c>
      <c r="O79" s="170">
        <v>0.40878186783029402</v>
      </c>
      <c r="P79" s="170">
        <v>0.33664389115436</v>
      </c>
      <c r="Q79" s="170">
        <v>0.28855190670373698</v>
      </c>
      <c r="R79" s="170">
        <v>0.24045992225311399</v>
      </c>
      <c r="S79" s="170">
        <v>0.25007831914323903</v>
      </c>
      <c r="T79" s="170">
        <v>0.25969671603336297</v>
      </c>
      <c r="U79" s="170">
        <v>0.31163605924003601</v>
      </c>
      <c r="V79" s="170">
        <v>0.363575402446709</v>
      </c>
      <c r="W79" s="170">
        <v>0.363575402446709</v>
      </c>
      <c r="X79" s="170">
        <v>0.35010964680053402</v>
      </c>
      <c r="Y79" s="170">
        <v>0.33664389115436</v>
      </c>
      <c r="Z79" s="170">
        <v>0.38473587560498301</v>
      </c>
      <c r="AA79" s="170">
        <v>0.43282786005560597</v>
      </c>
      <c r="AB79" s="170">
        <v>0.41118646705282502</v>
      </c>
      <c r="AC79" s="170">
        <v>0.38954507405004501</v>
      </c>
      <c r="AD79" s="170">
        <v>0.29095650592626798</v>
      </c>
      <c r="AE79" s="170">
        <v>0.19236793780249101</v>
      </c>
      <c r="AF79" s="170">
        <v>0.16832194557718</v>
      </c>
      <c r="AG79" s="170">
        <v>0.14427595335186899</v>
      </c>
      <c r="AH79" s="170">
        <v>0.14427595335186899</v>
      </c>
      <c r="AI79" s="170">
        <v>0.14427595335186899</v>
      </c>
      <c r="AJ79" s="170">
        <v>0.14427595335186899</v>
      </c>
      <c r="AK79" s="170">
        <v>0.14427595335186899</v>
      </c>
      <c r="AL79" s="170">
        <v>0.14427595335186899</v>
      </c>
      <c r="AM79" s="170">
        <v>0.14427595335186899</v>
      </c>
      <c r="AN79" s="170">
        <v>0.14427595335186899</v>
      </c>
      <c r="AO79" s="170">
        <v>0.14427595335186899</v>
      </c>
      <c r="AP79" s="170">
        <v>0.16880286542168599</v>
      </c>
      <c r="AQ79" s="170">
        <v>0.19332977749150401</v>
      </c>
      <c r="AR79" s="170">
        <v>0.26498683432293202</v>
      </c>
      <c r="AS79" s="170">
        <v>0.33664389115436</v>
      </c>
      <c r="AT79" s="170">
        <v>0.40878186783029402</v>
      </c>
      <c r="AU79" s="170">
        <v>0.57778425357587004</v>
      </c>
      <c r="AV79" s="96"/>
    </row>
    <row r="80" spans="1:48" ht="15" thickBot="1" x14ac:dyDescent="0.25">
      <c r="A80" s="96"/>
      <c r="B80" s="134" t="s">
        <v>731</v>
      </c>
      <c r="C80" s="169">
        <v>0.268353273234475</v>
      </c>
      <c r="D80" s="169">
        <v>0.19236793780249101</v>
      </c>
      <c r="E80" s="169">
        <v>0.180344941689836</v>
      </c>
      <c r="F80" s="169">
        <v>0.16832194557718</v>
      </c>
      <c r="G80" s="169">
        <v>0.16832194557718</v>
      </c>
      <c r="H80" s="169">
        <v>0.16832194557718</v>
      </c>
      <c r="I80" s="169">
        <v>0.16832194557718</v>
      </c>
      <c r="J80" s="169">
        <v>0.16832194557718</v>
      </c>
      <c r="K80" s="169">
        <v>0.16832194557718</v>
      </c>
      <c r="L80" s="169">
        <v>0.16832194557718</v>
      </c>
      <c r="M80" s="169">
        <v>0.16832194557718</v>
      </c>
      <c r="N80" s="169">
        <v>0.16832194557718</v>
      </c>
      <c r="O80" s="169">
        <v>0.156298949464524</v>
      </c>
      <c r="P80" s="169">
        <v>0.14427595335186899</v>
      </c>
      <c r="Q80" s="169">
        <v>0.16832194557718</v>
      </c>
      <c r="R80" s="169">
        <v>0.19236793780249101</v>
      </c>
      <c r="S80" s="169">
        <v>0.31259789892904899</v>
      </c>
      <c r="T80" s="169">
        <v>0.43282786005560597</v>
      </c>
      <c r="U80" s="169">
        <v>0.64924179008340899</v>
      </c>
      <c r="V80" s="169">
        <v>0.86565572011121095</v>
      </c>
      <c r="W80" s="169">
        <v>1.2022996112655699</v>
      </c>
      <c r="X80" s="169">
        <v>1.1542076268149499</v>
      </c>
      <c r="Y80" s="169">
        <v>1.1061156423643299</v>
      </c>
      <c r="Z80" s="169">
        <v>0.98588568123776799</v>
      </c>
      <c r="AA80" s="169">
        <v>0.86565572011121095</v>
      </c>
      <c r="AB80" s="169">
        <v>0.64924179008340899</v>
      </c>
      <c r="AC80" s="169">
        <v>0.43282786005560597</v>
      </c>
      <c r="AD80" s="169">
        <v>0.31259789892904899</v>
      </c>
      <c r="AE80" s="169">
        <v>0.19236793780249101</v>
      </c>
      <c r="AF80" s="169">
        <v>0.16832194557718</v>
      </c>
      <c r="AG80" s="169">
        <v>0.14427595335186899</v>
      </c>
      <c r="AH80" s="169">
        <v>0.14427595335186899</v>
      </c>
      <c r="AI80" s="169">
        <v>0.14427595335186899</v>
      </c>
      <c r="AJ80" s="169">
        <v>0.14427595335186899</v>
      </c>
      <c r="AK80" s="169">
        <v>0.14427595335186899</v>
      </c>
      <c r="AL80" s="169">
        <v>0.14427595335186899</v>
      </c>
      <c r="AM80" s="169">
        <v>0.14427595335186899</v>
      </c>
      <c r="AN80" s="169">
        <v>0.14427595335186899</v>
      </c>
      <c r="AO80" s="169">
        <v>0.14427595335186899</v>
      </c>
      <c r="AP80" s="169">
        <v>0.16880286542168599</v>
      </c>
      <c r="AQ80" s="169">
        <v>0.19332977749150401</v>
      </c>
      <c r="AR80" s="169">
        <v>0.216894849872309</v>
      </c>
      <c r="AS80" s="169">
        <v>0.24045992225311399</v>
      </c>
      <c r="AT80" s="169">
        <v>0.29239926545978701</v>
      </c>
      <c r="AU80" s="169">
        <v>0.41369352556032302</v>
      </c>
      <c r="AV80" s="96"/>
    </row>
    <row r="81" spans="1:48" x14ac:dyDescent="0.2">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row>
    <row r="82" spans="1:48" ht="15" x14ac:dyDescent="0.25">
      <c r="A82" s="96"/>
      <c r="B82" s="96"/>
      <c r="C82" s="23" t="s">
        <v>727</v>
      </c>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row>
    <row r="83" spans="1:48" ht="15" x14ac:dyDescent="0.25">
      <c r="A83" s="96"/>
      <c r="B83" s="96"/>
      <c r="C83" s="23"/>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row>
    <row r="84" spans="1:48" ht="15" x14ac:dyDescent="0.25">
      <c r="A84" s="96"/>
      <c r="B84" s="96"/>
      <c r="C84" s="23"/>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row>
    <row r="85" spans="1:48" ht="15" x14ac:dyDescent="0.25">
      <c r="A85" s="96"/>
      <c r="B85" s="96"/>
      <c r="C85" s="23"/>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row>
    <row r="86" spans="1:48" ht="15" x14ac:dyDescent="0.25">
      <c r="A86" s="96"/>
      <c r="B86" s="96"/>
      <c r="C86" s="23"/>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row>
    <row r="87" spans="1:48" ht="15" x14ac:dyDescent="0.25">
      <c r="A87" s="96"/>
      <c r="B87" s="96"/>
      <c r="C87" s="23"/>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row>
    <row r="88" spans="1:48" ht="15" x14ac:dyDescent="0.25">
      <c r="A88" s="96"/>
      <c r="B88" s="96"/>
      <c r="C88" s="23"/>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row>
    <row r="89" spans="1:48" ht="15" x14ac:dyDescent="0.25">
      <c r="A89" s="96"/>
      <c r="B89" s="96"/>
      <c r="C89" s="23"/>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row>
    <row r="90" spans="1:48" ht="15" x14ac:dyDescent="0.25">
      <c r="A90" s="96"/>
      <c r="B90" s="96"/>
      <c r="C90" s="23"/>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c r="AU90" s="96"/>
      <c r="AV90" s="96"/>
    </row>
    <row r="91" spans="1:48" ht="15" x14ac:dyDescent="0.25">
      <c r="A91" s="96"/>
      <c r="B91" s="96"/>
      <c r="C91" s="23"/>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row>
    <row r="92" spans="1:48" ht="15" x14ac:dyDescent="0.25">
      <c r="A92" s="96"/>
      <c r="B92" s="96"/>
      <c r="C92" s="23"/>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row>
    <row r="93" spans="1:48" ht="15" x14ac:dyDescent="0.25">
      <c r="A93" s="96"/>
      <c r="B93" s="96"/>
      <c r="C93" s="23"/>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row>
    <row r="94" spans="1:48" ht="15" x14ac:dyDescent="0.25">
      <c r="A94" s="96"/>
      <c r="B94" s="96"/>
      <c r="C94" s="23"/>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row>
    <row r="95" spans="1:48" ht="15" x14ac:dyDescent="0.25">
      <c r="A95" s="96"/>
      <c r="B95" s="96"/>
      <c r="C95" s="23"/>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c r="AU95" s="96"/>
      <c r="AV95" s="96"/>
    </row>
    <row r="96" spans="1:48" ht="15" x14ac:dyDescent="0.25">
      <c r="A96" s="96"/>
      <c r="B96" s="96"/>
      <c r="C96" s="23"/>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c r="AU96" s="96"/>
      <c r="AV96" s="96"/>
    </row>
    <row r="97" spans="1:48" ht="15" x14ac:dyDescent="0.25">
      <c r="A97" s="96"/>
      <c r="B97" s="96"/>
      <c r="C97" s="23"/>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row>
    <row r="98" spans="1:48" ht="15" x14ac:dyDescent="0.25">
      <c r="A98" s="96"/>
      <c r="B98" s="96"/>
      <c r="C98" s="23"/>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row>
    <row r="99" spans="1:48" ht="15" x14ac:dyDescent="0.25">
      <c r="A99" s="96"/>
      <c r="B99" s="96"/>
      <c r="C99" s="23"/>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row>
    <row r="100" spans="1:48" ht="15" x14ac:dyDescent="0.25">
      <c r="A100" s="96"/>
      <c r="B100" s="96"/>
      <c r="C100" s="23"/>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row>
    <row r="101" spans="1:48" ht="15" x14ac:dyDescent="0.25">
      <c r="A101" s="96"/>
      <c r="B101" s="96"/>
      <c r="C101" s="23"/>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row>
  </sheetData>
  <mergeCells count="2">
    <mergeCell ref="B2:D2"/>
    <mergeCell ref="B55:D55"/>
  </mergeCells>
  <hyperlinks>
    <hyperlink ref="B1" location="'Assumptions Summary'!A1" display="Go to Assumptions Summary" xr:uid="{6816A37F-5614-4678-808A-80FA0C97BE40}"/>
  </hyperlinks>
  <pageMargins left="0.7" right="0.7" top="0.75" bottom="0.75" header="0.3" footer="0.3"/>
  <pageSetup paperSize="9" scale="46" orientation="landscape" verticalDpi="0" r:id="rId1"/>
  <rowBreaks count="1" manualBreakCount="1">
    <brk id="28"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sheetPr>
  <dimension ref="A1:W262"/>
  <sheetViews>
    <sheetView zoomScaleNormal="100" workbookViewId="0"/>
  </sheetViews>
  <sheetFormatPr defaultColWidth="9" defaultRowHeight="14.25" x14ac:dyDescent="0.2"/>
  <cols>
    <col min="1" max="1" width="3.625" style="24" customWidth="1"/>
    <col min="2" max="2" width="16.625" style="24" customWidth="1"/>
    <col min="3" max="22" width="9" style="24"/>
    <col min="23" max="23" width="2.625" style="24" customWidth="1"/>
    <col min="24" max="16384" width="9" style="24"/>
  </cols>
  <sheetData>
    <row r="1" spans="1:23" ht="15" x14ac:dyDescent="0.25">
      <c r="A1" s="152"/>
      <c r="B1" s="292" t="s">
        <v>1127</v>
      </c>
      <c r="C1" s="30"/>
      <c r="D1" s="30"/>
      <c r="E1" s="30"/>
      <c r="F1" s="30"/>
      <c r="G1" s="30"/>
      <c r="H1" s="30"/>
      <c r="I1" s="30"/>
      <c r="J1" s="30"/>
      <c r="K1" s="30"/>
      <c r="L1" s="30"/>
      <c r="M1" s="30"/>
      <c r="N1" s="30"/>
      <c r="O1" s="30"/>
      <c r="P1" s="30"/>
      <c r="Q1" s="30"/>
      <c r="R1" s="30"/>
      <c r="S1" s="30"/>
      <c r="T1" s="30"/>
      <c r="U1" s="30"/>
      <c r="V1" s="30"/>
      <c r="W1" s="30"/>
    </row>
    <row r="2" spans="1:23" ht="20.25" thickBot="1" x14ac:dyDescent="0.35">
      <c r="A2" s="30"/>
      <c r="B2" s="406" t="s">
        <v>285</v>
      </c>
      <c r="C2" s="406"/>
      <c r="D2" s="406"/>
      <c r="E2" s="406"/>
      <c r="F2" s="30"/>
      <c r="G2" s="30"/>
      <c r="H2" s="30"/>
      <c r="I2" s="30"/>
      <c r="J2" s="30"/>
      <c r="K2" s="30"/>
      <c r="L2" s="30"/>
      <c r="M2" s="30"/>
      <c r="N2" s="30"/>
      <c r="O2" s="30"/>
      <c r="P2" s="30"/>
      <c r="Q2" s="30"/>
      <c r="R2" s="30"/>
      <c r="S2" s="30"/>
      <c r="T2" s="30"/>
      <c r="U2" s="30"/>
      <c r="V2" s="30"/>
      <c r="W2" s="30"/>
    </row>
    <row r="3" spans="1:23" ht="15" thickTop="1" x14ac:dyDescent="0.2">
      <c r="A3" s="30"/>
      <c r="B3" s="293" t="s">
        <v>1143</v>
      </c>
      <c r="C3" s="30"/>
      <c r="D3" s="30"/>
      <c r="E3" s="30"/>
      <c r="F3" s="30"/>
      <c r="G3" s="30"/>
      <c r="H3" s="30"/>
      <c r="I3" s="30"/>
      <c r="J3" s="30"/>
      <c r="K3" s="30"/>
      <c r="L3" s="30"/>
      <c r="M3" s="30"/>
      <c r="N3" s="30"/>
      <c r="O3" s="30"/>
      <c r="P3" s="30"/>
      <c r="Q3" s="30"/>
      <c r="R3" s="30"/>
      <c r="S3" s="30"/>
      <c r="T3" s="30"/>
      <c r="U3" s="30"/>
      <c r="V3" s="30"/>
      <c r="W3" s="30"/>
    </row>
    <row r="4" spans="1:23" x14ac:dyDescent="0.2">
      <c r="A4" s="30"/>
      <c r="B4" s="293"/>
      <c r="C4" s="30"/>
      <c r="D4" s="30"/>
      <c r="E4" s="30"/>
      <c r="F4" s="30"/>
      <c r="G4" s="30"/>
      <c r="H4" s="30"/>
      <c r="I4" s="30"/>
      <c r="J4" s="30"/>
      <c r="K4" s="30"/>
      <c r="L4" s="30"/>
      <c r="M4" s="30"/>
      <c r="N4" s="30"/>
      <c r="O4" s="30"/>
      <c r="P4" s="30"/>
      <c r="Q4" s="30"/>
      <c r="R4" s="30"/>
      <c r="S4" s="30"/>
      <c r="T4" s="30"/>
      <c r="U4" s="30"/>
      <c r="V4" s="30"/>
      <c r="W4" s="30"/>
    </row>
    <row r="5" spans="1:23" ht="17.25" thickBot="1" x14ac:dyDescent="0.3">
      <c r="A5" s="30"/>
      <c r="B5" s="136" t="s">
        <v>187</v>
      </c>
      <c r="C5" s="30"/>
      <c r="D5" s="30"/>
      <c r="E5" s="30"/>
      <c r="F5" s="30"/>
      <c r="G5" s="30"/>
      <c r="H5" s="30"/>
      <c r="I5" s="30"/>
      <c r="J5" s="30"/>
      <c r="K5" s="30"/>
      <c r="L5" s="30"/>
      <c r="M5" s="30"/>
      <c r="N5" s="30"/>
      <c r="O5" s="30"/>
      <c r="P5" s="30"/>
      <c r="Q5" s="30"/>
      <c r="R5" s="30"/>
      <c r="S5" s="30"/>
      <c r="T5" s="30"/>
      <c r="U5" s="30"/>
      <c r="V5" s="30"/>
      <c r="W5" s="30"/>
    </row>
    <row r="6" spans="1:23" ht="15.75" thickTop="1" x14ac:dyDescent="0.25">
      <c r="A6" s="30"/>
      <c r="B6" s="23" t="s">
        <v>282</v>
      </c>
      <c r="C6" s="30"/>
      <c r="D6" s="30"/>
      <c r="E6" s="30"/>
      <c r="F6" s="30"/>
      <c r="G6" s="30"/>
      <c r="H6" s="30"/>
      <c r="I6" s="30"/>
      <c r="J6" s="30"/>
      <c r="K6" s="30"/>
      <c r="L6" s="30"/>
      <c r="M6" s="30"/>
      <c r="N6" s="30"/>
      <c r="O6" s="30"/>
      <c r="P6" s="30"/>
      <c r="Q6" s="30"/>
      <c r="R6" s="30"/>
      <c r="S6" s="30"/>
      <c r="T6" s="30"/>
      <c r="U6" s="30"/>
      <c r="V6" s="30"/>
      <c r="W6" s="30"/>
    </row>
    <row r="7" spans="1:23" ht="15.75" thickBot="1" x14ac:dyDescent="0.3">
      <c r="A7" s="30"/>
      <c r="B7" s="23" t="s">
        <v>261</v>
      </c>
      <c r="C7" s="30"/>
      <c r="D7" s="30"/>
      <c r="E7" s="30"/>
      <c r="F7" s="30"/>
      <c r="G7" s="30"/>
      <c r="H7" s="30"/>
      <c r="I7" s="30"/>
      <c r="J7" s="30"/>
      <c r="K7" s="30"/>
      <c r="L7" s="30"/>
      <c r="M7" s="30"/>
      <c r="N7" s="30"/>
      <c r="O7" s="30"/>
      <c r="P7" s="30"/>
      <c r="Q7" s="30"/>
      <c r="R7" s="30"/>
      <c r="S7" s="30"/>
      <c r="T7" s="30"/>
      <c r="U7" s="30"/>
      <c r="V7" s="30"/>
      <c r="W7" s="30"/>
    </row>
    <row r="8" spans="1:23" ht="33" customHeight="1" thickBot="1" x14ac:dyDescent="0.25">
      <c r="A8" s="30"/>
      <c r="B8" s="132" t="s">
        <v>275</v>
      </c>
      <c r="C8" s="151" t="str">
        <f>'Demand Summary'!D$5</f>
        <v>2018-19</v>
      </c>
      <c r="D8" s="151" t="str">
        <f>'Demand Summary'!E$5</f>
        <v>2019-20</v>
      </c>
      <c r="E8" s="151" t="str">
        <f>'Demand Summary'!F$5</f>
        <v>2020-21</v>
      </c>
      <c r="F8" s="151" t="str">
        <f>'Demand Summary'!G$5</f>
        <v>2021-22</v>
      </c>
      <c r="G8" s="151" t="str">
        <f>'Demand Summary'!H$5</f>
        <v>2022-23</v>
      </c>
      <c r="H8" s="151" t="str">
        <f>'Demand Summary'!I$5</f>
        <v>2023-24</v>
      </c>
      <c r="I8" s="151" t="str">
        <f>'Demand Summary'!J$5</f>
        <v>2024-25</v>
      </c>
      <c r="J8" s="151" t="str">
        <f>'Demand Summary'!K$5</f>
        <v>2025-26</v>
      </c>
      <c r="K8" s="151" t="str">
        <f>'Demand Summary'!L$5</f>
        <v>2026-27</v>
      </c>
      <c r="L8" s="151" t="str">
        <f>'Demand Summary'!M$5</f>
        <v>2027-28</v>
      </c>
      <c r="M8" s="151" t="str">
        <f>'Demand Summary'!N$5</f>
        <v>2028-29</v>
      </c>
      <c r="N8" s="151" t="str">
        <f>'Demand Summary'!O$5</f>
        <v>2029-30</v>
      </c>
      <c r="O8" s="151" t="str">
        <f>'Demand Summary'!P$5</f>
        <v>2030-31</v>
      </c>
      <c r="P8" s="151" t="str">
        <f>'Demand Summary'!Q$5</f>
        <v>2031-32</v>
      </c>
      <c r="Q8" s="151" t="str">
        <f>'Demand Summary'!R$5</f>
        <v>2032-33</v>
      </c>
      <c r="R8" s="151" t="str">
        <f>'Demand Summary'!S$5</f>
        <v>2033-34</v>
      </c>
      <c r="S8" s="151" t="str">
        <f>'Demand Summary'!T$5</f>
        <v>2034-35</v>
      </c>
      <c r="T8" s="151" t="str">
        <f>'Demand Summary'!U$5</f>
        <v>2035-36</v>
      </c>
      <c r="U8" s="151" t="str">
        <f>'Demand Summary'!V$5</f>
        <v>2036-37</v>
      </c>
      <c r="V8" s="151" t="str">
        <f>'Demand Summary'!W$5</f>
        <v>2037-38</v>
      </c>
      <c r="W8" s="30"/>
    </row>
    <row r="9" spans="1:23" ht="15" thickBot="1" x14ac:dyDescent="0.25">
      <c r="A9" s="30"/>
      <c r="B9" s="134" t="s">
        <v>277</v>
      </c>
      <c r="C9" s="27">
        <v>32.46</v>
      </c>
      <c r="D9" s="27">
        <v>34.052261573750222</v>
      </c>
      <c r="E9" s="27">
        <v>35.02227301085329</v>
      </c>
      <c r="F9" s="27">
        <v>37.423800324513067</v>
      </c>
      <c r="G9" s="27">
        <v>38.810845346077784</v>
      </c>
      <c r="H9" s="27">
        <v>40.388928583794979</v>
      </c>
      <c r="I9" s="27">
        <v>42.331379911830957</v>
      </c>
      <c r="J9" s="27">
        <v>43.142111516518646</v>
      </c>
      <c r="K9" s="27">
        <v>45.348440032732313</v>
      </c>
      <c r="L9" s="27">
        <v>48.275754139684373</v>
      </c>
      <c r="M9" s="27">
        <v>50.323219078196495</v>
      </c>
      <c r="N9" s="27">
        <v>51.570234513522855</v>
      </c>
      <c r="O9" s="27">
        <v>53.003541566664751</v>
      </c>
      <c r="P9" s="27">
        <v>53.875727275968607</v>
      </c>
      <c r="Q9" s="27">
        <v>55.229984467489544</v>
      </c>
      <c r="R9" s="27">
        <v>57.874966550880401</v>
      </c>
      <c r="S9" s="27">
        <v>59.688296750096114</v>
      </c>
      <c r="T9" s="27">
        <v>61.669646723841531</v>
      </c>
      <c r="U9" s="27">
        <v>63.358814143235051</v>
      </c>
      <c r="V9" s="27">
        <v>63.090501595298306</v>
      </c>
      <c r="W9" s="30"/>
    </row>
    <row r="10" spans="1:23" ht="15" thickBot="1" x14ac:dyDescent="0.25">
      <c r="A10" s="30"/>
      <c r="B10" s="134" t="s">
        <v>280</v>
      </c>
      <c r="C10" s="28">
        <v>0.35999999999999943</v>
      </c>
      <c r="D10" s="28">
        <v>0.37765909323937308</v>
      </c>
      <c r="E10" s="28">
        <v>0.38841707590595576</v>
      </c>
      <c r="F10" s="28">
        <v>0.41505138992067003</v>
      </c>
      <c r="G10" s="28">
        <v>0.430434514004574</v>
      </c>
      <c r="H10" s="28">
        <v>0.44793636137297455</v>
      </c>
      <c r="I10" s="28">
        <v>0.4694792596506332</v>
      </c>
      <c r="J10" s="28">
        <v>0.4784707377063171</v>
      </c>
      <c r="K10" s="28">
        <v>0.50294018520591521</v>
      </c>
      <c r="L10" s="28">
        <v>0.53540577604088213</v>
      </c>
      <c r="M10" s="28">
        <v>0.55811333543287844</v>
      </c>
      <c r="N10" s="28">
        <v>0.57194345116662504</v>
      </c>
      <c r="O10" s="28">
        <v>0.5878396476894423</v>
      </c>
      <c r="P10" s="28">
        <v>0.59751268697931437</v>
      </c>
      <c r="Q10" s="28">
        <v>0.612532175240176</v>
      </c>
      <c r="R10" s="28">
        <v>0.64186654215393446</v>
      </c>
      <c r="S10" s="28">
        <v>0.66197741312489455</v>
      </c>
      <c r="T10" s="28">
        <v>0.6839517196728977</v>
      </c>
      <c r="U10" s="28">
        <v>0.70268555426875423</v>
      </c>
      <c r="V10" s="28">
        <v>0.69970981436556912</v>
      </c>
      <c r="W10" s="30"/>
    </row>
    <row r="11" spans="1:23" ht="15" thickBot="1" x14ac:dyDescent="0.25">
      <c r="A11" s="30"/>
      <c r="B11" s="134" t="s">
        <v>279</v>
      </c>
      <c r="C11" s="27">
        <v>1.0899999999999963</v>
      </c>
      <c r="D11" s="27">
        <v>1.1434678100858733</v>
      </c>
      <c r="E11" s="27">
        <v>1.1760405909374541</v>
      </c>
      <c r="F11" s="27">
        <v>1.2566833750375466</v>
      </c>
      <c r="G11" s="27">
        <v>1.3032600562915633</v>
      </c>
      <c r="H11" s="27">
        <v>1.3562517608236533</v>
      </c>
      <c r="I11" s="27">
        <v>1.4214788694976903</v>
      </c>
      <c r="J11" s="27">
        <v>1.4487030669440699</v>
      </c>
      <c r="K11" s="27">
        <v>1.5227911163178476</v>
      </c>
      <c r="L11" s="27">
        <v>1.6210897107903506</v>
      </c>
      <c r="M11" s="27">
        <v>1.6898431545050201</v>
      </c>
      <c r="N11" s="27">
        <v>1.7317176715877665</v>
      </c>
      <c r="O11" s="27">
        <v>1.7798478221707938</v>
      </c>
      <c r="P11" s="27">
        <v>1.8091356355762542</v>
      </c>
      <c r="Q11" s="27">
        <v>1.8546113083660742</v>
      </c>
      <c r="R11" s="27">
        <v>1.9434292526327397</v>
      </c>
      <c r="S11" s="27">
        <v>2.0043205008503975</v>
      </c>
      <c r="T11" s="27">
        <v>2.0708538178985378</v>
      </c>
      <c r="U11" s="27">
        <v>2.1275757059804477</v>
      </c>
      <c r="V11" s="27">
        <v>2.1185658268291476</v>
      </c>
      <c r="W11" s="30"/>
    </row>
    <row r="12" spans="1:23" ht="15" thickBot="1" x14ac:dyDescent="0.25">
      <c r="A12" s="30"/>
      <c r="B12" s="134" t="s">
        <v>278</v>
      </c>
      <c r="C12" s="28">
        <v>6.3900000000000006</v>
      </c>
      <c r="D12" s="28">
        <v>6.7034489049988863</v>
      </c>
      <c r="E12" s="28">
        <v>6.8944030973306312</v>
      </c>
      <c r="F12" s="28">
        <v>7.3671621710917563</v>
      </c>
      <c r="G12" s="28">
        <v>7.6402126235809362</v>
      </c>
      <c r="H12" s="28">
        <v>7.9508704143699944</v>
      </c>
      <c r="I12" s="28">
        <v>8.3332568587985207</v>
      </c>
      <c r="J12" s="28">
        <v>8.4928555942869508</v>
      </c>
      <c r="K12" s="28">
        <v>8.9271882874047961</v>
      </c>
      <c r="L12" s="28">
        <v>9.5034525247253043</v>
      </c>
      <c r="M12" s="28">
        <v>9.9065117039333259</v>
      </c>
      <c r="N12" s="28">
        <v>10.151996258207369</v>
      </c>
      <c r="O12" s="28">
        <v>10.434153746487603</v>
      </c>
      <c r="P12" s="28">
        <v>10.605850193882908</v>
      </c>
      <c r="Q12" s="28">
        <v>10.872446110513195</v>
      </c>
      <c r="R12" s="28">
        <v>11.393131123232465</v>
      </c>
      <c r="S12" s="28">
        <v>11.750099082967161</v>
      </c>
      <c r="T12" s="28">
        <v>12.140143024194302</v>
      </c>
      <c r="U12" s="28">
        <v>12.472668588270849</v>
      </c>
      <c r="V12" s="28">
        <v>12.419849204989404</v>
      </c>
      <c r="W12" s="30"/>
    </row>
    <row r="13" spans="1:23" ht="15" thickBot="1" x14ac:dyDescent="0.25">
      <c r="A13" s="30"/>
      <c r="B13" s="134" t="s">
        <v>276</v>
      </c>
      <c r="C13" s="27">
        <v>176.07</v>
      </c>
      <c r="D13" s="27">
        <v>184.70676818515716</v>
      </c>
      <c r="E13" s="27">
        <v>189.96831820766909</v>
      </c>
      <c r="F13" s="27">
        <v>202.99471728703068</v>
      </c>
      <c r="G13" s="27">
        <v>210.51834689106335</v>
      </c>
      <c r="H13" s="27">
        <v>219.07820874149053</v>
      </c>
      <c r="I13" s="27">
        <v>229.61448124079101</v>
      </c>
      <c r="J13" s="27">
        <v>234.01206329985945</v>
      </c>
      <c r="K13" s="27">
        <v>245.97966224778736</v>
      </c>
      <c r="L13" s="27">
        <v>261.85804163198486</v>
      </c>
      <c r="M13" s="27">
        <v>272.96393047128947</v>
      </c>
      <c r="N13" s="27">
        <v>279.72800957473714</v>
      </c>
      <c r="O13" s="27">
        <v>287.50257435744487</v>
      </c>
      <c r="P13" s="27">
        <v>292.23349665680195</v>
      </c>
      <c r="Q13" s="27">
        <v>299.57927804038451</v>
      </c>
      <c r="R13" s="27">
        <v>313.9262279917902</v>
      </c>
      <c r="S13" s="27">
        <v>323.76211980250832</v>
      </c>
      <c r="T13" s="27">
        <v>334.5093868966967</v>
      </c>
      <c r="U13" s="27">
        <v>343.67179316695598</v>
      </c>
      <c r="V13" s="27">
        <v>342.21640837597562</v>
      </c>
      <c r="W13" s="30"/>
    </row>
    <row r="14" spans="1:23" x14ac:dyDescent="0.2">
      <c r="A14" s="30"/>
      <c r="B14" s="30"/>
      <c r="C14" s="30"/>
      <c r="D14" s="30"/>
      <c r="E14" s="30"/>
      <c r="F14" s="30"/>
      <c r="G14" s="30"/>
      <c r="H14" s="30"/>
      <c r="I14" s="30"/>
      <c r="J14" s="30"/>
      <c r="K14" s="30"/>
      <c r="L14" s="30"/>
      <c r="M14" s="30"/>
      <c r="N14" s="30"/>
      <c r="O14" s="30"/>
      <c r="P14" s="30"/>
      <c r="Q14" s="30"/>
      <c r="R14" s="30"/>
      <c r="S14" s="30"/>
      <c r="T14" s="30"/>
      <c r="U14" s="30"/>
      <c r="V14" s="30"/>
      <c r="W14" s="30"/>
    </row>
    <row r="15" spans="1:23" ht="15.75" thickBot="1" x14ac:dyDescent="0.3">
      <c r="A15" s="30"/>
      <c r="B15" s="23" t="s">
        <v>281</v>
      </c>
      <c r="C15" s="30"/>
      <c r="D15" s="30"/>
      <c r="E15" s="30"/>
      <c r="F15" s="30"/>
      <c r="G15" s="30"/>
      <c r="H15" s="30"/>
      <c r="I15" s="30"/>
      <c r="J15" s="30"/>
      <c r="K15" s="30"/>
      <c r="L15" s="30"/>
      <c r="M15" s="30"/>
      <c r="N15" s="30"/>
      <c r="O15" s="30"/>
      <c r="P15" s="30"/>
      <c r="Q15" s="30"/>
      <c r="R15" s="30"/>
      <c r="S15" s="30"/>
      <c r="T15" s="30"/>
      <c r="U15" s="30"/>
      <c r="V15" s="30"/>
      <c r="W15" s="30"/>
    </row>
    <row r="16" spans="1:23" ht="33" customHeight="1" thickBot="1" x14ac:dyDescent="0.25">
      <c r="A16" s="30"/>
      <c r="B16" s="132" t="s">
        <v>275</v>
      </c>
      <c r="C16" s="149" t="str">
        <f>LEFT(C$8,4)</f>
        <v>2018</v>
      </c>
      <c r="D16" s="151" t="str">
        <f t="shared" ref="D16:V16" si="0">LEFT(D$8,4)</f>
        <v>2019</v>
      </c>
      <c r="E16" s="151" t="str">
        <f t="shared" si="0"/>
        <v>2020</v>
      </c>
      <c r="F16" s="151" t="str">
        <f t="shared" si="0"/>
        <v>2021</v>
      </c>
      <c r="G16" s="151" t="str">
        <f t="shared" si="0"/>
        <v>2022</v>
      </c>
      <c r="H16" s="151" t="str">
        <f t="shared" si="0"/>
        <v>2023</v>
      </c>
      <c r="I16" s="151" t="str">
        <f t="shared" si="0"/>
        <v>2024</v>
      </c>
      <c r="J16" s="151" t="str">
        <f t="shared" si="0"/>
        <v>2025</v>
      </c>
      <c r="K16" s="151" t="str">
        <f t="shared" si="0"/>
        <v>2026</v>
      </c>
      <c r="L16" s="151" t="str">
        <f t="shared" si="0"/>
        <v>2027</v>
      </c>
      <c r="M16" s="151" t="str">
        <f t="shared" si="0"/>
        <v>2028</v>
      </c>
      <c r="N16" s="151" t="str">
        <f t="shared" si="0"/>
        <v>2029</v>
      </c>
      <c r="O16" s="151" t="str">
        <f t="shared" si="0"/>
        <v>2030</v>
      </c>
      <c r="P16" s="151" t="str">
        <f t="shared" si="0"/>
        <v>2031</v>
      </c>
      <c r="Q16" s="151" t="str">
        <f t="shared" si="0"/>
        <v>2032</v>
      </c>
      <c r="R16" s="151" t="str">
        <f t="shared" si="0"/>
        <v>2033</v>
      </c>
      <c r="S16" s="151" t="str">
        <f t="shared" si="0"/>
        <v>2034</v>
      </c>
      <c r="T16" s="151" t="str">
        <f t="shared" si="0"/>
        <v>2035</v>
      </c>
      <c r="U16" s="151" t="str">
        <f t="shared" si="0"/>
        <v>2036</v>
      </c>
      <c r="V16" s="151" t="str">
        <f t="shared" si="0"/>
        <v>2037</v>
      </c>
      <c r="W16" s="30"/>
    </row>
    <row r="17" spans="1:23" ht="15" thickBot="1" x14ac:dyDescent="0.25">
      <c r="A17" s="30"/>
      <c r="B17" s="134" t="s">
        <v>277</v>
      </c>
      <c r="C17" s="27">
        <v>32.46</v>
      </c>
      <c r="D17" s="27">
        <v>34.141380315506098</v>
      </c>
      <c r="E17" s="27">
        <v>35.664226143130115</v>
      </c>
      <c r="F17" s="27">
        <v>37.571139572848288</v>
      </c>
      <c r="G17" s="27">
        <v>39.43114934385639</v>
      </c>
      <c r="H17" s="27">
        <v>41.096475314356923</v>
      </c>
      <c r="I17" s="27">
        <v>42.568689927520587</v>
      </c>
      <c r="J17" s="27">
        <v>44.340209411593754</v>
      </c>
      <c r="K17" s="27">
        <v>47.149774169659288</v>
      </c>
      <c r="L17" s="27">
        <v>49.178759878696489</v>
      </c>
      <c r="M17" s="27">
        <v>50.899191565740409</v>
      </c>
      <c r="N17" s="27">
        <v>52.208168356423357</v>
      </c>
      <c r="O17" s="27">
        <v>54.217184048967134</v>
      </c>
      <c r="P17" s="27">
        <v>56.299942018023238</v>
      </c>
      <c r="Q17" s="27">
        <v>58.380598882754995</v>
      </c>
      <c r="R17" s="27">
        <v>60.198750086771895</v>
      </c>
      <c r="S17" s="27">
        <v>61.695844218797021</v>
      </c>
      <c r="T17" s="27">
        <v>63.03911551684476</v>
      </c>
      <c r="U17" s="27">
        <v>65.832083320981837</v>
      </c>
      <c r="V17" s="27">
        <v>67.076553217790092</v>
      </c>
      <c r="W17" s="30"/>
    </row>
    <row r="18" spans="1:23" ht="15" thickBot="1" x14ac:dyDescent="0.25">
      <c r="A18" s="30"/>
      <c r="B18" s="134" t="s">
        <v>280</v>
      </c>
      <c r="C18" s="28">
        <v>0.35999999999999943</v>
      </c>
      <c r="D18" s="28">
        <v>0.37864747115163766</v>
      </c>
      <c r="E18" s="28">
        <v>0.39553670399034502</v>
      </c>
      <c r="F18" s="28">
        <v>0.41668546661198747</v>
      </c>
      <c r="G18" s="28">
        <v>0.43731404078213387</v>
      </c>
      <c r="H18" s="28">
        <v>0.45578346004831616</v>
      </c>
      <c r="I18" s="28">
        <v>0.47211116370632311</v>
      </c>
      <c r="J18" s="28">
        <v>0.4917583298882775</v>
      </c>
      <c r="K18" s="28">
        <v>0.52291801297219109</v>
      </c>
      <c r="L18" s="28">
        <v>0.54542062712047823</v>
      </c>
      <c r="M18" s="28">
        <v>0.56450120035940898</v>
      </c>
      <c r="N18" s="28">
        <v>0.57901850302872049</v>
      </c>
      <c r="O18" s="28">
        <v>0.60129963825102095</v>
      </c>
      <c r="P18" s="28">
        <v>0.6243986175751246</v>
      </c>
      <c r="Q18" s="28">
        <v>0.64747429444830118</v>
      </c>
      <c r="R18" s="28">
        <v>0.6676386331250157</v>
      </c>
      <c r="S18" s="28">
        <v>0.68424226490348161</v>
      </c>
      <c r="T18" s="28">
        <v>0.69913991331066683</v>
      </c>
      <c r="U18" s="28">
        <v>0.73011552666523016</v>
      </c>
      <c r="V18" s="28">
        <v>0.74391741091818631</v>
      </c>
      <c r="W18" s="30"/>
    </row>
    <row r="19" spans="1:23" ht="15" thickBot="1" x14ac:dyDescent="0.25">
      <c r="A19" s="30"/>
      <c r="B19" s="134" t="s">
        <v>279</v>
      </c>
      <c r="C19" s="27">
        <v>1.0899999999999963</v>
      </c>
      <c r="D19" s="27">
        <v>1.1464603987646811</v>
      </c>
      <c r="E19" s="27">
        <v>1.1975972426374568</v>
      </c>
      <c r="F19" s="27">
        <v>1.2616309961307692</v>
      </c>
      <c r="G19" s="27">
        <v>1.3240897345903733</v>
      </c>
      <c r="H19" s="27">
        <v>1.3800110318129697</v>
      </c>
      <c r="I19" s="27">
        <v>1.4294476901108268</v>
      </c>
      <c r="J19" s="27">
        <v>1.4889349432728665</v>
      </c>
      <c r="K19" s="27">
        <v>1.5832795392769086</v>
      </c>
      <c r="L19" s="27">
        <v>1.6514124543370059</v>
      </c>
      <c r="M19" s="27">
        <v>1.7091841899771154</v>
      </c>
      <c r="N19" s="27">
        <v>1.7531393563925306</v>
      </c>
      <c r="O19" s="27">
        <v>1.8206016824822484</v>
      </c>
      <c r="P19" s="27">
        <v>1.8905402587690929</v>
      </c>
      <c r="Q19" s="27">
        <v>1.9604082804128851</v>
      </c>
      <c r="R19" s="27">
        <v>2.0214614169618201</v>
      </c>
      <c r="S19" s="27">
        <v>2.0717335242910693</v>
      </c>
      <c r="T19" s="27">
        <v>2.1168402930794841</v>
      </c>
      <c r="U19" s="27">
        <v>2.2106275668474922</v>
      </c>
      <c r="V19" s="27">
        <v>2.2524166052800467</v>
      </c>
      <c r="W19" s="30"/>
    </row>
    <row r="20" spans="1:23" ht="15" thickBot="1" x14ac:dyDescent="0.25">
      <c r="A20" s="30"/>
      <c r="B20" s="134" t="s">
        <v>278</v>
      </c>
      <c r="C20" s="28">
        <v>6.3900000000000006</v>
      </c>
      <c r="D20" s="28">
        <v>6.7209926129415933</v>
      </c>
      <c r="E20" s="28">
        <v>7.0207764958287555</v>
      </c>
      <c r="F20" s="28">
        <v>7.3961670323629249</v>
      </c>
      <c r="G20" s="28">
        <v>7.7623242238829988</v>
      </c>
      <c r="H20" s="28">
        <v>8.0901564158576846</v>
      </c>
      <c r="I20" s="28">
        <v>8.3799731557873116</v>
      </c>
      <c r="J20" s="28">
        <v>8.7287103555170518</v>
      </c>
      <c r="K20" s="28">
        <v>9.2817947302563866</v>
      </c>
      <c r="L20" s="28">
        <v>9.6812161313884673</v>
      </c>
      <c r="M20" s="28">
        <v>10.01989630637955</v>
      </c>
      <c r="N20" s="28">
        <v>10.277578428759846</v>
      </c>
      <c r="O20" s="28">
        <v>10.673068578955615</v>
      </c>
      <c r="P20" s="28">
        <v>11.083075461958337</v>
      </c>
      <c r="Q20" s="28">
        <v>11.492668726457289</v>
      </c>
      <c r="R20" s="28">
        <v>11.850585737968942</v>
      </c>
      <c r="S20" s="28">
        <v>12.145300202036736</v>
      </c>
      <c r="T20" s="28">
        <v>12.409733461264253</v>
      </c>
      <c r="U20" s="28">
        <v>12.959550598307871</v>
      </c>
      <c r="V20" s="28">
        <v>13.20453404379785</v>
      </c>
      <c r="W20" s="30"/>
    </row>
    <row r="21" spans="1:23" ht="15" thickBot="1" x14ac:dyDescent="0.25">
      <c r="A21" s="30"/>
      <c r="B21" s="134" t="s">
        <v>276</v>
      </c>
      <c r="C21" s="27">
        <v>156.07</v>
      </c>
      <c r="D21" s="27">
        <v>164.15419672954519</v>
      </c>
      <c r="E21" s="27">
        <v>171.47614831048418</v>
      </c>
      <c r="F21" s="27">
        <v>180.64472437259494</v>
      </c>
      <c r="G21" s="27">
        <v>189.58778429130211</v>
      </c>
      <c r="H21" s="27">
        <v>197.59479058261505</v>
      </c>
      <c r="I21" s="27">
        <v>204.6733036656851</v>
      </c>
      <c r="J21" s="27">
        <v>213.19089596017983</v>
      </c>
      <c r="K21" s="27">
        <v>226.69948412380546</v>
      </c>
      <c r="L21" s="27">
        <v>236.45499242970305</v>
      </c>
      <c r="M21" s="27">
        <v>244.72695094470444</v>
      </c>
      <c r="N21" s="27">
        <v>251.02060491025858</v>
      </c>
      <c r="O21" s="27">
        <v>260.68009594954714</v>
      </c>
      <c r="P21" s="27">
        <v>270.69414512485793</v>
      </c>
      <c r="Q21" s="27">
        <v>280.69809204040587</v>
      </c>
      <c r="R21" s="27">
        <v>289.43989297727944</v>
      </c>
      <c r="S21" s="27">
        <v>296.63802856523881</v>
      </c>
      <c r="T21" s="27">
        <v>303.09657297331989</v>
      </c>
      <c r="U21" s="27">
        <v>316.52536179623036</v>
      </c>
      <c r="V21" s="27">
        <v>322.50886200556073</v>
      </c>
      <c r="W21" s="30"/>
    </row>
    <row r="22" spans="1:23" x14ac:dyDescent="0.2">
      <c r="A22" s="30"/>
      <c r="B22" s="30"/>
      <c r="C22" s="30"/>
      <c r="D22" s="30"/>
      <c r="E22" s="30"/>
      <c r="F22" s="30"/>
      <c r="G22" s="30"/>
      <c r="H22" s="30"/>
      <c r="I22" s="30"/>
      <c r="J22" s="30"/>
      <c r="K22" s="30"/>
      <c r="L22" s="30"/>
      <c r="M22" s="30"/>
      <c r="N22" s="30"/>
      <c r="O22" s="30"/>
      <c r="P22" s="30"/>
      <c r="Q22" s="30"/>
      <c r="R22" s="30"/>
      <c r="S22" s="30"/>
      <c r="T22" s="30"/>
      <c r="U22" s="30"/>
      <c r="V22" s="30"/>
      <c r="W22" s="30"/>
    </row>
    <row r="23" spans="1:23" ht="15" x14ac:dyDescent="0.25">
      <c r="A23" s="30"/>
      <c r="B23" s="23" t="s">
        <v>269</v>
      </c>
      <c r="C23" s="30"/>
      <c r="D23" s="30"/>
      <c r="E23" s="30"/>
      <c r="F23" s="30"/>
      <c r="G23" s="30"/>
      <c r="H23" s="30"/>
      <c r="I23" s="30"/>
      <c r="J23" s="30"/>
      <c r="K23" s="30"/>
      <c r="L23" s="30"/>
      <c r="M23" s="30"/>
      <c r="N23" s="30"/>
      <c r="O23" s="30"/>
      <c r="P23" s="30"/>
      <c r="Q23" s="30"/>
      <c r="R23" s="30"/>
      <c r="S23" s="30"/>
      <c r="T23" s="30"/>
      <c r="U23" s="30"/>
      <c r="V23" s="30"/>
      <c r="W23" s="30"/>
    </row>
    <row r="24" spans="1:23" ht="15.75" thickBot="1" x14ac:dyDescent="0.3">
      <c r="A24" s="30"/>
      <c r="B24" s="23" t="s">
        <v>261</v>
      </c>
      <c r="C24" s="30"/>
      <c r="D24" s="30"/>
      <c r="E24" s="30"/>
      <c r="F24" s="30"/>
      <c r="G24" s="30"/>
      <c r="H24" s="30"/>
      <c r="I24" s="30"/>
      <c r="J24" s="30"/>
      <c r="K24" s="30"/>
      <c r="L24" s="30"/>
      <c r="M24" s="30"/>
      <c r="N24" s="30"/>
      <c r="O24" s="30"/>
      <c r="P24" s="30"/>
      <c r="Q24" s="30"/>
      <c r="R24" s="30"/>
      <c r="S24" s="30"/>
      <c r="T24" s="30"/>
      <c r="U24" s="30"/>
      <c r="V24" s="30"/>
      <c r="W24" s="30"/>
    </row>
    <row r="25" spans="1:23" ht="33" customHeight="1" thickBot="1" x14ac:dyDescent="0.25">
      <c r="A25" s="30"/>
      <c r="B25" s="132" t="s">
        <v>275</v>
      </c>
      <c r="C25" s="151" t="str">
        <f>'Demand Summary'!D$5</f>
        <v>2018-19</v>
      </c>
      <c r="D25" s="151" t="str">
        <f>'Demand Summary'!E$5</f>
        <v>2019-20</v>
      </c>
      <c r="E25" s="151" t="str">
        <f>'Demand Summary'!F$5</f>
        <v>2020-21</v>
      </c>
      <c r="F25" s="151" t="str">
        <f>'Demand Summary'!G$5</f>
        <v>2021-22</v>
      </c>
      <c r="G25" s="151" t="str">
        <f>'Demand Summary'!H$5</f>
        <v>2022-23</v>
      </c>
      <c r="H25" s="151" t="str">
        <f>'Demand Summary'!I$5</f>
        <v>2023-24</v>
      </c>
      <c r="I25" s="151" t="str">
        <f>'Demand Summary'!J$5</f>
        <v>2024-25</v>
      </c>
      <c r="J25" s="151" t="str">
        <f>'Demand Summary'!K$5</f>
        <v>2025-26</v>
      </c>
      <c r="K25" s="151" t="str">
        <f>'Demand Summary'!L$5</f>
        <v>2026-27</v>
      </c>
      <c r="L25" s="151" t="str">
        <f>'Demand Summary'!M$5</f>
        <v>2027-28</v>
      </c>
      <c r="M25" s="151" t="str">
        <f>'Demand Summary'!N$5</f>
        <v>2028-29</v>
      </c>
      <c r="N25" s="151" t="str">
        <f>'Demand Summary'!O$5</f>
        <v>2029-30</v>
      </c>
      <c r="O25" s="151" t="str">
        <f>'Demand Summary'!P$5</f>
        <v>2030-31</v>
      </c>
      <c r="P25" s="151" t="str">
        <f>'Demand Summary'!Q$5</f>
        <v>2031-32</v>
      </c>
      <c r="Q25" s="151" t="str">
        <f>'Demand Summary'!R$5</f>
        <v>2032-33</v>
      </c>
      <c r="R25" s="151" t="str">
        <f>'Demand Summary'!S$5</f>
        <v>2033-34</v>
      </c>
      <c r="S25" s="151" t="str">
        <f>'Demand Summary'!T$5</f>
        <v>2034-35</v>
      </c>
      <c r="T25" s="151" t="str">
        <f>'Demand Summary'!U$5</f>
        <v>2035-36</v>
      </c>
      <c r="U25" s="151" t="str">
        <f>'Demand Summary'!V$5</f>
        <v>2036-37</v>
      </c>
      <c r="V25" s="151" t="str">
        <f>'Demand Summary'!W$5</f>
        <v>2037-38</v>
      </c>
      <c r="W25" s="30"/>
    </row>
    <row r="26" spans="1:23" ht="15" thickBot="1" x14ac:dyDescent="0.25">
      <c r="A26" s="30"/>
      <c r="B26" s="134" t="s">
        <v>277</v>
      </c>
      <c r="C26" s="27">
        <v>77.73</v>
      </c>
      <c r="D26" s="27">
        <v>92.856303121981099</v>
      </c>
      <c r="E26" s="27">
        <v>108.04277029276845</v>
      </c>
      <c r="F26" s="27">
        <v>124.33735301764179</v>
      </c>
      <c r="G26" s="27">
        <v>139.65788225546632</v>
      </c>
      <c r="H26" s="27">
        <v>155.30281100619925</v>
      </c>
      <c r="I26" s="27">
        <v>170.67087797799726</v>
      </c>
      <c r="J26" s="27">
        <v>189.08363210297296</v>
      </c>
      <c r="K26" s="27">
        <v>208.15855524787338</v>
      </c>
      <c r="L26" s="27">
        <v>227.30395702991146</v>
      </c>
      <c r="M26" s="27">
        <v>242.26353806796442</v>
      </c>
      <c r="N26" s="27">
        <v>257.6906947457054</v>
      </c>
      <c r="O26" s="27">
        <v>278.04381284226758</v>
      </c>
      <c r="P26" s="27">
        <v>292.77943630561629</v>
      </c>
      <c r="Q26" s="27">
        <v>309.59828543923493</v>
      </c>
      <c r="R26" s="27">
        <v>328.5481338300325</v>
      </c>
      <c r="S26" s="27">
        <v>345.64935426376564</v>
      </c>
      <c r="T26" s="27">
        <v>363.78844629753553</v>
      </c>
      <c r="U26" s="27">
        <v>389.44792347214565</v>
      </c>
      <c r="V26" s="27">
        <v>404.09809685768295</v>
      </c>
      <c r="W26" s="30"/>
    </row>
    <row r="27" spans="1:23" ht="15" thickBot="1" x14ac:dyDescent="0.25">
      <c r="A27" s="30"/>
      <c r="B27" s="134" t="s">
        <v>280</v>
      </c>
      <c r="C27" s="28">
        <v>0.26999999999999602</v>
      </c>
      <c r="D27" s="28">
        <v>0.32254215673400211</v>
      </c>
      <c r="E27" s="28">
        <v>0.37529329704162251</v>
      </c>
      <c r="F27" s="28">
        <v>0.4318935457964983</v>
      </c>
      <c r="G27" s="28">
        <v>0.48511035905022482</v>
      </c>
      <c r="H27" s="28">
        <v>0.53945399423221829</v>
      </c>
      <c r="I27" s="28">
        <v>0.59283593276799706</v>
      </c>
      <c r="J27" s="28">
        <v>0.65679378190918669</v>
      </c>
      <c r="K27" s="28">
        <v>0.72305171641482957</v>
      </c>
      <c r="L27" s="28">
        <v>0.78955446285959852</v>
      </c>
      <c r="M27" s="28">
        <v>0.84151750004312476</v>
      </c>
      <c r="N27" s="28">
        <v>0.89510469035565166</v>
      </c>
      <c r="O27" s="28">
        <v>0.96580251469725908</v>
      </c>
      <c r="P27" s="28">
        <v>1.016987621285466</v>
      </c>
      <c r="Q27" s="28">
        <v>1.0754089420892683</v>
      </c>
      <c r="R27" s="28">
        <v>1.1412324216404386</v>
      </c>
      <c r="S27" s="28">
        <v>1.2006345767555899</v>
      </c>
      <c r="T27" s="28">
        <v>1.2636418435652672</v>
      </c>
      <c r="U27" s="28">
        <v>1.352771636915918</v>
      </c>
      <c r="V27" s="28">
        <v>1.4036599273326829</v>
      </c>
      <c r="W27" s="30"/>
    </row>
    <row r="28" spans="1:23" ht="15" thickBot="1" x14ac:dyDescent="0.25">
      <c r="A28" s="30"/>
      <c r="B28" s="134" t="s">
        <v>279</v>
      </c>
      <c r="C28" s="27">
        <v>0</v>
      </c>
      <c r="D28" s="27">
        <v>0</v>
      </c>
      <c r="E28" s="27">
        <v>0</v>
      </c>
      <c r="F28" s="27">
        <v>0</v>
      </c>
      <c r="G28" s="27">
        <v>0</v>
      </c>
      <c r="H28" s="27">
        <v>0</v>
      </c>
      <c r="I28" s="27">
        <v>0</v>
      </c>
      <c r="J28" s="27">
        <v>0</v>
      </c>
      <c r="K28" s="27">
        <v>0</v>
      </c>
      <c r="L28" s="27">
        <v>0</v>
      </c>
      <c r="M28" s="27">
        <v>0</v>
      </c>
      <c r="N28" s="27">
        <v>0</v>
      </c>
      <c r="O28" s="27">
        <v>0</v>
      </c>
      <c r="P28" s="27">
        <v>0</v>
      </c>
      <c r="Q28" s="27">
        <v>0</v>
      </c>
      <c r="R28" s="27">
        <v>0</v>
      </c>
      <c r="S28" s="27">
        <v>0</v>
      </c>
      <c r="T28" s="27">
        <v>0</v>
      </c>
      <c r="U28" s="27">
        <v>0</v>
      </c>
      <c r="V28" s="27">
        <v>0</v>
      </c>
      <c r="W28" s="30"/>
    </row>
    <row r="29" spans="1:23" ht="15" thickBot="1" x14ac:dyDescent="0.25">
      <c r="A29" s="30"/>
      <c r="B29" s="134" t="s">
        <v>278</v>
      </c>
      <c r="C29" s="28">
        <v>27.010000000000005</v>
      </c>
      <c r="D29" s="28">
        <v>32.266161679206363</v>
      </c>
      <c r="E29" s="28">
        <v>37.543229455907337</v>
      </c>
      <c r="F29" s="28">
        <v>43.205350636903461</v>
      </c>
      <c r="G29" s="28">
        <v>48.52900295536017</v>
      </c>
      <c r="H29" s="28">
        <v>53.965379200790466</v>
      </c>
      <c r="I29" s="28">
        <v>59.305550163202184</v>
      </c>
      <c r="J29" s="28">
        <v>65.703703886547004</v>
      </c>
      <c r="K29" s="28">
        <v>72.331951334684902</v>
      </c>
      <c r="L29" s="28">
        <v>78.984689043842849</v>
      </c>
      <c r="M29" s="28">
        <v>84.182917319126631</v>
      </c>
      <c r="N29" s="28">
        <v>89.543621061128249</v>
      </c>
      <c r="O29" s="28">
        <v>96.616021933225795</v>
      </c>
      <c r="P29" s="28">
        <v>101.73642833673858</v>
      </c>
      <c r="Q29" s="28">
        <v>107.58072416973795</v>
      </c>
      <c r="R29" s="28">
        <v>114.16551003150869</v>
      </c>
      <c r="S29" s="28">
        <v>120.10792562285224</v>
      </c>
      <c r="T29" s="28">
        <v>126.4109859062965</v>
      </c>
      <c r="U29" s="28">
        <v>135.32726634481725</v>
      </c>
      <c r="V29" s="28">
        <v>140.41798013799058</v>
      </c>
      <c r="W29" s="30"/>
    </row>
    <row r="30" spans="1:23" ht="15" thickBot="1" x14ac:dyDescent="0.25">
      <c r="A30" s="30"/>
      <c r="B30" s="134" t="s">
        <v>276</v>
      </c>
      <c r="C30" s="27">
        <v>0</v>
      </c>
      <c r="D30" s="27">
        <v>0</v>
      </c>
      <c r="E30" s="27">
        <v>0</v>
      </c>
      <c r="F30" s="27">
        <v>0</v>
      </c>
      <c r="G30" s="27">
        <v>0</v>
      </c>
      <c r="H30" s="27">
        <v>0</v>
      </c>
      <c r="I30" s="27">
        <v>0</v>
      </c>
      <c r="J30" s="27">
        <v>0</v>
      </c>
      <c r="K30" s="27">
        <v>0</v>
      </c>
      <c r="L30" s="27">
        <v>0</v>
      </c>
      <c r="M30" s="27">
        <v>0</v>
      </c>
      <c r="N30" s="27">
        <v>0</v>
      </c>
      <c r="O30" s="27">
        <v>0</v>
      </c>
      <c r="P30" s="27">
        <v>0</v>
      </c>
      <c r="Q30" s="27">
        <v>0</v>
      </c>
      <c r="R30" s="27">
        <v>0</v>
      </c>
      <c r="S30" s="27">
        <v>0</v>
      </c>
      <c r="T30" s="27">
        <v>0</v>
      </c>
      <c r="U30" s="27">
        <v>0</v>
      </c>
      <c r="V30" s="27">
        <v>0</v>
      </c>
      <c r="W30" s="30"/>
    </row>
    <row r="31" spans="1:23" x14ac:dyDescent="0.2">
      <c r="A31" s="30"/>
      <c r="B31" s="30"/>
      <c r="C31" s="30"/>
      <c r="D31" s="30"/>
      <c r="E31" s="30"/>
      <c r="F31" s="30"/>
      <c r="G31" s="30"/>
      <c r="H31" s="30"/>
      <c r="I31" s="30"/>
      <c r="J31" s="30"/>
      <c r="K31" s="30"/>
      <c r="L31" s="30"/>
      <c r="M31" s="30"/>
      <c r="N31" s="30"/>
      <c r="O31" s="30"/>
      <c r="P31" s="30"/>
      <c r="Q31" s="30"/>
      <c r="R31" s="30"/>
      <c r="S31" s="30"/>
      <c r="T31" s="30"/>
      <c r="U31" s="30"/>
      <c r="V31" s="30"/>
      <c r="W31" s="30"/>
    </row>
    <row r="32" spans="1:23" ht="15.75" thickBot="1" x14ac:dyDescent="0.3">
      <c r="A32" s="30"/>
      <c r="B32" s="23" t="s">
        <v>281</v>
      </c>
      <c r="C32" s="30"/>
      <c r="D32" s="30"/>
      <c r="E32" s="30"/>
      <c r="F32" s="30"/>
      <c r="G32" s="30"/>
      <c r="H32" s="30"/>
      <c r="I32" s="30"/>
      <c r="J32" s="30"/>
      <c r="K32" s="30"/>
      <c r="L32" s="30"/>
      <c r="M32" s="30"/>
      <c r="N32" s="30"/>
      <c r="O32" s="30"/>
      <c r="P32" s="30"/>
      <c r="Q32" s="30"/>
      <c r="R32" s="30"/>
      <c r="S32" s="30"/>
      <c r="T32" s="30"/>
      <c r="U32" s="30"/>
      <c r="V32" s="30"/>
      <c r="W32" s="30"/>
    </row>
    <row r="33" spans="1:23" ht="33" customHeight="1" thickBot="1" x14ac:dyDescent="0.25">
      <c r="A33" s="30"/>
      <c r="B33" s="132" t="s">
        <v>275</v>
      </c>
      <c r="C33" s="151" t="str">
        <f>LEFT(C$8,4)</f>
        <v>2018</v>
      </c>
      <c r="D33" s="151" t="str">
        <f t="shared" ref="D33:V33" si="1">LEFT(D$8,4)</f>
        <v>2019</v>
      </c>
      <c r="E33" s="151" t="str">
        <f t="shared" si="1"/>
        <v>2020</v>
      </c>
      <c r="F33" s="151" t="str">
        <f t="shared" si="1"/>
        <v>2021</v>
      </c>
      <c r="G33" s="151" t="str">
        <f t="shared" si="1"/>
        <v>2022</v>
      </c>
      <c r="H33" s="151" t="str">
        <f t="shared" si="1"/>
        <v>2023</v>
      </c>
      <c r="I33" s="151" t="str">
        <f t="shared" si="1"/>
        <v>2024</v>
      </c>
      <c r="J33" s="151" t="str">
        <f t="shared" si="1"/>
        <v>2025</v>
      </c>
      <c r="K33" s="151" t="str">
        <f t="shared" si="1"/>
        <v>2026</v>
      </c>
      <c r="L33" s="151" t="str">
        <f t="shared" si="1"/>
        <v>2027</v>
      </c>
      <c r="M33" s="151" t="str">
        <f t="shared" si="1"/>
        <v>2028</v>
      </c>
      <c r="N33" s="151" t="str">
        <f t="shared" si="1"/>
        <v>2029</v>
      </c>
      <c r="O33" s="151" t="str">
        <f t="shared" si="1"/>
        <v>2030</v>
      </c>
      <c r="P33" s="151" t="str">
        <f t="shared" si="1"/>
        <v>2031</v>
      </c>
      <c r="Q33" s="151" t="str">
        <f t="shared" si="1"/>
        <v>2032</v>
      </c>
      <c r="R33" s="151" t="str">
        <f t="shared" si="1"/>
        <v>2033</v>
      </c>
      <c r="S33" s="151" t="str">
        <f t="shared" si="1"/>
        <v>2034</v>
      </c>
      <c r="T33" s="151" t="str">
        <f t="shared" si="1"/>
        <v>2035</v>
      </c>
      <c r="U33" s="151" t="str">
        <f t="shared" si="1"/>
        <v>2036</v>
      </c>
      <c r="V33" s="151" t="str">
        <f t="shared" si="1"/>
        <v>2037</v>
      </c>
      <c r="W33" s="30"/>
    </row>
    <row r="34" spans="1:23" ht="15" thickBot="1" x14ac:dyDescent="0.25">
      <c r="A34" s="30"/>
      <c r="B34" s="134" t="s">
        <v>277</v>
      </c>
      <c r="C34" s="27">
        <v>77.73</v>
      </c>
      <c r="D34" s="27">
        <v>91.109546000353433</v>
      </c>
      <c r="E34" s="27">
        <v>106.55444289267804</v>
      </c>
      <c r="F34" s="27">
        <v>121.68010997477192</v>
      </c>
      <c r="G34" s="27">
        <v>137.06066413164385</v>
      </c>
      <c r="H34" s="27">
        <v>153.30861796726077</v>
      </c>
      <c r="I34" s="27">
        <v>167.85063374506268</v>
      </c>
      <c r="J34" s="27">
        <v>185.99395815165079</v>
      </c>
      <c r="K34" s="27">
        <v>204.66044728748088</v>
      </c>
      <c r="L34" s="27">
        <v>222.67531277372373</v>
      </c>
      <c r="M34" s="27">
        <v>240.95822657983027</v>
      </c>
      <c r="N34" s="27">
        <v>255.92112332984158</v>
      </c>
      <c r="O34" s="27">
        <v>273.45975506487036</v>
      </c>
      <c r="P34" s="27">
        <v>293.9347087229707</v>
      </c>
      <c r="Q34" s="27">
        <v>312.01227646287754</v>
      </c>
      <c r="R34" s="27">
        <v>332.78796917990798</v>
      </c>
      <c r="S34" s="27">
        <v>355.14661097489602</v>
      </c>
      <c r="T34" s="27">
        <v>371.32824569988247</v>
      </c>
      <c r="U34" s="27">
        <v>397.05796994131032</v>
      </c>
      <c r="V34" s="27">
        <v>414.32117516303174</v>
      </c>
      <c r="W34" s="30"/>
    </row>
    <row r="35" spans="1:23" ht="15" thickBot="1" x14ac:dyDescent="0.25">
      <c r="A35" s="30"/>
      <c r="B35" s="134" t="s">
        <v>280</v>
      </c>
      <c r="C35" s="28">
        <v>0.26999999999999602</v>
      </c>
      <c r="D35" s="28">
        <v>0.31647468699466685</v>
      </c>
      <c r="E35" s="28">
        <v>0.37012349904829023</v>
      </c>
      <c r="F35" s="28">
        <v>0.42266344645811671</v>
      </c>
      <c r="G35" s="28">
        <v>0.47608876000958844</v>
      </c>
      <c r="H35" s="28">
        <v>0.53252704041119614</v>
      </c>
      <c r="I35" s="28">
        <v>0.5830396386359098</v>
      </c>
      <c r="J35" s="28">
        <v>0.64606160685639225</v>
      </c>
      <c r="K35" s="28">
        <v>0.71090082037335378</v>
      </c>
      <c r="L35" s="28">
        <v>0.77347657852703833</v>
      </c>
      <c r="M35" s="28">
        <v>0.83698341922749364</v>
      </c>
      <c r="N35" s="28">
        <v>0.88895797374317453</v>
      </c>
      <c r="O35" s="28">
        <v>0.94987950427781698</v>
      </c>
      <c r="P35" s="28">
        <v>1.0210005320365667</v>
      </c>
      <c r="Q35" s="28">
        <v>1.0837940903766139</v>
      </c>
      <c r="R35" s="28">
        <v>1.1559597540019695</v>
      </c>
      <c r="S35" s="28">
        <v>1.2336238899166005</v>
      </c>
      <c r="T35" s="28">
        <v>1.289831806753682</v>
      </c>
      <c r="U35" s="28">
        <v>1.3792056076694621</v>
      </c>
      <c r="V35" s="28">
        <v>1.4391704270424839</v>
      </c>
      <c r="W35" s="30"/>
    </row>
    <row r="36" spans="1:23" ht="15" thickBot="1" x14ac:dyDescent="0.25">
      <c r="A36" s="30"/>
      <c r="B36" s="134" t="s">
        <v>279</v>
      </c>
      <c r="C36" s="27">
        <v>0</v>
      </c>
      <c r="D36" s="27">
        <v>0</v>
      </c>
      <c r="E36" s="27">
        <v>0</v>
      </c>
      <c r="F36" s="27">
        <v>0</v>
      </c>
      <c r="G36" s="27">
        <v>0</v>
      </c>
      <c r="H36" s="27">
        <v>0</v>
      </c>
      <c r="I36" s="27">
        <v>0</v>
      </c>
      <c r="J36" s="27">
        <v>0</v>
      </c>
      <c r="K36" s="27">
        <v>0</v>
      </c>
      <c r="L36" s="27">
        <v>0</v>
      </c>
      <c r="M36" s="27">
        <v>0</v>
      </c>
      <c r="N36" s="27">
        <v>0</v>
      </c>
      <c r="O36" s="27">
        <v>0</v>
      </c>
      <c r="P36" s="27">
        <v>0</v>
      </c>
      <c r="Q36" s="27">
        <v>0</v>
      </c>
      <c r="R36" s="27">
        <v>0</v>
      </c>
      <c r="S36" s="27">
        <v>0</v>
      </c>
      <c r="T36" s="27">
        <v>0</v>
      </c>
      <c r="U36" s="27">
        <v>0</v>
      </c>
      <c r="V36" s="27">
        <v>0</v>
      </c>
      <c r="W36" s="30"/>
    </row>
    <row r="37" spans="1:23" ht="15" thickBot="1" x14ac:dyDescent="0.25">
      <c r="A37" s="30"/>
      <c r="B37" s="134" t="s">
        <v>278</v>
      </c>
      <c r="C37" s="28">
        <v>27.010000000000005</v>
      </c>
      <c r="D37" s="28">
        <v>31.659189984170155</v>
      </c>
      <c r="E37" s="28">
        <v>37.026058182570893</v>
      </c>
      <c r="F37" s="28">
        <v>42.281998847531071</v>
      </c>
      <c r="G37" s="28">
        <v>47.626508917994357</v>
      </c>
      <c r="H37" s="28">
        <v>53.272427264836153</v>
      </c>
      <c r="I37" s="28">
        <v>58.325557924278172</v>
      </c>
      <c r="J37" s="28">
        <v>64.630088893298421</v>
      </c>
      <c r="K37" s="28">
        <v>71.116411697347957</v>
      </c>
      <c r="L37" s="28">
        <v>77.376305133388342</v>
      </c>
      <c r="M37" s="28">
        <v>83.729341308648088</v>
      </c>
      <c r="N37" s="28">
        <v>88.928721743715698</v>
      </c>
      <c r="O37" s="28">
        <v>95.023131150162726</v>
      </c>
      <c r="P37" s="28">
        <v>102.13786803817629</v>
      </c>
      <c r="Q37" s="28">
        <v>108.41954955953076</v>
      </c>
      <c r="R37" s="28">
        <v>115.63878872442194</v>
      </c>
      <c r="S37" s="28">
        <v>123.40807876536655</v>
      </c>
      <c r="T37" s="28">
        <v>129.03095222377237</v>
      </c>
      <c r="U37" s="28">
        <v>137.9716424561276</v>
      </c>
      <c r="V37" s="28">
        <v>143.97034531266553</v>
      </c>
      <c r="W37" s="30"/>
    </row>
    <row r="38" spans="1:23" ht="15" thickBot="1" x14ac:dyDescent="0.25">
      <c r="A38" s="30"/>
      <c r="B38" s="134" t="s">
        <v>276</v>
      </c>
      <c r="C38" s="27">
        <v>0</v>
      </c>
      <c r="D38" s="27">
        <v>0</v>
      </c>
      <c r="E38" s="27">
        <v>0</v>
      </c>
      <c r="F38" s="27">
        <v>0</v>
      </c>
      <c r="G38" s="27">
        <v>0</v>
      </c>
      <c r="H38" s="27">
        <v>0</v>
      </c>
      <c r="I38" s="27">
        <v>0</v>
      </c>
      <c r="J38" s="27">
        <v>0</v>
      </c>
      <c r="K38" s="27">
        <v>0</v>
      </c>
      <c r="L38" s="27">
        <v>0</v>
      </c>
      <c r="M38" s="27">
        <v>0</v>
      </c>
      <c r="N38" s="27">
        <v>0</v>
      </c>
      <c r="O38" s="27">
        <v>0</v>
      </c>
      <c r="P38" s="27">
        <v>0</v>
      </c>
      <c r="Q38" s="27">
        <v>0</v>
      </c>
      <c r="R38" s="27">
        <v>0</v>
      </c>
      <c r="S38" s="27">
        <v>0</v>
      </c>
      <c r="T38" s="27">
        <v>0</v>
      </c>
      <c r="U38" s="27">
        <v>0</v>
      </c>
      <c r="V38" s="27">
        <v>0</v>
      </c>
      <c r="W38" s="30"/>
    </row>
    <row r="39" spans="1:23" x14ac:dyDescent="0.2">
      <c r="A39" s="30"/>
      <c r="B39" s="30"/>
      <c r="C39" s="30"/>
      <c r="D39" s="30"/>
      <c r="E39" s="30"/>
      <c r="F39" s="30"/>
      <c r="G39" s="30"/>
      <c r="H39" s="30"/>
      <c r="I39" s="30"/>
      <c r="J39" s="30"/>
      <c r="K39" s="30"/>
      <c r="L39" s="30"/>
      <c r="M39" s="30"/>
      <c r="N39" s="30"/>
      <c r="O39" s="30"/>
      <c r="P39" s="30"/>
      <c r="Q39" s="30"/>
      <c r="R39" s="30"/>
      <c r="S39" s="30"/>
      <c r="T39" s="30"/>
      <c r="U39" s="30"/>
      <c r="V39" s="30"/>
      <c r="W39" s="30"/>
    </row>
    <row r="40" spans="1:23" ht="15" x14ac:dyDescent="0.25">
      <c r="A40" s="30"/>
      <c r="B40" s="23" t="s">
        <v>272</v>
      </c>
      <c r="C40" s="30"/>
      <c r="D40" s="30"/>
      <c r="E40" s="30"/>
      <c r="F40" s="30"/>
      <c r="G40" s="30"/>
      <c r="H40" s="30"/>
      <c r="I40" s="30"/>
      <c r="J40" s="30"/>
      <c r="K40" s="30"/>
      <c r="L40" s="30"/>
      <c r="M40" s="30"/>
      <c r="N40" s="30"/>
      <c r="O40" s="30"/>
      <c r="P40" s="30"/>
      <c r="Q40" s="30"/>
      <c r="R40" s="30"/>
      <c r="S40" s="30"/>
      <c r="T40" s="30"/>
      <c r="U40" s="30"/>
      <c r="V40" s="30"/>
      <c r="W40" s="30"/>
    </row>
    <row r="41" spans="1:23" ht="15.75" thickBot="1" x14ac:dyDescent="0.3">
      <c r="A41" s="30"/>
      <c r="B41" s="23" t="s">
        <v>261</v>
      </c>
      <c r="C41" s="30"/>
      <c r="D41" s="30"/>
      <c r="E41" s="30"/>
      <c r="F41" s="30"/>
      <c r="G41" s="30"/>
      <c r="H41" s="30"/>
      <c r="I41" s="30"/>
      <c r="J41" s="30"/>
      <c r="K41" s="30"/>
      <c r="L41" s="30"/>
      <c r="M41" s="30"/>
      <c r="N41" s="30"/>
      <c r="O41" s="30"/>
      <c r="P41" s="30"/>
      <c r="Q41" s="30"/>
      <c r="R41" s="30"/>
      <c r="S41" s="30"/>
      <c r="T41" s="30"/>
      <c r="U41" s="30"/>
      <c r="V41" s="30"/>
      <c r="W41" s="30"/>
    </row>
    <row r="42" spans="1:23" ht="33" customHeight="1" thickBot="1" x14ac:dyDescent="0.25">
      <c r="A42" s="30"/>
      <c r="B42" s="132" t="s">
        <v>275</v>
      </c>
      <c r="C42" s="151" t="str">
        <f>'Demand Summary'!D$5</f>
        <v>2018-19</v>
      </c>
      <c r="D42" s="151" t="str">
        <f>'Demand Summary'!E$5</f>
        <v>2019-20</v>
      </c>
      <c r="E42" s="151" t="str">
        <f>'Demand Summary'!F$5</f>
        <v>2020-21</v>
      </c>
      <c r="F42" s="151" t="str">
        <f>'Demand Summary'!G$5</f>
        <v>2021-22</v>
      </c>
      <c r="G42" s="151" t="str">
        <f>'Demand Summary'!H$5</f>
        <v>2022-23</v>
      </c>
      <c r="H42" s="151" t="str">
        <f>'Demand Summary'!I$5</f>
        <v>2023-24</v>
      </c>
      <c r="I42" s="151" t="str">
        <f>'Demand Summary'!J$5</f>
        <v>2024-25</v>
      </c>
      <c r="J42" s="151" t="str">
        <f>'Demand Summary'!K$5</f>
        <v>2025-26</v>
      </c>
      <c r="K42" s="151" t="str">
        <f>'Demand Summary'!L$5</f>
        <v>2026-27</v>
      </c>
      <c r="L42" s="151" t="str">
        <f>'Demand Summary'!M$5</f>
        <v>2027-28</v>
      </c>
      <c r="M42" s="151" t="str">
        <f>'Demand Summary'!N$5</f>
        <v>2028-29</v>
      </c>
      <c r="N42" s="151" t="str">
        <f>'Demand Summary'!O$5</f>
        <v>2029-30</v>
      </c>
      <c r="O42" s="151" t="str">
        <f>'Demand Summary'!P$5</f>
        <v>2030-31</v>
      </c>
      <c r="P42" s="151" t="str">
        <f>'Demand Summary'!Q$5</f>
        <v>2031-32</v>
      </c>
      <c r="Q42" s="151" t="str">
        <f>'Demand Summary'!R$5</f>
        <v>2032-33</v>
      </c>
      <c r="R42" s="151" t="str">
        <f>'Demand Summary'!S$5</f>
        <v>2033-34</v>
      </c>
      <c r="S42" s="151" t="str">
        <f>'Demand Summary'!T$5</f>
        <v>2034-35</v>
      </c>
      <c r="T42" s="151" t="str">
        <f>'Demand Summary'!U$5</f>
        <v>2035-36</v>
      </c>
      <c r="U42" s="151" t="str">
        <f>'Demand Summary'!V$5</f>
        <v>2036-37</v>
      </c>
      <c r="V42" s="151" t="str">
        <f>'Demand Summary'!W$5</f>
        <v>2037-38</v>
      </c>
      <c r="W42" s="30"/>
    </row>
    <row r="43" spans="1:23" ht="15" thickBot="1" x14ac:dyDescent="0.25">
      <c r="A43" s="30"/>
      <c r="B43" s="134" t="s">
        <v>277</v>
      </c>
      <c r="C43" s="27">
        <v>28.377477500000001</v>
      </c>
      <c r="D43" s="27">
        <v>33.500030422533506</v>
      </c>
      <c r="E43" s="27">
        <v>38.174847115983717</v>
      </c>
      <c r="F43" s="27">
        <v>43.943486089492716</v>
      </c>
      <c r="G43" s="27">
        <v>47.927023443043844</v>
      </c>
      <c r="H43" s="27">
        <v>51.541795546957118</v>
      </c>
      <c r="I43" s="27">
        <v>57.311449568571099</v>
      </c>
      <c r="J43" s="27">
        <v>62.275125801239305</v>
      </c>
      <c r="K43" s="27">
        <v>67.555858872231042</v>
      </c>
      <c r="L43" s="27">
        <v>73.26141981686321</v>
      </c>
      <c r="M43" s="27">
        <v>78.4448716729609</v>
      </c>
      <c r="N43" s="27">
        <v>84.327517586144054</v>
      </c>
      <c r="O43" s="27">
        <v>89.069098668624548</v>
      </c>
      <c r="P43" s="27">
        <v>95.263759064576959</v>
      </c>
      <c r="Q43" s="27">
        <v>101.26410901016479</v>
      </c>
      <c r="R43" s="27">
        <v>105.75320674668608</v>
      </c>
      <c r="S43" s="27">
        <v>109.79584566806705</v>
      </c>
      <c r="T43" s="27">
        <v>117.44077415277539</v>
      </c>
      <c r="U43" s="27">
        <v>124.61821444559043</v>
      </c>
      <c r="V43" s="27">
        <v>128.80184125520702</v>
      </c>
      <c r="W43" s="30"/>
    </row>
    <row r="44" spans="1:23" ht="15" thickBot="1" x14ac:dyDescent="0.25">
      <c r="A44" s="30"/>
      <c r="B44" s="134" t="s">
        <v>280</v>
      </c>
      <c r="C44" s="28">
        <v>3.0399999999999991</v>
      </c>
      <c r="D44" s="28">
        <v>3.588764804218485</v>
      </c>
      <c r="E44" s="28">
        <v>4.0895648752638607</v>
      </c>
      <c r="F44" s="28">
        <v>4.7075430757387693</v>
      </c>
      <c r="G44" s="28">
        <v>5.1342883195609232</v>
      </c>
      <c r="H44" s="28">
        <v>5.5215287709328322</v>
      </c>
      <c r="I44" s="28">
        <v>6.1396157106795428</v>
      </c>
      <c r="J44" s="28">
        <v>6.6713604983306496</v>
      </c>
      <c r="K44" s="28">
        <v>7.2370707005787267</v>
      </c>
      <c r="L44" s="28">
        <v>7.8482915277886889</v>
      </c>
      <c r="M44" s="28">
        <v>8.4035802648702997</v>
      </c>
      <c r="N44" s="28">
        <v>9.0337717107476436</v>
      </c>
      <c r="O44" s="28">
        <v>9.5417240645374051</v>
      </c>
      <c r="P44" s="28">
        <v>10.205340751527828</v>
      </c>
      <c r="Q44" s="28">
        <v>10.848141502038047</v>
      </c>
      <c r="R44" s="28">
        <v>11.329046019327322</v>
      </c>
      <c r="S44" s="28">
        <v>11.762122649235621</v>
      </c>
      <c r="T44" s="28">
        <v>12.581102510765362</v>
      </c>
      <c r="U44" s="28">
        <v>13.350001666448165</v>
      </c>
      <c r="V44" s="28">
        <v>13.798181935509604</v>
      </c>
      <c r="W44" s="30"/>
    </row>
    <row r="45" spans="1:23" ht="15" thickBot="1" x14ac:dyDescent="0.25">
      <c r="A45" s="30"/>
      <c r="B45" s="134" t="s">
        <v>279</v>
      </c>
      <c r="C45" s="27">
        <v>1.5999999999999979</v>
      </c>
      <c r="D45" s="27">
        <v>1.888823581167614</v>
      </c>
      <c r="E45" s="27">
        <v>2.152402565928341</v>
      </c>
      <c r="F45" s="27">
        <v>2.4776542503888237</v>
      </c>
      <c r="G45" s="27">
        <v>2.7022570102952272</v>
      </c>
      <c r="H45" s="27">
        <v>2.9060677741751917</v>
      </c>
      <c r="I45" s="27">
        <v>3.2313766898313645</v>
      </c>
      <c r="J45" s="27">
        <v>3.5112423675424651</v>
      </c>
      <c r="K45" s="27">
        <v>3.8089845792519696</v>
      </c>
      <c r="L45" s="27">
        <v>4.1306797514677385</v>
      </c>
      <c r="M45" s="27">
        <v>4.422936981510702</v>
      </c>
      <c r="N45" s="27">
        <v>4.7546166898671913</v>
      </c>
      <c r="O45" s="27">
        <v>5.0219600339670478</v>
      </c>
      <c r="P45" s="27">
        <v>5.3712319744883104</v>
      </c>
      <c r="Q45" s="27">
        <v>5.7095481589673795</v>
      </c>
      <c r="R45" s="27">
        <v>5.9626557996459439</v>
      </c>
      <c r="S45" s="27">
        <v>6.1905908680187025</v>
      </c>
      <c r="T45" s="27">
        <v>6.6216329004028012</v>
      </c>
      <c r="U45" s="27">
        <v>7.0263166665516508</v>
      </c>
      <c r="V45" s="27">
        <v>7.2622010186892396</v>
      </c>
      <c r="W45" s="30"/>
    </row>
    <row r="46" spans="1:23" ht="15" thickBot="1" x14ac:dyDescent="0.25">
      <c r="A46" s="30"/>
      <c r="B46" s="134" t="s">
        <v>278</v>
      </c>
      <c r="C46" s="28">
        <v>0.66000000000000369</v>
      </c>
      <c r="D46" s="28">
        <v>0.77913972723164449</v>
      </c>
      <c r="E46" s="28">
        <v>0.88786605844544653</v>
      </c>
      <c r="F46" s="28">
        <v>1.0220323782853953</v>
      </c>
      <c r="G46" s="28">
        <v>1.1146810167467933</v>
      </c>
      <c r="H46" s="28">
        <v>1.1987529568472652</v>
      </c>
      <c r="I46" s="28">
        <v>1.3329428845554361</v>
      </c>
      <c r="J46" s="28">
        <v>1.4483874766112734</v>
      </c>
      <c r="K46" s="28">
        <v>1.5712061389414487</v>
      </c>
      <c r="L46" s="28">
        <v>1.7039053974804403</v>
      </c>
      <c r="M46" s="28">
        <v>1.8244615048731703</v>
      </c>
      <c r="N46" s="28">
        <v>1.9612793845702328</v>
      </c>
      <c r="O46" s="28">
        <v>2.0715585140114285</v>
      </c>
      <c r="P46" s="28">
        <v>2.2156331894764492</v>
      </c>
      <c r="Q46" s="28">
        <v>2.3551886155740505</v>
      </c>
      <c r="R46" s="28">
        <v>2.459595517353975</v>
      </c>
      <c r="S46" s="28">
        <v>2.5536187330577604</v>
      </c>
      <c r="T46" s="28">
        <v>2.731423571416201</v>
      </c>
      <c r="U46" s="28">
        <v>2.8983556249525861</v>
      </c>
      <c r="V46" s="28">
        <v>2.9956579202093678</v>
      </c>
      <c r="W46" s="30"/>
    </row>
    <row r="47" spans="1:23" ht="15" thickBot="1" x14ac:dyDescent="0.25">
      <c r="A47" s="30"/>
      <c r="B47" s="134" t="s">
        <v>276</v>
      </c>
      <c r="C47" s="27">
        <v>43.500000000000007</v>
      </c>
      <c r="D47" s="27">
        <v>51.352391112994724</v>
      </c>
      <c r="E47" s="27">
        <v>58.518444761176951</v>
      </c>
      <c r="F47" s="27">
        <v>67.361224932446277</v>
      </c>
      <c r="G47" s="27">
        <v>73.467612467401551</v>
      </c>
      <c r="H47" s="27">
        <v>79.008717610387833</v>
      </c>
      <c r="I47" s="27">
        <v>87.853053754789954</v>
      </c>
      <c r="J47" s="27">
        <v>95.461901867560613</v>
      </c>
      <c r="K47" s="27">
        <v>103.55676824841285</v>
      </c>
      <c r="L47" s="27">
        <v>112.30285574302896</v>
      </c>
      <c r="M47" s="27">
        <v>120.24859918482183</v>
      </c>
      <c r="N47" s="27">
        <v>129.26614125576407</v>
      </c>
      <c r="O47" s="27">
        <v>136.53453842347926</v>
      </c>
      <c r="P47" s="27">
        <v>146.03036930640147</v>
      </c>
      <c r="Q47" s="27">
        <v>155.22834057192605</v>
      </c>
      <c r="R47" s="27">
        <v>162.10970455287452</v>
      </c>
      <c r="S47" s="27">
        <v>168.30668922425951</v>
      </c>
      <c r="T47" s="27">
        <v>180.02564447970155</v>
      </c>
      <c r="U47" s="27">
        <v>191.02798437187323</v>
      </c>
      <c r="V47" s="27">
        <v>197.44109019561398</v>
      </c>
      <c r="W47" s="30"/>
    </row>
    <row r="48" spans="1:23" x14ac:dyDescent="0.2">
      <c r="A48" s="30"/>
      <c r="B48" s="30"/>
      <c r="C48" s="30"/>
      <c r="D48" s="30"/>
      <c r="E48" s="30"/>
      <c r="F48" s="30"/>
      <c r="G48" s="30"/>
      <c r="H48" s="30"/>
      <c r="I48" s="30"/>
      <c r="J48" s="30"/>
      <c r="K48" s="30"/>
      <c r="L48" s="30"/>
      <c r="M48" s="30"/>
      <c r="N48" s="30"/>
      <c r="O48" s="30"/>
      <c r="P48" s="30"/>
      <c r="Q48" s="30"/>
      <c r="R48" s="30"/>
      <c r="S48" s="30"/>
      <c r="T48" s="30"/>
      <c r="U48" s="30"/>
      <c r="V48" s="30"/>
      <c r="W48" s="30"/>
    </row>
    <row r="49" spans="1:23" ht="15.75" thickBot="1" x14ac:dyDescent="0.3">
      <c r="A49" s="30"/>
      <c r="B49" s="23" t="s">
        <v>281</v>
      </c>
      <c r="C49" s="30"/>
      <c r="D49" s="30"/>
      <c r="E49" s="30"/>
      <c r="F49" s="30"/>
      <c r="G49" s="30"/>
      <c r="H49" s="30"/>
      <c r="I49" s="30"/>
      <c r="J49" s="30"/>
      <c r="K49" s="30"/>
      <c r="L49" s="30"/>
      <c r="M49" s="30"/>
      <c r="N49" s="30"/>
      <c r="O49" s="30"/>
      <c r="P49" s="30"/>
      <c r="Q49" s="30"/>
      <c r="R49" s="30"/>
      <c r="S49" s="30"/>
      <c r="T49" s="30"/>
      <c r="U49" s="30"/>
      <c r="V49" s="30"/>
      <c r="W49" s="30"/>
    </row>
    <row r="50" spans="1:23" ht="33" customHeight="1" thickBot="1" x14ac:dyDescent="0.25">
      <c r="A50" s="30"/>
      <c r="B50" s="132" t="s">
        <v>275</v>
      </c>
      <c r="C50" s="151" t="str">
        <f>LEFT(C$8,4)</f>
        <v>2018</v>
      </c>
      <c r="D50" s="151" t="str">
        <f t="shared" ref="D50:V50" si="2">LEFT(D$8,4)</f>
        <v>2019</v>
      </c>
      <c r="E50" s="151" t="str">
        <f t="shared" si="2"/>
        <v>2020</v>
      </c>
      <c r="F50" s="151" t="str">
        <f t="shared" si="2"/>
        <v>2021</v>
      </c>
      <c r="G50" s="151" t="str">
        <f t="shared" si="2"/>
        <v>2022</v>
      </c>
      <c r="H50" s="151" t="str">
        <f t="shared" si="2"/>
        <v>2023</v>
      </c>
      <c r="I50" s="151" t="str">
        <f t="shared" si="2"/>
        <v>2024</v>
      </c>
      <c r="J50" s="151" t="str">
        <f t="shared" si="2"/>
        <v>2025</v>
      </c>
      <c r="K50" s="151" t="str">
        <f t="shared" si="2"/>
        <v>2026</v>
      </c>
      <c r="L50" s="151" t="str">
        <f t="shared" si="2"/>
        <v>2027</v>
      </c>
      <c r="M50" s="151" t="str">
        <f t="shared" si="2"/>
        <v>2028</v>
      </c>
      <c r="N50" s="151" t="str">
        <f t="shared" si="2"/>
        <v>2029</v>
      </c>
      <c r="O50" s="151" t="str">
        <f t="shared" si="2"/>
        <v>2030</v>
      </c>
      <c r="P50" s="151" t="str">
        <f t="shared" si="2"/>
        <v>2031</v>
      </c>
      <c r="Q50" s="151" t="str">
        <f t="shared" si="2"/>
        <v>2032</v>
      </c>
      <c r="R50" s="151" t="str">
        <f t="shared" si="2"/>
        <v>2033</v>
      </c>
      <c r="S50" s="151" t="str">
        <f t="shared" si="2"/>
        <v>2034</v>
      </c>
      <c r="T50" s="151" t="str">
        <f t="shared" si="2"/>
        <v>2035</v>
      </c>
      <c r="U50" s="151" t="str">
        <f t="shared" si="2"/>
        <v>2036</v>
      </c>
      <c r="V50" s="151" t="str">
        <f t="shared" si="2"/>
        <v>2037</v>
      </c>
      <c r="W50" s="30"/>
    </row>
    <row r="51" spans="1:23" ht="15" thickBot="1" x14ac:dyDescent="0.25">
      <c r="A51" s="30"/>
      <c r="B51" s="134" t="s">
        <v>277</v>
      </c>
      <c r="C51" s="27">
        <v>28.377477500000001</v>
      </c>
      <c r="D51" s="27">
        <v>37.231016486174809</v>
      </c>
      <c r="E51" s="27">
        <v>46.206052219659398</v>
      </c>
      <c r="F51" s="27">
        <v>55.156470169161324</v>
      </c>
      <c r="G51" s="27">
        <v>63.341198693594862</v>
      </c>
      <c r="H51" s="27">
        <v>71.934237733584837</v>
      </c>
      <c r="I51" s="27">
        <v>80.268421047372613</v>
      </c>
      <c r="J51" s="27">
        <v>88.269796572056649</v>
      </c>
      <c r="K51" s="27">
        <v>99.03585431318686</v>
      </c>
      <c r="L51" s="27">
        <v>108.60347375911458</v>
      </c>
      <c r="M51" s="27">
        <v>119.08050162590912</v>
      </c>
      <c r="N51" s="27">
        <v>128.50799025242404</v>
      </c>
      <c r="O51" s="27">
        <v>137.16361455360811</v>
      </c>
      <c r="P51" s="27">
        <v>149.29748879135298</v>
      </c>
      <c r="Q51" s="27">
        <v>159.8409097886713</v>
      </c>
      <c r="R51" s="27">
        <v>169.50505412752005</v>
      </c>
      <c r="S51" s="27">
        <v>180.59237519349125</v>
      </c>
      <c r="T51" s="27">
        <v>191.57638435007755</v>
      </c>
      <c r="U51" s="27">
        <v>203.64706587504193</v>
      </c>
      <c r="V51" s="27">
        <v>216.19356193268231</v>
      </c>
      <c r="W51" s="30"/>
    </row>
    <row r="52" spans="1:23" ht="15" thickBot="1" x14ac:dyDescent="0.25">
      <c r="A52" s="30"/>
      <c r="B52" s="134" t="s">
        <v>280</v>
      </c>
      <c r="C52" s="28">
        <v>3.0399999999999991</v>
      </c>
      <c r="D52" s="28">
        <v>3.9884549328942782</v>
      </c>
      <c r="E52" s="28">
        <v>4.9499254733886957</v>
      </c>
      <c r="F52" s="28">
        <v>5.9087587793612144</v>
      </c>
      <c r="G52" s="28">
        <v>6.7855659132679591</v>
      </c>
      <c r="H52" s="28">
        <v>7.7061142136434881</v>
      </c>
      <c r="I52" s="28">
        <v>8.5989320222001169</v>
      </c>
      <c r="J52" s="28">
        <v>9.4560970607430761</v>
      </c>
      <c r="K52" s="28">
        <v>10.609434792507145</v>
      </c>
      <c r="L52" s="28">
        <v>11.634387172986351</v>
      </c>
      <c r="M52" s="28">
        <v>12.756761940618745</v>
      </c>
      <c r="N52" s="28">
        <v>13.766702497336865</v>
      </c>
      <c r="O52" s="28">
        <v>14.693955382150193</v>
      </c>
      <c r="P52" s="28">
        <v>15.993823479402465</v>
      </c>
      <c r="Q52" s="28">
        <v>17.123310757891119</v>
      </c>
      <c r="R52" s="28">
        <v>18.158603580873745</v>
      </c>
      <c r="S52" s="28">
        <v>19.346357356400574</v>
      </c>
      <c r="T52" s="28">
        <v>20.523043615283939</v>
      </c>
      <c r="U52" s="28">
        <v>21.816142053504592</v>
      </c>
      <c r="V52" s="28">
        <v>23.160213175232258</v>
      </c>
      <c r="W52" s="30"/>
    </row>
    <row r="53" spans="1:23" ht="15" thickBot="1" x14ac:dyDescent="0.25">
      <c r="A53" s="30"/>
      <c r="B53" s="134" t="s">
        <v>279</v>
      </c>
      <c r="C53" s="27">
        <v>1.5999999999999979</v>
      </c>
      <c r="D53" s="27">
        <v>2.099186806786463</v>
      </c>
      <c r="E53" s="27">
        <v>2.605223933362474</v>
      </c>
      <c r="F53" s="27">
        <v>3.1098730417690561</v>
      </c>
      <c r="G53" s="27">
        <v>3.5713504806673342</v>
      </c>
      <c r="H53" s="27">
        <v>4.055849586128133</v>
      </c>
      <c r="I53" s="27">
        <v>4.5257536958947782</v>
      </c>
      <c r="J53" s="27">
        <v>4.9768931898647537</v>
      </c>
      <c r="K53" s="27">
        <v>5.5839130486879469</v>
      </c>
      <c r="L53" s="27">
        <v>6.1233616699928035</v>
      </c>
      <c r="M53" s="27">
        <v>6.7140852319045621</v>
      </c>
      <c r="N53" s="27">
        <v>7.2456328933351415</v>
      </c>
      <c r="O53" s="27">
        <v>7.7336607274473863</v>
      </c>
      <c r="P53" s="27">
        <v>8.4178018312643701</v>
      </c>
      <c r="Q53" s="27">
        <v>9.0122688199425909</v>
      </c>
      <c r="R53" s="27">
        <v>9.557159779407101</v>
      </c>
      <c r="S53" s="27">
        <v>10.182293345473852</v>
      </c>
      <c r="T53" s="27">
        <v>10.801601902780902</v>
      </c>
      <c r="U53" s="27">
        <v>11.482180028160172</v>
      </c>
      <c r="V53" s="27">
        <v>12.189585881701049</v>
      </c>
      <c r="W53" s="30"/>
    </row>
    <row r="54" spans="1:23" ht="15" thickBot="1" x14ac:dyDescent="0.25">
      <c r="A54" s="30"/>
      <c r="B54" s="134" t="s">
        <v>278</v>
      </c>
      <c r="C54" s="28">
        <v>0.66000000000000369</v>
      </c>
      <c r="D54" s="28">
        <v>0.86591455779942095</v>
      </c>
      <c r="E54" s="28">
        <v>1.0746548725120206</v>
      </c>
      <c r="F54" s="28">
        <v>1.2828226297297505</v>
      </c>
      <c r="G54" s="28">
        <v>1.4731820732752965</v>
      </c>
      <c r="H54" s="28">
        <v>1.6730379542778735</v>
      </c>
      <c r="I54" s="28">
        <v>1.86687339955661</v>
      </c>
      <c r="J54" s="28">
        <v>2.0529684408192281</v>
      </c>
      <c r="K54" s="28">
        <v>2.3033641325837806</v>
      </c>
      <c r="L54" s="28">
        <v>2.525886688872049</v>
      </c>
      <c r="M54" s="28">
        <v>2.7695601581606581</v>
      </c>
      <c r="N54" s="28">
        <v>2.9888235685007771</v>
      </c>
      <c r="O54" s="28">
        <v>3.1901350500721151</v>
      </c>
      <c r="P54" s="28">
        <v>3.4723432553966234</v>
      </c>
      <c r="Q54" s="28">
        <v>3.7175608882264157</v>
      </c>
      <c r="R54" s="28">
        <v>3.9423284090055688</v>
      </c>
      <c r="S54" s="28">
        <v>4.2001960050081379</v>
      </c>
      <c r="T54" s="28">
        <v>4.4556607848973044</v>
      </c>
      <c r="U54" s="28">
        <v>4.736399261616242</v>
      </c>
      <c r="V54" s="28">
        <v>5.0282041762018821</v>
      </c>
      <c r="W54" s="30"/>
    </row>
    <row r="55" spans="1:23" ht="15" thickBot="1" x14ac:dyDescent="0.25">
      <c r="A55" s="30"/>
      <c r="B55" s="134" t="s">
        <v>276</v>
      </c>
      <c r="C55" s="27">
        <v>6.5</v>
      </c>
      <c r="D55" s="27">
        <v>8.5279464025700022</v>
      </c>
      <c r="E55" s="27">
        <v>10.583722229285037</v>
      </c>
      <c r="F55" s="27">
        <v>12.633859232186808</v>
      </c>
      <c r="G55" s="27">
        <v>14.50861132771108</v>
      </c>
      <c r="H55" s="27">
        <v>16.476888943645577</v>
      </c>
      <c r="I55" s="27">
        <v>18.385874389572564</v>
      </c>
      <c r="J55" s="27">
        <v>20.218628583825605</v>
      </c>
      <c r="K55" s="27">
        <v>22.684646760294839</v>
      </c>
      <c r="L55" s="27">
        <v>24.876156784345767</v>
      </c>
      <c r="M55" s="27">
        <v>27.275971254612358</v>
      </c>
      <c r="N55" s="27">
        <v>29.435383629174083</v>
      </c>
      <c r="O55" s="27">
        <v>31.417996705255149</v>
      </c>
      <c r="P55" s="27">
        <v>34.197319939511686</v>
      </c>
      <c r="Q55" s="27">
        <v>36.612342081017005</v>
      </c>
      <c r="R55" s="27">
        <v>38.82596160384162</v>
      </c>
      <c r="S55" s="27">
        <v>41.365566715987768</v>
      </c>
      <c r="T55" s="27">
        <v>43.881507730047616</v>
      </c>
      <c r="U55" s="27">
        <v>46.646356364401015</v>
      </c>
      <c r="V55" s="27">
        <v>49.520192644410827</v>
      </c>
      <c r="W55" s="30"/>
    </row>
    <row r="56" spans="1:23" x14ac:dyDescent="0.2">
      <c r="A56" s="30"/>
      <c r="B56" s="30"/>
      <c r="C56" s="30"/>
      <c r="D56" s="30"/>
      <c r="E56" s="30"/>
      <c r="F56" s="30"/>
      <c r="G56" s="30"/>
      <c r="H56" s="30"/>
      <c r="I56" s="30"/>
      <c r="J56" s="30"/>
      <c r="K56" s="30"/>
      <c r="L56" s="30"/>
      <c r="M56" s="30"/>
      <c r="N56" s="30"/>
      <c r="O56" s="30"/>
      <c r="P56" s="30"/>
      <c r="Q56" s="30"/>
      <c r="R56" s="30"/>
      <c r="S56" s="30"/>
      <c r="T56" s="30"/>
      <c r="U56" s="30"/>
      <c r="V56" s="30"/>
      <c r="W56" s="30"/>
    </row>
    <row r="57" spans="1:23" ht="15" x14ac:dyDescent="0.25">
      <c r="A57" s="30"/>
      <c r="B57" s="23" t="s">
        <v>283</v>
      </c>
      <c r="C57" s="30"/>
      <c r="D57" s="30"/>
      <c r="E57" s="30"/>
      <c r="F57" s="30"/>
      <c r="G57" s="30"/>
      <c r="H57" s="30"/>
      <c r="I57" s="30"/>
      <c r="J57" s="30"/>
      <c r="K57" s="30"/>
      <c r="L57" s="30"/>
      <c r="M57" s="30"/>
      <c r="N57" s="30"/>
      <c r="O57" s="30"/>
      <c r="P57" s="30"/>
      <c r="Q57" s="30"/>
      <c r="R57" s="30"/>
      <c r="S57" s="30"/>
      <c r="T57" s="30"/>
      <c r="U57" s="30"/>
      <c r="V57" s="30"/>
      <c r="W57" s="30"/>
    </row>
    <row r="58" spans="1:23" ht="15.75" thickBot="1" x14ac:dyDescent="0.3">
      <c r="A58" s="30"/>
      <c r="B58" s="23" t="s">
        <v>261</v>
      </c>
      <c r="C58" s="30"/>
      <c r="D58" s="30"/>
      <c r="E58" s="30"/>
      <c r="F58" s="30"/>
      <c r="G58" s="30"/>
      <c r="H58" s="30"/>
      <c r="I58" s="30"/>
      <c r="J58" s="30"/>
      <c r="K58" s="30"/>
      <c r="L58" s="30"/>
      <c r="M58" s="30"/>
      <c r="N58" s="30"/>
      <c r="O58" s="30"/>
      <c r="P58" s="30"/>
      <c r="Q58" s="30"/>
      <c r="R58" s="30"/>
      <c r="S58" s="30"/>
      <c r="T58" s="30"/>
      <c r="U58" s="30"/>
      <c r="V58" s="30"/>
      <c r="W58" s="30"/>
    </row>
    <row r="59" spans="1:23" ht="33" customHeight="1" thickBot="1" x14ac:dyDescent="0.25">
      <c r="A59" s="30"/>
      <c r="B59" s="132" t="s">
        <v>275</v>
      </c>
      <c r="C59" s="151" t="str">
        <f>'Demand Summary'!D$5</f>
        <v>2018-19</v>
      </c>
      <c r="D59" s="151" t="str">
        <f>'Demand Summary'!E$5</f>
        <v>2019-20</v>
      </c>
      <c r="E59" s="151" t="str">
        <f>'Demand Summary'!F$5</f>
        <v>2020-21</v>
      </c>
      <c r="F59" s="151" t="str">
        <f>'Demand Summary'!G$5</f>
        <v>2021-22</v>
      </c>
      <c r="G59" s="151" t="str">
        <f>'Demand Summary'!H$5</f>
        <v>2022-23</v>
      </c>
      <c r="H59" s="151" t="str">
        <f>'Demand Summary'!I$5</f>
        <v>2023-24</v>
      </c>
      <c r="I59" s="151" t="str">
        <f>'Demand Summary'!J$5</f>
        <v>2024-25</v>
      </c>
      <c r="J59" s="151" t="str">
        <f>'Demand Summary'!K$5</f>
        <v>2025-26</v>
      </c>
      <c r="K59" s="151" t="str">
        <f>'Demand Summary'!L$5</f>
        <v>2026-27</v>
      </c>
      <c r="L59" s="151" t="str">
        <f>'Demand Summary'!M$5</f>
        <v>2027-28</v>
      </c>
      <c r="M59" s="151" t="str">
        <f>'Demand Summary'!N$5</f>
        <v>2028-29</v>
      </c>
      <c r="N59" s="151" t="str">
        <f>'Demand Summary'!O$5</f>
        <v>2029-30</v>
      </c>
      <c r="O59" s="151" t="str">
        <f>'Demand Summary'!P$5</f>
        <v>2030-31</v>
      </c>
      <c r="P59" s="151" t="str">
        <f>'Demand Summary'!Q$5</f>
        <v>2031-32</v>
      </c>
      <c r="Q59" s="151" t="str">
        <f>'Demand Summary'!R$5</f>
        <v>2032-33</v>
      </c>
      <c r="R59" s="151" t="str">
        <f>'Demand Summary'!S$5</f>
        <v>2033-34</v>
      </c>
      <c r="S59" s="151" t="str">
        <f>'Demand Summary'!T$5</f>
        <v>2034-35</v>
      </c>
      <c r="T59" s="151" t="str">
        <f>'Demand Summary'!U$5</f>
        <v>2035-36</v>
      </c>
      <c r="U59" s="151" t="str">
        <f>'Demand Summary'!V$5</f>
        <v>2036-37</v>
      </c>
      <c r="V59" s="151" t="str">
        <f>'Demand Summary'!W$5</f>
        <v>2037-38</v>
      </c>
      <c r="W59" s="30"/>
    </row>
    <row r="60" spans="1:23" ht="15" thickBot="1" x14ac:dyDescent="0.25">
      <c r="A60" s="30"/>
      <c r="B60" s="134" t="s">
        <v>277</v>
      </c>
      <c r="C60" s="27">
        <v>1.2200959999999998</v>
      </c>
      <c r="D60" s="27">
        <v>2.1926958568258432</v>
      </c>
      <c r="E60" s="27">
        <v>3.1941944460413243</v>
      </c>
      <c r="F60" s="27">
        <v>4.100337979729848</v>
      </c>
      <c r="G60" s="27">
        <v>5.0210967173098338</v>
      </c>
      <c r="H60" s="27">
        <v>6.0119376045869544</v>
      </c>
      <c r="I60" s="27">
        <v>6.8830809160354693</v>
      </c>
      <c r="J60" s="27">
        <v>7.9672444346660072</v>
      </c>
      <c r="K60" s="27">
        <v>8.9668178309491999</v>
      </c>
      <c r="L60" s="27">
        <v>9.8214762845628023</v>
      </c>
      <c r="M60" s="27">
        <v>10.764650242087761</v>
      </c>
      <c r="N60" s="27">
        <v>11.657608872123632</v>
      </c>
      <c r="O60" s="27">
        <v>12.759757670523332</v>
      </c>
      <c r="P60" s="27">
        <v>13.832314875627691</v>
      </c>
      <c r="Q60" s="27">
        <v>14.782311970432145</v>
      </c>
      <c r="R60" s="27">
        <v>15.654841219031955</v>
      </c>
      <c r="S60" s="27">
        <v>16.529217195918708</v>
      </c>
      <c r="T60" s="27">
        <v>17.476973470899679</v>
      </c>
      <c r="U60" s="27">
        <v>18.632301774174231</v>
      </c>
      <c r="V60" s="27">
        <v>19.790855974867203</v>
      </c>
      <c r="W60" s="30"/>
    </row>
    <row r="61" spans="1:23" ht="15" thickBot="1" x14ac:dyDescent="0.25">
      <c r="A61" s="30"/>
      <c r="B61" s="134" t="s">
        <v>280</v>
      </c>
      <c r="C61" s="28">
        <v>0.86000000000000032</v>
      </c>
      <c r="D61" s="28">
        <v>1.5455492329048095</v>
      </c>
      <c r="E61" s="28">
        <v>2.2514681005392525</v>
      </c>
      <c r="F61" s="28">
        <v>2.8901747588449354</v>
      </c>
      <c r="G61" s="28">
        <v>3.5391831273001939</v>
      </c>
      <c r="H61" s="28">
        <v>4.2375897797753481</v>
      </c>
      <c r="I61" s="28">
        <v>4.8516260915456719</v>
      </c>
      <c r="J61" s="28">
        <v>5.6158123736269712</v>
      </c>
      <c r="K61" s="28">
        <v>6.3203742448268976</v>
      </c>
      <c r="L61" s="28">
        <v>6.9227909973674358</v>
      </c>
      <c r="M61" s="28">
        <v>7.5875990153196859</v>
      </c>
      <c r="N61" s="28">
        <v>8.2170121285754014</v>
      </c>
      <c r="O61" s="28">
        <v>8.9938755611444314</v>
      </c>
      <c r="P61" s="28">
        <v>9.7498809872664332</v>
      </c>
      <c r="Q61" s="28">
        <v>10.419498379284624</v>
      </c>
      <c r="R61" s="28">
        <v>11.034511586274757</v>
      </c>
      <c r="S61" s="28">
        <v>11.650826482907977</v>
      </c>
      <c r="T61" s="28">
        <v>12.318864404910535</v>
      </c>
      <c r="U61" s="28">
        <v>13.133212079860797</v>
      </c>
      <c r="V61" s="28">
        <v>13.949833569150126</v>
      </c>
      <c r="W61" s="30"/>
    </row>
    <row r="62" spans="1:23" ht="15" thickBot="1" x14ac:dyDescent="0.25">
      <c r="A62" s="30"/>
      <c r="B62" s="134" t="s">
        <v>279</v>
      </c>
      <c r="C62" s="27">
        <v>0</v>
      </c>
      <c r="D62" s="27">
        <v>0</v>
      </c>
      <c r="E62" s="27">
        <v>0</v>
      </c>
      <c r="F62" s="27">
        <v>0</v>
      </c>
      <c r="G62" s="27">
        <v>0</v>
      </c>
      <c r="H62" s="27">
        <v>0</v>
      </c>
      <c r="I62" s="27">
        <v>0</v>
      </c>
      <c r="J62" s="27">
        <v>0</v>
      </c>
      <c r="K62" s="27">
        <v>0</v>
      </c>
      <c r="L62" s="27">
        <v>0</v>
      </c>
      <c r="M62" s="27">
        <v>0</v>
      </c>
      <c r="N62" s="27">
        <v>0</v>
      </c>
      <c r="O62" s="27">
        <v>0</v>
      </c>
      <c r="P62" s="27">
        <v>0</v>
      </c>
      <c r="Q62" s="27">
        <v>0</v>
      </c>
      <c r="R62" s="27">
        <v>0</v>
      </c>
      <c r="S62" s="27">
        <v>0</v>
      </c>
      <c r="T62" s="27">
        <v>0</v>
      </c>
      <c r="U62" s="27">
        <v>0</v>
      </c>
      <c r="V62" s="27">
        <v>0</v>
      </c>
      <c r="W62" s="30"/>
    </row>
    <row r="63" spans="1:23" ht="15" thickBot="1" x14ac:dyDescent="0.25">
      <c r="A63" s="30"/>
      <c r="B63" s="134" t="s">
        <v>278</v>
      </c>
      <c r="C63" s="28">
        <v>4.3500000000000005</v>
      </c>
      <c r="D63" s="28">
        <v>7.8176036780650229</v>
      </c>
      <c r="E63" s="28">
        <v>11.38823981086715</v>
      </c>
      <c r="F63" s="28">
        <v>14.618907210436593</v>
      </c>
      <c r="G63" s="28">
        <v>17.90168209739052</v>
      </c>
      <c r="H63" s="28">
        <v>21.43432039770088</v>
      </c>
      <c r="I63" s="28">
        <v>24.540201742120523</v>
      </c>
      <c r="J63" s="28">
        <v>28.405562587531733</v>
      </c>
      <c r="K63" s="28">
        <v>31.969334843019737</v>
      </c>
      <c r="L63" s="28">
        <v>35.016442835521289</v>
      </c>
      <c r="M63" s="28">
        <v>38.379134554233232</v>
      </c>
      <c r="N63" s="28">
        <v>41.562793906166235</v>
      </c>
      <c r="O63" s="28">
        <v>45.49227754764911</v>
      </c>
      <c r="P63" s="28">
        <v>49.316258482103422</v>
      </c>
      <c r="Q63" s="28">
        <v>52.703276685916379</v>
      </c>
      <c r="R63" s="28">
        <v>55.814099302668808</v>
      </c>
      <c r="S63" s="28">
        <v>58.931506047267085</v>
      </c>
      <c r="T63" s="28">
        <v>62.310535071349797</v>
      </c>
      <c r="U63" s="28">
        <v>66.429619241156331</v>
      </c>
      <c r="V63" s="28">
        <v>70.560204681166326</v>
      </c>
      <c r="W63" s="30"/>
    </row>
    <row r="64" spans="1:23" ht="15" thickBot="1" x14ac:dyDescent="0.25">
      <c r="A64" s="30"/>
      <c r="B64" s="134" t="s">
        <v>276</v>
      </c>
      <c r="C64" s="27">
        <v>0</v>
      </c>
      <c r="D64" s="27">
        <v>0</v>
      </c>
      <c r="E64" s="27">
        <v>0</v>
      </c>
      <c r="F64" s="27">
        <v>0</v>
      </c>
      <c r="G64" s="27">
        <v>0</v>
      </c>
      <c r="H64" s="27">
        <v>0</v>
      </c>
      <c r="I64" s="27">
        <v>0</v>
      </c>
      <c r="J64" s="27">
        <v>0</v>
      </c>
      <c r="K64" s="27">
        <v>0</v>
      </c>
      <c r="L64" s="27">
        <v>0</v>
      </c>
      <c r="M64" s="27">
        <v>0</v>
      </c>
      <c r="N64" s="27">
        <v>0</v>
      </c>
      <c r="O64" s="27">
        <v>0</v>
      </c>
      <c r="P64" s="27">
        <v>0</v>
      </c>
      <c r="Q64" s="27">
        <v>0</v>
      </c>
      <c r="R64" s="27">
        <v>0</v>
      </c>
      <c r="S64" s="27">
        <v>0</v>
      </c>
      <c r="T64" s="27">
        <v>0</v>
      </c>
      <c r="U64" s="27">
        <v>0</v>
      </c>
      <c r="V64" s="27">
        <v>0</v>
      </c>
      <c r="W64" s="30"/>
    </row>
    <row r="65" spans="1:23" x14ac:dyDescent="0.2">
      <c r="A65" s="30"/>
      <c r="B65" s="30"/>
      <c r="C65" s="30"/>
      <c r="D65" s="30"/>
      <c r="E65" s="30"/>
      <c r="F65" s="30"/>
      <c r="G65" s="30"/>
      <c r="H65" s="30"/>
      <c r="I65" s="30"/>
      <c r="J65" s="30"/>
      <c r="K65" s="30"/>
      <c r="L65" s="30"/>
      <c r="M65" s="30"/>
      <c r="N65" s="30"/>
      <c r="O65" s="30"/>
      <c r="P65" s="30"/>
      <c r="Q65" s="30"/>
      <c r="R65" s="30"/>
      <c r="S65" s="30"/>
      <c r="T65" s="30"/>
      <c r="U65" s="30"/>
      <c r="V65" s="30"/>
      <c r="W65" s="30"/>
    </row>
    <row r="66" spans="1:23" ht="15.75" thickBot="1" x14ac:dyDescent="0.3">
      <c r="A66" s="30"/>
      <c r="B66" s="23" t="s">
        <v>281</v>
      </c>
      <c r="C66" s="30"/>
      <c r="D66" s="30"/>
      <c r="E66" s="30"/>
      <c r="F66" s="30"/>
      <c r="G66" s="30"/>
      <c r="H66" s="30"/>
      <c r="I66" s="30"/>
      <c r="J66" s="30"/>
      <c r="K66" s="30"/>
      <c r="L66" s="30"/>
      <c r="M66" s="30"/>
      <c r="N66" s="30"/>
      <c r="O66" s="30"/>
      <c r="P66" s="30"/>
      <c r="Q66" s="30"/>
      <c r="R66" s="30"/>
      <c r="S66" s="30"/>
      <c r="T66" s="30"/>
      <c r="U66" s="30"/>
      <c r="V66" s="30"/>
      <c r="W66" s="30"/>
    </row>
    <row r="67" spans="1:23" ht="33" customHeight="1" thickBot="1" x14ac:dyDescent="0.25">
      <c r="A67" s="30"/>
      <c r="B67" s="132" t="s">
        <v>275</v>
      </c>
      <c r="C67" s="151" t="str">
        <f>LEFT(C$8,4)</f>
        <v>2018</v>
      </c>
      <c r="D67" s="151" t="str">
        <f t="shared" ref="D67:V67" si="3">LEFT(D$8,4)</f>
        <v>2019</v>
      </c>
      <c r="E67" s="151" t="str">
        <f t="shared" si="3"/>
        <v>2020</v>
      </c>
      <c r="F67" s="151" t="str">
        <f t="shared" si="3"/>
        <v>2021</v>
      </c>
      <c r="G67" s="151" t="str">
        <f t="shared" si="3"/>
        <v>2022</v>
      </c>
      <c r="H67" s="151" t="str">
        <f t="shared" si="3"/>
        <v>2023</v>
      </c>
      <c r="I67" s="151" t="str">
        <f t="shared" si="3"/>
        <v>2024</v>
      </c>
      <c r="J67" s="151" t="str">
        <f t="shared" si="3"/>
        <v>2025</v>
      </c>
      <c r="K67" s="151" t="str">
        <f t="shared" si="3"/>
        <v>2026</v>
      </c>
      <c r="L67" s="151" t="str">
        <f t="shared" si="3"/>
        <v>2027</v>
      </c>
      <c r="M67" s="151" t="str">
        <f t="shared" si="3"/>
        <v>2028</v>
      </c>
      <c r="N67" s="151" t="str">
        <f t="shared" si="3"/>
        <v>2029</v>
      </c>
      <c r="O67" s="151" t="str">
        <f t="shared" si="3"/>
        <v>2030</v>
      </c>
      <c r="P67" s="151" t="str">
        <f t="shared" si="3"/>
        <v>2031</v>
      </c>
      <c r="Q67" s="151" t="str">
        <f t="shared" si="3"/>
        <v>2032</v>
      </c>
      <c r="R67" s="151" t="str">
        <f t="shared" si="3"/>
        <v>2033</v>
      </c>
      <c r="S67" s="151" t="str">
        <f t="shared" si="3"/>
        <v>2034</v>
      </c>
      <c r="T67" s="151" t="str">
        <f t="shared" si="3"/>
        <v>2035</v>
      </c>
      <c r="U67" s="151" t="str">
        <f t="shared" si="3"/>
        <v>2036</v>
      </c>
      <c r="V67" s="151" t="str">
        <f t="shared" si="3"/>
        <v>2037</v>
      </c>
      <c r="W67" s="30"/>
    </row>
    <row r="68" spans="1:23" ht="15" thickBot="1" x14ac:dyDescent="0.25">
      <c r="A68" s="30"/>
      <c r="B68" s="134" t="s">
        <v>277</v>
      </c>
      <c r="C68" s="27">
        <v>1.2200959999999998</v>
      </c>
      <c r="D68" s="27">
        <v>2.0380026241045357</v>
      </c>
      <c r="E68" s="27">
        <v>2.9300221915864699</v>
      </c>
      <c r="F68" s="27">
        <v>3.7619678334674531</v>
      </c>
      <c r="G68" s="27">
        <v>4.6431334639828306</v>
      </c>
      <c r="H68" s="27">
        <v>5.5506272893164921</v>
      </c>
      <c r="I68" s="27">
        <v>6.4076673595901257</v>
      </c>
      <c r="J68" s="27">
        <v>7.3119716361426255</v>
      </c>
      <c r="K68" s="27">
        <v>8.2694970549587996</v>
      </c>
      <c r="L68" s="27">
        <v>9.2162681862693532</v>
      </c>
      <c r="M68" s="27">
        <v>10.180572088109816</v>
      </c>
      <c r="N68" s="27">
        <v>11.056547108986976</v>
      </c>
      <c r="O68" s="27">
        <v>11.958106236865907</v>
      </c>
      <c r="P68" s="27">
        <v>13.02182968018499</v>
      </c>
      <c r="Q68" s="27">
        <v>14.051900910215053</v>
      </c>
      <c r="R68" s="27">
        <v>15.02126961811282</v>
      </c>
      <c r="S68" s="27">
        <v>16.060084053459757</v>
      </c>
      <c r="T68" s="27">
        <v>17.105366012986934</v>
      </c>
      <c r="U68" s="27">
        <v>18.089168077963794</v>
      </c>
      <c r="V68" s="27">
        <v>19.162841837882947</v>
      </c>
      <c r="W68" s="30"/>
    </row>
    <row r="69" spans="1:23" ht="15" thickBot="1" x14ac:dyDescent="0.25">
      <c r="A69" s="30"/>
      <c r="B69" s="134" t="s">
        <v>280</v>
      </c>
      <c r="C69" s="28">
        <v>0.86000000000000032</v>
      </c>
      <c r="D69" s="28">
        <v>1.436511763607045</v>
      </c>
      <c r="E69" s="28">
        <v>2.0652629668193039</v>
      </c>
      <c r="F69" s="28">
        <v>2.6516703085511399</v>
      </c>
      <c r="G69" s="28">
        <v>3.2727709778781646</v>
      </c>
      <c r="H69" s="28">
        <v>3.9124294062206486</v>
      </c>
      <c r="I69" s="28">
        <v>4.5165248711966237</v>
      </c>
      <c r="J69" s="28">
        <v>5.1539351059938463</v>
      </c>
      <c r="K69" s="28">
        <v>5.8288589318091173</v>
      </c>
      <c r="L69" s="28">
        <v>6.4962024629141091</v>
      </c>
      <c r="M69" s="28">
        <v>7.175904187682324</v>
      </c>
      <c r="N69" s="28">
        <v>7.7933461905692738</v>
      </c>
      <c r="O69" s="28">
        <v>8.428821472822376</v>
      </c>
      <c r="P69" s="28">
        <v>9.1786003109256207</v>
      </c>
      <c r="Q69" s="28">
        <v>9.9046589635446409</v>
      </c>
      <c r="R69" s="28">
        <v>10.587930680517799</v>
      </c>
      <c r="S69" s="28">
        <v>11.320152091290701</v>
      </c>
      <c r="T69" s="28">
        <v>12.05693221776712</v>
      </c>
      <c r="U69" s="28">
        <v>12.750377467878668</v>
      </c>
      <c r="V69" s="28">
        <v>13.507169911694948</v>
      </c>
      <c r="W69" s="30"/>
    </row>
    <row r="70" spans="1:23" ht="15" thickBot="1" x14ac:dyDescent="0.25">
      <c r="A70" s="30"/>
      <c r="B70" s="134" t="s">
        <v>279</v>
      </c>
      <c r="C70" s="27">
        <v>0</v>
      </c>
      <c r="D70" s="27">
        <v>0</v>
      </c>
      <c r="E70" s="27">
        <v>0</v>
      </c>
      <c r="F70" s="27">
        <v>0</v>
      </c>
      <c r="G70" s="27">
        <v>0</v>
      </c>
      <c r="H70" s="27">
        <v>0</v>
      </c>
      <c r="I70" s="27">
        <v>0</v>
      </c>
      <c r="J70" s="27">
        <v>0</v>
      </c>
      <c r="K70" s="27">
        <v>0</v>
      </c>
      <c r="L70" s="27">
        <v>0</v>
      </c>
      <c r="M70" s="27">
        <v>0</v>
      </c>
      <c r="N70" s="27">
        <v>0</v>
      </c>
      <c r="O70" s="27">
        <v>0</v>
      </c>
      <c r="P70" s="27">
        <v>0</v>
      </c>
      <c r="Q70" s="27">
        <v>0</v>
      </c>
      <c r="R70" s="27">
        <v>0</v>
      </c>
      <c r="S70" s="27">
        <v>0</v>
      </c>
      <c r="T70" s="27">
        <v>0</v>
      </c>
      <c r="U70" s="27">
        <v>0</v>
      </c>
      <c r="V70" s="27">
        <v>0</v>
      </c>
      <c r="W70" s="30"/>
    </row>
    <row r="71" spans="1:23" ht="15" thickBot="1" x14ac:dyDescent="0.25">
      <c r="A71" s="30"/>
      <c r="B71" s="134" t="s">
        <v>278</v>
      </c>
      <c r="C71" s="28">
        <v>4.3500000000000005</v>
      </c>
      <c r="D71" s="28">
        <v>7.2660769438263308</v>
      </c>
      <c r="E71" s="28">
        <v>10.446388262399964</v>
      </c>
      <c r="F71" s="28">
        <v>13.412518421159829</v>
      </c>
      <c r="G71" s="28">
        <v>16.554132271825591</v>
      </c>
      <c r="H71" s="28">
        <v>19.789613857046284</v>
      </c>
      <c r="I71" s="28">
        <v>22.84521301128521</v>
      </c>
      <c r="J71" s="28">
        <v>26.069322919852549</v>
      </c>
      <c r="K71" s="28">
        <v>29.483181806243746</v>
      </c>
      <c r="L71" s="28">
        <v>32.858698504274813</v>
      </c>
      <c r="M71" s="28">
        <v>36.29672467025356</v>
      </c>
      <c r="N71" s="28">
        <v>39.419832475553832</v>
      </c>
      <c r="O71" s="28">
        <v>42.634155124159633</v>
      </c>
      <c r="P71" s="28">
        <v>46.426641107588807</v>
      </c>
      <c r="Q71" s="28">
        <v>50.099147083045473</v>
      </c>
      <c r="R71" s="28">
        <v>53.555230767735274</v>
      </c>
      <c r="S71" s="28">
        <v>57.258908833853994</v>
      </c>
      <c r="T71" s="28">
        <v>60.985645520100995</v>
      </c>
      <c r="U71" s="28">
        <v>64.493188354967543</v>
      </c>
      <c r="V71" s="28">
        <v>68.321150134735959</v>
      </c>
      <c r="W71" s="30"/>
    </row>
    <row r="72" spans="1:23" ht="15" thickBot="1" x14ac:dyDescent="0.25">
      <c r="A72" s="30"/>
      <c r="B72" s="134" t="s">
        <v>276</v>
      </c>
      <c r="C72" s="27">
        <v>0</v>
      </c>
      <c r="D72" s="27">
        <v>0</v>
      </c>
      <c r="E72" s="27">
        <v>0</v>
      </c>
      <c r="F72" s="27">
        <v>0</v>
      </c>
      <c r="G72" s="27">
        <v>0</v>
      </c>
      <c r="H72" s="27">
        <v>0</v>
      </c>
      <c r="I72" s="27">
        <v>0</v>
      </c>
      <c r="J72" s="27">
        <v>0</v>
      </c>
      <c r="K72" s="27">
        <v>0</v>
      </c>
      <c r="L72" s="27">
        <v>0</v>
      </c>
      <c r="M72" s="27">
        <v>0</v>
      </c>
      <c r="N72" s="27">
        <v>0</v>
      </c>
      <c r="O72" s="27">
        <v>0</v>
      </c>
      <c r="P72" s="27">
        <v>0</v>
      </c>
      <c r="Q72" s="27">
        <v>0</v>
      </c>
      <c r="R72" s="27">
        <v>0</v>
      </c>
      <c r="S72" s="27">
        <v>0</v>
      </c>
      <c r="T72" s="27">
        <v>0</v>
      </c>
      <c r="U72" s="27">
        <v>0</v>
      </c>
      <c r="V72" s="27">
        <v>0</v>
      </c>
      <c r="W72" s="30"/>
    </row>
    <row r="73" spans="1:23" x14ac:dyDescent="0.2">
      <c r="A73" s="30"/>
      <c r="B73" s="30"/>
      <c r="C73" s="30"/>
      <c r="D73" s="30"/>
      <c r="E73" s="30"/>
      <c r="F73" s="30"/>
      <c r="G73" s="30"/>
      <c r="H73" s="30"/>
      <c r="I73" s="30"/>
      <c r="J73" s="30"/>
      <c r="K73" s="30"/>
      <c r="L73" s="30"/>
      <c r="M73" s="30"/>
      <c r="N73" s="30"/>
      <c r="O73" s="30"/>
      <c r="P73" s="30"/>
      <c r="Q73" s="30"/>
      <c r="R73" s="30"/>
      <c r="S73" s="30"/>
      <c r="T73" s="30"/>
      <c r="U73" s="30"/>
      <c r="V73" s="30"/>
      <c r="W73" s="30"/>
    </row>
    <row r="74" spans="1:23" ht="15" x14ac:dyDescent="0.25">
      <c r="A74" s="30"/>
      <c r="B74" s="23" t="s">
        <v>284</v>
      </c>
      <c r="C74" s="30"/>
      <c r="D74" s="30"/>
      <c r="E74" s="30"/>
      <c r="F74" s="30"/>
      <c r="G74" s="30"/>
      <c r="H74" s="30"/>
      <c r="I74" s="30"/>
      <c r="J74" s="30"/>
      <c r="K74" s="30"/>
      <c r="L74" s="30"/>
      <c r="M74" s="30"/>
      <c r="N74" s="30"/>
      <c r="O74" s="30"/>
      <c r="P74" s="30"/>
      <c r="Q74" s="30"/>
      <c r="R74" s="30"/>
      <c r="S74" s="30"/>
      <c r="T74" s="30"/>
      <c r="U74" s="30"/>
      <c r="V74" s="30"/>
      <c r="W74" s="30"/>
    </row>
    <row r="75" spans="1:23" ht="15.75" thickBot="1" x14ac:dyDescent="0.3">
      <c r="A75" s="30"/>
      <c r="B75" s="23" t="s">
        <v>261</v>
      </c>
      <c r="C75" s="30"/>
      <c r="D75" s="30"/>
      <c r="E75" s="30"/>
      <c r="F75" s="30"/>
      <c r="G75" s="30"/>
      <c r="H75" s="30"/>
      <c r="I75" s="30"/>
      <c r="J75" s="30"/>
      <c r="K75" s="30"/>
      <c r="L75" s="30"/>
      <c r="M75" s="30"/>
      <c r="N75" s="30"/>
      <c r="O75" s="30"/>
      <c r="P75" s="30"/>
      <c r="Q75" s="30"/>
      <c r="R75" s="30"/>
      <c r="S75" s="30"/>
      <c r="T75" s="30"/>
      <c r="U75" s="30"/>
      <c r="V75" s="30"/>
      <c r="W75" s="30"/>
    </row>
    <row r="76" spans="1:23" ht="33" customHeight="1" thickBot="1" x14ac:dyDescent="0.25">
      <c r="A76" s="30"/>
      <c r="B76" s="132" t="s">
        <v>275</v>
      </c>
      <c r="C76" s="151" t="str">
        <f>'Demand Summary'!D$5</f>
        <v>2018-19</v>
      </c>
      <c r="D76" s="151" t="str">
        <f>'Demand Summary'!E$5</f>
        <v>2019-20</v>
      </c>
      <c r="E76" s="151" t="str">
        <f>'Demand Summary'!F$5</f>
        <v>2020-21</v>
      </c>
      <c r="F76" s="151" t="str">
        <f>'Demand Summary'!G$5</f>
        <v>2021-22</v>
      </c>
      <c r="G76" s="151" t="str">
        <f>'Demand Summary'!H$5</f>
        <v>2022-23</v>
      </c>
      <c r="H76" s="151" t="str">
        <f>'Demand Summary'!I$5</f>
        <v>2023-24</v>
      </c>
      <c r="I76" s="151" t="str">
        <f>'Demand Summary'!J$5</f>
        <v>2024-25</v>
      </c>
      <c r="J76" s="151" t="str">
        <f>'Demand Summary'!K$5</f>
        <v>2025-26</v>
      </c>
      <c r="K76" s="151" t="str">
        <f>'Demand Summary'!L$5</f>
        <v>2026-27</v>
      </c>
      <c r="L76" s="151" t="str">
        <f>'Demand Summary'!M$5</f>
        <v>2027-28</v>
      </c>
      <c r="M76" s="151" t="str">
        <f>'Demand Summary'!N$5</f>
        <v>2028-29</v>
      </c>
      <c r="N76" s="151" t="str">
        <f>'Demand Summary'!O$5</f>
        <v>2029-30</v>
      </c>
      <c r="O76" s="151" t="str">
        <f>'Demand Summary'!P$5</f>
        <v>2030-31</v>
      </c>
      <c r="P76" s="151" t="str">
        <f>'Demand Summary'!Q$5</f>
        <v>2031-32</v>
      </c>
      <c r="Q76" s="151" t="str">
        <f>'Demand Summary'!R$5</f>
        <v>2032-33</v>
      </c>
      <c r="R76" s="151" t="str">
        <f>'Demand Summary'!S$5</f>
        <v>2033-34</v>
      </c>
      <c r="S76" s="151" t="str">
        <f>'Demand Summary'!T$5</f>
        <v>2034-35</v>
      </c>
      <c r="T76" s="151" t="str">
        <f>'Demand Summary'!U$5</f>
        <v>2035-36</v>
      </c>
      <c r="U76" s="151" t="str">
        <f>'Demand Summary'!V$5</f>
        <v>2036-37</v>
      </c>
      <c r="V76" s="151" t="str">
        <f>'Demand Summary'!W$5</f>
        <v>2037-38</v>
      </c>
      <c r="W76" s="30"/>
    </row>
    <row r="77" spans="1:23" ht="15" thickBot="1" x14ac:dyDescent="0.25">
      <c r="A77" s="30"/>
      <c r="B77" s="134" t="s">
        <v>277</v>
      </c>
      <c r="C77" s="27">
        <v>5.55</v>
      </c>
      <c r="D77" s="27">
        <v>5.7259737775685196</v>
      </c>
      <c r="E77" s="27">
        <v>5.8483903329419809</v>
      </c>
      <c r="F77" s="27">
        <v>6.016501390469557</v>
      </c>
      <c r="G77" s="27">
        <v>5.9281909653084703</v>
      </c>
      <c r="H77" s="27">
        <v>6.050829164887837</v>
      </c>
      <c r="I77" s="27">
        <v>6.2066847032662631</v>
      </c>
      <c r="J77" s="27">
        <v>6.3571206839949719</v>
      </c>
      <c r="K77" s="27">
        <v>6.5266419020390689</v>
      </c>
      <c r="L77" s="27">
        <v>6.6832626484786264</v>
      </c>
      <c r="M77" s="27">
        <v>6.8982757370421162</v>
      </c>
      <c r="N77" s="27">
        <v>7.0786800894698443</v>
      </c>
      <c r="O77" s="27">
        <v>7.2691719131071517</v>
      </c>
      <c r="P77" s="27">
        <v>7.3901043453943345</v>
      </c>
      <c r="Q77" s="27">
        <v>7.4918518418419113</v>
      </c>
      <c r="R77" s="27">
        <v>7.6263427039737381</v>
      </c>
      <c r="S77" s="27">
        <v>7.8200471564387311</v>
      </c>
      <c r="T77" s="27">
        <v>8.0395265127168098</v>
      </c>
      <c r="U77" s="27">
        <v>8.1791322893193854</v>
      </c>
      <c r="V77" s="27">
        <v>8.3766270903032964</v>
      </c>
      <c r="W77" s="30"/>
    </row>
    <row r="78" spans="1:23" ht="15" thickBot="1" x14ac:dyDescent="0.25">
      <c r="A78" s="30"/>
      <c r="B78" s="134" t="s">
        <v>280</v>
      </c>
      <c r="C78" s="28">
        <v>13.2</v>
      </c>
      <c r="D78" s="28">
        <v>13.61853222773053</v>
      </c>
      <c r="E78" s="28">
        <v>13.909685116186328</v>
      </c>
      <c r="F78" s="28">
        <v>14.309516820576242</v>
      </c>
      <c r="G78" s="28">
        <v>14.099481214787712</v>
      </c>
      <c r="H78" s="28">
        <v>14.391161257030532</v>
      </c>
      <c r="I78" s="28">
        <v>14.761844699660305</v>
      </c>
      <c r="J78" s="28">
        <v>15.119638383555618</v>
      </c>
      <c r="K78" s="28">
        <v>15.522823983228063</v>
      </c>
      <c r="L78" s="28">
        <v>15.895327380165385</v>
      </c>
      <c r="M78" s="28">
        <v>16.406709861073143</v>
      </c>
      <c r="N78" s="28">
        <v>16.835779672252606</v>
      </c>
      <c r="O78" s="28">
        <v>17.288841306849449</v>
      </c>
      <c r="P78" s="28">
        <v>17.576464389045988</v>
      </c>
      <c r="Q78" s="28">
        <v>17.818458434651035</v>
      </c>
      <c r="R78" s="28">
        <v>18.138328593234835</v>
      </c>
      <c r="S78" s="28">
        <v>18.599031074773194</v>
      </c>
      <c r="T78" s="28">
        <v>19.121036030245385</v>
      </c>
      <c r="U78" s="28">
        <v>19.453071390813669</v>
      </c>
      <c r="V78" s="28">
        <v>19.922788755315942</v>
      </c>
      <c r="W78" s="30"/>
    </row>
    <row r="79" spans="1:23" ht="15" thickBot="1" x14ac:dyDescent="0.25">
      <c r="A79" s="30"/>
      <c r="B79" s="134" t="s">
        <v>279</v>
      </c>
      <c r="C79" s="27">
        <v>0.5</v>
      </c>
      <c r="D79" s="27">
        <v>0.51585349347464415</v>
      </c>
      <c r="E79" s="27">
        <v>0.5268820119767561</v>
      </c>
      <c r="F79" s="27">
        <v>0.54202715229455478</v>
      </c>
      <c r="G79" s="27">
        <v>0.53407125813589928</v>
      </c>
      <c r="H79" s="27">
        <v>0.5451197445844862</v>
      </c>
      <c r="I79" s="27">
        <v>0.55916078407803838</v>
      </c>
      <c r="J79" s="27">
        <v>0.57271357513467791</v>
      </c>
      <c r="K79" s="27">
        <v>0.58798575694045496</v>
      </c>
      <c r="L79" s="27">
        <v>0.60209573409717265</v>
      </c>
      <c r="M79" s="27">
        <v>0.62146628261640657</v>
      </c>
      <c r="N79" s="27">
        <v>0.63771892697926447</v>
      </c>
      <c r="O79" s="27">
        <v>0.65488035253217447</v>
      </c>
      <c r="P79" s="27">
        <v>0.66577516625174127</v>
      </c>
      <c r="Q79" s="27">
        <v>0.67494160737314601</v>
      </c>
      <c r="R79" s="27">
        <v>0.68705790125889621</v>
      </c>
      <c r="S79" s="27">
        <v>0.70450875283232151</v>
      </c>
      <c r="T79" s="27">
        <v>0.72428166781233116</v>
      </c>
      <c r="U79" s="27">
        <v>0.73685876480355361</v>
      </c>
      <c r="V79" s="27">
        <v>0.75465108921651947</v>
      </c>
      <c r="W79" s="30"/>
    </row>
    <row r="80" spans="1:23" ht="15" thickBot="1" x14ac:dyDescent="0.25">
      <c r="A80" s="30"/>
      <c r="B80" s="134" t="s">
        <v>278</v>
      </c>
      <c r="C80" s="28">
        <v>2.2899999999999991</v>
      </c>
      <c r="D80" s="28">
        <v>2.3626090001138564</v>
      </c>
      <c r="E80" s="28">
        <v>2.4131196148535388</v>
      </c>
      <c r="F80" s="28">
        <v>2.4824843575090618</v>
      </c>
      <c r="G80" s="28">
        <v>2.4460463622624147</v>
      </c>
      <c r="H80" s="28">
        <v>2.4966484301969665</v>
      </c>
      <c r="I80" s="28">
        <v>2.5609563910774362</v>
      </c>
      <c r="J80" s="28">
        <v>2.6230281741168504</v>
      </c>
      <c r="K80" s="28">
        <v>2.6929747667872945</v>
      </c>
      <c r="L80" s="28">
        <v>2.7575984621650598</v>
      </c>
      <c r="M80" s="28">
        <v>2.8463155743831479</v>
      </c>
      <c r="N80" s="28">
        <v>2.9207526855650379</v>
      </c>
      <c r="O80" s="28">
        <v>2.9993520145973704</v>
      </c>
      <c r="P80" s="28">
        <v>3.0492502614329808</v>
      </c>
      <c r="Q80" s="28">
        <v>3.0912325617690044</v>
      </c>
      <c r="R80" s="28">
        <v>3.1467251877657425</v>
      </c>
      <c r="S80" s="28">
        <v>3.2266500879720148</v>
      </c>
      <c r="T80" s="28">
        <v>3.3172100385804448</v>
      </c>
      <c r="U80" s="28">
        <v>3.3748131428002424</v>
      </c>
      <c r="V80" s="28">
        <v>3.4563019886116138</v>
      </c>
      <c r="W80" s="30"/>
    </row>
    <row r="81" spans="1:23" ht="15" thickBot="1" x14ac:dyDescent="0.25">
      <c r="A81" s="30"/>
      <c r="B81" s="134" t="s">
        <v>276</v>
      </c>
      <c r="C81" s="27">
        <v>1.6669540861757071</v>
      </c>
      <c r="D81" s="27">
        <v>1.7198081776311334</v>
      </c>
      <c r="E81" s="27">
        <v>1.7565762455942568</v>
      </c>
      <c r="F81" s="27">
        <v>1.8070687526711779</v>
      </c>
      <c r="G81" s="27">
        <v>1.7805445321172719</v>
      </c>
      <c r="H81" s="27">
        <v>1.8173791713803453</v>
      </c>
      <c r="I81" s="27">
        <v>1.8641907076962063</v>
      </c>
      <c r="J81" s="27">
        <v>1.9093744685581093</v>
      </c>
      <c r="K81" s="27">
        <v>1.9602905202900196</v>
      </c>
      <c r="L81" s="27">
        <v>2.0073318884444902</v>
      </c>
      <c r="M81" s="27">
        <v>2.0719115184556927</v>
      </c>
      <c r="N81" s="27">
        <v>2.1260963423193466</v>
      </c>
      <c r="O81" s="27">
        <v>2.1833109592193942</v>
      </c>
      <c r="P81" s="27">
        <v>2.2196332677153023</v>
      </c>
      <c r="Q81" s="27">
        <v>2.2501933406813279</v>
      </c>
      <c r="R81" s="27">
        <v>2.2905879518856409</v>
      </c>
      <c r="S81" s="27">
        <v>2.3487674885607674</v>
      </c>
      <c r="T81" s="27">
        <v>2.4146885714038255</v>
      </c>
      <c r="U81" s="27">
        <v>2.4566194578473244</v>
      </c>
      <c r="V81" s="27">
        <v>2.5159374336128408</v>
      </c>
      <c r="W81" s="30"/>
    </row>
    <row r="82" spans="1:23" x14ac:dyDescent="0.2">
      <c r="A82" s="30"/>
      <c r="B82" s="30"/>
      <c r="C82" s="30"/>
      <c r="D82" s="30"/>
      <c r="E82" s="30"/>
      <c r="F82" s="30"/>
      <c r="G82" s="30"/>
      <c r="H82" s="30"/>
      <c r="I82" s="30"/>
      <c r="J82" s="30"/>
      <c r="K82" s="30"/>
      <c r="L82" s="30"/>
      <c r="M82" s="30"/>
      <c r="N82" s="30"/>
      <c r="O82" s="30"/>
      <c r="P82" s="30"/>
      <c r="Q82" s="30"/>
      <c r="R82" s="30"/>
      <c r="S82" s="30"/>
      <c r="T82" s="30"/>
      <c r="U82" s="30"/>
      <c r="V82" s="30"/>
      <c r="W82" s="30"/>
    </row>
    <row r="83" spans="1:23" ht="15.75" thickBot="1" x14ac:dyDescent="0.3">
      <c r="A83" s="30"/>
      <c r="B83" s="23" t="s">
        <v>281</v>
      </c>
      <c r="C83" s="30"/>
      <c r="D83" s="30"/>
      <c r="E83" s="30"/>
      <c r="F83" s="30"/>
      <c r="G83" s="30"/>
      <c r="H83" s="30"/>
      <c r="I83" s="30"/>
      <c r="J83" s="30"/>
      <c r="K83" s="30"/>
      <c r="L83" s="30"/>
      <c r="M83" s="30"/>
      <c r="N83" s="30"/>
      <c r="O83" s="30"/>
      <c r="P83" s="30"/>
      <c r="Q83" s="30"/>
      <c r="R83" s="30"/>
      <c r="S83" s="30"/>
      <c r="T83" s="30"/>
      <c r="U83" s="30"/>
      <c r="V83" s="30"/>
      <c r="W83" s="30"/>
    </row>
    <row r="84" spans="1:23" ht="33" customHeight="1" thickBot="1" x14ac:dyDescent="0.25">
      <c r="A84" s="30"/>
      <c r="B84" s="132" t="s">
        <v>275</v>
      </c>
      <c r="C84" s="151" t="str">
        <f>LEFT(C$8,4)</f>
        <v>2018</v>
      </c>
      <c r="D84" s="151" t="str">
        <f t="shared" ref="D84:V84" si="4">LEFT(D$8,4)</f>
        <v>2019</v>
      </c>
      <c r="E84" s="151" t="str">
        <f t="shared" si="4"/>
        <v>2020</v>
      </c>
      <c r="F84" s="151" t="str">
        <f t="shared" si="4"/>
        <v>2021</v>
      </c>
      <c r="G84" s="151" t="str">
        <f t="shared" si="4"/>
        <v>2022</v>
      </c>
      <c r="H84" s="151" t="str">
        <f t="shared" si="4"/>
        <v>2023</v>
      </c>
      <c r="I84" s="151" t="str">
        <f t="shared" si="4"/>
        <v>2024</v>
      </c>
      <c r="J84" s="151" t="str">
        <f t="shared" si="4"/>
        <v>2025</v>
      </c>
      <c r="K84" s="151" t="str">
        <f t="shared" si="4"/>
        <v>2026</v>
      </c>
      <c r="L84" s="151" t="str">
        <f t="shared" si="4"/>
        <v>2027</v>
      </c>
      <c r="M84" s="151" t="str">
        <f t="shared" si="4"/>
        <v>2028</v>
      </c>
      <c r="N84" s="151" t="str">
        <f t="shared" si="4"/>
        <v>2029</v>
      </c>
      <c r="O84" s="151" t="str">
        <f t="shared" si="4"/>
        <v>2030</v>
      </c>
      <c r="P84" s="151" t="str">
        <f t="shared" si="4"/>
        <v>2031</v>
      </c>
      <c r="Q84" s="151" t="str">
        <f t="shared" si="4"/>
        <v>2032</v>
      </c>
      <c r="R84" s="151" t="str">
        <f t="shared" si="4"/>
        <v>2033</v>
      </c>
      <c r="S84" s="151" t="str">
        <f t="shared" si="4"/>
        <v>2034</v>
      </c>
      <c r="T84" s="151" t="str">
        <f t="shared" si="4"/>
        <v>2035</v>
      </c>
      <c r="U84" s="151" t="str">
        <f t="shared" si="4"/>
        <v>2036</v>
      </c>
      <c r="V84" s="151" t="str">
        <f t="shared" si="4"/>
        <v>2037</v>
      </c>
      <c r="W84" s="30"/>
    </row>
    <row r="85" spans="1:23" ht="15" thickBot="1" x14ac:dyDescent="0.25">
      <c r="A85" s="30"/>
      <c r="B85" s="134" t="s">
        <v>277</v>
      </c>
      <c r="C85" s="27">
        <v>5.55</v>
      </c>
      <c r="D85" s="27">
        <v>5.8178934529030704</v>
      </c>
      <c r="E85" s="27">
        <v>6.0325791650789551</v>
      </c>
      <c r="F85" s="27">
        <v>6.2786677739972356</v>
      </c>
      <c r="G85" s="27">
        <v>6.3105139574217901</v>
      </c>
      <c r="H85" s="27">
        <v>6.513696006499293</v>
      </c>
      <c r="I85" s="27">
        <v>6.7632667910296922</v>
      </c>
      <c r="J85" s="27">
        <v>6.9531969865021583</v>
      </c>
      <c r="K85" s="27">
        <v>7.2233446092469498</v>
      </c>
      <c r="L85" s="27">
        <v>7.5290717561855098</v>
      </c>
      <c r="M85" s="27">
        <v>7.7943061206451159</v>
      </c>
      <c r="N85" s="27">
        <v>8.0859854223753302</v>
      </c>
      <c r="O85" s="27">
        <v>8.3041422390232658</v>
      </c>
      <c r="P85" s="27">
        <v>8.5498669054352483</v>
      </c>
      <c r="Q85" s="27">
        <v>8.7831876999275131</v>
      </c>
      <c r="R85" s="27">
        <v>8.9899157409097832</v>
      </c>
      <c r="S85" s="27">
        <v>9.2228714824082498</v>
      </c>
      <c r="T85" s="27">
        <v>9.5133099859841437</v>
      </c>
      <c r="U85" s="27">
        <v>9.7963720608056271</v>
      </c>
      <c r="V85" s="27">
        <v>10.069539775799528</v>
      </c>
      <c r="W85" s="30"/>
    </row>
    <row r="86" spans="1:23" ht="15" thickBot="1" x14ac:dyDescent="0.25">
      <c r="A86" s="30"/>
      <c r="B86" s="134" t="s">
        <v>280</v>
      </c>
      <c r="C86" s="28">
        <v>13.2</v>
      </c>
      <c r="D86" s="28">
        <v>13.837151996093791</v>
      </c>
      <c r="E86" s="28">
        <v>14.347755852079681</v>
      </c>
      <c r="F86" s="28">
        <v>14.933047678696131</v>
      </c>
      <c r="G86" s="28">
        <v>15.008789952786962</v>
      </c>
      <c r="H86" s="28">
        <v>15.492033745187511</v>
      </c>
      <c r="I86" s="28">
        <v>16.085607502989543</v>
      </c>
      <c r="J86" s="28">
        <v>16.537333373302438</v>
      </c>
      <c r="K86" s="28">
        <v>17.179846638208968</v>
      </c>
      <c r="L86" s="28">
        <v>17.906981474170951</v>
      </c>
      <c r="M86" s="28">
        <v>18.537809151804609</v>
      </c>
      <c r="N86" s="28">
        <v>19.231532896460251</v>
      </c>
      <c r="O86" s="28">
        <v>19.750392352271561</v>
      </c>
      <c r="P86" s="28">
        <v>20.334818585900056</v>
      </c>
      <c r="Q86" s="28">
        <v>20.889743718746523</v>
      </c>
      <c r="R86" s="28">
        <v>21.38142122162327</v>
      </c>
      <c r="S86" s="28">
        <v>21.935478120322323</v>
      </c>
      <c r="T86" s="28">
        <v>22.626250777475803</v>
      </c>
      <c r="U86" s="28">
        <v>23.299479495970143</v>
      </c>
      <c r="V86" s="28">
        <v>23.949175682982663</v>
      </c>
      <c r="W86" s="30"/>
    </row>
    <row r="87" spans="1:23" ht="15" thickBot="1" x14ac:dyDescent="0.25">
      <c r="A87" s="30"/>
      <c r="B87" s="134" t="s">
        <v>279</v>
      </c>
      <c r="C87" s="27">
        <v>0.5</v>
      </c>
      <c r="D87" s="27">
        <v>0.52413454530658043</v>
      </c>
      <c r="E87" s="27">
        <v>0.54347560045755827</v>
      </c>
      <c r="F87" s="27">
        <v>0.56564574540515622</v>
      </c>
      <c r="G87" s="27">
        <v>0.56851477093890068</v>
      </c>
      <c r="H87" s="27">
        <v>0.58681946004498187</v>
      </c>
      <c r="I87" s="27">
        <v>0.60930331450718</v>
      </c>
      <c r="J87" s="27">
        <v>0.62641414292812314</v>
      </c>
      <c r="K87" s="27">
        <v>0.65075176659882672</v>
      </c>
      <c r="L87" s="27">
        <v>0.67829475280950646</v>
      </c>
      <c r="M87" s="27">
        <v>0.70218974059865857</v>
      </c>
      <c r="N87" s="27">
        <v>0.72846715516894989</v>
      </c>
      <c r="O87" s="27">
        <v>0.74812092243453066</v>
      </c>
      <c r="P87" s="27">
        <v>0.77025827976894234</v>
      </c>
      <c r="Q87" s="27">
        <v>0.79127817116464172</v>
      </c>
      <c r="R87" s="27">
        <v>0.80990231900088006</v>
      </c>
      <c r="S87" s="27">
        <v>0.83088932273948046</v>
      </c>
      <c r="T87" s="27">
        <v>0.8570549536922627</v>
      </c>
      <c r="U87" s="27">
        <v>0.88255604151402167</v>
      </c>
      <c r="V87" s="27">
        <v>0.90716574556753216</v>
      </c>
      <c r="W87" s="30"/>
    </row>
    <row r="88" spans="1:23" ht="15" thickBot="1" x14ac:dyDescent="0.25">
      <c r="A88" s="30"/>
      <c r="B88" s="134" t="s">
        <v>278</v>
      </c>
      <c r="C88" s="28">
        <v>2.2899999999999991</v>
      </c>
      <c r="D88" s="28">
        <v>2.4005362175041505</v>
      </c>
      <c r="E88" s="28">
        <v>2.4891182500956468</v>
      </c>
      <c r="F88" s="28">
        <v>2.5906575139556161</v>
      </c>
      <c r="G88" s="28">
        <v>2.6037976509001588</v>
      </c>
      <c r="H88" s="28">
        <v>2.6876331270060092</v>
      </c>
      <c r="I88" s="28">
        <v>2.7906091804428783</v>
      </c>
      <c r="J88" s="28">
        <v>2.8689767746107968</v>
      </c>
      <c r="K88" s="28">
        <v>2.980443091022611</v>
      </c>
      <c r="L88" s="28">
        <v>3.1065899678675315</v>
      </c>
      <c r="M88" s="28">
        <v>3.2160290119418562</v>
      </c>
      <c r="N88" s="28">
        <v>3.3363795706737811</v>
      </c>
      <c r="O88" s="28">
        <v>3.4263938247501358</v>
      </c>
      <c r="P88" s="28">
        <v>3.5277829213417498</v>
      </c>
      <c r="Q88" s="28">
        <v>3.624054023934054</v>
      </c>
      <c r="R88" s="28">
        <v>3.7093526210240384</v>
      </c>
      <c r="S88" s="28">
        <v>3.8054730981468268</v>
      </c>
      <c r="T88" s="28">
        <v>3.9253116879105789</v>
      </c>
      <c r="U88" s="28">
        <v>4.042106670134217</v>
      </c>
      <c r="V88" s="28">
        <v>4.1548191146992721</v>
      </c>
      <c r="W88" s="30"/>
    </row>
    <row r="89" spans="1:23" ht="15" thickBot="1" x14ac:dyDescent="0.25">
      <c r="A89" s="30"/>
      <c r="B89" s="134" t="s">
        <v>276</v>
      </c>
      <c r="C89" s="27">
        <v>1.6669540861757071</v>
      </c>
      <c r="D89" s="27">
        <v>1.7474164440093105</v>
      </c>
      <c r="E89" s="27">
        <v>1.8118977458390617</v>
      </c>
      <c r="F89" s="27">
        <v>1.8858109732620605</v>
      </c>
      <c r="G89" s="27">
        <v>1.8953760409356946</v>
      </c>
      <c r="H89" s="27">
        <v>1.9564021935388141</v>
      </c>
      <c r="I89" s="27">
        <v>2.0313612996762949</v>
      </c>
      <c r="J89" s="27">
        <v>2.0884072303845791</v>
      </c>
      <c r="K89" s="27">
        <v>2.1695466328359458</v>
      </c>
      <c r="L89" s="27">
        <v>2.2613724196546983</v>
      </c>
      <c r="M89" s="27">
        <v>2.3410361147231953</v>
      </c>
      <c r="N89" s="27">
        <v>2.4286426019073524</v>
      </c>
      <c r="O89" s="27">
        <v>2.4941664572115627</v>
      </c>
      <c r="P89" s="27">
        <v>2.5679703737430231</v>
      </c>
      <c r="Q89" s="27">
        <v>2.6380487614490846</v>
      </c>
      <c r="R89" s="27">
        <v>2.7001399601234084</v>
      </c>
      <c r="S89" s="27">
        <v>2.7701087034007017</v>
      </c>
      <c r="T89" s="27">
        <v>2.8573425142689146</v>
      </c>
      <c r="U89" s="27">
        <v>2.9423607993617154</v>
      </c>
      <c r="V89" s="27">
        <v>3.02440729282484</v>
      </c>
      <c r="W89" s="30"/>
    </row>
    <row r="90" spans="1:23" x14ac:dyDescent="0.2">
      <c r="A90" s="30"/>
      <c r="B90" s="30"/>
      <c r="C90" s="30"/>
      <c r="D90" s="30"/>
      <c r="E90" s="30"/>
      <c r="F90" s="30"/>
      <c r="G90" s="30"/>
      <c r="H90" s="30"/>
      <c r="I90" s="30"/>
      <c r="J90" s="30"/>
      <c r="K90" s="30"/>
      <c r="L90" s="30"/>
      <c r="M90" s="30"/>
      <c r="N90" s="30"/>
      <c r="O90" s="30"/>
      <c r="P90" s="30"/>
      <c r="Q90" s="30"/>
      <c r="R90" s="30"/>
      <c r="S90" s="30"/>
      <c r="T90" s="30"/>
      <c r="U90" s="30"/>
      <c r="V90" s="30"/>
      <c r="W90" s="30"/>
    </row>
    <row r="91" spans="1:23" ht="17.25" thickBot="1" x14ac:dyDescent="0.3">
      <c r="A91" s="30"/>
      <c r="B91" s="136" t="s">
        <v>178</v>
      </c>
      <c r="C91" s="30"/>
      <c r="D91" s="30"/>
      <c r="E91" s="30"/>
      <c r="F91" s="30"/>
      <c r="G91" s="30"/>
      <c r="H91" s="30"/>
      <c r="I91" s="30"/>
      <c r="J91" s="30"/>
      <c r="K91" s="30"/>
      <c r="L91" s="30"/>
      <c r="M91" s="30"/>
      <c r="N91" s="30"/>
      <c r="O91" s="30"/>
      <c r="P91" s="30"/>
      <c r="Q91" s="30"/>
      <c r="R91" s="30"/>
      <c r="S91" s="30"/>
      <c r="T91" s="30"/>
      <c r="U91" s="30"/>
      <c r="V91" s="30"/>
      <c r="W91" s="30"/>
    </row>
    <row r="92" spans="1:23" ht="15.75" thickTop="1" x14ac:dyDescent="0.25">
      <c r="A92" s="30"/>
      <c r="B92" s="23" t="s">
        <v>282</v>
      </c>
      <c r="C92" s="30"/>
      <c r="D92" s="30"/>
      <c r="E92" s="30"/>
      <c r="F92" s="30"/>
      <c r="G92" s="30"/>
      <c r="H92" s="30"/>
      <c r="I92" s="30"/>
      <c r="J92" s="30"/>
      <c r="K92" s="30"/>
      <c r="L92" s="30"/>
      <c r="M92" s="30"/>
      <c r="N92" s="30"/>
      <c r="O92" s="30"/>
      <c r="P92" s="30"/>
      <c r="Q92" s="30"/>
      <c r="R92" s="30"/>
      <c r="S92" s="30"/>
      <c r="T92" s="30"/>
      <c r="U92" s="30"/>
      <c r="V92" s="30"/>
      <c r="W92" s="30"/>
    </row>
    <row r="93" spans="1:23" ht="15.75" thickBot="1" x14ac:dyDescent="0.3">
      <c r="A93" s="30"/>
      <c r="B93" s="23" t="s">
        <v>261</v>
      </c>
      <c r="C93" s="30"/>
      <c r="D93" s="30"/>
      <c r="E93" s="30"/>
      <c r="F93" s="30"/>
      <c r="G93" s="30"/>
      <c r="H93" s="30"/>
      <c r="I93" s="30"/>
      <c r="J93" s="30"/>
      <c r="K93" s="30"/>
      <c r="L93" s="30"/>
      <c r="M93" s="30"/>
      <c r="N93" s="30"/>
      <c r="O93" s="30"/>
      <c r="P93" s="30"/>
      <c r="Q93" s="30"/>
      <c r="R93" s="30"/>
      <c r="S93" s="30"/>
      <c r="T93" s="30"/>
      <c r="U93" s="30"/>
      <c r="V93" s="30"/>
      <c r="W93" s="30"/>
    </row>
    <row r="94" spans="1:23" ht="33" customHeight="1" thickBot="1" x14ac:dyDescent="0.25">
      <c r="A94" s="30"/>
      <c r="B94" s="140" t="s">
        <v>275</v>
      </c>
      <c r="C94" s="151" t="str">
        <f>'Demand Summary'!D$5</f>
        <v>2018-19</v>
      </c>
      <c r="D94" s="151" t="str">
        <f>'Demand Summary'!E$5</f>
        <v>2019-20</v>
      </c>
      <c r="E94" s="151" t="str">
        <f>'Demand Summary'!F$5</f>
        <v>2020-21</v>
      </c>
      <c r="F94" s="151" t="str">
        <f>'Demand Summary'!G$5</f>
        <v>2021-22</v>
      </c>
      <c r="G94" s="151" t="str">
        <f>'Demand Summary'!H$5</f>
        <v>2022-23</v>
      </c>
      <c r="H94" s="151" t="str">
        <f>'Demand Summary'!I$5</f>
        <v>2023-24</v>
      </c>
      <c r="I94" s="151" t="str">
        <f>'Demand Summary'!J$5</f>
        <v>2024-25</v>
      </c>
      <c r="J94" s="151" t="str">
        <f>'Demand Summary'!K$5</f>
        <v>2025-26</v>
      </c>
      <c r="K94" s="151" t="str">
        <f>'Demand Summary'!L$5</f>
        <v>2026-27</v>
      </c>
      <c r="L94" s="151" t="str">
        <f>'Demand Summary'!M$5</f>
        <v>2027-28</v>
      </c>
      <c r="M94" s="151" t="str">
        <f>'Demand Summary'!N$5</f>
        <v>2028-29</v>
      </c>
      <c r="N94" s="151" t="str">
        <f>'Demand Summary'!O$5</f>
        <v>2029-30</v>
      </c>
      <c r="O94" s="151" t="str">
        <f>'Demand Summary'!P$5</f>
        <v>2030-31</v>
      </c>
      <c r="P94" s="151" t="str">
        <f>'Demand Summary'!Q$5</f>
        <v>2031-32</v>
      </c>
      <c r="Q94" s="151" t="str">
        <f>'Demand Summary'!R$5</f>
        <v>2032-33</v>
      </c>
      <c r="R94" s="151" t="str">
        <f>'Demand Summary'!S$5</f>
        <v>2033-34</v>
      </c>
      <c r="S94" s="151" t="str">
        <f>'Demand Summary'!T$5</f>
        <v>2034-35</v>
      </c>
      <c r="T94" s="151" t="str">
        <f>'Demand Summary'!U$5</f>
        <v>2035-36</v>
      </c>
      <c r="U94" s="151" t="str">
        <f>'Demand Summary'!V$5</f>
        <v>2036-37</v>
      </c>
      <c r="V94" s="151" t="str">
        <f>'Demand Summary'!W$5</f>
        <v>2037-38</v>
      </c>
      <c r="W94" s="30"/>
    </row>
    <row r="95" spans="1:23" ht="15" thickBot="1" x14ac:dyDescent="0.25">
      <c r="A95" s="30"/>
      <c r="B95" s="134" t="s">
        <v>277</v>
      </c>
      <c r="C95" s="27">
        <v>32.46</v>
      </c>
      <c r="D95" s="27">
        <v>35.209698021483561</v>
      </c>
      <c r="E95" s="27">
        <v>37.169812535687221</v>
      </c>
      <c r="F95" s="27">
        <v>40.799257059125367</v>
      </c>
      <c r="G95" s="27">
        <v>43.465601253789245</v>
      </c>
      <c r="H95" s="27">
        <v>46.901327884232948</v>
      </c>
      <c r="I95" s="27">
        <v>49.7357375698422</v>
      </c>
      <c r="J95" s="27">
        <v>52.050927395116588</v>
      </c>
      <c r="K95" s="27">
        <v>55.526853036626783</v>
      </c>
      <c r="L95" s="27">
        <v>60.136699841511842</v>
      </c>
      <c r="M95" s="27">
        <v>63.370482781789526</v>
      </c>
      <c r="N95" s="27">
        <v>65.997661787444827</v>
      </c>
      <c r="O95" s="27">
        <v>69.375963514257336</v>
      </c>
      <c r="P95" s="27">
        <v>71.484243698166651</v>
      </c>
      <c r="Q95" s="27">
        <v>74.212804842227456</v>
      </c>
      <c r="R95" s="27">
        <v>79.200535977021318</v>
      </c>
      <c r="S95" s="27">
        <v>82.829133649290355</v>
      </c>
      <c r="T95" s="27">
        <v>86.201533855936589</v>
      </c>
      <c r="U95" s="27">
        <v>90.076520341806344</v>
      </c>
      <c r="V95" s="27">
        <v>90.814192199556061</v>
      </c>
      <c r="W95" s="30"/>
    </row>
    <row r="96" spans="1:23" ht="15" thickBot="1" x14ac:dyDescent="0.25">
      <c r="A96" s="30"/>
      <c r="B96" s="134" t="s">
        <v>280</v>
      </c>
      <c r="C96" s="28">
        <v>0.35999999999999943</v>
      </c>
      <c r="D96" s="28">
        <v>0.39049572667079957</v>
      </c>
      <c r="E96" s="28">
        <v>0.4122345198043007</v>
      </c>
      <c r="F96" s="28">
        <v>0.45248713928789641</v>
      </c>
      <c r="G96" s="28">
        <v>0.48205842425644363</v>
      </c>
      <c r="H96" s="28">
        <v>0.52016260130387337</v>
      </c>
      <c r="I96" s="28">
        <v>0.55159782887071174</v>
      </c>
      <c r="J96" s="28">
        <v>0.57727461066673413</v>
      </c>
      <c r="K96" s="28">
        <v>0.61582461778145614</v>
      </c>
      <c r="L96" s="28">
        <v>0.66695046034949002</v>
      </c>
      <c r="M96" s="28">
        <v>0.70281496615663031</v>
      </c>
      <c r="N96" s="28">
        <v>0.73195188673690836</v>
      </c>
      <c r="O96" s="28">
        <v>0.76941918869785297</v>
      </c>
      <c r="P96" s="28">
        <v>0.79280122400923858</v>
      </c>
      <c r="Q96" s="28">
        <v>0.82306253059772416</v>
      </c>
      <c r="R96" s="28">
        <v>0.8783793269170701</v>
      </c>
      <c r="S96" s="28">
        <v>0.91862255433596829</v>
      </c>
      <c r="T96" s="28">
        <v>0.95602440505663822</v>
      </c>
      <c r="U96" s="28">
        <v>0.99900022560231605</v>
      </c>
      <c r="V96" s="28">
        <v>1.0071814292002728</v>
      </c>
      <c r="W96" s="30"/>
    </row>
    <row r="97" spans="1:23" ht="15" thickBot="1" x14ac:dyDescent="0.25">
      <c r="A97" s="30"/>
      <c r="B97" s="134" t="s">
        <v>279</v>
      </c>
      <c r="C97" s="27">
        <v>1.0899999999999963</v>
      </c>
      <c r="D97" s="27">
        <v>1.18233428353102</v>
      </c>
      <c r="E97" s="27">
        <v>1.2481545182963316</v>
      </c>
      <c r="F97" s="27">
        <v>1.3700305050661328</v>
      </c>
      <c r="G97" s="27">
        <v>1.4595657845542291</v>
      </c>
      <c r="H97" s="27">
        <v>1.5749367650589647</v>
      </c>
      <c r="I97" s="27">
        <v>1.6701156485252042</v>
      </c>
      <c r="J97" s="27">
        <v>1.7478592378520403</v>
      </c>
      <c r="K97" s="27">
        <v>1.8645800927271452</v>
      </c>
      <c r="L97" s="27">
        <v>2.019377782724824</v>
      </c>
      <c r="M97" s="27">
        <v>2.1279675364186801</v>
      </c>
      <c r="N97" s="27">
        <v>2.2161876570645234</v>
      </c>
      <c r="O97" s="27">
        <v>2.3296303213351877</v>
      </c>
      <c r="P97" s="27">
        <v>2.4004259282501863</v>
      </c>
      <c r="Q97" s="27">
        <v>2.492050439865281</v>
      </c>
      <c r="R97" s="27">
        <v>2.6595374064988277</v>
      </c>
      <c r="S97" s="27">
        <v>2.7813849561837571</v>
      </c>
      <c r="T97" s="27">
        <v>2.8946294486435278</v>
      </c>
      <c r="U97" s="27">
        <v>3.0247506830735489</v>
      </c>
      <c r="V97" s="27">
        <v>3.0495215495229502</v>
      </c>
      <c r="W97" s="30"/>
    </row>
    <row r="98" spans="1:23" ht="15" thickBot="1" x14ac:dyDescent="0.25">
      <c r="A98" s="30"/>
      <c r="B98" s="134" t="s">
        <v>278</v>
      </c>
      <c r="C98" s="28">
        <v>6.3900000000000006</v>
      </c>
      <c r="D98" s="28">
        <v>6.9312991484066515</v>
      </c>
      <c r="E98" s="28">
        <v>7.3171627265262273</v>
      </c>
      <c r="F98" s="28">
        <v>8.031646722360172</v>
      </c>
      <c r="G98" s="28">
        <v>8.5565370305518584</v>
      </c>
      <c r="H98" s="28">
        <v>9.2328861731438181</v>
      </c>
      <c r="I98" s="28">
        <v>9.7908614624550623</v>
      </c>
      <c r="J98" s="28">
        <v>10.246624339334403</v>
      </c>
      <c r="K98" s="28">
        <v>10.930886965620601</v>
      </c>
      <c r="L98" s="28">
        <v>11.838370671203336</v>
      </c>
      <c r="M98" s="28">
        <v>12.474965649280193</v>
      </c>
      <c r="N98" s="28">
        <v>12.992145989580195</v>
      </c>
      <c r="O98" s="28">
        <v>13.657190599387093</v>
      </c>
      <c r="P98" s="28">
        <v>14.072221726164074</v>
      </c>
      <c r="Q98" s="28">
        <v>14.609359918109504</v>
      </c>
      <c r="R98" s="28">
        <v>15.59123305277781</v>
      </c>
      <c r="S98" s="28">
        <v>16.30555033946294</v>
      </c>
      <c r="T98" s="28">
        <v>16.969433189754668</v>
      </c>
      <c r="U98" s="28">
        <v>17.732254004440676</v>
      </c>
      <c r="V98" s="28">
        <v>17.877470368304529</v>
      </c>
      <c r="W98" s="30"/>
    </row>
    <row r="99" spans="1:23" ht="15" thickBot="1" x14ac:dyDescent="0.25">
      <c r="A99" s="30"/>
      <c r="B99" s="134" t="s">
        <v>276</v>
      </c>
      <c r="C99" s="27">
        <v>176.07</v>
      </c>
      <c r="D99" s="27">
        <v>190.9849516525758</v>
      </c>
      <c r="E99" s="27">
        <v>201.6170330609504</v>
      </c>
      <c r="F99" s="27">
        <v>221.30391837338891</v>
      </c>
      <c r="G99" s="27">
        <v>235.76674099675517</v>
      </c>
      <c r="H99" s="27">
        <v>254.40285892103805</v>
      </c>
      <c r="I99" s="27">
        <v>269.77730480351562</v>
      </c>
      <c r="J99" s="27">
        <v>282.33539083358528</v>
      </c>
      <c r="K99" s="27">
        <v>301.18955681327418</v>
      </c>
      <c r="L99" s="27">
        <v>326.194354315927</v>
      </c>
      <c r="M99" s="27">
        <v>343.73508636443876</v>
      </c>
      <c r="N99" s="27">
        <v>357.98546860491092</v>
      </c>
      <c r="O99" s="27">
        <v>376.31010153897989</v>
      </c>
      <c r="P99" s="27">
        <v>387.74586530918668</v>
      </c>
      <c r="Q99" s="27">
        <v>402.54616600649996</v>
      </c>
      <c r="R99" s="27">
        <v>429.60068913968405</v>
      </c>
      <c r="S99" s="27">
        <v>449.28298094980141</v>
      </c>
      <c r="T99" s="27">
        <v>467.5756027730979</v>
      </c>
      <c r="U99" s="27">
        <v>488.59436033831935</v>
      </c>
      <c r="V99" s="27">
        <v>492.59565066468997</v>
      </c>
      <c r="W99" s="30"/>
    </row>
    <row r="100" spans="1:23" x14ac:dyDescent="0.2">
      <c r="A100" s="30"/>
      <c r="B100" s="30"/>
      <c r="C100" s="30"/>
      <c r="D100" s="30"/>
      <c r="E100" s="30"/>
      <c r="F100" s="30"/>
      <c r="G100" s="30"/>
      <c r="H100" s="30"/>
      <c r="I100" s="30"/>
      <c r="J100" s="30"/>
      <c r="K100" s="30"/>
      <c r="L100" s="30"/>
      <c r="M100" s="30"/>
      <c r="N100" s="30"/>
      <c r="O100" s="30"/>
      <c r="P100" s="30"/>
      <c r="Q100" s="30"/>
      <c r="R100" s="30"/>
      <c r="S100" s="30"/>
      <c r="T100" s="30"/>
      <c r="U100" s="30"/>
      <c r="V100" s="30"/>
      <c r="W100" s="30"/>
    </row>
    <row r="101" spans="1:23" ht="15.75" thickBot="1" x14ac:dyDescent="0.3">
      <c r="A101" s="30"/>
      <c r="B101" s="23" t="s">
        <v>281</v>
      </c>
      <c r="C101" s="30"/>
      <c r="D101" s="30"/>
      <c r="E101" s="30"/>
      <c r="F101" s="30"/>
      <c r="G101" s="30"/>
      <c r="H101" s="30"/>
      <c r="I101" s="30"/>
      <c r="J101" s="30"/>
      <c r="K101" s="30"/>
      <c r="L101" s="30"/>
      <c r="M101" s="30"/>
      <c r="N101" s="30"/>
      <c r="O101" s="30"/>
      <c r="P101" s="30"/>
      <c r="Q101" s="30"/>
      <c r="R101" s="30"/>
      <c r="S101" s="30"/>
      <c r="T101" s="30"/>
      <c r="U101" s="30"/>
      <c r="V101" s="30"/>
      <c r="W101" s="30"/>
    </row>
    <row r="102" spans="1:23" ht="33" customHeight="1" thickBot="1" x14ac:dyDescent="0.25">
      <c r="A102" s="30"/>
      <c r="B102" s="140" t="s">
        <v>275</v>
      </c>
      <c r="C102" s="151" t="str">
        <f>LEFT(C$8,4)</f>
        <v>2018</v>
      </c>
      <c r="D102" s="151" t="str">
        <f t="shared" ref="D102:V102" si="5">LEFT(D$8,4)</f>
        <v>2019</v>
      </c>
      <c r="E102" s="151" t="str">
        <f t="shared" si="5"/>
        <v>2020</v>
      </c>
      <c r="F102" s="151" t="str">
        <f t="shared" si="5"/>
        <v>2021</v>
      </c>
      <c r="G102" s="151" t="str">
        <f t="shared" si="5"/>
        <v>2022</v>
      </c>
      <c r="H102" s="151" t="str">
        <f t="shared" si="5"/>
        <v>2023</v>
      </c>
      <c r="I102" s="151" t="str">
        <f t="shared" si="5"/>
        <v>2024</v>
      </c>
      <c r="J102" s="151" t="str">
        <f t="shared" si="5"/>
        <v>2025</v>
      </c>
      <c r="K102" s="151" t="str">
        <f t="shared" si="5"/>
        <v>2026</v>
      </c>
      <c r="L102" s="151" t="str">
        <f t="shared" si="5"/>
        <v>2027</v>
      </c>
      <c r="M102" s="151" t="str">
        <f t="shared" si="5"/>
        <v>2028</v>
      </c>
      <c r="N102" s="151" t="str">
        <f t="shared" si="5"/>
        <v>2029</v>
      </c>
      <c r="O102" s="151" t="str">
        <f t="shared" si="5"/>
        <v>2030</v>
      </c>
      <c r="P102" s="151" t="str">
        <f t="shared" si="5"/>
        <v>2031</v>
      </c>
      <c r="Q102" s="151" t="str">
        <f t="shared" si="5"/>
        <v>2032</v>
      </c>
      <c r="R102" s="151" t="str">
        <f t="shared" si="5"/>
        <v>2033</v>
      </c>
      <c r="S102" s="151" t="str">
        <f t="shared" si="5"/>
        <v>2034</v>
      </c>
      <c r="T102" s="151" t="str">
        <f t="shared" si="5"/>
        <v>2035</v>
      </c>
      <c r="U102" s="151" t="str">
        <f t="shared" si="5"/>
        <v>2036</v>
      </c>
      <c r="V102" s="151" t="str">
        <f t="shared" si="5"/>
        <v>2037</v>
      </c>
      <c r="W102" s="30"/>
    </row>
    <row r="103" spans="1:23" ht="15" thickBot="1" x14ac:dyDescent="0.25">
      <c r="A103" s="30"/>
      <c r="B103" s="134" t="s">
        <v>277</v>
      </c>
      <c r="C103" s="27">
        <v>32.46</v>
      </c>
      <c r="D103" s="27">
        <v>35.027407084867349</v>
      </c>
      <c r="E103" s="27">
        <v>38.018261978451172</v>
      </c>
      <c r="F103" s="27">
        <v>41.175934852250705</v>
      </c>
      <c r="G103" s="27">
        <v>44.191583367730871</v>
      </c>
      <c r="H103" s="27">
        <v>47.018099457782981</v>
      </c>
      <c r="I103" s="27">
        <v>49.667938537962009</v>
      </c>
      <c r="J103" s="27">
        <v>52.621042177517744</v>
      </c>
      <c r="K103" s="27">
        <v>56.918807296748057</v>
      </c>
      <c r="L103" s="27">
        <v>60.054653363589004</v>
      </c>
      <c r="M103" s="27">
        <v>62.976451405966273</v>
      </c>
      <c r="N103" s="27">
        <v>65.570791020981318</v>
      </c>
      <c r="O103" s="27">
        <v>68.428532284252739</v>
      </c>
      <c r="P103" s="27">
        <v>71.837337067251056</v>
      </c>
      <c r="Q103" s="27">
        <v>75.276105984260752</v>
      </c>
      <c r="R103" s="27">
        <v>78.235483416522257</v>
      </c>
      <c r="S103" s="27">
        <v>81.195868751142029</v>
      </c>
      <c r="T103" s="27">
        <v>83.814904929483419</v>
      </c>
      <c r="U103" s="27">
        <v>87.367334909637222</v>
      </c>
      <c r="V103" s="27">
        <v>90.807220176713116</v>
      </c>
      <c r="W103" s="30"/>
    </row>
    <row r="104" spans="1:23" ht="15" thickBot="1" x14ac:dyDescent="0.25">
      <c r="A104" s="30"/>
      <c r="B104" s="134" t="s">
        <v>280</v>
      </c>
      <c r="C104" s="28">
        <v>0.35999999999999943</v>
      </c>
      <c r="D104" s="28">
        <v>0.38847401572866147</v>
      </c>
      <c r="E104" s="28">
        <v>0.42164431029706151</v>
      </c>
      <c r="F104" s="28">
        <v>0.45666471185491275</v>
      </c>
      <c r="G104" s="28">
        <v>0.49010998189720567</v>
      </c>
      <c r="H104" s="28">
        <v>0.52145766496617796</v>
      </c>
      <c r="I104" s="28">
        <v>0.55084589875745138</v>
      </c>
      <c r="J104" s="28">
        <v>0.58359751028672235</v>
      </c>
      <c r="K104" s="28">
        <v>0.63126218813400925</v>
      </c>
      <c r="L104" s="28">
        <v>0.66604051789565233</v>
      </c>
      <c r="M104" s="28">
        <v>0.69844493241370031</v>
      </c>
      <c r="N104" s="28">
        <v>0.7272176453343917</v>
      </c>
      <c r="O104" s="28">
        <v>0.75891163346679491</v>
      </c>
      <c r="P104" s="28">
        <v>0.79671723179949083</v>
      </c>
      <c r="Q104" s="28">
        <v>0.83485514954821838</v>
      </c>
      <c r="R104" s="28">
        <v>0.86767634103357238</v>
      </c>
      <c r="S104" s="28">
        <v>0.90050871073358962</v>
      </c>
      <c r="T104" s="28">
        <v>0.92955532269301955</v>
      </c>
      <c r="U104" s="28">
        <v>0.96895380676127729</v>
      </c>
      <c r="V104" s="28">
        <v>1.0071041054719103</v>
      </c>
      <c r="W104" s="30"/>
    </row>
    <row r="105" spans="1:23" ht="15" thickBot="1" x14ac:dyDescent="0.25">
      <c r="A105" s="30"/>
      <c r="B105" s="134" t="s">
        <v>279</v>
      </c>
      <c r="C105" s="27">
        <v>1.0899999999999963</v>
      </c>
      <c r="D105" s="27">
        <v>1.1762129920673203</v>
      </c>
      <c r="E105" s="27">
        <v>1.276645272843858</v>
      </c>
      <c r="F105" s="27">
        <v>1.3826792664495713</v>
      </c>
      <c r="G105" s="27">
        <v>1.4839441118554006</v>
      </c>
      <c r="H105" s="27">
        <v>1.5788579300364489</v>
      </c>
      <c r="I105" s="27">
        <v>1.6678389712377779</v>
      </c>
      <c r="J105" s="27">
        <v>1.7670035728125058</v>
      </c>
      <c r="K105" s="27">
        <v>1.9113216251834615</v>
      </c>
      <c r="L105" s="27">
        <v>2.0166226791839748</v>
      </c>
      <c r="M105" s="27">
        <v>2.114736045363621</v>
      </c>
      <c r="N105" s="27">
        <v>2.2018534261512457</v>
      </c>
      <c r="O105" s="27">
        <v>2.2978157791076796</v>
      </c>
      <c r="P105" s="27">
        <v>2.4122827296150149</v>
      </c>
      <c r="Q105" s="27">
        <v>2.5277558694653095</v>
      </c>
      <c r="R105" s="27">
        <v>2.6271311436848066</v>
      </c>
      <c r="S105" s="27">
        <v>2.7265402630543605</v>
      </c>
      <c r="T105" s="27">
        <v>2.8144869492648468</v>
      </c>
      <c r="U105" s="27">
        <v>2.9337768038048182</v>
      </c>
      <c r="V105" s="27">
        <v>3.0492874304564737</v>
      </c>
      <c r="W105" s="30"/>
    </row>
    <row r="106" spans="1:23" ht="15" thickBot="1" x14ac:dyDescent="0.25">
      <c r="A106" s="30"/>
      <c r="B106" s="134" t="s">
        <v>278</v>
      </c>
      <c r="C106" s="28">
        <v>6.3900000000000006</v>
      </c>
      <c r="D106" s="28">
        <v>6.8954137791836843</v>
      </c>
      <c r="E106" s="28">
        <v>7.4841865077727334</v>
      </c>
      <c r="F106" s="28">
        <v>8.1057986354245841</v>
      </c>
      <c r="G106" s="28">
        <v>8.6994521786753083</v>
      </c>
      <c r="H106" s="28">
        <v>9.2558735531495273</v>
      </c>
      <c r="I106" s="28">
        <v>9.7775147029444724</v>
      </c>
      <c r="J106" s="28">
        <v>10.358855807588995</v>
      </c>
      <c r="K106" s="28">
        <v>11.204903839378325</v>
      </c>
      <c r="L106" s="28">
        <v>11.822219192647381</v>
      </c>
      <c r="M106" s="28">
        <v>12.397397550342717</v>
      </c>
      <c r="N106" s="28">
        <v>12.908113204684867</v>
      </c>
      <c r="O106" s="28">
        <v>13.470681494034977</v>
      </c>
      <c r="P106" s="28">
        <v>14.141730864440376</v>
      </c>
      <c r="Q106" s="28">
        <v>14.81867890448018</v>
      </c>
      <c r="R106" s="28">
        <v>15.401255053344968</v>
      </c>
      <c r="S106" s="28">
        <v>15.984029615520569</v>
      </c>
      <c r="T106" s="28">
        <v>16.49960697780034</v>
      </c>
      <c r="U106" s="28">
        <v>17.19893007001177</v>
      </c>
      <c r="V106" s="28">
        <v>17.876097872125598</v>
      </c>
      <c r="W106" s="30"/>
    </row>
    <row r="107" spans="1:23" ht="15" thickBot="1" x14ac:dyDescent="0.25">
      <c r="A107" s="30"/>
      <c r="B107" s="134" t="s">
        <v>276</v>
      </c>
      <c r="C107" s="27">
        <v>156.07</v>
      </c>
      <c r="D107" s="27">
        <v>168.41427676325469</v>
      </c>
      <c r="E107" s="27">
        <v>182.79452085572626</v>
      </c>
      <c r="F107" s="27">
        <v>197.97683771998669</v>
      </c>
      <c r="G107" s="27">
        <v>212.47629131860003</v>
      </c>
      <c r="H107" s="27">
        <v>226.06638269797259</v>
      </c>
      <c r="I107" s="27">
        <v>238.80699838631335</v>
      </c>
      <c r="J107" s="27">
        <v>253.0057317512383</v>
      </c>
      <c r="K107" s="27">
        <v>273.66969361686603</v>
      </c>
      <c r="L107" s="27">
        <v>288.74706563325134</v>
      </c>
      <c r="M107" s="27">
        <v>302.79527944945039</v>
      </c>
      <c r="N107" s="27">
        <v>315.26904974259264</v>
      </c>
      <c r="O107" s="27">
        <v>329.00927398654744</v>
      </c>
      <c r="P107" s="27">
        <v>345.3990510192815</v>
      </c>
      <c r="Q107" s="27">
        <v>361.93289774995628</v>
      </c>
      <c r="R107" s="27">
        <v>376.16179595861479</v>
      </c>
      <c r="S107" s="27">
        <v>390.39554023384909</v>
      </c>
      <c r="T107" s="27">
        <v>402.98805336859164</v>
      </c>
      <c r="U107" s="27">
        <v>420.06839061451296</v>
      </c>
      <c r="V107" s="27">
        <v>436.60760483609442</v>
      </c>
      <c r="W107" s="30"/>
    </row>
    <row r="108" spans="1:23" x14ac:dyDescent="0.2">
      <c r="A108" s="30"/>
      <c r="B108" s="30"/>
      <c r="C108" s="30"/>
      <c r="D108" s="30"/>
      <c r="E108" s="30"/>
      <c r="F108" s="30"/>
      <c r="G108" s="30"/>
      <c r="H108" s="30"/>
      <c r="I108" s="30"/>
      <c r="J108" s="30"/>
      <c r="K108" s="30"/>
      <c r="L108" s="30"/>
      <c r="M108" s="30"/>
      <c r="N108" s="30"/>
      <c r="O108" s="30"/>
      <c r="P108" s="30"/>
      <c r="Q108" s="30"/>
      <c r="R108" s="30"/>
      <c r="S108" s="30"/>
      <c r="T108" s="30"/>
      <c r="U108" s="30"/>
      <c r="V108" s="30"/>
      <c r="W108" s="30"/>
    </row>
    <row r="109" spans="1:23" ht="15" x14ac:dyDescent="0.25">
      <c r="A109" s="30"/>
      <c r="B109" s="23" t="s">
        <v>269</v>
      </c>
      <c r="C109" s="30"/>
      <c r="D109" s="30"/>
      <c r="E109" s="30"/>
      <c r="F109" s="30"/>
      <c r="G109" s="30"/>
      <c r="H109" s="30"/>
      <c r="I109" s="30"/>
      <c r="J109" s="30"/>
      <c r="K109" s="30"/>
      <c r="L109" s="30"/>
      <c r="M109" s="30"/>
      <c r="N109" s="30"/>
      <c r="O109" s="30"/>
      <c r="P109" s="30"/>
      <c r="Q109" s="30"/>
      <c r="R109" s="30"/>
      <c r="S109" s="30"/>
      <c r="T109" s="30"/>
      <c r="U109" s="30"/>
      <c r="V109" s="30"/>
      <c r="W109" s="30"/>
    </row>
    <row r="110" spans="1:23" ht="15.75" thickBot="1" x14ac:dyDescent="0.3">
      <c r="A110" s="30"/>
      <c r="B110" s="23" t="s">
        <v>261</v>
      </c>
      <c r="C110" s="30"/>
      <c r="D110" s="30"/>
      <c r="E110" s="30"/>
      <c r="F110" s="30"/>
      <c r="G110" s="30"/>
      <c r="H110" s="30"/>
      <c r="I110" s="30"/>
      <c r="J110" s="30"/>
      <c r="K110" s="30"/>
      <c r="L110" s="30"/>
      <c r="M110" s="30"/>
      <c r="N110" s="30"/>
      <c r="O110" s="30"/>
      <c r="P110" s="30"/>
      <c r="Q110" s="30"/>
      <c r="R110" s="30"/>
      <c r="S110" s="30"/>
      <c r="T110" s="30"/>
      <c r="U110" s="30"/>
      <c r="V110" s="30"/>
      <c r="W110" s="30"/>
    </row>
    <row r="111" spans="1:23" ht="33" customHeight="1" thickBot="1" x14ac:dyDescent="0.25">
      <c r="A111" s="30"/>
      <c r="B111" s="140" t="s">
        <v>275</v>
      </c>
      <c r="C111" s="151" t="str">
        <f>'Demand Summary'!D$5</f>
        <v>2018-19</v>
      </c>
      <c r="D111" s="151" t="str">
        <f>'Demand Summary'!E$5</f>
        <v>2019-20</v>
      </c>
      <c r="E111" s="151" t="str">
        <f>'Demand Summary'!F$5</f>
        <v>2020-21</v>
      </c>
      <c r="F111" s="151" t="str">
        <f>'Demand Summary'!G$5</f>
        <v>2021-22</v>
      </c>
      <c r="G111" s="151" t="str">
        <f>'Demand Summary'!H$5</f>
        <v>2022-23</v>
      </c>
      <c r="H111" s="151" t="str">
        <f>'Demand Summary'!I$5</f>
        <v>2023-24</v>
      </c>
      <c r="I111" s="151" t="str">
        <f>'Demand Summary'!J$5</f>
        <v>2024-25</v>
      </c>
      <c r="J111" s="151" t="str">
        <f>'Demand Summary'!K$5</f>
        <v>2025-26</v>
      </c>
      <c r="K111" s="151" t="str">
        <f>'Demand Summary'!L$5</f>
        <v>2026-27</v>
      </c>
      <c r="L111" s="151" t="str">
        <f>'Demand Summary'!M$5</f>
        <v>2027-28</v>
      </c>
      <c r="M111" s="151" t="str">
        <f>'Demand Summary'!N$5</f>
        <v>2028-29</v>
      </c>
      <c r="N111" s="151" t="str">
        <f>'Demand Summary'!O$5</f>
        <v>2029-30</v>
      </c>
      <c r="O111" s="151" t="str">
        <f>'Demand Summary'!P$5</f>
        <v>2030-31</v>
      </c>
      <c r="P111" s="151" t="str">
        <f>'Demand Summary'!Q$5</f>
        <v>2031-32</v>
      </c>
      <c r="Q111" s="151" t="str">
        <f>'Demand Summary'!R$5</f>
        <v>2032-33</v>
      </c>
      <c r="R111" s="151" t="str">
        <f>'Demand Summary'!S$5</f>
        <v>2033-34</v>
      </c>
      <c r="S111" s="151" t="str">
        <f>'Demand Summary'!T$5</f>
        <v>2034-35</v>
      </c>
      <c r="T111" s="151" t="str">
        <f>'Demand Summary'!U$5</f>
        <v>2035-36</v>
      </c>
      <c r="U111" s="151" t="str">
        <f>'Demand Summary'!V$5</f>
        <v>2036-37</v>
      </c>
      <c r="V111" s="151" t="str">
        <f>'Demand Summary'!W$5</f>
        <v>2037-38</v>
      </c>
      <c r="W111" s="30"/>
    </row>
    <row r="112" spans="1:23" ht="15" thickBot="1" x14ac:dyDescent="0.25">
      <c r="A112" s="30"/>
      <c r="B112" s="134" t="s">
        <v>277</v>
      </c>
      <c r="C112" s="27">
        <v>77.73</v>
      </c>
      <c r="D112" s="27">
        <v>103.00658308151637</v>
      </c>
      <c r="E112" s="27">
        <v>126.8518740444222</v>
      </c>
      <c r="F112" s="27">
        <v>151.81917694489346</v>
      </c>
      <c r="G112" s="27">
        <v>176.57569908392557</v>
      </c>
      <c r="H112" s="27">
        <v>199.99421731737519</v>
      </c>
      <c r="I112" s="27">
        <v>225.97373195094127</v>
      </c>
      <c r="J112" s="27">
        <v>253.99889684119299</v>
      </c>
      <c r="K112" s="27">
        <v>278.52189295024965</v>
      </c>
      <c r="L112" s="27">
        <v>309.12737563561791</v>
      </c>
      <c r="M112" s="27">
        <v>333.16240232645998</v>
      </c>
      <c r="N112" s="27">
        <v>358.15453471916908</v>
      </c>
      <c r="O112" s="27">
        <v>387.51265130870672</v>
      </c>
      <c r="P112" s="27">
        <v>412.54478136095611</v>
      </c>
      <c r="Q112" s="27">
        <v>439.29056456674277</v>
      </c>
      <c r="R112" s="27">
        <v>469.75174060219695</v>
      </c>
      <c r="S112" s="27">
        <v>492.07819549189429</v>
      </c>
      <c r="T112" s="27">
        <v>523.26516646621621</v>
      </c>
      <c r="U112" s="27">
        <v>559.34176720839025</v>
      </c>
      <c r="V112" s="27">
        <v>590.83848927552583</v>
      </c>
      <c r="W112" s="30"/>
    </row>
    <row r="113" spans="1:23" ht="15" thickBot="1" x14ac:dyDescent="0.25">
      <c r="A113" s="30"/>
      <c r="B113" s="134" t="s">
        <v>280</v>
      </c>
      <c r="C113" s="28">
        <v>0.26999999999999602</v>
      </c>
      <c r="D113" s="28">
        <v>0.35779978685204128</v>
      </c>
      <c r="E113" s="28">
        <v>0.44062789131602642</v>
      </c>
      <c r="F113" s="28">
        <v>0.52735337418141626</v>
      </c>
      <c r="G113" s="28">
        <v>0.61334669693377464</v>
      </c>
      <c r="H113" s="28">
        <v>0.69469237972074893</v>
      </c>
      <c r="I113" s="28">
        <v>0.78493384313338765</v>
      </c>
      <c r="J113" s="28">
        <v>0.88228100022033118</v>
      </c>
      <c r="K113" s="28">
        <v>0.96746315575160224</v>
      </c>
      <c r="L113" s="28">
        <v>1.0737732075340318</v>
      </c>
      <c r="M113" s="28">
        <v>1.1572603708754059</v>
      </c>
      <c r="N113" s="28">
        <v>1.2440721005297632</v>
      </c>
      <c r="O113" s="28">
        <v>1.3460493484286076</v>
      </c>
      <c r="P113" s="28">
        <v>1.4330000124464846</v>
      </c>
      <c r="Q113" s="28">
        <v>1.5259031575071162</v>
      </c>
      <c r="R113" s="28">
        <v>1.6317119511463147</v>
      </c>
      <c r="S113" s="28">
        <v>1.709264283839218</v>
      </c>
      <c r="T113" s="28">
        <v>1.8175941714382589</v>
      </c>
      <c r="U113" s="28">
        <v>1.9429084928120801</v>
      </c>
      <c r="V113" s="28">
        <v>2.0523143201392031</v>
      </c>
      <c r="W113" s="30"/>
    </row>
    <row r="114" spans="1:23" ht="15" thickBot="1" x14ac:dyDescent="0.25">
      <c r="A114" s="30"/>
      <c r="B114" s="134" t="s">
        <v>279</v>
      </c>
      <c r="C114" s="27">
        <v>0</v>
      </c>
      <c r="D114" s="27">
        <v>0</v>
      </c>
      <c r="E114" s="27">
        <v>0</v>
      </c>
      <c r="F114" s="27">
        <v>0</v>
      </c>
      <c r="G114" s="27">
        <v>0</v>
      </c>
      <c r="H114" s="27">
        <v>0</v>
      </c>
      <c r="I114" s="27">
        <v>0</v>
      </c>
      <c r="J114" s="27">
        <v>0</v>
      </c>
      <c r="K114" s="27">
        <v>0</v>
      </c>
      <c r="L114" s="27">
        <v>0</v>
      </c>
      <c r="M114" s="27">
        <v>0</v>
      </c>
      <c r="N114" s="27">
        <v>0</v>
      </c>
      <c r="O114" s="27">
        <v>0</v>
      </c>
      <c r="P114" s="27">
        <v>0</v>
      </c>
      <c r="Q114" s="27">
        <v>0</v>
      </c>
      <c r="R114" s="27">
        <v>0</v>
      </c>
      <c r="S114" s="27">
        <v>0</v>
      </c>
      <c r="T114" s="27">
        <v>0</v>
      </c>
      <c r="U114" s="27">
        <v>0</v>
      </c>
      <c r="V114" s="27">
        <v>0</v>
      </c>
      <c r="W114" s="30"/>
    </row>
    <row r="115" spans="1:23" ht="15" thickBot="1" x14ac:dyDescent="0.25">
      <c r="A115" s="30"/>
      <c r="B115" s="134" t="s">
        <v>278</v>
      </c>
      <c r="C115" s="28">
        <v>27.010000000000005</v>
      </c>
      <c r="D115" s="28">
        <v>35.793230529161946</v>
      </c>
      <c r="E115" s="28">
        <v>44.079108683131935</v>
      </c>
      <c r="F115" s="28">
        <v>52.754869024592494</v>
      </c>
      <c r="G115" s="28">
        <v>61.357386237705271</v>
      </c>
      <c r="H115" s="28">
        <v>69.494967319468742</v>
      </c>
      <c r="I115" s="28">
        <v>78.522455937153268</v>
      </c>
      <c r="J115" s="28">
        <v>88.260777096109905</v>
      </c>
      <c r="K115" s="28">
        <v>96.782147543885799</v>
      </c>
      <c r="L115" s="28">
        <v>107.41709013145555</v>
      </c>
      <c r="M115" s="28">
        <v>115.76889858275683</v>
      </c>
      <c r="N115" s="28">
        <v>124.45328679743682</v>
      </c>
      <c r="O115" s="28">
        <v>134.65478852242603</v>
      </c>
      <c r="P115" s="28">
        <v>143.35307531917448</v>
      </c>
      <c r="Q115" s="28">
        <v>152.64683068246148</v>
      </c>
      <c r="R115" s="28">
        <v>163.23162889058727</v>
      </c>
      <c r="S115" s="28">
        <v>170.98973446849448</v>
      </c>
      <c r="T115" s="28">
        <v>181.82673544644933</v>
      </c>
      <c r="U115" s="28">
        <v>194.36280885499332</v>
      </c>
      <c r="V115" s="28">
        <v>205.30744365537066</v>
      </c>
      <c r="W115" s="30"/>
    </row>
    <row r="116" spans="1:23" ht="15" thickBot="1" x14ac:dyDescent="0.25">
      <c r="A116" s="30"/>
      <c r="B116" s="134" t="s">
        <v>276</v>
      </c>
      <c r="C116" s="27">
        <v>0</v>
      </c>
      <c r="D116" s="27">
        <v>0</v>
      </c>
      <c r="E116" s="27">
        <v>0</v>
      </c>
      <c r="F116" s="27">
        <v>0</v>
      </c>
      <c r="G116" s="27">
        <v>0</v>
      </c>
      <c r="H116" s="27">
        <v>0</v>
      </c>
      <c r="I116" s="27">
        <v>0</v>
      </c>
      <c r="J116" s="27">
        <v>0</v>
      </c>
      <c r="K116" s="27">
        <v>0</v>
      </c>
      <c r="L116" s="27">
        <v>0</v>
      </c>
      <c r="M116" s="27">
        <v>0</v>
      </c>
      <c r="N116" s="27">
        <v>0</v>
      </c>
      <c r="O116" s="27">
        <v>0</v>
      </c>
      <c r="P116" s="27">
        <v>0</v>
      </c>
      <c r="Q116" s="27">
        <v>0</v>
      </c>
      <c r="R116" s="27">
        <v>0</v>
      </c>
      <c r="S116" s="27">
        <v>0</v>
      </c>
      <c r="T116" s="27">
        <v>0</v>
      </c>
      <c r="U116" s="27">
        <v>0</v>
      </c>
      <c r="V116" s="27">
        <v>0</v>
      </c>
      <c r="W116" s="30"/>
    </row>
    <row r="117" spans="1:23" x14ac:dyDescent="0.2">
      <c r="A117" s="30"/>
      <c r="B117" s="30"/>
      <c r="C117" s="30"/>
      <c r="D117" s="30"/>
      <c r="E117" s="30"/>
      <c r="F117" s="30"/>
      <c r="G117" s="30"/>
      <c r="H117" s="30"/>
      <c r="I117" s="30"/>
      <c r="J117" s="30"/>
      <c r="K117" s="30"/>
      <c r="L117" s="30"/>
      <c r="M117" s="30"/>
      <c r="N117" s="30"/>
      <c r="O117" s="30"/>
      <c r="P117" s="30"/>
      <c r="Q117" s="30"/>
      <c r="R117" s="30"/>
      <c r="S117" s="30"/>
      <c r="T117" s="30"/>
      <c r="U117" s="30"/>
      <c r="V117" s="30"/>
      <c r="W117" s="30"/>
    </row>
    <row r="118" spans="1:23" ht="15.75" thickBot="1" x14ac:dyDescent="0.3">
      <c r="A118" s="30"/>
      <c r="B118" s="23" t="s">
        <v>281</v>
      </c>
      <c r="C118" s="30"/>
      <c r="D118" s="30"/>
      <c r="E118" s="30"/>
      <c r="F118" s="30"/>
      <c r="G118" s="30"/>
      <c r="H118" s="30"/>
      <c r="I118" s="30"/>
      <c r="J118" s="30"/>
      <c r="K118" s="30"/>
      <c r="L118" s="30"/>
      <c r="M118" s="30"/>
      <c r="N118" s="30"/>
      <c r="O118" s="30"/>
      <c r="P118" s="30"/>
      <c r="Q118" s="30"/>
      <c r="R118" s="30"/>
      <c r="S118" s="30"/>
      <c r="T118" s="30"/>
      <c r="U118" s="30"/>
      <c r="V118" s="30"/>
      <c r="W118" s="30"/>
    </row>
    <row r="119" spans="1:23" ht="33" customHeight="1" thickBot="1" x14ac:dyDescent="0.25">
      <c r="A119" s="30"/>
      <c r="B119" s="140" t="s">
        <v>275</v>
      </c>
      <c r="C119" s="151" t="str">
        <f>LEFT(C$8,4)</f>
        <v>2018</v>
      </c>
      <c r="D119" s="151" t="str">
        <f t="shared" ref="D119:V119" si="6">LEFT(D$8,4)</f>
        <v>2019</v>
      </c>
      <c r="E119" s="151" t="str">
        <f t="shared" si="6"/>
        <v>2020</v>
      </c>
      <c r="F119" s="151" t="str">
        <f t="shared" si="6"/>
        <v>2021</v>
      </c>
      <c r="G119" s="151" t="str">
        <f t="shared" si="6"/>
        <v>2022</v>
      </c>
      <c r="H119" s="151" t="str">
        <f t="shared" si="6"/>
        <v>2023</v>
      </c>
      <c r="I119" s="151" t="str">
        <f t="shared" si="6"/>
        <v>2024</v>
      </c>
      <c r="J119" s="151" t="str">
        <f t="shared" si="6"/>
        <v>2025</v>
      </c>
      <c r="K119" s="151" t="str">
        <f t="shared" si="6"/>
        <v>2026</v>
      </c>
      <c r="L119" s="151" t="str">
        <f t="shared" si="6"/>
        <v>2027</v>
      </c>
      <c r="M119" s="151" t="str">
        <f t="shared" si="6"/>
        <v>2028</v>
      </c>
      <c r="N119" s="151" t="str">
        <f t="shared" si="6"/>
        <v>2029</v>
      </c>
      <c r="O119" s="151" t="str">
        <f t="shared" si="6"/>
        <v>2030</v>
      </c>
      <c r="P119" s="151" t="str">
        <f t="shared" si="6"/>
        <v>2031</v>
      </c>
      <c r="Q119" s="151" t="str">
        <f t="shared" si="6"/>
        <v>2032</v>
      </c>
      <c r="R119" s="151" t="str">
        <f t="shared" si="6"/>
        <v>2033</v>
      </c>
      <c r="S119" s="151" t="str">
        <f t="shared" si="6"/>
        <v>2034</v>
      </c>
      <c r="T119" s="151" t="str">
        <f t="shared" si="6"/>
        <v>2035</v>
      </c>
      <c r="U119" s="151" t="str">
        <f t="shared" si="6"/>
        <v>2036</v>
      </c>
      <c r="V119" s="151" t="str">
        <f t="shared" si="6"/>
        <v>2037</v>
      </c>
      <c r="W119" s="30"/>
    </row>
    <row r="120" spans="1:23" ht="15" thickBot="1" x14ac:dyDescent="0.25">
      <c r="A120" s="30"/>
      <c r="B120" s="134" t="s">
        <v>277</v>
      </c>
      <c r="C120" s="27">
        <v>77.73</v>
      </c>
      <c r="D120" s="27">
        <v>99.744418413844997</v>
      </c>
      <c r="E120" s="27">
        <v>123.22414416576102</v>
      </c>
      <c r="F120" s="27">
        <v>146.85204285169385</v>
      </c>
      <c r="G120" s="27">
        <v>170.06974146318137</v>
      </c>
      <c r="H120" s="27">
        <v>194.44209578076632</v>
      </c>
      <c r="I120" s="27">
        <v>215.53487227387174</v>
      </c>
      <c r="J120" s="27">
        <v>240.60479078410393</v>
      </c>
      <c r="K120" s="27">
        <v>266.53672300849394</v>
      </c>
      <c r="L120" s="27">
        <v>290.92460000537096</v>
      </c>
      <c r="M120" s="27">
        <v>316.37309780533747</v>
      </c>
      <c r="N120" s="27">
        <v>336.71030805633058</v>
      </c>
      <c r="O120" s="27">
        <v>361.68219674204676</v>
      </c>
      <c r="P120" s="27">
        <v>384.51226131826468</v>
      </c>
      <c r="Q120" s="27">
        <v>410.4480262580575</v>
      </c>
      <c r="R120" s="27">
        <v>435.42166694294826</v>
      </c>
      <c r="S120" s="27">
        <v>461.44061147426919</v>
      </c>
      <c r="T120" s="27">
        <v>483.17753663916608</v>
      </c>
      <c r="U120" s="27">
        <v>511.17111493855441</v>
      </c>
      <c r="V120" s="27">
        <v>535.82289967257282</v>
      </c>
      <c r="W120" s="30"/>
    </row>
    <row r="121" spans="1:23" ht="15" thickBot="1" x14ac:dyDescent="0.25">
      <c r="A121" s="30"/>
      <c r="B121" s="134" t="s">
        <v>280</v>
      </c>
      <c r="C121" s="28">
        <v>0.26999999999999602</v>
      </c>
      <c r="D121" s="28">
        <v>0.34646845454442143</v>
      </c>
      <c r="E121" s="28">
        <v>0.42802674546192065</v>
      </c>
      <c r="F121" s="28">
        <v>0.51009972430153994</v>
      </c>
      <c r="G121" s="28">
        <v>0.59074784761429555</v>
      </c>
      <c r="H121" s="28">
        <v>0.67540673949324059</v>
      </c>
      <c r="I121" s="28">
        <v>0.74867381337901406</v>
      </c>
      <c r="J121" s="28">
        <v>0.8357557379610796</v>
      </c>
      <c r="K121" s="28">
        <v>0.92583192090961575</v>
      </c>
      <c r="L121" s="28">
        <v>1.0105447317826588</v>
      </c>
      <c r="M121" s="28">
        <v>1.0989416751248768</v>
      </c>
      <c r="N121" s="28">
        <v>1.1695842425733645</v>
      </c>
      <c r="O121" s="28">
        <v>1.2563256544495971</v>
      </c>
      <c r="P121" s="28">
        <v>1.3356273067792017</v>
      </c>
      <c r="Q121" s="28">
        <v>1.425716802903537</v>
      </c>
      <c r="R121" s="28">
        <v>1.5124643004581912</v>
      </c>
      <c r="S121" s="28">
        <v>1.6028427260783928</v>
      </c>
      <c r="T121" s="28">
        <v>1.6783472905261192</v>
      </c>
      <c r="U121" s="28">
        <v>1.7755847296208458</v>
      </c>
      <c r="V121" s="28">
        <v>1.8612142404684846</v>
      </c>
      <c r="W121" s="30"/>
    </row>
    <row r="122" spans="1:23" ht="15" thickBot="1" x14ac:dyDescent="0.25">
      <c r="A122" s="30"/>
      <c r="B122" s="134" t="s">
        <v>279</v>
      </c>
      <c r="C122" s="27">
        <v>0</v>
      </c>
      <c r="D122" s="27">
        <v>0</v>
      </c>
      <c r="E122" s="27">
        <v>0</v>
      </c>
      <c r="F122" s="27">
        <v>0</v>
      </c>
      <c r="G122" s="27">
        <v>0</v>
      </c>
      <c r="H122" s="27">
        <v>0</v>
      </c>
      <c r="I122" s="27">
        <v>0</v>
      </c>
      <c r="J122" s="27">
        <v>0</v>
      </c>
      <c r="K122" s="27">
        <v>0</v>
      </c>
      <c r="L122" s="27">
        <v>0</v>
      </c>
      <c r="M122" s="27">
        <v>0</v>
      </c>
      <c r="N122" s="27">
        <v>0</v>
      </c>
      <c r="O122" s="27">
        <v>0</v>
      </c>
      <c r="P122" s="27">
        <v>0</v>
      </c>
      <c r="Q122" s="27">
        <v>0</v>
      </c>
      <c r="R122" s="27">
        <v>0</v>
      </c>
      <c r="S122" s="27">
        <v>0</v>
      </c>
      <c r="T122" s="27">
        <v>0</v>
      </c>
      <c r="U122" s="27">
        <v>0</v>
      </c>
      <c r="V122" s="27">
        <v>0</v>
      </c>
      <c r="W122" s="30"/>
    </row>
    <row r="123" spans="1:23" ht="15" thickBot="1" x14ac:dyDescent="0.25">
      <c r="A123" s="30"/>
      <c r="B123" s="134" t="s">
        <v>278</v>
      </c>
      <c r="C123" s="28">
        <v>27.010000000000005</v>
      </c>
      <c r="D123" s="28">
        <v>34.659677619425622</v>
      </c>
      <c r="E123" s="28">
        <v>42.818527388617085</v>
      </c>
      <c r="F123" s="28">
        <v>51.028865012533799</v>
      </c>
      <c r="G123" s="28">
        <v>59.09666431134093</v>
      </c>
      <c r="H123" s="28">
        <v>67.565689013746294</v>
      </c>
      <c r="I123" s="28">
        <v>74.895109997649257</v>
      </c>
      <c r="J123" s="28">
        <v>83.606527712320201</v>
      </c>
      <c r="K123" s="28">
        <v>92.617482162092131</v>
      </c>
      <c r="L123" s="28">
        <v>101.09190076090402</v>
      </c>
      <c r="M123" s="28">
        <v>109.93486905599082</v>
      </c>
      <c r="N123" s="28">
        <v>117.00174219222293</v>
      </c>
      <c r="O123" s="28">
        <v>125.67909602473543</v>
      </c>
      <c r="P123" s="28">
        <v>133.61219835592863</v>
      </c>
      <c r="Q123" s="28">
        <v>142.62448461636609</v>
      </c>
      <c r="R123" s="28">
        <v>151.30244724210775</v>
      </c>
      <c r="S123" s="28">
        <v>160.34363715322286</v>
      </c>
      <c r="T123" s="28">
        <v>167.89689006334589</v>
      </c>
      <c r="U123" s="28">
        <v>177.62423535945391</v>
      </c>
      <c r="V123" s="28">
        <v>186.19035790757994</v>
      </c>
      <c r="W123" s="30"/>
    </row>
    <row r="124" spans="1:23" ht="15" thickBot="1" x14ac:dyDescent="0.25">
      <c r="A124" s="30"/>
      <c r="B124" s="134" t="s">
        <v>276</v>
      </c>
      <c r="C124" s="27">
        <v>0</v>
      </c>
      <c r="D124" s="27">
        <v>0</v>
      </c>
      <c r="E124" s="27">
        <v>0</v>
      </c>
      <c r="F124" s="27">
        <v>0</v>
      </c>
      <c r="G124" s="27">
        <v>0</v>
      </c>
      <c r="H124" s="27">
        <v>0</v>
      </c>
      <c r="I124" s="27">
        <v>0</v>
      </c>
      <c r="J124" s="27">
        <v>0</v>
      </c>
      <c r="K124" s="27">
        <v>0</v>
      </c>
      <c r="L124" s="27">
        <v>0</v>
      </c>
      <c r="M124" s="27">
        <v>0</v>
      </c>
      <c r="N124" s="27">
        <v>0</v>
      </c>
      <c r="O124" s="27">
        <v>0</v>
      </c>
      <c r="P124" s="27">
        <v>0</v>
      </c>
      <c r="Q124" s="27">
        <v>0</v>
      </c>
      <c r="R124" s="27">
        <v>0</v>
      </c>
      <c r="S124" s="27">
        <v>0</v>
      </c>
      <c r="T124" s="27">
        <v>0</v>
      </c>
      <c r="U124" s="27">
        <v>0</v>
      </c>
      <c r="V124" s="27">
        <v>0</v>
      </c>
      <c r="W124" s="30"/>
    </row>
    <row r="125" spans="1:23" x14ac:dyDescent="0.2">
      <c r="A125" s="30"/>
      <c r="B125" s="30"/>
      <c r="C125" s="30"/>
      <c r="D125" s="30"/>
      <c r="E125" s="30"/>
      <c r="F125" s="30"/>
      <c r="G125" s="30"/>
      <c r="H125" s="30"/>
      <c r="I125" s="30"/>
      <c r="J125" s="30"/>
      <c r="K125" s="30"/>
      <c r="L125" s="30"/>
      <c r="M125" s="30"/>
      <c r="N125" s="30"/>
      <c r="O125" s="30"/>
      <c r="P125" s="30"/>
      <c r="Q125" s="30"/>
      <c r="R125" s="30"/>
      <c r="S125" s="30"/>
      <c r="T125" s="30"/>
      <c r="U125" s="30"/>
      <c r="V125" s="30"/>
      <c r="W125" s="30"/>
    </row>
    <row r="126" spans="1:23" ht="15" x14ac:dyDescent="0.25">
      <c r="A126" s="30"/>
      <c r="B126" s="23" t="s">
        <v>272</v>
      </c>
      <c r="C126" s="30"/>
      <c r="D126" s="30"/>
      <c r="E126" s="30"/>
      <c r="F126" s="30"/>
      <c r="G126" s="30"/>
      <c r="H126" s="30"/>
      <c r="I126" s="30"/>
      <c r="J126" s="30"/>
      <c r="K126" s="30"/>
      <c r="L126" s="30"/>
      <c r="M126" s="30"/>
      <c r="N126" s="30"/>
      <c r="O126" s="30"/>
      <c r="P126" s="30"/>
      <c r="Q126" s="30"/>
      <c r="R126" s="30"/>
      <c r="S126" s="30"/>
      <c r="T126" s="30"/>
      <c r="U126" s="30"/>
      <c r="V126" s="30"/>
      <c r="W126" s="30"/>
    </row>
    <row r="127" spans="1:23" ht="15.75" thickBot="1" x14ac:dyDescent="0.3">
      <c r="A127" s="30"/>
      <c r="B127" s="23" t="s">
        <v>261</v>
      </c>
      <c r="C127" s="30"/>
      <c r="D127" s="30"/>
      <c r="E127" s="30"/>
      <c r="F127" s="30"/>
      <c r="G127" s="30"/>
      <c r="H127" s="30"/>
      <c r="I127" s="30"/>
      <c r="J127" s="30"/>
      <c r="K127" s="30"/>
      <c r="L127" s="30"/>
      <c r="M127" s="30"/>
      <c r="N127" s="30"/>
      <c r="O127" s="30"/>
      <c r="P127" s="30"/>
      <c r="Q127" s="30"/>
      <c r="R127" s="30"/>
      <c r="S127" s="30"/>
      <c r="T127" s="30"/>
      <c r="U127" s="30"/>
      <c r="V127" s="30"/>
      <c r="W127" s="30"/>
    </row>
    <row r="128" spans="1:23" ht="33" customHeight="1" thickBot="1" x14ac:dyDescent="0.25">
      <c r="A128" s="30"/>
      <c r="B128" s="140" t="s">
        <v>275</v>
      </c>
      <c r="C128" s="151" t="str">
        <f>'Demand Summary'!D$5</f>
        <v>2018-19</v>
      </c>
      <c r="D128" s="151" t="str">
        <f>'Demand Summary'!E$5</f>
        <v>2019-20</v>
      </c>
      <c r="E128" s="151" t="str">
        <f>'Demand Summary'!F$5</f>
        <v>2020-21</v>
      </c>
      <c r="F128" s="151" t="str">
        <f>'Demand Summary'!G$5</f>
        <v>2021-22</v>
      </c>
      <c r="G128" s="151" t="str">
        <f>'Demand Summary'!H$5</f>
        <v>2022-23</v>
      </c>
      <c r="H128" s="151" t="str">
        <f>'Demand Summary'!I$5</f>
        <v>2023-24</v>
      </c>
      <c r="I128" s="151" t="str">
        <f>'Demand Summary'!J$5</f>
        <v>2024-25</v>
      </c>
      <c r="J128" s="151" t="str">
        <f>'Demand Summary'!K$5</f>
        <v>2025-26</v>
      </c>
      <c r="K128" s="151" t="str">
        <f>'Demand Summary'!L$5</f>
        <v>2026-27</v>
      </c>
      <c r="L128" s="151" t="str">
        <f>'Demand Summary'!M$5</f>
        <v>2027-28</v>
      </c>
      <c r="M128" s="151" t="str">
        <f>'Demand Summary'!N$5</f>
        <v>2028-29</v>
      </c>
      <c r="N128" s="151" t="str">
        <f>'Demand Summary'!O$5</f>
        <v>2029-30</v>
      </c>
      <c r="O128" s="151" t="str">
        <f>'Demand Summary'!P$5</f>
        <v>2030-31</v>
      </c>
      <c r="P128" s="151" t="str">
        <f>'Demand Summary'!Q$5</f>
        <v>2031-32</v>
      </c>
      <c r="Q128" s="151" t="str">
        <f>'Demand Summary'!R$5</f>
        <v>2032-33</v>
      </c>
      <c r="R128" s="151" t="str">
        <f>'Demand Summary'!S$5</f>
        <v>2033-34</v>
      </c>
      <c r="S128" s="151" t="str">
        <f>'Demand Summary'!T$5</f>
        <v>2034-35</v>
      </c>
      <c r="T128" s="151" t="str">
        <f>'Demand Summary'!U$5</f>
        <v>2035-36</v>
      </c>
      <c r="U128" s="151" t="str">
        <f>'Demand Summary'!V$5</f>
        <v>2036-37</v>
      </c>
      <c r="V128" s="151" t="str">
        <f>'Demand Summary'!W$5</f>
        <v>2037-38</v>
      </c>
      <c r="W128" s="30"/>
    </row>
    <row r="129" spans="1:23" ht="15" thickBot="1" x14ac:dyDescent="0.25">
      <c r="A129" s="30"/>
      <c r="B129" s="134" t="s">
        <v>277</v>
      </c>
      <c r="C129" s="27">
        <v>28.377477500000001</v>
      </c>
      <c r="D129" s="27">
        <v>36.477049275213986</v>
      </c>
      <c r="E129" s="27">
        <v>44.654984911090601</v>
      </c>
      <c r="F129" s="27">
        <v>52.926207335464447</v>
      </c>
      <c r="G129" s="27">
        <v>61.160713927185625</v>
      </c>
      <c r="H129" s="27">
        <v>68.8299816035547</v>
      </c>
      <c r="I129" s="27">
        <v>79.167712698948648</v>
      </c>
      <c r="J129" s="27">
        <v>88.381991473149171</v>
      </c>
      <c r="K129" s="27">
        <v>97.554741583219879</v>
      </c>
      <c r="L129" s="27">
        <v>107.50217990928695</v>
      </c>
      <c r="M129" s="27">
        <v>115.61226412776531</v>
      </c>
      <c r="N129" s="27">
        <v>123.79795250722267</v>
      </c>
      <c r="O129" s="27">
        <v>133.92544546199233</v>
      </c>
      <c r="P129" s="27">
        <v>142.2641019037529</v>
      </c>
      <c r="Q129" s="27">
        <v>151.66625116721849</v>
      </c>
      <c r="R129" s="27">
        <v>159.63139246039125</v>
      </c>
      <c r="S129" s="27">
        <v>166.22287567204984</v>
      </c>
      <c r="T129" s="27">
        <v>182.43544965582623</v>
      </c>
      <c r="U129" s="27">
        <v>192.79046449262188</v>
      </c>
      <c r="V129" s="27">
        <v>202.76113177071335</v>
      </c>
      <c r="W129" s="30"/>
    </row>
    <row r="130" spans="1:23" ht="15" thickBot="1" x14ac:dyDescent="0.25">
      <c r="A130" s="30"/>
      <c r="B130" s="134" t="s">
        <v>280</v>
      </c>
      <c r="C130" s="28">
        <v>3.0399999999999991</v>
      </c>
      <c r="D130" s="28">
        <v>3.9076845289244062</v>
      </c>
      <c r="E130" s="28">
        <v>4.7837639596301429</v>
      </c>
      <c r="F130" s="28">
        <v>5.6698369437456719</v>
      </c>
      <c r="G130" s="28">
        <v>6.5519766631351928</v>
      </c>
      <c r="H130" s="28">
        <v>7.3735639143685745</v>
      </c>
      <c r="I130" s="28">
        <v>8.4810162074766282</v>
      </c>
      <c r="J130" s="28">
        <v>9.4681161875072632</v>
      </c>
      <c r="K130" s="28">
        <v>10.450767317602072</v>
      </c>
      <c r="L130" s="28">
        <v>11.516408635130873</v>
      </c>
      <c r="M130" s="28">
        <v>12.385219332775662</v>
      </c>
      <c r="N130" s="28">
        <v>13.262129293273375</v>
      </c>
      <c r="O130" s="28">
        <v>14.347059360877154</v>
      </c>
      <c r="P130" s="28">
        <v>15.240356363154831</v>
      </c>
      <c r="Q130" s="28">
        <v>16.247582384598616</v>
      </c>
      <c r="R130" s="28">
        <v>17.100865751002345</v>
      </c>
      <c r="S130" s="28">
        <v>17.806992959223777</v>
      </c>
      <c r="T130" s="28">
        <v>19.5438007819304</v>
      </c>
      <c r="U130" s="28">
        <v>20.653104634038442</v>
      </c>
      <c r="V130" s="28">
        <v>21.72123440439583</v>
      </c>
      <c r="W130" s="30"/>
    </row>
    <row r="131" spans="1:23" ht="15" thickBot="1" x14ac:dyDescent="0.25">
      <c r="A131" s="30"/>
      <c r="B131" s="134" t="s">
        <v>279</v>
      </c>
      <c r="C131" s="27">
        <v>1.5999999999999979</v>
      </c>
      <c r="D131" s="27">
        <v>2.0566760678549443</v>
      </c>
      <c r="E131" s="27">
        <v>2.5177705050684906</v>
      </c>
      <c r="F131" s="27">
        <v>2.9841247072345638</v>
      </c>
      <c r="G131" s="27">
        <v>3.4484087700711399</v>
      </c>
      <c r="H131" s="27">
        <v>3.8808231128255528</v>
      </c>
      <c r="I131" s="27">
        <v>4.4636927407771765</v>
      </c>
      <c r="J131" s="27">
        <v>4.9832190460564476</v>
      </c>
      <c r="K131" s="27">
        <v>5.5004038513694979</v>
      </c>
      <c r="L131" s="27">
        <v>6.061267702700448</v>
      </c>
      <c r="M131" s="27">
        <v>6.5185364909345509</v>
      </c>
      <c r="N131" s="27">
        <v>6.9800680490912441</v>
      </c>
      <c r="O131" s="27">
        <v>7.5510838741458599</v>
      </c>
      <c r="P131" s="27">
        <v>8.0212401911340976</v>
      </c>
      <c r="Q131" s="27">
        <v>8.5513591497887376</v>
      </c>
      <c r="R131" s="27">
        <v>9.0004556584222257</v>
      </c>
      <c r="S131" s="27">
        <v>9.372101557486161</v>
      </c>
      <c r="T131" s="27">
        <v>10.286210937858016</v>
      </c>
      <c r="U131" s="27">
        <v>10.870055070546414</v>
      </c>
      <c r="V131" s="27">
        <v>11.432228633892464</v>
      </c>
      <c r="W131" s="30"/>
    </row>
    <row r="132" spans="1:23" ht="15" thickBot="1" x14ac:dyDescent="0.25">
      <c r="A132" s="30"/>
      <c r="B132" s="134" t="s">
        <v>278</v>
      </c>
      <c r="C132" s="28">
        <v>0.66000000000000369</v>
      </c>
      <c r="D132" s="28">
        <v>0.84837887799017864</v>
      </c>
      <c r="E132" s="28">
        <v>1.0385803333407679</v>
      </c>
      <c r="F132" s="28">
        <v>1.2309514417342768</v>
      </c>
      <c r="G132" s="28">
        <v>1.4224686176543742</v>
      </c>
      <c r="H132" s="28">
        <v>1.6008395340405741</v>
      </c>
      <c r="I132" s="28">
        <v>1.841273255570627</v>
      </c>
      <c r="J132" s="28">
        <v>2.0555778564983314</v>
      </c>
      <c r="K132" s="28">
        <v>2.2689165886899758</v>
      </c>
      <c r="L132" s="28">
        <v>2.5002729273639943</v>
      </c>
      <c r="M132" s="28">
        <v>2.6888963025105852</v>
      </c>
      <c r="N132" s="28">
        <v>2.8792780702502512</v>
      </c>
      <c r="O132" s="28">
        <v>3.1148220980852841</v>
      </c>
      <c r="P132" s="28">
        <v>3.3087615788429616</v>
      </c>
      <c r="Q132" s="28">
        <v>3.5274356492879804</v>
      </c>
      <c r="R132" s="28">
        <v>3.7126879590993269</v>
      </c>
      <c r="S132" s="28">
        <v>3.8659918924631995</v>
      </c>
      <c r="T132" s="28">
        <v>4.2430620118666411</v>
      </c>
      <c r="U132" s="28">
        <v>4.4838977166006657</v>
      </c>
      <c r="V132" s="28">
        <v>4.7157943114808916</v>
      </c>
      <c r="W132" s="30"/>
    </row>
    <row r="133" spans="1:23" ht="15" thickBot="1" x14ac:dyDescent="0.25">
      <c r="A133" s="30"/>
      <c r="B133" s="134" t="s">
        <v>276</v>
      </c>
      <c r="C133" s="27">
        <v>43.500000000000007</v>
      </c>
      <c r="D133" s="27">
        <v>55.915880594806509</v>
      </c>
      <c r="E133" s="27">
        <v>68.451885606549808</v>
      </c>
      <c r="F133" s="27">
        <v>81.130890477939886</v>
      </c>
      <c r="G133" s="27">
        <v>93.753613436309635</v>
      </c>
      <c r="H133" s="27">
        <v>105.50987837994512</v>
      </c>
      <c r="I133" s="27">
        <v>121.35664638987963</v>
      </c>
      <c r="J133" s="27">
        <v>135.48126781465999</v>
      </c>
      <c r="K133" s="27">
        <v>149.54222970910871</v>
      </c>
      <c r="L133" s="27">
        <v>164.79071566716883</v>
      </c>
      <c r="M133" s="27">
        <v>177.22271084728337</v>
      </c>
      <c r="N133" s="27">
        <v>189.7706000846687</v>
      </c>
      <c r="O133" s="27">
        <v>205.29509282834121</v>
      </c>
      <c r="P133" s="27">
        <v>218.07746769645925</v>
      </c>
      <c r="Q133" s="27">
        <v>232.49007688488177</v>
      </c>
      <c r="R133" s="27">
        <v>244.69988821335576</v>
      </c>
      <c r="S133" s="27">
        <v>254.80401109415615</v>
      </c>
      <c r="T133" s="27">
        <v>279.65635987301687</v>
      </c>
      <c r="U133" s="27">
        <v>295.52962223048371</v>
      </c>
      <c r="V133" s="27">
        <v>310.81371598395344</v>
      </c>
      <c r="W133" s="30"/>
    </row>
    <row r="134" spans="1:23" x14ac:dyDescent="0.2">
      <c r="A134" s="30"/>
      <c r="B134" s="30"/>
      <c r="C134" s="30"/>
      <c r="D134" s="30"/>
      <c r="E134" s="30"/>
      <c r="F134" s="30"/>
      <c r="G134" s="30"/>
      <c r="H134" s="30"/>
      <c r="I134" s="30"/>
      <c r="J134" s="30"/>
      <c r="K134" s="30"/>
      <c r="L134" s="30"/>
      <c r="M134" s="30"/>
      <c r="N134" s="30"/>
      <c r="O134" s="30"/>
      <c r="P134" s="30"/>
      <c r="Q134" s="30"/>
      <c r="R134" s="30"/>
      <c r="S134" s="30"/>
      <c r="T134" s="30"/>
      <c r="U134" s="30"/>
      <c r="V134" s="30"/>
      <c r="W134" s="30"/>
    </row>
    <row r="135" spans="1:23" ht="15.75" thickBot="1" x14ac:dyDescent="0.3">
      <c r="A135" s="30"/>
      <c r="B135" s="23" t="s">
        <v>281</v>
      </c>
      <c r="C135" s="30"/>
      <c r="D135" s="30"/>
      <c r="E135" s="30"/>
      <c r="F135" s="30"/>
      <c r="G135" s="30"/>
      <c r="H135" s="30"/>
      <c r="I135" s="30"/>
      <c r="J135" s="30"/>
      <c r="K135" s="30"/>
      <c r="L135" s="30"/>
      <c r="M135" s="30"/>
      <c r="N135" s="30"/>
      <c r="O135" s="30"/>
      <c r="P135" s="30"/>
      <c r="Q135" s="30"/>
      <c r="R135" s="30"/>
      <c r="S135" s="30"/>
      <c r="T135" s="30"/>
      <c r="U135" s="30"/>
      <c r="V135" s="30"/>
      <c r="W135" s="30"/>
    </row>
    <row r="136" spans="1:23" ht="33" customHeight="1" thickBot="1" x14ac:dyDescent="0.25">
      <c r="A136" s="30"/>
      <c r="B136" s="140" t="s">
        <v>275</v>
      </c>
      <c r="C136" s="151" t="str">
        <f>LEFT(C$8,4)</f>
        <v>2018</v>
      </c>
      <c r="D136" s="151" t="str">
        <f t="shared" ref="D136:V136" si="7">LEFT(D$8,4)</f>
        <v>2019</v>
      </c>
      <c r="E136" s="151" t="str">
        <f t="shared" si="7"/>
        <v>2020</v>
      </c>
      <c r="F136" s="151" t="str">
        <f t="shared" si="7"/>
        <v>2021</v>
      </c>
      <c r="G136" s="151" t="str">
        <f t="shared" si="7"/>
        <v>2022</v>
      </c>
      <c r="H136" s="151" t="str">
        <f t="shared" si="7"/>
        <v>2023</v>
      </c>
      <c r="I136" s="151" t="str">
        <f t="shared" si="7"/>
        <v>2024</v>
      </c>
      <c r="J136" s="151" t="str">
        <f t="shared" si="7"/>
        <v>2025</v>
      </c>
      <c r="K136" s="151" t="str">
        <f t="shared" si="7"/>
        <v>2026</v>
      </c>
      <c r="L136" s="151" t="str">
        <f t="shared" si="7"/>
        <v>2027</v>
      </c>
      <c r="M136" s="151" t="str">
        <f t="shared" si="7"/>
        <v>2028</v>
      </c>
      <c r="N136" s="151" t="str">
        <f t="shared" si="7"/>
        <v>2029</v>
      </c>
      <c r="O136" s="151" t="str">
        <f t="shared" si="7"/>
        <v>2030</v>
      </c>
      <c r="P136" s="151" t="str">
        <f t="shared" si="7"/>
        <v>2031</v>
      </c>
      <c r="Q136" s="151" t="str">
        <f t="shared" si="7"/>
        <v>2032</v>
      </c>
      <c r="R136" s="151" t="str">
        <f t="shared" si="7"/>
        <v>2033</v>
      </c>
      <c r="S136" s="151" t="str">
        <f t="shared" si="7"/>
        <v>2034</v>
      </c>
      <c r="T136" s="151" t="str">
        <f t="shared" si="7"/>
        <v>2035</v>
      </c>
      <c r="U136" s="151" t="str">
        <f t="shared" si="7"/>
        <v>2036</v>
      </c>
      <c r="V136" s="151" t="str">
        <f t="shared" si="7"/>
        <v>2037</v>
      </c>
      <c r="W136" s="30"/>
    </row>
    <row r="137" spans="1:23" ht="15" thickBot="1" x14ac:dyDescent="0.25">
      <c r="A137" s="30"/>
      <c r="B137" s="134" t="s">
        <v>277</v>
      </c>
      <c r="C137" s="27">
        <v>28.377477500000001</v>
      </c>
      <c r="D137" s="27">
        <v>42.002693197408092</v>
      </c>
      <c r="E137" s="27">
        <v>55.835276243257972</v>
      </c>
      <c r="F137" s="27">
        <v>69.567309724882904</v>
      </c>
      <c r="G137" s="27">
        <v>84.03193040633009</v>
      </c>
      <c r="H137" s="27">
        <v>98.456118262717695</v>
      </c>
      <c r="I137" s="27">
        <v>113.20093324939998</v>
      </c>
      <c r="J137" s="27">
        <v>128.72669344681353</v>
      </c>
      <c r="K137" s="27">
        <v>143.26019569177791</v>
      </c>
      <c r="L137" s="27">
        <v>158.08669048571602</v>
      </c>
      <c r="M137" s="27">
        <v>174.05113566390833</v>
      </c>
      <c r="N137" s="27">
        <v>187.09078966810603</v>
      </c>
      <c r="O137" s="27">
        <v>201.63139463409553</v>
      </c>
      <c r="P137" s="27">
        <v>217.20202171229636</v>
      </c>
      <c r="Q137" s="27">
        <v>232.05302974184207</v>
      </c>
      <c r="R137" s="27">
        <v>247.58992315289214</v>
      </c>
      <c r="S137" s="27">
        <v>262.20234877314243</v>
      </c>
      <c r="T137" s="27">
        <v>277.50088287823399</v>
      </c>
      <c r="U137" s="27">
        <v>294.46072430474072</v>
      </c>
      <c r="V137" s="27">
        <v>311.09679936338563</v>
      </c>
      <c r="W137" s="30"/>
    </row>
    <row r="138" spans="1:23" ht="15" thickBot="1" x14ac:dyDescent="0.25">
      <c r="A138" s="30"/>
      <c r="B138" s="134" t="s">
        <v>280</v>
      </c>
      <c r="C138" s="28">
        <v>3.0399999999999991</v>
      </c>
      <c r="D138" s="28">
        <v>4.4996313474346152</v>
      </c>
      <c r="E138" s="28">
        <v>5.9814773804156474</v>
      </c>
      <c r="F138" s="28">
        <v>7.4525518190841069</v>
      </c>
      <c r="G138" s="28">
        <v>9.0021062807729351</v>
      </c>
      <c r="H138" s="28">
        <v>10.547329286708475</v>
      </c>
      <c r="I138" s="28">
        <v>12.12690018265981</v>
      </c>
      <c r="J138" s="28">
        <v>13.790131560435952</v>
      </c>
      <c r="K138" s="28">
        <v>15.347065111865675</v>
      </c>
      <c r="L138" s="28">
        <v>16.935386137706388</v>
      </c>
      <c r="M138" s="28">
        <v>18.645612613675013</v>
      </c>
      <c r="N138" s="28">
        <v>20.042514370455933</v>
      </c>
      <c r="O138" s="28">
        <v>21.600208816574593</v>
      </c>
      <c r="P138" s="28">
        <v>23.268246658124525</v>
      </c>
      <c r="Q138" s="28">
        <v>24.859193718511392</v>
      </c>
      <c r="R138" s="28">
        <v>26.523617766406119</v>
      </c>
      <c r="S138" s="28">
        <v>28.089006158857899</v>
      </c>
      <c r="T138" s="28">
        <v>29.727895439255633</v>
      </c>
      <c r="U138" s="28">
        <v>31.544755938451885</v>
      </c>
      <c r="V138" s="28">
        <v>33.326932249869287</v>
      </c>
      <c r="W138" s="30"/>
    </row>
    <row r="139" spans="1:23" ht="15" thickBot="1" x14ac:dyDescent="0.25">
      <c r="A139" s="30"/>
      <c r="B139" s="134" t="s">
        <v>279</v>
      </c>
      <c r="C139" s="27">
        <v>1.5999999999999979</v>
      </c>
      <c r="D139" s="27">
        <v>2.3682270249655843</v>
      </c>
      <c r="E139" s="27">
        <v>3.1481459896924378</v>
      </c>
      <c r="F139" s="27">
        <v>3.9223956942548028</v>
      </c>
      <c r="G139" s="27">
        <v>4.7379506740910386</v>
      </c>
      <c r="H139" s="27">
        <v>5.5512259403729018</v>
      </c>
      <c r="I139" s="27">
        <v>6.3825790435052028</v>
      </c>
      <c r="J139" s="27">
        <v>7.2579639791768784</v>
      </c>
      <c r="K139" s="27">
        <v>8.0774026904556706</v>
      </c>
      <c r="L139" s="27">
        <v>8.9133611251086791</v>
      </c>
      <c r="M139" s="27">
        <v>9.8134803229869476</v>
      </c>
      <c r="N139" s="27">
        <v>10.548691773924276</v>
      </c>
      <c r="O139" s="27">
        <v>11.368530956092002</v>
      </c>
      <c r="P139" s="27">
        <v>12.246445609539279</v>
      </c>
      <c r="Q139" s="27">
        <v>13.083786167637641</v>
      </c>
      <c r="R139" s="27">
        <v>13.959798824424354</v>
      </c>
      <c r="S139" s="27">
        <v>14.783687452030506</v>
      </c>
      <c r="T139" s="27">
        <v>15.646260757503001</v>
      </c>
      <c r="U139" s="27">
        <v>16.602503125501016</v>
      </c>
      <c r="V139" s="27">
        <v>17.540490657826012</v>
      </c>
      <c r="W139" s="30"/>
    </row>
    <row r="140" spans="1:23" ht="15" thickBot="1" x14ac:dyDescent="0.25">
      <c r="A140" s="30"/>
      <c r="B140" s="134" t="s">
        <v>278</v>
      </c>
      <c r="C140" s="28">
        <v>0.66000000000000369</v>
      </c>
      <c r="D140" s="28">
        <v>0.97689364779831322</v>
      </c>
      <c r="E140" s="28">
        <v>1.2986102207481451</v>
      </c>
      <c r="F140" s="28">
        <v>1.6179882238801184</v>
      </c>
      <c r="G140" s="28">
        <v>1.9544046530625678</v>
      </c>
      <c r="H140" s="28">
        <v>2.2898807004038417</v>
      </c>
      <c r="I140" s="28">
        <v>2.6328138554459031</v>
      </c>
      <c r="J140" s="28">
        <v>2.9939101414104528</v>
      </c>
      <c r="K140" s="28">
        <v>3.3319286098129623</v>
      </c>
      <c r="L140" s="28">
        <v>3.6767614641073294</v>
      </c>
      <c r="M140" s="28">
        <v>4.048060633232069</v>
      </c>
      <c r="N140" s="28">
        <v>4.3513353567437321</v>
      </c>
      <c r="O140" s="28">
        <v>4.6895190193879444</v>
      </c>
      <c r="P140" s="28">
        <v>5.0516588139349778</v>
      </c>
      <c r="Q140" s="28">
        <v>5.3970617941505452</v>
      </c>
      <c r="R140" s="28">
        <v>5.7584170150750538</v>
      </c>
      <c r="S140" s="28">
        <v>6.0982710739626214</v>
      </c>
      <c r="T140" s="28">
        <v>6.4540825624700915</v>
      </c>
      <c r="U140" s="28">
        <v>6.8485325392693426</v>
      </c>
      <c r="V140" s="28">
        <v>7.2354523963533666</v>
      </c>
      <c r="W140" s="30"/>
    </row>
    <row r="141" spans="1:23" ht="15" thickBot="1" x14ac:dyDescent="0.25">
      <c r="A141" s="30"/>
      <c r="B141" s="134" t="s">
        <v>276</v>
      </c>
      <c r="C141" s="27">
        <v>6.5</v>
      </c>
      <c r="D141" s="27">
        <v>9.6209222889227064</v>
      </c>
      <c r="E141" s="27">
        <v>12.789343083125587</v>
      </c>
      <c r="F141" s="27">
        <v>15.934732507910155</v>
      </c>
      <c r="G141" s="27">
        <v>19.247924613494831</v>
      </c>
      <c r="H141" s="27">
        <v>22.551855382764913</v>
      </c>
      <c r="I141" s="27">
        <v>25.929227364239836</v>
      </c>
      <c r="J141" s="27">
        <v>29.485478665405992</v>
      </c>
      <c r="K141" s="27">
        <v>32.814448429976096</v>
      </c>
      <c r="L141" s="27">
        <v>36.210529570753948</v>
      </c>
      <c r="M141" s="27">
        <v>39.867263812134297</v>
      </c>
      <c r="N141" s="27">
        <v>42.854060331567183</v>
      </c>
      <c r="O141" s="27">
        <v>46.184657009123583</v>
      </c>
      <c r="P141" s="27">
        <v>49.751185288753277</v>
      </c>
      <c r="Q141" s="27">
        <v>53.15288130602778</v>
      </c>
      <c r="R141" s="27">
        <v>56.711682724223806</v>
      </c>
      <c r="S141" s="27">
        <v>60.058730273873948</v>
      </c>
      <c r="T141" s="27">
        <v>63.562934327355947</v>
      </c>
      <c r="U141" s="27">
        <v>67.447668947347893</v>
      </c>
      <c r="V141" s="27">
        <v>71.258243297418005</v>
      </c>
      <c r="W141" s="30"/>
    </row>
    <row r="142" spans="1:23" x14ac:dyDescent="0.2">
      <c r="A142" s="30"/>
      <c r="B142" s="30"/>
      <c r="C142" s="30"/>
      <c r="D142" s="30"/>
      <c r="E142" s="30"/>
      <c r="F142" s="30"/>
      <c r="G142" s="30"/>
      <c r="H142" s="30"/>
      <c r="I142" s="30"/>
      <c r="J142" s="30"/>
      <c r="K142" s="30"/>
      <c r="L142" s="30"/>
      <c r="M142" s="30"/>
      <c r="N142" s="30"/>
      <c r="O142" s="30"/>
      <c r="P142" s="30"/>
      <c r="Q142" s="30"/>
      <c r="R142" s="30"/>
      <c r="S142" s="30"/>
      <c r="T142" s="30"/>
      <c r="U142" s="30"/>
      <c r="V142" s="30"/>
      <c r="W142" s="30"/>
    </row>
    <row r="143" spans="1:23" ht="15" x14ac:dyDescent="0.25">
      <c r="A143" s="30"/>
      <c r="B143" s="23" t="s">
        <v>283</v>
      </c>
      <c r="C143" s="30"/>
      <c r="D143" s="30"/>
      <c r="E143" s="30"/>
      <c r="F143" s="30"/>
      <c r="G143" s="30"/>
      <c r="H143" s="30"/>
      <c r="I143" s="30"/>
      <c r="J143" s="30"/>
      <c r="K143" s="30"/>
      <c r="L143" s="30"/>
      <c r="M143" s="30"/>
      <c r="N143" s="30"/>
      <c r="O143" s="30"/>
      <c r="P143" s="30"/>
      <c r="Q143" s="30"/>
      <c r="R143" s="30"/>
      <c r="S143" s="30"/>
      <c r="T143" s="30"/>
      <c r="U143" s="30"/>
      <c r="V143" s="30"/>
      <c r="W143" s="30"/>
    </row>
    <row r="144" spans="1:23" ht="15.75" thickBot="1" x14ac:dyDescent="0.3">
      <c r="A144" s="30"/>
      <c r="B144" s="23" t="s">
        <v>261</v>
      </c>
      <c r="C144" s="30"/>
      <c r="D144" s="30"/>
      <c r="E144" s="30"/>
      <c r="F144" s="30"/>
      <c r="G144" s="30"/>
      <c r="H144" s="30"/>
      <c r="I144" s="30"/>
      <c r="J144" s="30"/>
      <c r="K144" s="30"/>
      <c r="L144" s="30"/>
      <c r="M144" s="30"/>
      <c r="N144" s="30"/>
      <c r="O144" s="30"/>
      <c r="P144" s="30"/>
      <c r="Q144" s="30"/>
      <c r="R144" s="30"/>
      <c r="S144" s="30"/>
      <c r="T144" s="30"/>
      <c r="U144" s="30"/>
      <c r="V144" s="30"/>
      <c r="W144" s="30"/>
    </row>
    <row r="145" spans="1:23" ht="33" customHeight="1" thickBot="1" x14ac:dyDescent="0.25">
      <c r="A145" s="30"/>
      <c r="B145" s="140" t="s">
        <v>275</v>
      </c>
      <c r="C145" s="151" t="str">
        <f>'Demand Summary'!D$5</f>
        <v>2018-19</v>
      </c>
      <c r="D145" s="151" t="str">
        <f>'Demand Summary'!E$5</f>
        <v>2019-20</v>
      </c>
      <c r="E145" s="151" t="str">
        <f>'Demand Summary'!F$5</f>
        <v>2020-21</v>
      </c>
      <c r="F145" s="151" t="str">
        <f>'Demand Summary'!G$5</f>
        <v>2021-22</v>
      </c>
      <c r="G145" s="151" t="str">
        <f>'Demand Summary'!H$5</f>
        <v>2022-23</v>
      </c>
      <c r="H145" s="151" t="str">
        <f>'Demand Summary'!I$5</f>
        <v>2023-24</v>
      </c>
      <c r="I145" s="151" t="str">
        <f>'Demand Summary'!J$5</f>
        <v>2024-25</v>
      </c>
      <c r="J145" s="151" t="str">
        <f>'Demand Summary'!K$5</f>
        <v>2025-26</v>
      </c>
      <c r="K145" s="151" t="str">
        <f>'Demand Summary'!L$5</f>
        <v>2026-27</v>
      </c>
      <c r="L145" s="151" t="str">
        <f>'Demand Summary'!M$5</f>
        <v>2027-28</v>
      </c>
      <c r="M145" s="151" t="str">
        <f>'Demand Summary'!N$5</f>
        <v>2028-29</v>
      </c>
      <c r="N145" s="151" t="str">
        <f>'Demand Summary'!O$5</f>
        <v>2029-30</v>
      </c>
      <c r="O145" s="151" t="str">
        <f>'Demand Summary'!P$5</f>
        <v>2030-31</v>
      </c>
      <c r="P145" s="151" t="str">
        <f>'Demand Summary'!Q$5</f>
        <v>2031-32</v>
      </c>
      <c r="Q145" s="151" t="str">
        <f>'Demand Summary'!R$5</f>
        <v>2032-33</v>
      </c>
      <c r="R145" s="151" t="str">
        <f>'Demand Summary'!S$5</f>
        <v>2033-34</v>
      </c>
      <c r="S145" s="151" t="str">
        <f>'Demand Summary'!T$5</f>
        <v>2034-35</v>
      </c>
      <c r="T145" s="151" t="str">
        <f>'Demand Summary'!U$5</f>
        <v>2035-36</v>
      </c>
      <c r="U145" s="151" t="str">
        <f>'Demand Summary'!V$5</f>
        <v>2036-37</v>
      </c>
      <c r="V145" s="151" t="str">
        <f>'Demand Summary'!W$5</f>
        <v>2037-38</v>
      </c>
      <c r="W145" s="30"/>
    </row>
    <row r="146" spans="1:23" ht="15" thickBot="1" x14ac:dyDescent="0.25">
      <c r="A146" s="30"/>
      <c r="B146" s="134" t="s">
        <v>277</v>
      </c>
      <c r="C146" s="27">
        <v>1.2200959999999998</v>
      </c>
      <c r="D146" s="27">
        <v>2.6899440715001837</v>
      </c>
      <c r="E146" s="27">
        <v>4.2060031317693172</v>
      </c>
      <c r="F146" s="27">
        <v>5.5475493538143921</v>
      </c>
      <c r="G146" s="27">
        <v>6.9364752455277214</v>
      </c>
      <c r="H146" s="27">
        <v>8.3085260196629491</v>
      </c>
      <c r="I146" s="27">
        <v>9.735449883782648</v>
      </c>
      <c r="J146" s="27">
        <v>11.351026906456532</v>
      </c>
      <c r="K146" s="27">
        <v>12.82966416680868</v>
      </c>
      <c r="L146" s="27">
        <v>14.144015781611422</v>
      </c>
      <c r="M146" s="27">
        <v>15.548735569415287</v>
      </c>
      <c r="N146" s="27">
        <v>16.787105754715395</v>
      </c>
      <c r="O146" s="27">
        <v>18.304105962667016</v>
      </c>
      <c r="P146" s="27">
        <v>19.743401480486416</v>
      </c>
      <c r="Q146" s="27">
        <v>21.226837822625253</v>
      </c>
      <c r="R146" s="27">
        <v>22.480493049674578</v>
      </c>
      <c r="S146" s="27">
        <v>23.715157867455112</v>
      </c>
      <c r="T146" s="27">
        <v>25.312344826158544</v>
      </c>
      <c r="U146" s="27">
        <v>27.133529011420311</v>
      </c>
      <c r="V146" s="27">
        <v>28.640757380583317</v>
      </c>
      <c r="W146" s="30"/>
    </row>
    <row r="147" spans="1:23" ht="15" thickBot="1" x14ac:dyDescent="0.25">
      <c r="A147" s="30"/>
      <c r="B147" s="134" t="s">
        <v>280</v>
      </c>
      <c r="C147" s="28">
        <v>0.86000000000000032</v>
      </c>
      <c r="D147" s="28">
        <v>1.8960408865287319</v>
      </c>
      <c r="E147" s="28">
        <v>2.9646541692798074</v>
      </c>
      <c r="F147" s="28">
        <v>3.9102598846979104</v>
      </c>
      <c r="G147" s="28">
        <v>4.8892617557584357</v>
      </c>
      <c r="H147" s="28">
        <v>5.856368988104327</v>
      </c>
      <c r="I147" s="28">
        <v>6.8621542075812716</v>
      </c>
      <c r="J147" s="28">
        <v>8.0009139768941289</v>
      </c>
      <c r="K147" s="28">
        <v>9.0431500336493755</v>
      </c>
      <c r="L147" s="28">
        <v>9.9695872883656911</v>
      </c>
      <c r="M147" s="28">
        <v>10.959721685586343</v>
      </c>
      <c r="N147" s="28">
        <v>11.832602474768585</v>
      </c>
      <c r="O147" s="28">
        <v>12.901879137292184</v>
      </c>
      <c r="P147" s="28">
        <v>13.916384672368668</v>
      </c>
      <c r="Q147" s="28">
        <v>14.962003422237043</v>
      </c>
      <c r="R147" s="28">
        <v>15.845658065201555</v>
      </c>
      <c r="S147" s="28">
        <v>16.715927079517854</v>
      </c>
      <c r="T147" s="28">
        <v>17.841724381111291</v>
      </c>
      <c r="U147" s="28">
        <v>19.125408943084391</v>
      </c>
      <c r="V147" s="28">
        <v>20.1877978022235</v>
      </c>
      <c r="W147" s="30"/>
    </row>
    <row r="148" spans="1:23" ht="15" thickBot="1" x14ac:dyDescent="0.25">
      <c r="A148" s="30"/>
      <c r="B148" s="134" t="s">
        <v>279</v>
      </c>
      <c r="C148" s="27">
        <v>0</v>
      </c>
      <c r="D148" s="27">
        <v>0</v>
      </c>
      <c r="E148" s="27">
        <v>0</v>
      </c>
      <c r="F148" s="27">
        <v>0</v>
      </c>
      <c r="G148" s="27">
        <v>0</v>
      </c>
      <c r="H148" s="27">
        <v>0</v>
      </c>
      <c r="I148" s="27">
        <v>0</v>
      </c>
      <c r="J148" s="27">
        <v>0</v>
      </c>
      <c r="K148" s="27">
        <v>0</v>
      </c>
      <c r="L148" s="27">
        <v>0</v>
      </c>
      <c r="M148" s="27">
        <v>0</v>
      </c>
      <c r="N148" s="27">
        <v>0</v>
      </c>
      <c r="O148" s="27">
        <v>0</v>
      </c>
      <c r="P148" s="27">
        <v>0</v>
      </c>
      <c r="Q148" s="27">
        <v>0</v>
      </c>
      <c r="R148" s="27">
        <v>0</v>
      </c>
      <c r="S148" s="27">
        <v>0</v>
      </c>
      <c r="T148" s="27">
        <v>0</v>
      </c>
      <c r="U148" s="27">
        <v>0</v>
      </c>
      <c r="V148" s="27">
        <v>0</v>
      </c>
      <c r="W148" s="30"/>
    </row>
    <row r="149" spans="1:23" ht="15" thickBot="1" x14ac:dyDescent="0.25">
      <c r="A149" s="30"/>
      <c r="B149" s="134" t="s">
        <v>278</v>
      </c>
      <c r="C149" s="28">
        <v>4.3500000000000005</v>
      </c>
      <c r="D149" s="28">
        <v>9.5904393679069528</v>
      </c>
      <c r="E149" s="28">
        <v>14.995634460892042</v>
      </c>
      <c r="F149" s="28">
        <v>19.778640114460345</v>
      </c>
      <c r="G149" s="28">
        <v>24.730568183196723</v>
      </c>
      <c r="H149" s="28">
        <v>29.622331509597466</v>
      </c>
      <c r="I149" s="28">
        <v>34.709733491835486</v>
      </c>
      <c r="J149" s="28">
        <v>40.469739301731906</v>
      </c>
      <c r="K149" s="28">
        <v>45.741514705086928</v>
      </c>
      <c r="L149" s="28">
        <v>50.427563609756646</v>
      </c>
      <c r="M149" s="28">
        <v>55.435801549186678</v>
      </c>
      <c r="N149" s="28">
        <v>59.850954378189854</v>
      </c>
      <c r="O149" s="28">
        <v>65.259504938628993</v>
      </c>
      <c r="P149" s="28">
        <v>70.391015493957724</v>
      </c>
      <c r="Q149" s="28">
        <v>75.679901031082636</v>
      </c>
      <c r="R149" s="28">
        <v>80.149549515844939</v>
      </c>
      <c r="S149" s="28">
        <v>84.55149162314251</v>
      </c>
      <c r="T149" s="28">
        <v>90.245931462597696</v>
      </c>
      <c r="U149" s="28">
        <v>96.738987095833679</v>
      </c>
      <c r="V149" s="28">
        <v>102.11269818566521</v>
      </c>
      <c r="W149" s="30"/>
    </row>
    <row r="150" spans="1:23" ht="15" thickBot="1" x14ac:dyDescent="0.25">
      <c r="A150" s="30"/>
      <c r="B150" s="134" t="s">
        <v>276</v>
      </c>
      <c r="C150" s="27">
        <v>0</v>
      </c>
      <c r="D150" s="27">
        <v>0</v>
      </c>
      <c r="E150" s="27">
        <v>0</v>
      </c>
      <c r="F150" s="27">
        <v>0</v>
      </c>
      <c r="G150" s="27">
        <v>0</v>
      </c>
      <c r="H150" s="27">
        <v>0</v>
      </c>
      <c r="I150" s="27">
        <v>0</v>
      </c>
      <c r="J150" s="27">
        <v>0</v>
      </c>
      <c r="K150" s="27">
        <v>0</v>
      </c>
      <c r="L150" s="27">
        <v>0</v>
      </c>
      <c r="M150" s="27">
        <v>0</v>
      </c>
      <c r="N150" s="27">
        <v>0</v>
      </c>
      <c r="O150" s="27">
        <v>0</v>
      </c>
      <c r="P150" s="27">
        <v>0</v>
      </c>
      <c r="Q150" s="27">
        <v>0</v>
      </c>
      <c r="R150" s="27">
        <v>0</v>
      </c>
      <c r="S150" s="27">
        <v>0</v>
      </c>
      <c r="T150" s="27">
        <v>0</v>
      </c>
      <c r="U150" s="27">
        <v>0</v>
      </c>
      <c r="V150" s="27">
        <v>0</v>
      </c>
      <c r="W150" s="30"/>
    </row>
    <row r="151" spans="1:23" x14ac:dyDescent="0.2">
      <c r="A151" s="30"/>
      <c r="B151" s="30"/>
      <c r="C151" s="30"/>
      <c r="D151" s="30"/>
      <c r="E151" s="30"/>
      <c r="F151" s="30"/>
      <c r="G151" s="30"/>
      <c r="H151" s="30"/>
      <c r="I151" s="30"/>
      <c r="J151" s="30"/>
      <c r="K151" s="30"/>
      <c r="L151" s="30"/>
      <c r="M151" s="30"/>
      <c r="N151" s="30"/>
      <c r="O151" s="30"/>
      <c r="P151" s="30"/>
      <c r="Q151" s="30"/>
      <c r="R151" s="30"/>
      <c r="S151" s="30"/>
      <c r="T151" s="30"/>
      <c r="U151" s="30"/>
      <c r="V151" s="30"/>
      <c r="W151" s="30"/>
    </row>
    <row r="152" spans="1:23" ht="15.75" thickBot="1" x14ac:dyDescent="0.3">
      <c r="A152" s="30"/>
      <c r="B152" s="23" t="s">
        <v>281</v>
      </c>
      <c r="C152" s="30"/>
      <c r="D152" s="30"/>
      <c r="E152" s="30"/>
      <c r="F152" s="30"/>
      <c r="G152" s="30"/>
      <c r="H152" s="30"/>
      <c r="I152" s="30"/>
      <c r="J152" s="30"/>
      <c r="K152" s="30"/>
      <c r="L152" s="30"/>
      <c r="M152" s="30"/>
      <c r="N152" s="30"/>
      <c r="O152" s="30"/>
      <c r="P152" s="30"/>
      <c r="Q152" s="30"/>
      <c r="R152" s="30"/>
      <c r="S152" s="30"/>
      <c r="T152" s="30"/>
      <c r="U152" s="30"/>
      <c r="V152" s="30"/>
      <c r="W152" s="30"/>
    </row>
    <row r="153" spans="1:23" ht="33" customHeight="1" thickBot="1" x14ac:dyDescent="0.25">
      <c r="A153" s="30"/>
      <c r="B153" s="140" t="s">
        <v>275</v>
      </c>
      <c r="C153" s="151" t="str">
        <f>LEFT(C$8,4)</f>
        <v>2018</v>
      </c>
      <c r="D153" s="151" t="str">
        <f t="shared" ref="D153:V153" si="8">LEFT(D$8,4)</f>
        <v>2019</v>
      </c>
      <c r="E153" s="151" t="str">
        <f t="shared" si="8"/>
        <v>2020</v>
      </c>
      <c r="F153" s="151" t="str">
        <f t="shared" si="8"/>
        <v>2021</v>
      </c>
      <c r="G153" s="151" t="str">
        <f t="shared" si="8"/>
        <v>2022</v>
      </c>
      <c r="H153" s="151" t="str">
        <f t="shared" si="8"/>
        <v>2023</v>
      </c>
      <c r="I153" s="151" t="str">
        <f t="shared" si="8"/>
        <v>2024</v>
      </c>
      <c r="J153" s="151" t="str">
        <f t="shared" si="8"/>
        <v>2025</v>
      </c>
      <c r="K153" s="151" t="str">
        <f t="shared" si="8"/>
        <v>2026</v>
      </c>
      <c r="L153" s="151" t="str">
        <f t="shared" si="8"/>
        <v>2027</v>
      </c>
      <c r="M153" s="151" t="str">
        <f t="shared" si="8"/>
        <v>2028</v>
      </c>
      <c r="N153" s="151" t="str">
        <f t="shared" si="8"/>
        <v>2029</v>
      </c>
      <c r="O153" s="151" t="str">
        <f t="shared" si="8"/>
        <v>2030</v>
      </c>
      <c r="P153" s="151" t="str">
        <f t="shared" si="8"/>
        <v>2031</v>
      </c>
      <c r="Q153" s="151" t="str">
        <f t="shared" si="8"/>
        <v>2032</v>
      </c>
      <c r="R153" s="151" t="str">
        <f t="shared" si="8"/>
        <v>2033</v>
      </c>
      <c r="S153" s="151" t="str">
        <f t="shared" si="8"/>
        <v>2034</v>
      </c>
      <c r="T153" s="151" t="str">
        <f t="shared" si="8"/>
        <v>2035</v>
      </c>
      <c r="U153" s="151" t="str">
        <f t="shared" si="8"/>
        <v>2036</v>
      </c>
      <c r="V153" s="151" t="str">
        <f t="shared" si="8"/>
        <v>2037</v>
      </c>
      <c r="W153" s="30"/>
    </row>
    <row r="154" spans="1:23" ht="15" thickBot="1" x14ac:dyDescent="0.25">
      <c r="A154" s="30"/>
      <c r="B154" s="134" t="s">
        <v>277</v>
      </c>
      <c r="C154" s="27">
        <v>1.2200959999999998</v>
      </c>
      <c r="D154" s="27">
        <v>2.4973025273668878</v>
      </c>
      <c r="E154" s="27">
        <v>3.8829985717511462</v>
      </c>
      <c r="F154" s="27">
        <v>5.1948147053917442</v>
      </c>
      <c r="G154" s="27">
        <v>6.4998096607518336</v>
      </c>
      <c r="H154" s="27">
        <v>7.8362330058291612</v>
      </c>
      <c r="I154" s="27">
        <v>9.1009902405584633</v>
      </c>
      <c r="J154" s="27">
        <v>10.403088580162033</v>
      </c>
      <c r="K154" s="27">
        <v>11.792279093215907</v>
      </c>
      <c r="L154" s="27">
        <v>13.162969162578126</v>
      </c>
      <c r="M154" s="27">
        <v>14.454118203015179</v>
      </c>
      <c r="N154" s="27">
        <v>15.665094915666348</v>
      </c>
      <c r="O154" s="27">
        <v>16.837800987224632</v>
      </c>
      <c r="P154" s="27">
        <v>18.125103310814861</v>
      </c>
      <c r="Q154" s="27">
        <v>19.599919976830609</v>
      </c>
      <c r="R154" s="27">
        <v>20.897310038850243</v>
      </c>
      <c r="S154" s="27">
        <v>22.24414198561249</v>
      </c>
      <c r="T154" s="27">
        <v>23.615735254280789</v>
      </c>
      <c r="U154" s="27">
        <v>24.786112707300443</v>
      </c>
      <c r="V154" s="27">
        <v>26.141427682736705</v>
      </c>
      <c r="W154" s="30"/>
    </row>
    <row r="155" spans="1:23" ht="15" thickBot="1" x14ac:dyDescent="0.25">
      <c r="A155" s="30"/>
      <c r="B155" s="134" t="s">
        <v>280</v>
      </c>
      <c r="C155" s="28">
        <v>0.86000000000000032</v>
      </c>
      <c r="D155" s="28">
        <v>1.7602550729905881</v>
      </c>
      <c r="E155" s="28">
        <v>2.7369803455678787</v>
      </c>
      <c r="F155" s="28">
        <v>3.6616304345206458</v>
      </c>
      <c r="G155" s="28">
        <v>4.5814725302325199</v>
      </c>
      <c r="H155" s="28">
        <v>5.5234673214346071</v>
      </c>
      <c r="I155" s="28">
        <v>6.4149473540445019</v>
      </c>
      <c r="J155" s="28">
        <v>7.3327477337351734</v>
      </c>
      <c r="K155" s="28">
        <v>8.3119361264733946</v>
      </c>
      <c r="L155" s="28">
        <v>9.2780842489584359</v>
      </c>
      <c r="M155" s="28">
        <v>10.188166877518702</v>
      </c>
      <c r="N155" s="28">
        <v>11.041739033217929</v>
      </c>
      <c r="O155" s="28">
        <v>11.868335646550097</v>
      </c>
      <c r="P155" s="28">
        <v>12.775706868394604</v>
      </c>
      <c r="Q155" s="28">
        <v>13.815249931213874</v>
      </c>
      <c r="R155" s="28">
        <v>14.729731622274976</v>
      </c>
      <c r="S155" s="28">
        <v>15.679063047191971</v>
      </c>
      <c r="T155" s="28">
        <v>16.645847801059478</v>
      </c>
      <c r="U155" s="28">
        <v>17.470803058348171</v>
      </c>
      <c r="V155" s="28">
        <v>18.426113852642381</v>
      </c>
      <c r="W155" s="30"/>
    </row>
    <row r="156" spans="1:23" ht="15" thickBot="1" x14ac:dyDescent="0.25">
      <c r="A156" s="30"/>
      <c r="B156" s="134" t="s">
        <v>279</v>
      </c>
      <c r="C156" s="27">
        <v>0</v>
      </c>
      <c r="D156" s="27">
        <v>0</v>
      </c>
      <c r="E156" s="27">
        <v>0</v>
      </c>
      <c r="F156" s="27">
        <v>0</v>
      </c>
      <c r="G156" s="27">
        <v>0</v>
      </c>
      <c r="H156" s="27">
        <v>0</v>
      </c>
      <c r="I156" s="27">
        <v>0</v>
      </c>
      <c r="J156" s="27">
        <v>0</v>
      </c>
      <c r="K156" s="27">
        <v>0</v>
      </c>
      <c r="L156" s="27">
        <v>0</v>
      </c>
      <c r="M156" s="27">
        <v>0</v>
      </c>
      <c r="N156" s="27">
        <v>0</v>
      </c>
      <c r="O156" s="27">
        <v>0</v>
      </c>
      <c r="P156" s="27">
        <v>0</v>
      </c>
      <c r="Q156" s="27">
        <v>0</v>
      </c>
      <c r="R156" s="27">
        <v>0</v>
      </c>
      <c r="S156" s="27">
        <v>0</v>
      </c>
      <c r="T156" s="27">
        <v>0</v>
      </c>
      <c r="U156" s="27">
        <v>0</v>
      </c>
      <c r="V156" s="27">
        <v>0</v>
      </c>
      <c r="W156" s="30"/>
    </row>
    <row r="157" spans="1:23" ht="15" thickBot="1" x14ac:dyDescent="0.25">
      <c r="A157" s="30"/>
      <c r="B157" s="134" t="s">
        <v>278</v>
      </c>
      <c r="C157" s="28">
        <v>4.3500000000000005</v>
      </c>
      <c r="D157" s="28">
        <v>8.9036157761733214</v>
      </c>
      <c r="E157" s="28">
        <v>13.844028492116596</v>
      </c>
      <c r="F157" s="28">
        <v>18.52103766298233</v>
      </c>
      <c r="G157" s="28">
        <v>23.173727333152868</v>
      </c>
      <c r="H157" s="28">
        <v>27.938468428186681</v>
      </c>
      <c r="I157" s="28">
        <v>32.44769882569021</v>
      </c>
      <c r="J157" s="28">
        <v>37.090061211334884</v>
      </c>
      <c r="K157" s="28">
        <v>42.042932732743331</v>
      </c>
      <c r="L157" s="28">
        <v>46.929844747638597</v>
      </c>
      <c r="M157" s="28">
        <v>51.533169671170171</v>
      </c>
      <c r="N157" s="28">
        <v>55.850656737788356</v>
      </c>
      <c r="O157" s="28">
        <v>60.031697747084777</v>
      </c>
      <c r="P157" s="28">
        <v>64.62130799711224</v>
      </c>
      <c r="Q157" s="28">
        <v>69.879461861372477</v>
      </c>
      <c r="R157" s="28">
        <v>74.505037856855964</v>
      </c>
      <c r="S157" s="28">
        <v>79.306888668936139</v>
      </c>
      <c r="T157" s="28">
        <v>84.197020854196225</v>
      </c>
      <c r="U157" s="28">
        <v>88.369759655598301</v>
      </c>
      <c r="V157" s="28">
        <v>93.201854952318996</v>
      </c>
      <c r="W157" s="30"/>
    </row>
    <row r="158" spans="1:23" ht="15" thickBot="1" x14ac:dyDescent="0.25">
      <c r="A158" s="30"/>
      <c r="B158" s="134" t="s">
        <v>276</v>
      </c>
      <c r="C158" s="27">
        <v>0</v>
      </c>
      <c r="D158" s="27">
        <v>0</v>
      </c>
      <c r="E158" s="27">
        <v>0</v>
      </c>
      <c r="F158" s="27">
        <v>0</v>
      </c>
      <c r="G158" s="27">
        <v>0</v>
      </c>
      <c r="H158" s="27">
        <v>0</v>
      </c>
      <c r="I158" s="27">
        <v>0</v>
      </c>
      <c r="J158" s="27">
        <v>0</v>
      </c>
      <c r="K158" s="27">
        <v>0</v>
      </c>
      <c r="L158" s="27">
        <v>0</v>
      </c>
      <c r="M158" s="27">
        <v>0</v>
      </c>
      <c r="N158" s="27">
        <v>0</v>
      </c>
      <c r="O158" s="27">
        <v>0</v>
      </c>
      <c r="P158" s="27">
        <v>0</v>
      </c>
      <c r="Q158" s="27">
        <v>0</v>
      </c>
      <c r="R158" s="27">
        <v>0</v>
      </c>
      <c r="S158" s="27">
        <v>0</v>
      </c>
      <c r="T158" s="27">
        <v>0</v>
      </c>
      <c r="U158" s="27">
        <v>0</v>
      </c>
      <c r="V158" s="27">
        <v>0</v>
      </c>
      <c r="W158" s="30"/>
    </row>
    <row r="159" spans="1:23" x14ac:dyDescent="0.2">
      <c r="A159" s="30"/>
      <c r="B159" s="30"/>
      <c r="C159" s="30"/>
      <c r="D159" s="30"/>
      <c r="E159" s="30"/>
      <c r="F159" s="30"/>
      <c r="G159" s="30"/>
      <c r="H159" s="30"/>
      <c r="I159" s="30"/>
      <c r="J159" s="30"/>
      <c r="K159" s="30"/>
      <c r="L159" s="30"/>
      <c r="M159" s="30"/>
      <c r="N159" s="30"/>
      <c r="O159" s="30"/>
      <c r="P159" s="30"/>
      <c r="Q159" s="30"/>
      <c r="R159" s="30"/>
      <c r="S159" s="30"/>
      <c r="T159" s="30"/>
      <c r="U159" s="30"/>
      <c r="V159" s="30"/>
      <c r="W159" s="30"/>
    </row>
    <row r="160" spans="1:23" ht="15" x14ac:dyDescent="0.25">
      <c r="A160" s="30"/>
      <c r="B160" s="23" t="s">
        <v>284</v>
      </c>
      <c r="C160" s="30"/>
      <c r="D160" s="30"/>
      <c r="E160" s="30"/>
      <c r="F160" s="30"/>
      <c r="G160" s="30"/>
      <c r="H160" s="30"/>
      <c r="I160" s="30"/>
      <c r="J160" s="30"/>
      <c r="K160" s="30"/>
      <c r="L160" s="30"/>
      <c r="M160" s="30"/>
      <c r="N160" s="30"/>
      <c r="O160" s="30"/>
      <c r="P160" s="30"/>
      <c r="Q160" s="30"/>
      <c r="R160" s="30"/>
      <c r="S160" s="30"/>
      <c r="T160" s="30"/>
      <c r="U160" s="30"/>
      <c r="V160" s="30"/>
      <c r="W160" s="30"/>
    </row>
    <row r="161" spans="1:23" ht="15.75" thickBot="1" x14ac:dyDescent="0.3">
      <c r="A161" s="30"/>
      <c r="B161" s="23" t="s">
        <v>261</v>
      </c>
      <c r="C161" s="30"/>
      <c r="D161" s="30"/>
      <c r="E161" s="30"/>
      <c r="F161" s="30"/>
      <c r="G161" s="30"/>
      <c r="H161" s="30"/>
      <c r="I161" s="30"/>
      <c r="J161" s="30"/>
      <c r="K161" s="30"/>
      <c r="L161" s="30"/>
      <c r="M161" s="30"/>
      <c r="N161" s="30"/>
      <c r="O161" s="30"/>
      <c r="P161" s="30"/>
      <c r="Q161" s="30"/>
      <c r="R161" s="30"/>
      <c r="S161" s="30"/>
      <c r="T161" s="30"/>
      <c r="U161" s="30"/>
      <c r="V161" s="30"/>
      <c r="W161" s="30"/>
    </row>
    <row r="162" spans="1:23" ht="33" customHeight="1" thickBot="1" x14ac:dyDescent="0.25">
      <c r="A162" s="30"/>
      <c r="B162" s="140" t="s">
        <v>275</v>
      </c>
      <c r="C162" s="151" t="str">
        <f>'Demand Summary'!D$5</f>
        <v>2018-19</v>
      </c>
      <c r="D162" s="151" t="str">
        <f>'Demand Summary'!E$5</f>
        <v>2019-20</v>
      </c>
      <c r="E162" s="151" t="str">
        <f>'Demand Summary'!F$5</f>
        <v>2020-21</v>
      </c>
      <c r="F162" s="151" t="str">
        <f>'Demand Summary'!G$5</f>
        <v>2021-22</v>
      </c>
      <c r="G162" s="151" t="str">
        <f>'Demand Summary'!H$5</f>
        <v>2022-23</v>
      </c>
      <c r="H162" s="151" t="str">
        <f>'Demand Summary'!I$5</f>
        <v>2023-24</v>
      </c>
      <c r="I162" s="151" t="str">
        <f>'Demand Summary'!J$5</f>
        <v>2024-25</v>
      </c>
      <c r="J162" s="151" t="str">
        <f>'Demand Summary'!K$5</f>
        <v>2025-26</v>
      </c>
      <c r="K162" s="151" t="str">
        <f>'Demand Summary'!L$5</f>
        <v>2026-27</v>
      </c>
      <c r="L162" s="151" t="str">
        <f>'Demand Summary'!M$5</f>
        <v>2027-28</v>
      </c>
      <c r="M162" s="151" t="str">
        <f>'Demand Summary'!N$5</f>
        <v>2028-29</v>
      </c>
      <c r="N162" s="151" t="str">
        <f>'Demand Summary'!O$5</f>
        <v>2029-30</v>
      </c>
      <c r="O162" s="151" t="str">
        <f>'Demand Summary'!P$5</f>
        <v>2030-31</v>
      </c>
      <c r="P162" s="151" t="str">
        <f>'Demand Summary'!Q$5</f>
        <v>2031-32</v>
      </c>
      <c r="Q162" s="151" t="str">
        <f>'Demand Summary'!R$5</f>
        <v>2032-33</v>
      </c>
      <c r="R162" s="151" t="str">
        <f>'Demand Summary'!S$5</f>
        <v>2033-34</v>
      </c>
      <c r="S162" s="151" t="str">
        <f>'Demand Summary'!T$5</f>
        <v>2034-35</v>
      </c>
      <c r="T162" s="151" t="str">
        <f>'Demand Summary'!U$5</f>
        <v>2035-36</v>
      </c>
      <c r="U162" s="151" t="str">
        <f>'Demand Summary'!V$5</f>
        <v>2036-37</v>
      </c>
      <c r="V162" s="151" t="str">
        <f>'Demand Summary'!W$5</f>
        <v>2037-38</v>
      </c>
      <c r="W162" s="30"/>
    </row>
    <row r="163" spans="1:23" ht="15" thickBot="1" x14ac:dyDescent="0.25">
      <c r="A163" s="30"/>
      <c r="B163" s="134" t="s">
        <v>277</v>
      </c>
      <c r="C163" s="27">
        <v>5.55</v>
      </c>
      <c r="D163" s="27">
        <v>5.8718919046173088</v>
      </c>
      <c r="E163" s="27">
        <v>6.1368367016684102</v>
      </c>
      <c r="F163" s="27">
        <v>6.4150735456599346</v>
      </c>
      <c r="G163" s="27">
        <v>6.4473588148212162</v>
      </c>
      <c r="H163" s="27">
        <v>6.7337744163589637</v>
      </c>
      <c r="I163" s="27">
        <v>6.9857778509643706</v>
      </c>
      <c r="J163" s="27">
        <v>7.2793207306912802</v>
      </c>
      <c r="K163" s="27">
        <v>7.6075524875006604</v>
      </c>
      <c r="L163" s="27">
        <v>7.9156347684506274</v>
      </c>
      <c r="M163" s="27">
        <v>8.2753922793617694</v>
      </c>
      <c r="N163" s="27">
        <v>8.600410537140986</v>
      </c>
      <c r="O163" s="27">
        <v>8.867793257259617</v>
      </c>
      <c r="P163" s="27">
        <v>9.1691682088000697</v>
      </c>
      <c r="Q163" s="27">
        <v>9.4338926320131016</v>
      </c>
      <c r="R163" s="27">
        <v>9.6613867919514131</v>
      </c>
      <c r="S163" s="27">
        <v>10.012828997565688</v>
      </c>
      <c r="T163" s="27">
        <v>10.36761081813677</v>
      </c>
      <c r="U163" s="27">
        <v>10.716561366551881</v>
      </c>
      <c r="V163" s="27">
        <v>10.987248357572401</v>
      </c>
      <c r="W163" s="30"/>
    </row>
    <row r="164" spans="1:23" ht="15" thickBot="1" x14ac:dyDescent="0.25">
      <c r="A164" s="30"/>
      <c r="B164" s="134" t="s">
        <v>280</v>
      </c>
      <c r="C164" s="28">
        <v>13.2</v>
      </c>
      <c r="D164" s="28">
        <v>13.965580746116844</v>
      </c>
      <c r="E164" s="28">
        <v>14.595719722887033</v>
      </c>
      <c r="F164" s="28">
        <v>15.257472216704718</v>
      </c>
      <c r="G164" s="28">
        <v>15.334258802818036</v>
      </c>
      <c r="H164" s="28">
        <v>16.015463476745651</v>
      </c>
      <c r="I164" s="28">
        <v>16.614822996888243</v>
      </c>
      <c r="J164" s="28">
        <v>17.312979035157653</v>
      </c>
      <c r="K164" s="28">
        <v>18.093638348650231</v>
      </c>
      <c r="L164" s="28">
        <v>18.826374584423125</v>
      </c>
      <c r="M164" s="28">
        <v>19.682014069833407</v>
      </c>
      <c r="N164" s="28">
        <v>20.455030466713708</v>
      </c>
      <c r="O164" s="28">
        <v>21.090967746995851</v>
      </c>
      <c r="P164" s="28">
        <v>21.8077514155245</v>
      </c>
      <c r="Q164" s="28">
        <v>22.43736625992306</v>
      </c>
      <c r="R164" s="28">
        <v>22.978433451127685</v>
      </c>
      <c r="S164" s="28">
        <v>23.814295994210287</v>
      </c>
      <c r="T164" s="28">
        <v>24.658101405298268</v>
      </c>
      <c r="U164" s="28">
        <v>25.488037844772045</v>
      </c>
      <c r="V164" s="28">
        <v>26.131833931523548</v>
      </c>
      <c r="W164" s="30"/>
    </row>
    <row r="165" spans="1:23" ht="15" thickBot="1" x14ac:dyDescent="0.25">
      <c r="A165" s="30"/>
      <c r="B165" s="134" t="s">
        <v>279</v>
      </c>
      <c r="C165" s="27">
        <v>0.5</v>
      </c>
      <c r="D165" s="27">
        <v>0.52899927068624564</v>
      </c>
      <c r="E165" s="27">
        <v>0.55286817132147803</v>
      </c>
      <c r="F165" s="27">
        <v>0.57793455366305579</v>
      </c>
      <c r="G165" s="27">
        <v>0.58084313647038144</v>
      </c>
      <c r="H165" s="27">
        <v>0.60664634381612714</v>
      </c>
      <c r="I165" s="27">
        <v>0.62934935594273966</v>
      </c>
      <c r="J165" s="27">
        <v>0.65579466042264301</v>
      </c>
      <c r="K165" s="27">
        <v>0.68536508896402992</v>
      </c>
      <c r="L165" s="27">
        <v>0.71312024940996821</v>
      </c>
      <c r="M165" s="27">
        <v>0.74553083597853842</v>
      </c>
      <c r="N165" s="27">
        <v>0.77481176010279285</v>
      </c>
      <c r="O165" s="27">
        <v>0.79890029344681679</v>
      </c>
      <c r="P165" s="27">
        <v>0.82605118998199245</v>
      </c>
      <c r="Q165" s="27">
        <v>0.84990023711830176</v>
      </c>
      <c r="R165" s="27">
        <v>0.87039520648211521</v>
      </c>
      <c r="S165" s="27">
        <v>0.90205666644736482</v>
      </c>
      <c r="T165" s="27">
        <v>0.93401899262494226</v>
      </c>
      <c r="U165" s="27">
        <v>0.96545597896864876</v>
      </c>
      <c r="V165" s="27">
        <v>0.98984219437590326</v>
      </c>
      <c r="W165" s="30"/>
    </row>
    <row r="166" spans="1:23" ht="15" thickBot="1" x14ac:dyDescent="0.25">
      <c r="A166" s="30"/>
      <c r="B166" s="134" t="s">
        <v>278</v>
      </c>
      <c r="C166" s="28">
        <v>2.2899999999999991</v>
      </c>
      <c r="D166" s="28">
        <v>2.4228166597429919</v>
      </c>
      <c r="E166" s="28">
        <v>2.5321362246523655</v>
      </c>
      <c r="F166" s="28">
        <v>2.6469402557767943</v>
      </c>
      <c r="G166" s="28">
        <v>2.6602615650343289</v>
      </c>
      <c r="H166" s="28">
        <v>2.7784402546778288</v>
      </c>
      <c r="I166" s="28">
        <v>2.8824200502177177</v>
      </c>
      <c r="J166" s="28">
        <v>3.0035395447356663</v>
      </c>
      <c r="K166" s="28">
        <v>3.1389721074552135</v>
      </c>
      <c r="L166" s="28">
        <v>3.2660907422976315</v>
      </c>
      <c r="M166" s="28">
        <v>3.4145312287816871</v>
      </c>
      <c r="N166" s="28">
        <v>3.5486378612707661</v>
      </c>
      <c r="O166" s="28">
        <v>3.6589633439863789</v>
      </c>
      <c r="P166" s="28">
        <v>3.7833144501174871</v>
      </c>
      <c r="Q166" s="28">
        <v>3.8925430860017798</v>
      </c>
      <c r="R166" s="28">
        <v>3.9864100456880394</v>
      </c>
      <c r="S166" s="28">
        <v>4.1314195323288772</v>
      </c>
      <c r="T166" s="28">
        <v>4.277806986222167</v>
      </c>
      <c r="U166" s="28">
        <v>4.4217883836763292</v>
      </c>
      <c r="V166" s="28">
        <v>4.5334772502415532</v>
      </c>
      <c r="W166" s="30"/>
    </row>
    <row r="167" spans="1:23" ht="15" thickBot="1" x14ac:dyDescent="0.25">
      <c r="A167" s="30"/>
      <c r="B167" s="134" t="s">
        <v>276</v>
      </c>
      <c r="C167" s="27">
        <v>1.6669540861757071</v>
      </c>
      <c r="D167" s="27">
        <v>1.763634991708809</v>
      </c>
      <c r="E167" s="27">
        <v>1.8432117146016616</v>
      </c>
      <c r="F167" s="27">
        <v>1.9267807315415375</v>
      </c>
      <c r="G167" s="27">
        <v>1.9364776795328318</v>
      </c>
      <c r="H167" s="27">
        <v>2.0225032033756847</v>
      </c>
      <c r="I167" s="27">
        <v>2.0981929610415939</v>
      </c>
      <c r="J167" s="27">
        <v>2.1863591777674607</v>
      </c>
      <c r="K167" s="27">
        <v>2.2849442711415193</v>
      </c>
      <c r="L167" s="27">
        <v>2.3774774273771762</v>
      </c>
      <c r="M167" s="27">
        <v>2.4855313468088411</v>
      </c>
      <c r="N167" s="27">
        <v>2.5831512590406973</v>
      </c>
      <c r="O167" s="27">
        <v>2.66346021721629</v>
      </c>
      <c r="P167" s="27">
        <v>2.753978813061579</v>
      </c>
      <c r="Q167" s="27">
        <v>2.8334893462121187</v>
      </c>
      <c r="R167" s="27">
        <v>2.9018176920662242</v>
      </c>
      <c r="S167" s="27">
        <v>3.0073740921929542</v>
      </c>
      <c r="T167" s="27">
        <v>3.1139335526437364</v>
      </c>
      <c r="U167" s="27">
        <v>3.2187415783291087</v>
      </c>
      <c r="V167" s="27">
        <v>3.300042981168076</v>
      </c>
      <c r="W167" s="30"/>
    </row>
    <row r="168" spans="1:23" x14ac:dyDescent="0.2">
      <c r="A168" s="30"/>
      <c r="B168" s="30"/>
      <c r="C168" s="30"/>
      <c r="D168" s="30"/>
      <c r="E168" s="30"/>
      <c r="F168" s="30"/>
      <c r="G168" s="30"/>
      <c r="H168" s="30"/>
      <c r="I168" s="30"/>
      <c r="J168" s="30"/>
      <c r="K168" s="30"/>
      <c r="L168" s="30"/>
      <c r="M168" s="30"/>
      <c r="N168" s="30"/>
      <c r="O168" s="30"/>
      <c r="P168" s="30"/>
      <c r="Q168" s="30"/>
      <c r="R168" s="30"/>
      <c r="S168" s="30"/>
      <c r="T168" s="30"/>
      <c r="U168" s="30"/>
      <c r="V168" s="30"/>
      <c r="W168" s="30"/>
    </row>
    <row r="169" spans="1:23" ht="15.75" thickBot="1" x14ac:dyDescent="0.3">
      <c r="A169" s="30"/>
      <c r="B169" s="23" t="s">
        <v>281</v>
      </c>
      <c r="C169" s="30"/>
      <c r="D169" s="30"/>
      <c r="E169" s="30"/>
      <c r="F169" s="30"/>
      <c r="G169" s="30"/>
      <c r="H169" s="30"/>
      <c r="I169" s="30"/>
      <c r="J169" s="30"/>
      <c r="K169" s="30"/>
      <c r="L169" s="30"/>
      <c r="M169" s="30"/>
      <c r="N169" s="30"/>
      <c r="O169" s="30"/>
      <c r="P169" s="30"/>
      <c r="Q169" s="30"/>
      <c r="R169" s="30"/>
      <c r="S169" s="30"/>
      <c r="T169" s="30"/>
      <c r="U169" s="30"/>
      <c r="V169" s="30"/>
      <c r="W169" s="30"/>
    </row>
    <row r="170" spans="1:23" ht="33" customHeight="1" thickBot="1" x14ac:dyDescent="0.25">
      <c r="A170" s="30"/>
      <c r="B170" s="140" t="s">
        <v>275</v>
      </c>
      <c r="C170" s="151" t="str">
        <f>LEFT(C$8,4)</f>
        <v>2018</v>
      </c>
      <c r="D170" s="151" t="str">
        <f t="shared" ref="D170:V170" si="9">LEFT(D$8,4)</f>
        <v>2019</v>
      </c>
      <c r="E170" s="151" t="str">
        <f t="shared" si="9"/>
        <v>2020</v>
      </c>
      <c r="F170" s="151" t="str">
        <f t="shared" si="9"/>
        <v>2021</v>
      </c>
      <c r="G170" s="151" t="str">
        <f t="shared" si="9"/>
        <v>2022</v>
      </c>
      <c r="H170" s="151" t="str">
        <f t="shared" si="9"/>
        <v>2023</v>
      </c>
      <c r="I170" s="151" t="str">
        <f t="shared" si="9"/>
        <v>2024</v>
      </c>
      <c r="J170" s="151" t="str">
        <f t="shared" si="9"/>
        <v>2025</v>
      </c>
      <c r="K170" s="151" t="str">
        <f t="shared" si="9"/>
        <v>2026</v>
      </c>
      <c r="L170" s="151" t="str">
        <f t="shared" si="9"/>
        <v>2027</v>
      </c>
      <c r="M170" s="151" t="str">
        <f t="shared" si="9"/>
        <v>2028</v>
      </c>
      <c r="N170" s="151" t="str">
        <f t="shared" si="9"/>
        <v>2029</v>
      </c>
      <c r="O170" s="151" t="str">
        <f t="shared" si="9"/>
        <v>2030</v>
      </c>
      <c r="P170" s="151" t="str">
        <f t="shared" si="9"/>
        <v>2031</v>
      </c>
      <c r="Q170" s="151" t="str">
        <f t="shared" si="9"/>
        <v>2032</v>
      </c>
      <c r="R170" s="151" t="str">
        <f t="shared" si="9"/>
        <v>2033</v>
      </c>
      <c r="S170" s="151" t="str">
        <f t="shared" si="9"/>
        <v>2034</v>
      </c>
      <c r="T170" s="151" t="str">
        <f t="shared" si="9"/>
        <v>2035</v>
      </c>
      <c r="U170" s="151" t="str">
        <f t="shared" si="9"/>
        <v>2036</v>
      </c>
      <c r="V170" s="151" t="str">
        <f t="shared" si="9"/>
        <v>2037</v>
      </c>
      <c r="W170" s="30"/>
    </row>
    <row r="171" spans="1:23" ht="15" thickBot="1" x14ac:dyDescent="0.25">
      <c r="A171" s="30"/>
      <c r="B171" s="134" t="s">
        <v>277</v>
      </c>
      <c r="C171" s="27">
        <v>5.55</v>
      </c>
      <c r="D171" s="27">
        <v>5.9812429273313814</v>
      </c>
      <c r="E171" s="27">
        <v>6.3292567520140635</v>
      </c>
      <c r="F171" s="27">
        <v>6.7090354481599999</v>
      </c>
      <c r="G171" s="27">
        <v>6.8832697523284168</v>
      </c>
      <c r="H171" s="27">
        <v>7.2425897055445798</v>
      </c>
      <c r="I171" s="27">
        <v>7.6368670226169373</v>
      </c>
      <c r="J171" s="27">
        <v>8.0364834422844904</v>
      </c>
      <c r="K171" s="27">
        <v>8.4673989700313133</v>
      </c>
      <c r="L171" s="27">
        <v>8.929157908190378</v>
      </c>
      <c r="M171" s="27">
        <v>9.3420321489852505</v>
      </c>
      <c r="N171" s="27">
        <v>9.779582043975525</v>
      </c>
      <c r="O171" s="27">
        <v>10.196953663064487</v>
      </c>
      <c r="P171" s="27">
        <v>10.546320032015693</v>
      </c>
      <c r="Q171" s="27">
        <v>10.923917097889426</v>
      </c>
      <c r="R171" s="27">
        <v>11.288998413228992</v>
      </c>
      <c r="S171" s="27">
        <v>11.728390025520524</v>
      </c>
      <c r="T171" s="27">
        <v>12.178176816109776</v>
      </c>
      <c r="U171" s="27">
        <v>12.60256220750926</v>
      </c>
      <c r="V171" s="27">
        <v>13.013350238658322</v>
      </c>
      <c r="W171" s="30"/>
    </row>
    <row r="172" spans="1:23" ht="15" thickBot="1" x14ac:dyDescent="0.25">
      <c r="A172" s="30"/>
      <c r="B172" s="134" t="s">
        <v>280</v>
      </c>
      <c r="C172" s="28">
        <v>13.2</v>
      </c>
      <c r="D172" s="28">
        <v>14.225658854193556</v>
      </c>
      <c r="E172" s="28">
        <v>15.053367410195609</v>
      </c>
      <c r="F172" s="28">
        <v>15.956624849677835</v>
      </c>
      <c r="G172" s="28">
        <v>16.371019951483802</v>
      </c>
      <c r="H172" s="28">
        <v>17.225618759133056</v>
      </c>
      <c r="I172" s="28">
        <v>18.163359405142984</v>
      </c>
      <c r="J172" s="28">
        <v>19.113798457325267</v>
      </c>
      <c r="K172" s="28">
        <v>20.138678631425819</v>
      </c>
      <c r="L172" s="28">
        <v>21.236916105966294</v>
      </c>
      <c r="M172" s="28">
        <v>22.218887273262208</v>
      </c>
      <c r="N172" s="28">
        <v>23.259546482968808</v>
      </c>
      <c r="O172" s="28">
        <v>24.252214117558776</v>
      </c>
      <c r="P172" s="28">
        <v>25.083139535604893</v>
      </c>
      <c r="Q172" s="28">
        <v>25.981208232818094</v>
      </c>
      <c r="R172" s="28">
        <v>26.849509739571655</v>
      </c>
      <c r="S172" s="28">
        <v>27.894549249886651</v>
      </c>
      <c r="T172" s="28">
        <v>28.964312427504332</v>
      </c>
      <c r="U172" s="28">
        <v>29.97366146650851</v>
      </c>
      <c r="V172" s="28">
        <v>30.950670837890062</v>
      </c>
      <c r="W172" s="30"/>
    </row>
    <row r="173" spans="1:23" ht="15" thickBot="1" x14ac:dyDescent="0.25">
      <c r="A173" s="30"/>
      <c r="B173" s="134" t="s">
        <v>279</v>
      </c>
      <c r="C173" s="27">
        <v>0.5</v>
      </c>
      <c r="D173" s="27">
        <v>0.53885071417399644</v>
      </c>
      <c r="E173" s="27">
        <v>0.5702033109922553</v>
      </c>
      <c r="F173" s="27">
        <v>0.60441760794234156</v>
      </c>
      <c r="G173" s="27">
        <v>0.62011439210165875</v>
      </c>
      <c r="H173" s="27">
        <v>0.65248555905806782</v>
      </c>
      <c r="I173" s="27">
        <v>0.68800603807359195</v>
      </c>
      <c r="J173" s="27">
        <v>0.72400751732292079</v>
      </c>
      <c r="K173" s="27">
        <v>0.76282873603885193</v>
      </c>
      <c r="L173" s="27">
        <v>0.80442864037750894</v>
      </c>
      <c r="M173" s="27">
        <v>0.84162451792659709</v>
      </c>
      <c r="N173" s="27">
        <v>0.88104342738517971</v>
      </c>
      <c r="O173" s="27">
        <v>0.91864447414994999</v>
      </c>
      <c r="P173" s="27">
        <v>0.95011892180320956</v>
      </c>
      <c r="Q173" s="27">
        <v>0.98413667548553008</v>
      </c>
      <c r="R173" s="27">
        <v>1.0170268840746814</v>
      </c>
      <c r="S173" s="27">
        <v>1.056611714010856</v>
      </c>
      <c r="T173" s="27">
        <v>1.0971330464963742</v>
      </c>
      <c r="U173" s="27">
        <v>1.1353659646404708</v>
      </c>
      <c r="V173" s="27">
        <v>1.1723738953746192</v>
      </c>
      <c r="W173" s="30"/>
    </row>
    <row r="174" spans="1:23" ht="15" thickBot="1" x14ac:dyDescent="0.25">
      <c r="A174" s="30"/>
      <c r="B174" s="134" t="s">
        <v>278</v>
      </c>
      <c r="C174" s="28">
        <v>2.2899999999999991</v>
      </c>
      <c r="D174" s="28">
        <v>2.4679362709169119</v>
      </c>
      <c r="E174" s="28">
        <v>2.6115311643445409</v>
      </c>
      <c r="F174" s="28">
        <v>2.768232644375928</v>
      </c>
      <c r="G174" s="28">
        <v>2.8401239158256004</v>
      </c>
      <c r="H174" s="28">
        <v>2.9883838604859676</v>
      </c>
      <c r="I174" s="28">
        <v>3.1510676543770906</v>
      </c>
      <c r="J174" s="28">
        <v>3.3159544293390191</v>
      </c>
      <c r="K174" s="28">
        <v>3.4937556110579813</v>
      </c>
      <c r="L174" s="28">
        <v>3.6842831729290175</v>
      </c>
      <c r="M174" s="28">
        <v>3.8546402921038379</v>
      </c>
      <c r="N174" s="28">
        <v>4.0351788974241458</v>
      </c>
      <c r="O174" s="28">
        <v>4.2073916916067944</v>
      </c>
      <c r="P174" s="28">
        <v>4.3515446618587319</v>
      </c>
      <c r="Q174" s="28">
        <v>4.5073459737237442</v>
      </c>
      <c r="R174" s="28">
        <v>4.6579831290620533</v>
      </c>
      <c r="S174" s="28">
        <v>4.8392816501697311</v>
      </c>
      <c r="T174" s="28">
        <v>5.0248693529534023</v>
      </c>
      <c r="U174" s="28">
        <v>5.199976118053371</v>
      </c>
      <c r="V174" s="28">
        <v>5.3694724408157768</v>
      </c>
      <c r="W174" s="30"/>
    </row>
    <row r="175" spans="1:23" ht="15" thickBot="1" x14ac:dyDescent="0.25">
      <c r="A175" s="30"/>
      <c r="B175" s="134" t="s">
        <v>276</v>
      </c>
      <c r="C175" s="27">
        <v>1.6669540861757071</v>
      </c>
      <c r="D175" s="27">
        <v>1.7964787996620899</v>
      </c>
      <c r="E175" s="27">
        <v>1.9010054784189236</v>
      </c>
      <c r="F175" s="27">
        <v>2.0150728026320657</v>
      </c>
      <c r="G175" s="27">
        <v>2.0674044396204465</v>
      </c>
      <c r="H175" s="27">
        <v>2.1753269376849751</v>
      </c>
      <c r="I175" s="27">
        <v>2.2937489529606765</v>
      </c>
      <c r="J175" s="27">
        <v>2.4137745788467555</v>
      </c>
      <c r="K175" s="27">
        <v>2.5432009571844318</v>
      </c>
      <c r="L175" s="27">
        <v>2.6818912182281096</v>
      </c>
      <c r="M175" s="27">
        <v>2.8058988583667954</v>
      </c>
      <c r="N175" s="27">
        <v>2.9373178827559485</v>
      </c>
      <c r="O175" s="27">
        <v>3.0626763198539919</v>
      </c>
      <c r="P175" s="27">
        <v>3.1676092381054488</v>
      </c>
      <c r="Q175" s="27">
        <v>3.2810213051119703</v>
      </c>
      <c r="R175" s="27">
        <v>3.3906742403176793</v>
      </c>
      <c r="S175" s="27">
        <v>3.5226464283430303</v>
      </c>
      <c r="T175" s="27">
        <v>3.6577408298710665</v>
      </c>
      <c r="U175" s="27">
        <v>3.785205868124514</v>
      </c>
      <c r="V175" s="27">
        <v>3.9085869108409099</v>
      </c>
      <c r="W175" s="30"/>
    </row>
    <row r="176" spans="1:23" x14ac:dyDescent="0.2">
      <c r="A176" s="30"/>
      <c r="B176" s="30"/>
      <c r="C176" s="30"/>
      <c r="D176" s="30"/>
      <c r="E176" s="30"/>
      <c r="F176" s="30"/>
      <c r="G176" s="30"/>
      <c r="H176" s="30"/>
      <c r="I176" s="30"/>
      <c r="J176" s="30"/>
      <c r="K176" s="30"/>
      <c r="L176" s="30"/>
      <c r="M176" s="30"/>
      <c r="N176" s="30"/>
      <c r="O176" s="30"/>
      <c r="P176" s="30"/>
      <c r="Q176" s="30"/>
      <c r="R176" s="30"/>
      <c r="S176" s="30"/>
      <c r="T176" s="30"/>
      <c r="U176" s="30"/>
      <c r="V176" s="30"/>
      <c r="W176" s="30"/>
    </row>
    <row r="177" spans="1:23" ht="17.25" thickBot="1" x14ac:dyDescent="0.3">
      <c r="A177" s="30"/>
      <c r="B177" s="136" t="s">
        <v>179</v>
      </c>
      <c r="C177" s="30"/>
      <c r="D177" s="30"/>
      <c r="E177" s="30"/>
      <c r="F177" s="30"/>
      <c r="G177" s="30"/>
      <c r="H177" s="30"/>
      <c r="I177" s="30"/>
      <c r="J177" s="30"/>
      <c r="K177" s="30"/>
      <c r="L177" s="30"/>
      <c r="M177" s="30"/>
      <c r="N177" s="30"/>
      <c r="O177" s="30"/>
      <c r="P177" s="30"/>
      <c r="Q177" s="30"/>
      <c r="R177" s="30"/>
      <c r="S177" s="30"/>
      <c r="T177" s="30"/>
      <c r="U177" s="30"/>
      <c r="V177" s="30"/>
      <c r="W177" s="30"/>
    </row>
    <row r="178" spans="1:23" ht="15.75" thickTop="1" x14ac:dyDescent="0.25">
      <c r="A178" s="30"/>
      <c r="B178" s="23" t="s">
        <v>282</v>
      </c>
      <c r="C178" s="30"/>
      <c r="D178" s="30"/>
      <c r="E178" s="30"/>
      <c r="F178" s="30"/>
      <c r="G178" s="30"/>
      <c r="H178" s="30"/>
      <c r="I178" s="30"/>
      <c r="J178" s="30"/>
      <c r="K178" s="30"/>
      <c r="L178" s="30"/>
      <c r="M178" s="30"/>
      <c r="N178" s="30"/>
      <c r="O178" s="30"/>
      <c r="P178" s="30"/>
      <c r="Q178" s="30"/>
      <c r="R178" s="30"/>
      <c r="S178" s="30"/>
      <c r="T178" s="30"/>
      <c r="U178" s="30"/>
      <c r="V178" s="30"/>
      <c r="W178" s="30"/>
    </row>
    <row r="179" spans="1:23" ht="15.75" thickBot="1" x14ac:dyDescent="0.3">
      <c r="A179" s="30"/>
      <c r="B179" s="23" t="s">
        <v>261</v>
      </c>
      <c r="C179" s="30"/>
      <c r="D179" s="30"/>
      <c r="E179" s="30"/>
      <c r="F179" s="30"/>
      <c r="G179" s="30"/>
      <c r="H179" s="30"/>
      <c r="I179" s="30"/>
      <c r="J179" s="30"/>
      <c r="K179" s="30"/>
      <c r="L179" s="30"/>
      <c r="M179" s="30"/>
      <c r="N179" s="30"/>
      <c r="O179" s="30"/>
      <c r="P179" s="30"/>
      <c r="Q179" s="30"/>
      <c r="R179" s="30"/>
      <c r="S179" s="30"/>
      <c r="T179" s="30"/>
      <c r="U179" s="30"/>
      <c r="V179" s="30"/>
      <c r="W179" s="30"/>
    </row>
    <row r="180" spans="1:23" ht="33" customHeight="1" thickBot="1" x14ac:dyDescent="0.25">
      <c r="A180" s="30"/>
      <c r="B180" s="140" t="s">
        <v>275</v>
      </c>
      <c r="C180" s="151" t="str">
        <f>'Demand Summary'!D$5</f>
        <v>2018-19</v>
      </c>
      <c r="D180" s="151" t="str">
        <f>'Demand Summary'!E$5</f>
        <v>2019-20</v>
      </c>
      <c r="E180" s="151" t="str">
        <f>'Demand Summary'!F$5</f>
        <v>2020-21</v>
      </c>
      <c r="F180" s="151" t="str">
        <f>'Demand Summary'!G$5</f>
        <v>2021-22</v>
      </c>
      <c r="G180" s="151" t="str">
        <f>'Demand Summary'!H$5</f>
        <v>2022-23</v>
      </c>
      <c r="H180" s="151" t="str">
        <f>'Demand Summary'!I$5</f>
        <v>2023-24</v>
      </c>
      <c r="I180" s="151" t="str">
        <f>'Demand Summary'!J$5</f>
        <v>2024-25</v>
      </c>
      <c r="J180" s="151" t="str">
        <f>'Demand Summary'!K$5</f>
        <v>2025-26</v>
      </c>
      <c r="K180" s="151" t="str">
        <f>'Demand Summary'!L$5</f>
        <v>2026-27</v>
      </c>
      <c r="L180" s="151" t="str">
        <f>'Demand Summary'!M$5</f>
        <v>2027-28</v>
      </c>
      <c r="M180" s="151" t="str">
        <f>'Demand Summary'!N$5</f>
        <v>2028-29</v>
      </c>
      <c r="N180" s="151" t="str">
        <f>'Demand Summary'!O$5</f>
        <v>2029-30</v>
      </c>
      <c r="O180" s="151" t="str">
        <f>'Demand Summary'!P$5</f>
        <v>2030-31</v>
      </c>
      <c r="P180" s="151" t="str">
        <f>'Demand Summary'!Q$5</f>
        <v>2031-32</v>
      </c>
      <c r="Q180" s="151" t="str">
        <f>'Demand Summary'!R$5</f>
        <v>2032-33</v>
      </c>
      <c r="R180" s="151" t="str">
        <f>'Demand Summary'!S$5</f>
        <v>2033-34</v>
      </c>
      <c r="S180" s="151" t="str">
        <f>'Demand Summary'!T$5</f>
        <v>2034-35</v>
      </c>
      <c r="T180" s="151" t="str">
        <f>'Demand Summary'!U$5</f>
        <v>2035-36</v>
      </c>
      <c r="U180" s="151" t="str">
        <f>'Demand Summary'!V$5</f>
        <v>2036-37</v>
      </c>
      <c r="V180" s="151" t="str">
        <f>'Demand Summary'!W$5</f>
        <v>2037-38</v>
      </c>
      <c r="W180" s="30"/>
    </row>
    <row r="181" spans="1:23" ht="15" thickBot="1" x14ac:dyDescent="0.25">
      <c r="A181" s="30"/>
      <c r="B181" s="134" t="s">
        <v>277</v>
      </c>
      <c r="C181" s="27">
        <v>32.46</v>
      </c>
      <c r="D181" s="27">
        <v>32.62540048539833</v>
      </c>
      <c r="E181" s="27">
        <v>32.205297007204706</v>
      </c>
      <c r="F181" s="27">
        <v>33.08315750444666</v>
      </c>
      <c r="G181" s="27">
        <v>33.032230660605727</v>
      </c>
      <c r="H181" s="27">
        <v>33.141718216844453</v>
      </c>
      <c r="I181" s="27">
        <v>33.53224905107912</v>
      </c>
      <c r="J181" s="27">
        <v>33.030167452887653</v>
      </c>
      <c r="K181" s="27">
        <v>33.59448915057412</v>
      </c>
      <c r="L181" s="27">
        <v>34.640741784405598</v>
      </c>
      <c r="M181" s="27">
        <v>35.011190730184424</v>
      </c>
      <c r="N181" s="27">
        <v>34.819312412404244</v>
      </c>
      <c r="O181" s="27">
        <v>34.760614152825255</v>
      </c>
      <c r="P181" s="27">
        <v>34.347456807282455</v>
      </c>
      <c r="Q181" s="27">
        <v>34.255712837419097</v>
      </c>
      <c r="R181" s="27">
        <v>34.948228507988091</v>
      </c>
      <c r="S181" s="27">
        <v>35.115829748285691</v>
      </c>
      <c r="T181" s="27">
        <v>35.371392410963516</v>
      </c>
      <c r="U181" s="27">
        <v>35.450963455290278</v>
      </c>
      <c r="V181" s="27">
        <v>34.457632099427208</v>
      </c>
      <c r="W181" s="30"/>
    </row>
    <row r="182" spans="1:23" ht="15" thickBot="1" x14ac:dyDescent="0.25">
      <c r="A182" s="30"/>
      <c r="B182" s="134" t="s">
        <v>280</v>
      </c>
      <c r="C182" s="28">
        <v>0.35999999999999943</v>
      </c>
      <c r="D182" s="28">
        <v>0.36183438615968555</v>
      </c>
      <c r="E182" s="28">
        <v>0.35717519786178542</v>
      </c>
      <c r="F182" s="28">
        <v>0.36691117380162552</v>
      </c>
      <c r="G182" s="28">
        <v>0.3663463659216859</v>
      </c>
      <c r="H182" s="28">
        <v>0.36756064565815905</v>
      </c>
      <c r="I182" s="28">
        <v>0.37189185638904121</v>
      </c>
      <c r="J182" s="28">
        <v>0.36632348376584645</v>
      </c>
      <c r="K182" s="28">
        <v>0.37258213475682567</v>
      </c>
      <c r="L182" s="28">
        <v>0.3841856759823159</v>
      </c>
      <c r="M182" s="28">
        <v>0.38829416706304443</v>
      </c>
      <c r="N182" s="28">
        <v>0.38616612657011018</v>
      </c>
      <c r="O182" s="28">
        <v>0.38551512923651643</v>
      </c>
      <c r="P182" s="28">
        <v>0.38093297752993749</v>
      </c>
      <c r="Q182" s="28">
        <v>0.37991548433367228</v>
      </c>
      <c r="R182" s="28">
        <v>0.38759587994072575</v>
      </c>
      <c r="S182" s="28">
        <v>0.38945467373329734</v>
      </c>
      <c r="T182" s="28">
        <v>0.3922890101031058</v>
      </c>
      <c r="U182" s="28">
        <v>0.39317149857992462</v>
      </c>
      <c r="V182" s="28">
        <v>0.38215488465167624</v>
      </c>
      <c r="W182" s="30"/>
    </row>
    <row r="183" spans="1:23" ht="15" thickBot="1" x14ac:dyDescent="0.25">
      <c r="A183" s="30"/>
      <c r="B183" s="134" t="s">
        <v>279</v>
      </c>
      <c r="C183" s="27">
        <v>1.0899999999999963</v>
      </c>
      <c r="D183" s="27">
        <v>1.0955541136501523</v>
      </c>
      <c r="E183" s="27">
        <v>1.0814471268593024</v>
      </c>
      <c r="F183" s="27">
        <v>1.1109254984549182</v>
      </c>
      <c r="G183" s="27">
        <v>1.109215385707337</v>
      </c>
      <c r="H183" s="27">
        <v>1.1128919549094434</v>
      </c>
      <c r="I183" s="27">
        <v>1.1260058985112877</v>
      </c>
      <c r="J183" s="27">
        <v>1.1091461036243899</v>
      </c>
      <c r="K183" s="27">
        <v>1.1280959080137407</v>
      </c>
      <c r="L183" s="27">
        <v>1.1632288522798007</v>
      </c>
      <c r="M183" s="27">
        <v>1.1756684502742232</v>
      </c>
      <c r="N183" s="27">
        <v>1.1692252165594823</v>
      </c>
      <c r="O183" s="27">
        <v>1.1672541412994306</v>
      </c>
      <c r="P183" s="27">
        <v>1.1533804041878639</v>
      </c>
      <c r="Q183" s="27">
        <v>1.1502996608991651</v>
      </c>
      <c r="R183" s="27">
        <v>1.1735541920427366</v>
      </c>
      <c r="S183" s="27">
        <v>1.1791822065813875</v>
      </c>
      <c r="T183" s="27">
        <v>1.1877639472566415</v>
      </c>
      <c r="U183" s="27">
        <v>1.1904359262559012</v>
      </c>
      <c r="V183" s="27">
        <v>1.1570800674176169</v>
      </c>
      <c r="W183" s="30"/>
    </row>
    <row r="184" spans="1:23" ht="15" thickBot="1" x14ac:dyDescent="0.25">
      <c r="A184" s="30"/>
      <c r="B184" s="134" t="s">
        <v>278</v>
      </c>
      <c r="C184" s="28">
        <v>6.3900000000000006</v>
      </c>
      <c r="D184" s="28">
        <v>6.4225603543344221</v>
      </c>
      <c r="E184" s="28">
        <v>6.3398597620467712</v>
      </c>
      <c r="F184" s="28">
        <v>6.5126733349788708</v>
      </c>
      <c r="G184" s="28">
        <v>6.5026479951099887</v>
      </c>
      <c r="H184" s="28">
        <v>6.5242014604323941</v>
      </c>
      <c r="I184" s="28">
        <v>6.6010804509055774</v>
      </c>
      <c r="J184" s="28">
        <v>6.5022418368438579</v>
      </c>
      <c r="K184" s="28">
        <v>6.6133328919337018</v>
      </c>
      <c r="L184" s="28">
        <v>6.819295748686109</v>
      </c>
      <c r="M184" s="28">
        <v>6.8922214653689977</v>
      </c>
      <c r="N184" s="28">
        <v>6.8544487466192976</v>
      </c>
      <c r="O184" s="28">
        <v>6.8428935439480227</v>
      </c>
      <c r="P184" s="28">
        <v>6.7615603511563265</v>
      </c>
      <c r="Q184" s="28">
        <v>6.7434998469226031</v>
      </c>
      <c r="R184" s="28">
        <v>6.8798268689477382</v>
      </c>
      <c r="S184" s="28">
        <v>6.9128204587660278</v>
      </c>
      <c r="T184" s="28">
        <v>6.963129929330151</v>
      </c>
      <c r="U184" s="28">
        <v>6.9787940997937383</v>
      </c>
      <c r="V184" s="28">
        <v>6.7832492025674611</v>
      </c>
      <c r="W184" s="30"/>
    </row>
    <row r="185" spans="1:23" ht="15" thickBot="1" x14ac:dyDescent="0.25">
      <c r="A185" s="30"/>
      <c r="B185" s="134" t="s">
        <v>276</v>
      </c>
      <c r="C185" s="27">
        <v>176.07</v>
      </c>
      <c r="D185" s="27">
        <v>176.96716769759962</v>
      </c>
      <c r="E185" s="27">
        <v>174.68843635423696</v>
      </c>
      <c r="F185" s="27">
        <v>179.45013992014549</v>
      </c>
      <c r="G185" s="27">
        <v>179.17390179953327</v>
      </c>
      <c r="H185" s="27">
        <v>179.76778578064702</v>
      </c>
      <c r="I185" s="27">
        <v>181.88610876227665</v>
      </c>
      <c r="J185" s="27">
        <v>179.1627105184821</v>
      </c>
      <c r="K185" s="27">
        <v>182.22371240731934</v>
      </c>
      <c r="L185" s="27">
        <v>187.89881102835164</v>
      </c>
      <c r="M185" s="27">
        <v>189.90820554108356</v>
      </c>
      <c r="N185" s="27">
        <v>188.86741640332767</v>
      </c>
      <c r="O185" s="27">
        <v>188.54902445742277</v>
      </c>
      <c r="P185" s="27">
        <v>186.30797042693229</v>
      </c>
      <c r="Q185" s="27">
        <v>185.81033146285833</v>
      </c>
      <c r="R185" s="27">
        <v>189.56668494767297</v>
      </c>
      <c r="S185" s="27">
        <v>190.47579001172713</v>
      </c>
      <c r="T185" s="27">
        <v>191.86201669126146</v>
      </c>
      <c r="U185" s="27">
        <v>192.29362709713371</v>
      </c>
      <c r="V185" s="27">
        <v>186.90558483506311</v>
      </c>
      <c r="W185" s="30"/>
    </row>
    <row r="186" spans="1:23" x14ac:dyDescent="0.2">
      <c r="A186" s="30"/>
      <c r="B186" s="30"/>
      <c r="C186" s="30"/>
      <c r="D186" s="30"/>
      <c r="E186" s="30"/>
      <c r="F186" s="30"/>
      <c r="G186" s="30"/>
      <c r="H186" s="30"/>
      <c r="I186" s="30"/>
      <c r="J186" s="30"/>
      <c r="K186" s="30"/>
      <c r="L186" s="30"/>
      <c r="M186" s="30"/>
      <c r="N186" s="30"/>
      <c r="O186" s="30"/>
      <c r="P186" s="30"/>
      <c r="Q186" s="30"/>
      <c r="R186" s="30"/>
      <c r="S186" s="30"/>
      <c r="T186" s="30"/>
      <c r="U186" s="30"/>
      <c r="V186" s="30"/>
      <c r="W186" s="30"/>
    </row>
    <row r="187" spans="1:23" ht="15.75" thickBot="1" x14ac:dyDescent="0.3">
      <c r="A187" s="30"/>
      <c r="B187" s="23" t="s">
        <v>281</v>
      </c>
      <c r="C187" s="30"/>
      <c r="D187" s="30"/>
      <c r="E187" s="30"/>
      <c r="F187" s="30"/>
      <c r="G187" s="30"/>
      <c r="H187" s="30"/>
      <c r="I187" s="30"/>
      <c r="J187" s="30"/>
      <c r="K187" s="30"/>
      <c r="L187" s="30"/>
      <c r="M187" s="30"/>
      <c r="N187" s="30"/>
      <c r="O187" s="30"/>
      <c r="P187" s="30"/>
      <c r="Q187" s="30"/>
      <c r="R187" s="30"/>
      <c r="S187" s="30"/>
      <c r="T187" s="30"/>
      <c r="U187" s="30"/>
      <c r="V187" s="30"/>
      <c r="W187" s="30"/>
    </row>
    <row r="188" spans="1:23" ht="33" customHeight="1" thickBot="1" x14ac:dyDescent="0.25">
      <c r="A188" s="30"/>
      <c r="B188" s="140" t="s">
        <v>275</v>
      </c>
      <c r="C188" s="151" t="str">
        <f>LEFT(C$8,4)</f>
        <v>2018</v>
      </c>
      <c r="D188" s="151" t="str">
        <f t="shared" ref="D188:V188" si="10">LEFT(D$8,4)</f>
        <v>2019</v>
      </c>
      <c r="E188" s="151" t="str">
        <f t="shared" si="10"/>
        <v>2020</v>
      </c>
      <c r="F188" s="151" t="str">
        <f t="shared" si="10"/>
        <v>2021</v>
      </c>
      <c r="G188" s="151" t="str">
        <f t="shared" si="10"/>
        <v>2022</v>
      </c>
      <c r="H188" s="151" t="str">
        <f t="shared" si="10"/>
        <v>2023</v>
      </c>
      <c r="I188" s="151" t="str">
        <f t="shared" si="10"/>
        <v>2024</v>
      </c>
      <c r="J188" s="151" t="str">
        <f t="shared" si="10"/>
        <v>2025</v>
      </c>
      <c r="K188" s="151" t="str">
        <f t="shared" si="10"/>
        <v>2026</v>
      </c>
      <c r="L188" s="151" t="str">
        <f t="shared" si="10"/>
        <v>2027</v>
      </c>
      <c r="M188" s="151" t="str">
        <f t="shared" si="10"/>
        <v>2028</v>
      </c>
      <c r="N188" s="151" t="str">
        <f t="shared" si="10"/>
        <v>2029</v>
      </c>
      <c r="O188" s="151" t="str">
        <f t="shared" si="10"/>
        <v>2030</v>
      </c>
      <c r="P188" s="151" t="str">
        <f t="shared" si="10"/>
        <v>2031</v>
      </c>
      <c r="Q188" s="151" t="str">
        <f t="shared" si="10"/>
        <v>2032</v>
      </c>
      <c r="R188" s="151" t="str">
        <f t="shared" si="10"/>
        <v>2033</v>
      </c>
      <c r="S188" s="151" t="str">
        <f t="shared" si="10"/>
        <v>2034</v>
      </c>
      <c r="T188" s="151" t="str">
        <f t="shared" si="10"/>
        <v>2035</v>
      </c>
      <c r="U188" s="151" t="str">
        <f t="shared" si="10"/>
        <v>2036</v>
      </c>
      <c r="V188" s="151" t="str">
        <f t="shared" si="10"/>
        <v>2037</v>
      </c>
      <c r="W188" s="30"/>
    </row>
    <row r="189" spans="1:23" ht="15" thickBot="1" x14ac:dyDescent="0.25">
      <c r="A189" s="30"/>
      <c r="B189" s="134" t="s">
        <v>277</v>
      </c>
      <c r="C189" s="27">
        <v>32.46</v>
      </c>
      <c r="D189" s="27">
        <v>32.811419322114084</v>
      </c>
      <c r="E189" s="27">
        <v>32.989840124466859</v>
      </c>
      <c r="F189" s="27">
        <v>33.497793225042614</v>
      </c>
      <c r="G189" s="27">
        <v>33.929953105452988</v>
      </c>
      <c r="H189" s="27">
        <v>34.171106155305566</v>
      </c>
      <c r="I189" s="27">
        <v>34.241200041944161</v>
      </c>
      <c r="J189" s="27">
        <v>34.540019265050518</v>
      </c>
      <c r="K189" s="27">
        <v>35.604409379884849</v>
      </c>
      <c r="L189" s="27">
        <v>36.033640436121722</v>
      </c>
      <c r="M189" s="27">
        <v>36.218552146102247</v>
      </c>
      <c r="N189" s="27">
        <v>36.108523346071024</v>
      </c>
      <c r="O189" s="27">
        <v>36.475457520563609</v>
      </c>
      <c r="P189" s="27">
        <v>36.871204992330554</v>
      </c>
      <c r="Q189" s="27">
        <v>37.245144597616495</v>
      </c>
      <c r="R189" s="27">
        <v>37.436982580980271</v>
      </c>
      <c r="S189" s="27">
        <v>37.424634025005545</v>
      </c>
      <c r="T189" s="27">
        <v>37.321808549292918</v>
      </c>
      <c r="U189" s="27">
        <v>38.061969912380597</v>
      </c>
      <c r="V189" s="27">
        <v>37.893443786289623</v>
      </c>
      <c r="W189" s="30"/>
    </row>
    <row r="190" spans="1:23" ht="15" thickBot="1" x14ac:dyDescent="0.25">
      <c r="A190" s="30"/>
      <c r="B190" s="134" t="s">
        <v>280</v>
      </c>
      <c r="C190" s="28">
        <v>0.35999999999999943</v>
      </c>
      <c r="D190" s="28">
        <v>0.36389744165006732</v>
      </c>
      <c r="E190" s="28">
        <v>0.36587623058558449</v>
      </c>
      <c r="F190" s="28">
        <v>0.37150972153467166</v>
      </c>
      <c r="G190" s="28">
        <v>0.37630262224162436</v>
      </c>
      <c r="H190" s="28">
        <v>0.3789771477483086</v>
      </c>
      <c r="I190" s="28">
        <v>0.37975452911582863</v>
      </c>
      <c r="J190" s="28">
        <v>0.3830686055273631</v>
      </c>
      <c r="K190" s="28">
        <v>0.3948733018101791</v>
      </c>
      <c r="L190" s="28">
        <v>0.39963372017879806</v>
      </c>
      <c r="M190" s="28">
        <v>0.40168449699928033</v>
      </c>
      <c r="N190" s="28">
        <v>0.40046421455901537</v>
      </c>
      <c r="O190" s="28">
        <v>0.40453372481216832</v>
      </c>
      <c r="P190" s="28">
        <v>0.4089227910424853</v>
      </c>
      <c r="Q190" s="28">
        <v>0.41306999553733448</v>
      </c>
      <c r="R190" s="28">
        <v>0.41519758869848999</v>
      </c>
      <c r="S190" s="28">
        <v>0.41506063613685029</v>
      </c>
      <c r="T190" s="28">
        <v>0.41392024269087102</v>
      </c>
      <c r="U190" s="28">
        <v>0.42212905632955255</v>
      </c>
      <c r="V190" s="28">
        <v>0.42026000502355743</v>
      </c>
      <c r="W190" s="30"/>
    </row>
    <row r="191" spans="1:23" ht="15" thickBot="1" x14ac:dyDescent="0.25">
      <c r="A191" s="30"/>
      <c r="B191" s="134" t="s">
        <v>279</v>
      </c>
      <c r="C191" s="27">
        <v>1.0899999999999963</v>
      </c>
      <c r="D191" s="27">
        <v>1.1018005872182428</v>
      </c>
      <c r="E191" s="27">
        <v>1.1077919203841233</v>
      </c>
      <c r="F191" s="27">
        <v>1.1248488790910685</v>
      </c>
      <c r="G191" s="27">
        <v>1.139360717342683</v>
      </c>
      <c r="H191" s="27">
        <v>1.1474585862379172</v>
      </c>
      <c r="I191" s="27">
        <v>1.1498123242673728</v>
      </c>
      <c r="J191" s="27">
        <v>1.1598466111800576</v>
      </c>
      <c r="K191" s="27">
        <v>1.1955886082585963</v>
      </c>
      <c r="L191" s="27">
        <v>1.2100020972080188</v>
      </c>
      <c r="M191" s="27">
        <v>1.2162113936922694</v>
      </c>
      <c r="N191" s="27">
        <v>1.2125166496370028</v>
      </c>
      <c r="O191" s="27">
        <v>1.2248382223479339</v>
      </c>
      <c r="P191" s="27">
        <v>1.2381273395452865</v>
      </c>
      <c r="Q191" s="27">
        <v>1.2506841531547011</v>
      </c>
      <c r="R191" s="27">
        <v>1.2571260324481841</v>
      </c>
      <c r="S191" s="27">
        <v>1.25671137052543</v>
      </c>
      <c r="T191" s="27">
        <v>1.2532585125917635</v>
      </c>
      <c r="U191" s="27">
        <v>1.2781129761088721</v>
      </c>
      <c r="V191" s="27">
        <v>1.2724539040990379</v>
      </c>
      <c r="W191" s="30"/>
    </row>
    <row r="192" spans="1:23" ht="15" thickBot="1" x14ac:dyDescent="0.25">
      <c r="A192" s="30"/>
      <c r="B192" s="134" t="s">
        <v>278</v>
      </c>
      <c r="C192" s="28">
        <v>6.3900000000000006</v>
      </c>
      <c r="D192" s="28">
        <v>6.4591795892886381</v>
      </c>
      <c r="E192" s="28">
        <v>6.4943030928941354</v>
      </c>
      <c r="F192" s="28">
        <v>6.5942975572403881</v>
      </c>
      <c r="G192" s="28">
        <v>6.6793715447888289</v>
      </c>
      <c r="H192" s="28">
        <v>6.7268443725324545</v>
      </c>
      <c r="I192" s="28">
        <v>6.7406428918060399</v>
      </c>
      <c r="J192" s="28">
        <v>6.7994677481107146</v>
      </c>
      <c r="K192" s="28">
        <v>7.0090011071307856</v>
      </c>
      <c r="L192" s="28">
        <v>7.0934985331737153</v>
      </c>
      <c r="M192" s="28">
        <v>7.1298998217373466</v>
      </c>
      <c r="N192" s="28">
        <v>7.1082398084225034</v>
      </c>
      <c r="O192" s="28">
        <v>7.1804736154159627</v>
      </c>
      <c r="P192" s="28">
        <v>7.2583795410040892</v>
      </c>
      <c r="Q192" s="28">
        <v>7.3319924207877349</v>
      </c>
      <c r="R192" s="28">
        <v>7.3697571993981654</v>
      </c>
      <c r="S192" s="28">
        <v>7.3673262914290234</v>
      </c>
      <c r="T192" s="28">
        <v>7.3470843077628629</v>
      </c>
      <c r="U192" s="28">
        <v>7.4927907498494406</v>
      </c>
      <c r="V192" s="28">
        <v>7.4596150891679471</v>
      </c>
      <c r="W192" s="30"/>
    </row>
    <row r="193" spans="1:23" ht="15" thickBot="1" x14ac:dyDescent="0.25">
      <c r="A193" s="30"/>
      <c r="B193" s="134" t="s">
        <v>276</v>
      </c>
      <c r="C193" s="27">
        <v>156.07</v>
      </c>
      <c r="D193" s="27">
        <v>157.75964921757071</v>
      </c>
      <c r="E193" s="27">
        <v>158.61750918747822</v>
      </c>
      <c r="F193" s="27">
        <v>161.0597839997659</v>
      </c>
      <c r="G193" s="27">
        <v>163.13763959236132</v>
      </c>
      <c r="H193" s="27">
        <v>164.29712069188355</v>
      </c>
      <c r="I193" s="27">
        <v>164.63413710863296</v>
      </c>
      <c r="J193" s="27">
        <v>166.07088129070962</v>
      </c>
      <c r="K193" s="27">
        <v>171.18854503754247</v>
      </c>
      <c r="L193" s="27">
        <v>173.25231863418108</v>
      </c>
      <c r="M193" s="27">
        <v>174.1413873518847</v>
      </c>
      <c r="N193" s="27">
        <v>173.61236101729222</v>
      </c>
      <c r="O193" s="27">
        <v>175.37660675398533</v>
      </c>
      <c r="P193" s="27">
        <v>177.27938888333429</v>
      </c>
      <c r="Q193" s="27">
        <v>179.07731723197804</v>
      </c>
      <c r="R193" s="27">
        <v>179.99968796714703</v>
      </c>
      <c r="S193" s="27">
        <v>179.94031522743737</v>
      </c>
      <c r="T193" s="27">
        <v>179.44592299100884</v>
      </c>
      <c r="U193" s="27">
        <v>183.00467172597786</v>
      </c>
      <c r="V193" s="27">
        <v>182.19438606673515</v>
      </c>
      <c r="W193" s="30"/>
    </row>
    <row r="194" spans="1:23" x14ac:dyDescent="0.2">
      <c r="A194" s="30"/>
      <c r="B194" s="30"/>
      <c r="C194" s="30"/>
      <c r="D194" s="30"/>
      <c r="E194" s="30"/>
      <c r="F194" s="30"/>
      <c r="G194" s="30"/>
      <c r="H194" s="30"/>
      <c r="I194" s="30"/>
      <c r="J194" s="30"/>
      <c r="K194" s="30"/>
      <c r="L194" s="30"/>
      <c r="M194" s="30"/>
      <c r="N194" s="30"/>
      <c r="O194" s="30"/>
      <c r="P194" s="30"/>
      <c r="Q194" s="30"/>
      <c r="R194" s="30"/>
      <c r="S194" s="30"/>
      <c r="T194" s="30"/>
      <c r="U194" s="30"/>
      <c r="V194" s="30"/>
      <c r="W194" s="30"/>
    </row>
    <row r="195" spans="1:23" ht="15" x14ac:dyDescent="0.25">
      <c r="A195" s="30"/>
      <c r="B195" s="23" t="s">
        <v>269</v>
      </c>
      <c r="C195" s="30"/>
      <c r="D195" s="30"/>
      <c r="E195" s="30"/>
      <c r="F195" s="30"/>
      <c r="G195" s="30"/>
      <c r="H195" s="30"/>
      <c r="I195" s="30"/>
      <c r="J195" s="30"/>
      <c r="K195" s="30"/>
      <c r="L195" s="30"/>
      <c r="M195" s="30"/>
      <c r="N195" s="30"/>
      <c r="O195" s="30"/>
      <c r="P195" s="30"/>
      <c r="Q195" s="30"/>
      <c r="R195" s="30"/>
      <c r="S195" s="30"/>
      <c r="T195" s="30"/>
      <c r="U195" s="30"/>
      <c r="V195" s="30"/>
      <c r="W195" s="30"/>
    </row>
    <row r="196" spans="1:23" ht="15.75" thickBot="1" x14ac:dyDescent="0.3">
      <c r="A196" s="30"/>
      <c r="B196" s="23" t="s">
        <v>261</v>
      </c>
      <c r="C196" s="30"/>
      <c r="D196" s="30"/>
      <c r="E196" s="30"/>
      <c r="F196" s="30"/>
      <c r="G196" s="30"/>
      <c r="H196" s="30"/>
      <c r="I196" s="30"/>
      <c r="J196" s="30"/>
      <c r="K196" s="30"/>
      <c r="L196" s="30"/>
      <c r="M196" s="30"/>
      <c r="N196" s="30"/>
      <c r="O196" s="30"/>
      <c r="P196" s="30"/>
      <c r="Q196" s="30"/>
      <c r="R196" s="30"/>
      <c r="S196" s="30"/>
      <c r="T196" s="30"/>
      <c r="U196" s="30"/>
      <c r="V196" s="30"/>
      <c r="W196" s="30"/>
    </row>
    <row r="197" spans="1:23" ht="33" customHeight="1" thickBot="1" x14ac:dyDescent="0.25">
      <c r="A197" s="30"/>
      <c r="B197" s="140" t="s">
        <v>275</v>
      </c>
      <c r="C197" s="151" t="str">
        <f>'Demand Summary'!D$5</f>
        <v>2018-19</v>
      </c>
      <c r="D197" s="151" t="str">
        <f>'Demand Summary'!E$5</f>
        <v>2019-20</v>
      </c>
      <c r="E197" s="151" t="str">
        <f>'Demand Summary'!F$5</f>
        <v>2020-21</v>
      </c>
      <c r="F197" s="151" t="str">
        <f>'Demand Summary'!G$5</f>
        <v>2021-22</v>
      </c>
      <c r="G197" s="151" t="str">
        <f>'Demand Summary'!H$5</f>
        <v>2022-23</v>
      </c>
      <c r="H197" s="151" t="str">
        <f>'Demand Summary'!I$5</f>
        <v>2023-24</v>
      </c>
      <c r="I197" s="151" t="str">
        <f>'Demand Summary'!J$5</f>
        <v>2024-25</v>
      </c>
      <c r="J197" s="151" t="str">
        <f>'Demand Summary'!K$5</f>
        <v>2025-26</v>
      </c>
      <c r="K197" s="151" t="str">
        <f>'Demand Summary'!L$5</f>
        <v>2026-27</v>
      </c>
      <c r="L197" s="151" t="str">
        <f>'Demand Summary'!M$5</f>
        <v>2027-28</v>
      </c>
      <c r="M197" s="151" t="str">
        <f>'Demand Summary'!N$5</f>
        <v>2028-29</v>
      </c>
      <c r="N197" s="151" t="str">
        <f>'Demand Summary'!O$5</f>
        <v>2029-30</v>
      </c>
      <c r="O197" s="151" t="str">
        <f>'Demand Summary'!P$5</f>
        <v>2030-31</v>
      </c>
      <c r="P197" s="151" t="str">
        <f>'Demand Summary'!Q$5</f>
        <v>2031-32</v>
      </c>
      <c r="Q197" s="151" t="str">
        <f>'Demand Summary'!R$5</f>
        <v>2032-33</v>
      </c>
      <c r="R197" s="151" t="str">
        <f>'Demand Summary'!S$5</f>
        <v>2033-34</v>
      </c>
      <c r="S197" s="151" t="str">
        <f>'Demand Summary'!T$5</f>
        <v>2034-35</v>
      </c>
      <c r="T197" s="151" t="str">
        <f>'Demand Summary'!U$5</f>
        <v>2035-36</v>
      </c>
      <c r="U197" s="151" t="str">
        <f>'Demand Summary'!V$5</f>
        <v>2036-37</v>
      </c>
      <c r="V197" s="151" t="str">
        <f>'Demand Summary'!W$5</f>
        <v>2037-38</v>
      </c>
      <c r="W197" s="30"/>
    </row>
    <row r="198" spans="1:23" ht="15" thickBot="1" x14ac:dyDescent="0.25">
      <c r="A198" s="30"/>
      <c r="B198" s="134" t="s">
        <v>277</v>
      </c>
      <c r="C198" s="27">
        <v>77.73</v>
      </c>
      <c r="D198" s="27">
        <v>77.682329487009099</v>
      </c>
      <c r="E198" s="27">
        <v>77.691313329268866</v>
      </c>
      <c r="F198" s="27">
        <v>78.396769542717465</v>
      </c>
      <c r="G198" s="27">
        <v>78.400699973706111</v>
      </c>
      <c r="H198" s="27">
        <v>78.567967886780252</v>
      </c>
      <c r="I198" s="27">
        <v>78.577681666223626</v>
      </c>
      <c r="J198" s="27">
        <v>79.871916441772044</v>
      </c>
      <c r="K198" s="27">
        <v>81.227241344686917</v>
      </c>
      <c r="L198" s="27">
        <v>82.416140569739511</v>
      </c>
      <c r="M198" s="27">
        <v>82.030452991724658</v>
      </c>
      <c r="N198" s="27">
        <v>81.841118516099968</v>
      </c>
      <c r="O198" s="27">
        <v>83.146976137571954</v>
      </c>
      <c r="P198" s="27">
        <v>82.721535057557617</v>
      </c>
      <c r="Q198" s="27">
        <v>82.898404452046876</v>
      </c>
      <c r="R198" s="27">
        <v>83.599930234506829</v>
      </c>
      <c r="S198" s="27">
        <v>83.786906451538314</v>
      </c>
      <c r="T198" s="27">
        <v>84.197187297739276</v>
      </c>
      <c r="U198" s="27">
        <v>86.237249427891143</v>
      </c>
      <c r="V198" s="27">
        <v>85.771381057707842</v>
      </c>
      <c r="W198" s="30"/>
    </row>
    <row r="199" spans="1:23" ht="15" thickBot="1" x14ac:dyDescent="0.25">
      <c r="A199" s="30"/>
      <c r="B199" s="134" t="s">
        <v>280</v>
      </c>
      <c r="C199" s="28">
        <v>0.26999999999999602</v>
      </c>
      <c r="D199" s="28">
        <v>0.26983441350175497</v>
      </c>
      <c r="E199" s="28">
        <v>0.26986561943780885</v>
      </c>
      <c r="F199" s="28">
        <v>0.27231606556712507</v>
      </c>
      <c r="G199" s="28">
        <v>0.2723297181641442</v>
      </c>
      <c r="H199" s="28">
        <v>0.27291073368620289</v>
      </c>
      <c r="I199" s="28">
        <v>0.272944475104552</v>
      </c>
      <c r="J199" s="28">
        <v>0.27744008026854772</v>
      </c>
      <c r="K199" s="28">
        <v>0.28214788579778372</v>
      </c>
      <c r="L199" s="28">
        <v>0.28627760136144786</v>
      </c>
      <c r="M199" s="28">
        <v>0.28493789151887938</v>
      </c>
      <c r="N199" s="28">
        <v>0.28428022641635664</v>
      </c>
      <c r="O199" s="28">
        <v>0.28881620426014365</v>
      </c>
      <c r="P199" s="28">
        <v>0.2873384081504895</v>
      </c>
      <c r="Q199" s="28">
        <v>0.28795277501673411</v>
      </c>
      <c r="R199" s="28">
        <v>0.2903895685490312</v>
      </c>
      <c r="S199" s="28">
        <v>0.2910390420933453</v>
      </c>
      <c r="T199" s="28">
        <v>0.29246417818589521</v>
      </c>
      <c r="U199" s="28">
        <v>0.29955046115439643</v>
      </c>
      <c r="V199" s="28">
        <v>0.29793223833245008</v>
      </c>
      <c r="W199" s="30"/>
    </row>
    <row r="200" spans="1:23" ht="15" thickBot="1" x14ac:dyDescent="0.25">
      <c r="A200" s="30"/>
      <c r="B200" s="134" t="s">
        <v>279</v>
      </c>
      <c r="C200" s="27">
        <v>0</v>
      </c>
      <c r="D200" s="27">
        <v>0</v>
      </c>
      <c r="E200" s="27">
        <v>0</v>
      </c>
      <c r="F200" s="27">
        <v>0</v>
      </c>
      <c r="G200" s="27">
        <v>0</v>
      </c>
      <c r="H200" s="27">
        <v>0</v>
      </c>
      <c r="I200" s="27">
        <v>0</v>
      </c>
      <c r="J200" s="27">
        <v>0</v>
      </c>
      <c r="K200" s="27">
        <v>0</v>
      </c>
      <c r="L200" s="27">
        <v>0</v>
      </c>
      <c r="M200" s="27">
        <v>0</v>
      </c>
      <c r="N200" s="27">
        <v>0</v>
      </c>
      <c r="O200" s="27">
        <v>0</v>
      </c>
      <c r="P200" s="27">
        <v>0</v>
      </c>
      <c r="Q200" s="27">
        <v>0</v>
      </c>
      <c r="R200" s="27">
        <v>0</v>
      </c>
      <c r="S200" s="27">
        <v>0</v>
      </c>
      <c r="T200" s="27">
        <v>0</v>
      </c>
      <c r="U200" s="27">
        <v>0</v>
      </c>
      <c r="V200" s="27">
        <v>0</v>
      </c>
      <c r="W200" s="30"/>
    </row>
    <row r="201" spans="1:23" ht="15" thickBot="1" x14ac:dyDescent="0.25">
      <c r="A201" s="30"/>
      <c r="B201" s="134" t="s">
        <v>278</v>
      </c>
      <c r="C201" s="28">
        <v>27.010000000000005</v>
      </c>
      <c r="D201" s="28">
        <v>26.993435217343574</v>
      </c>
      <c r="E201" s="28">
        <v>26.996556966725237</v>
      </c>
      <c r="F201" s="28">
        <v>27.24169233692011</v>
      </c>
      <c r="G201" s="28">
        <v>27.243058102274588</v>
      </c>
      <c r="H201" s="28">
        <v>27.301181173574378</v>
      </c>
      <c r="I201" s="28">
        <v>27.304556565093307</v>
      </c>
      <c r="J201" s="28">
        <v>27.754283585388734</v>
      </c>
      <c r="K201" s="28">
        <v>28.225238501479438</v>
      </c>
      <c r="L201" s="28">
        <v>28.638363010274873</v>
      </c>
      <c r="M201" s="28">
        <v>28.504342407133464</v>
      </c>
      <c r="N201" s="28">
        <v>28.438551538914979</v>
      </c>
      <c r="O201" s="28">
        <v>28.89231732247292</v>
      </c>
      <c r="P201" s="28">
        <v>28.744482978317663</v>
      </c>
      <c r="Q201" s="28">
        <v>28.805942419269087</v>
      </c>
      <c r="R201" s="28">
        <v>29.049712024109468</v>
      </c>
      <c r="S201" s="28">
        <v>29.11468343311526</v>
      </c>
      <c r="T201" s="28">
        <v>29.25724982518895</v>
      </c>
      <c r="U201" s="28">
        <v>29.966140576963056</v>
      </c>
      <c r="V201" s="28">
        <v>29.804258360590353</v>
      </c>
      <c r="W201" s="30"/>
    </row>
    <row r="202" spans="1:23" ht="15" thickBot="1" x14ac:dyDescent="0.25">
      <c r="A202" s="30"/>
      <c r="B202" s="134" t="s">
        <v>276</v>
      </c>
      <c r="C202" s="27">
        <v>0</v>
      </c>
      <c r="D202" s="27">
        <v>0</v>
      </c>
      <c r="E202" s="27">
        <v>0</v>
      </c>
      <c r="F202" s="27">
        <v>0</v>
      </c>
      <c r="G202" s="27">
        <v>0</v>
      </c>
      <c r="H202" s="27">
        <v>0</v>
      </c>
      <c r="I202" s="27">
        <v>0</v>
      </c>
      <c r="J202" s="27">
        <v>0</v>
      </c>
      <c r="K202" s="27">
        <v>0</v>
      </c>
      <c r="L202" s="27">
        <v>0</v>
      </c>
      <c r="M202" s="27">
        <v>0</v>
      </c>
      <c r="N202" s="27">
        <v>0</v>
      </c>
      <c r="O202" s="27">
        <v>0</v>
      </c>
      <c r="P202" s="27">
        <v>0</v>
      </c>
      <c r="Q202" s="27">
        <v>0</v>
      </c>
      <c r="R202" s="27">
        <v>0</v>
      </c>
      <c r="S202" s="27">
        <v>0</v>
      </c>
      <c r="T202" s="27">
        <v>0</v>
      </c>
      <c r="U202" s="27">
        <v>0</v>
      </c>
      <c r="V202" s="27">
        <v>0</v>
      </c>
      <c r="W202" s="30"/>
    </row>
    <row r="203" spans="1:23" x14ac:dyDescent="0.2">
      <c r="A203" s="30"/>
      <c r="B203" s="30"/>
      <c r="C203" s="30"/>
      <c r="D203" s="30"/>
      <c r="E203" s="30"/>
      <c r="F203" s="30"/>
      <c r="G203" s="30"/>
      <c r="H203" s="30"/>
      <c r="I203" s="30"/>
      <c r="J203" s="30"/>
      <c r="K203" s="30"/>
      <c r="L203" s="30"/>
      <c r="M203" s="30"/>
      <c r="N203" s="30"/>
      <c r="O203" s="30"/>
      <c r="P203" s="30"/>
      <c r="Q203" s="30"/>
      <c r="R203" s="30"/>
      <c r="S203" s="30"/>
      <c r="T203" s="30"/>
      <c r="U203" s="30"/>
      <c r="V203" s="30"/>
      <c r="W203" s="30"/>
    </row>
    <row r="204" spans="1:23" ht="15.75" thickBot="1" x14ac:dyDescent="0.3">
      <c r="A204" s="30"/>
      <c r="B204" s="23" t="s">
        <v>281</v>
      </c>
      <c r="C204" s="30"/>
      <c r="D204" s="30"/>
      <c r="E204" s="30"/>
      <c r="F204" s="30"/>
      <c r="G204" s="30"/>
      <c r="H204" s="30"/>
      <c r="I204" s="30"/>
      <c r="J204" s="30"/>
      <c r="K204" s="30"/>
      <c r="L204" s="30"/>
      <c r="M204" s="30"/>
      <c r="N204" s="30"/>
      <c r="O204" s="30"/>
      <c r="P204" s="30"/>
      <c r="Q204" s="30"/>
      <c r="R204" s="30"/>
      <c r="S204" s="30"/>
      <c r="T204" s="30"/>
      <c r="U204" s="30"/>
      <c r="V204" s="30"/>
      <c r="W204" s="30"/>
    </row>
    <row r="205" spans="1:23" ht="33" customHeight="1" thickBot="1" x14ac:dyDescent="0.25">
      <c r="A205" s="30"/>
      <c r="B205" s="140" t="s">
        <v>275</v>
      </c>
      <c r="C205" s="151" t="str">
        <f>LEFT(C$8,4)</f>
        <v>2018</v>
      </c>
      <c r="D205" s="151" t="str">
        <f t="shared" ref="D205:V205" si="11">LEFT(D$8,4)</f>
        <v>2019</v>
      </c>
      <c r="E205" s="151" t="str">
        <f t="shared" si="11"/>
        <v>2020</v>
      </c>
      <c r="F205" s="151" t="str">
        <f t="shared" si="11"/>
        <v>2021</v>
      </c>
      <c r="G205" s="151" t="str">
        <f t="shared" si="11"/>
        <v>2022</v>
      </c>
      <c r="H205" s="151" t="str">
        <f t="shared" si="11"/>
        <v>2023</v>
      </c>
      <c r="I205" s="151" t="str">
        <f t="shared" si="11"/>
        <v>2024</v>
      </c>
      <c r="J205" s="151" t="str">
        <f t="shared" si="11"/>
        <v>2025</v>
      </c>
      <c r="K205" s="151" t="str">
        <f t="shared" si="11"/>
        <v>2026</v>
      </c>
      <c r="L205" s="151" t="str">
        <f t="shared" si="11"/>
        <v>2027</v>
      </c>
      <c r="M205" s="151" t="str">
        <f t="shared" si="11"/>
        <v>2028</v>
      </c>
      <c r="N205" s="151" t="str">
        <f t="shared" si="11"/>
        <v>2029</v>
      </c>
      <c r="O205" s="151" t="str">
        <f t="shared" si="11"/>
        <v>2030</v>
      </c>
      <c r="P205" s="151" t="str">
        <f t="shared" si="11"/>
        <v>2031</v>
      </c>
      <c r="Q205" s="151" t="str">
        <f t="shared" si="11"/>
        <v>2032</v>
      </c>
      <c r="R205" s="151" t="str">
        <f t="shared" si="11"/>
        <v>2033</v>
      </c>
      <c r="S205" s="151" t="str">
        <f t="shared" si="11"/>
        <v>2034</v>
      </c>
      <c r="T205" s="151" t="str">
        <f t="shared" si="11"/>
        <v>2035</v>
      </c>
      <c r="U205" s="151" t="str">
        <f t="shared" si="11"/>
        <v>2036</v>
      </c>
      <c r="V205" s="151" t="str">
        <f t="shared" si="11"/>
        <v>2037</v>
      </c>
      <c r="W205" s="30"/>
    </row>
    <row r="206" spans="1:23" ht="15" thickBot="1" x14ac:dyDescent="0.25">
      <c r="A206" s="30"/>
      <c r="B206" s="134" t="s">
        <v>277</v>
      </c>
      <c r="C206" s="27">
        <v>77.73</v>
      </c>
      <c r="D206" s="27">
        <v>77.243347689746173</v>
      </c>
      <c r="E206" s="27">
        <v>78.404987116504401</v>
      </c>
      <c r="F206" s="27">
        <v>79.088062971482358</v>
      </c>
      <c r="G206" s="27">
        <v>79.77675265241588</v>
      </c>
      <c r="H206" s="27">
        <v>80.792251513170058</v>
      </c>
      <c r="I206" s="27">
        <v>80.810903902635246</v>
      </c>
      <c r="J206" s="27">
        <v>82.422494497916418</v>
      </c>
      <c r="K206" s="27">
        <v>84.011327970775653</v>
      </c>
      <c r="L206" s="27">
        <v>85.132946251205638</v>
      </c>
      <c r="M206" s="27">
        <v>86.206394283113852</v>
      </c>
      <c r="N206" s="27">
        <v>86.03417659009051</v>
      </c>
      <c r="O206" s="27">
        <v>86.698177509563621</v>
      </c>
      <c r="P206" s="27">
        <v>88.171474822434533</v>
      </c>
      <c r="Q206" s="27">
        <v>88.811813163686409</v>
      </c>
      <c r="R206" s="27">
        <v>90.120558975967896</v>
      </c>
      <c r="S206" s="27">
        <v>91.716756822661281</v>
      </c>
      <c r="T206" s="27">
        <v>91.646976362396657</v>
      </c>
      <c r="U206" s="27">
        <v>93.839688489656709</v>
      </c>
      <c r="V206" s="27">
        <v>93.934399166261557</v>
      </c>
      <c r="W206" s="30"/>
    </row>
    <row r="207" spans="1:23" ht="15" thickBot="1" x14ac:dyDescent="0.25">
      <c r="A207" s="30"/>
      <c r="B207" s="134" t="s">
        <v>280</v>
      </c>
      <c r="C207" s="28">
        <v>0.26999999999999602</v>
      </c>
      <c r="D207" s="28">
        <v>0.26830958286673479</v>
      </c>
      <c r="E207" s="28">
        <v>0.27234460982190001</v>
      </c>
      <c r="F207" s="28">
        <v>0.27471731638107144</v>
      </c>
      <c r="G207" s="28">
        <v>0.27710952291459989</v>
      </c>
      <c r="H207" s="28">
        <v>0.28063692150463737</v>
      </c>
      <c r="I207" s="28">
        <v>0.28070171174208269</v>
      </c>
      <c r="J207" s="28">
        <v>0.28629967212707186</v>
      </c>
      <c r="K207" s="28">
        <v>0.29181858422887785</v>
      </c>
      <c r="L207" s="28">
        <v>0.29571459523769761</v>
      </c>
      <c r="M207" s="28">
        <v>0.2994432838857648</v>
      </c>
      <c r="N207" s="28">
        <v>0.29884507499451729</v>
      </c>
      <c r="O207" s="28">
        <v>0.30115152357625163</v>
      </c>
      <c r="P207" s="28">
        <v>0.3062691136248219</v>
      </c>
      <c r="Q207" s="28">
        <v>0.30849336876619304</v>
      </c>
      <c r="R207" s="28">
        <v>0.31303937892077727</v>
      </c>
      <c r="S207" s="28">
        <v>0.31858387163410384</v>
      </c>
      <c r="T207" s="28">
        <v>0.31834148485587832</v>
      </c>
      <c r="U207" s="28">
        <v>0.32595800710416256</v>
      </c>
      <c r="V207" s="28">
        <v>0.32628699054276922</v>
      </c>
      <c r="W207" s="30"/>
    </row>
    <row r="208" spans="1:23" ht="15" thickBot="1" x14ac:dyDescent="0.25">
      <c r="A208" s="30"/>
      <c r="B208" s="134" t="s">
        <v>279</v>
      </c>
      <c r="C208" s="27">
        <v>0</v>
      </c>
      <c r="D208" s="27">
        <v>0</v>
      </c>
      <c r="E208" s="27">
        <v>0</v>
      </c>
      <c r="F208" s="27">
        <v>0</v>
      </c>
      <c r="G208" s="27">
        <v>0</v>
      </c>
      <c r="H208" s="27">
        <v>0</v>
      </c>
      <c r="I208" s="27">
        <v>0</v>
      </c>
      <c r="J208" s="27">
        <v>0</v>
      </c>
      <c r="K208" s="27">
        <v>0</v>
      </c>
      <c r="L208" s="27">
        <v>0</v>
      </c>
      <c r="M208" s="27">
        <v>0</v>
      </c>
      <c r="N208" s="27">
        <v>0</v>
      </c>
      <c r="O208" s="27">
        <v>0</v>
      </c>
      <c r="P208" s="27">
        <v>0</v>
      </c>
      <c r="Q208" s="27">
        <v>0</v>
      </c>
      <c r="R208" s="27">
        <v>0</v>
      </c>
      <c r="S208" s="27">
        <v>0</v>
      </c>
      <c r="T208" s="27">
        <v>0</v>
      </c>
      <c r="U208" s="27">
        <v>0</v>
      </c>
      <c r="V208" s="27">
        <v>0</v>
      </c>
      <c r="W208" s="30"/>
    </row>
    <row r="209" spans="1:23" ht="15" thickBot="1" x14ac:dyDescent="0.25">
      <c r="A209" s="30"/>
      <c r="B209" s="134" t="s">
        <v>278</v>
      </c>
      <c r="C209" s="28">
        <v>27.010000000000005</v>
      </c>
      <c r="D209" s="28">
        <v>26.840895678631725</v>
      </c>
      <c r="E209" s="28">
        <v>27.244547819590679</v>
      </c>
      <c r="F209" s="28">
        <v>27.481906353528089</v>
      </c>
      <c r="G209" s="28">
        <v>27.72121560712408</v>
      </c>
      <c r="H209" s="28">
        <v>28.074086110520085</v>
      </c>
      <c r="I209" s="28">
        <v>28.080567533901728</v>
      </c>
      <c r="J209" s="28">
        <v>28.640570904267676</v>
      </c>
      <c r="K209" s="28">
        <v>29.192666518598401</v>
      </c>
      <c r="L209" s="28">
        <v>29.582411916185094</v>
      </c>
      <c r="M209" s="28">
        <v>29.955418880572594</v>
      </c>
      <c r="N209" s="28">
        <v>29.895575835563449</v>
      </c>
      <c r="O209" s="28">
        <v>30.126306117757821</v>
      </c>
      <c r="P209" s="28">
        <v>30.638254662986739</v>
      </c>
      <c r="Q209" s="28">
        <v>30.860762556942916</v>
      </c>
      <c r="R209" s="28">
        <v>31.315531943148031</v>
      </c>
      <c r="S209" s="28">
        <v>31.870186566063111</v>
      </c>
      <c r="T209" s="28">
        <v>31.845938910952498</v>
      </c>
      <c r="U209" s="28">
        <v>32.607873229198916</v>
      </c>
      <c r="V209" s="28">
        <v>32.640783757631922</v>
      </c>
      <c r="W209" s="30"/>
    </row>
    <row r="210" spans="1:23" ht="15" thickBot="1" x14ac:dyDescent="0.25">
      <c r="A210" s="30"/>
      <c r="B210" s="134" t="s">
        <v>276</v>
      </c>
      <c r="C210" s="27">
        <v>0</v>
      </c>
      <c r="D210" s="27">
        <v>0</v>
      </c>
      <c r="E210" s="27">
        <v>0</v>
      </c>
      <c r="F210" s="27">
        <v>0</v>
      </c>
      <c r="G210" s="27">
        <v>0</v>
      </c>
      <c r="H210" s="27">
        <v>0</v>
      </c>
      <c r="I210" s="27">
        <v>0</v>
      </c>
      <c r="J210" s="27">
        <v>0</v>
      </c>
      <c r="K210" s="27">
        <v>0</v>
      </c>
      <c r="L210" s="27">
        <v>0</v>
      </c>
      <c r="M210" s="27">
        <v>0</v>
      </c>
      <c r="N210" s="27">
        <v>0</v>
      </c>
      <c r="O210" s="27">
        <v>0</v>
      </c>
      <c r="P210" s="27">
        <v>0</v>
      </c>
      <c r="Q210" s="27">
        <v>0</v>
      </c>
      <c r="R210" s="27">
        <v>0</v>
      </c>
      <c r="S210" s="27">
        <v>0</v>
      </c>
      <c r="T210" s="27">
        <v>0</v>
      </c>
      <c r="U210" s="27">
        <v>0</v>
      </c>
      <c r="V210" s="27">
        <v>0</v>
      </c>
      <c r="W210" s="30"/>
    </row>
    <row r="211" spans="1:23" x14ac:dyDescent="0.2">
      <c r="A211" s="30"/>
      <c r="B211" s="30"/>
      <c r="C211" s="30"/>
      <c r="D211" s="30"/>
      <c r="E211" s="30"/>
      <c r="F211" s="30"/>
      <c r="G211" s="30"/>
      <c r="H211" s="30"/>
      <c r="I211" s="30"/>
      <c r="J211" s="30"/>
      <c r="K211" s="30"/>
      <c r="L211" s="30"/>
      <c r="M211" s="30"/>
      <c r="N211" s="30"/>
      <c r="O211" s="30"/>
      <c r="P211" s="30"/>
      <c r="Q211" s="30"/>
      <c r="R211" s="30"/>
      <c r="S211" s="30"/>
      <c r="T211" s="30"/>
      <c r="U211" s="30"/>
      <c r="V211" s="30"/>
      <c r="W211" s="30"/>
    </row>
    <row r="212" spans="1:23" ht="15" x14ac:dyDescent="0.25">
      <c r="A212" s="30"/>
      <c r="B212" s="23" t="s">
        <v>272</v>
      </c>
      <c r="C212" s="30"/>
      <c r="D212" s="30"/>
      <c r="E212" s="30"/>
      <c r="F212" s="30"/>
      <c r="G212" s="30"/>
      <c r="H212" s="30"/>
      <c r="I212" s="30"/>
      <c r="J212" s="30"/>
      <c r="K212" s="30"/>
      <c r="L212" s="30"/>
      <c r="M212" s="30"/>
      <c r="N212" s="30"/>
      <c r="O212" s="30"/>
      <c r="P212" s="30"/>
      <c r="Q212" s="30"/>
      <c r="R212" s="30"/>
      <c r="S212" s="30"/>
      <c r="T212" s="30"/>
      <c r="U212" s="30"/>
      <c r="V212" s="30"/>
      <c r="W212" s="30"/>
    </row>
    <row r="213" spans="1:23" ht="15.75" thickBot="1" x14ac:dyDescent="0.3">
      <c r="A213" s="30"/>
      <c r="B213" s="23" t="s">
        <v>261</v>
      </c>
      <c r="C213" s="30"/>
      <c r="D213" s="30"/>
      <c r="E213" s="30"/>
      <c r="F213" s="30"/>
      <c r="G213" s="30"/>
      <c r="H213" s="30"/>
      <c r="I213" s="30"/>
      <c r="J213" s="30"/>
      <c r="K213" s="30"/>
      <c r="L213" s="30"/>
      <c r="M213" s="30"/>
      <c r="N213" s="30"/>
      <c r="O213" s="30"/>
      <c r="P213" s="30"/>
      <c r="Q213" s="30"/>
      <c r="R213" s="30"/>
      <c r="S213" s="30"/>
      <c r="T213" s="30"/>
      <c r="U213" s="30"/>
      <c r="V213" s="30"/>
      <c r="W213" s="30"/>
    </row>
    <row r="214" spans="1:23" ht="33" customHeight="1" thickBot="1" x14ac:dyDescent="0.25">
      <c r="A214" s="30"/>
      <c r="B214" s="140" t="s">
        <v>275</v>
      </c>
      <c r="C214" s="151" t="str">
        <f>'Demand Summary'!D$5</f>
        <v>2018-19</v>
      </c>
      <c r="D214" s="151" t="str">
        <f>'Demand Summary'!E$5</f>
        <v>2019-20</v>
      </c>
      <c r="E214" s="151" t="str">
        <f>'Demand Summary'!F$5</f>
        <v>2020-21</v>
      </c>
      <c r="F214" s="151" t="str">
        <f>'Demand Summary'!G$5</f>
        <v>2021-22</v>
      </c>
      <c r="G214" s="151" t="str">
        <f>'Demand Summary'!H$5</f>
        <v>2022-23</v>
      </c>
      <c r="H214" s="151" t="str">
        <f>'Demand Summary'!I$5</f>
        <v>2023-24</v>
      </c>
      <c r="I214" s="151" t="str">
        <f>'Demand Summary'!J$5</f>
        <v>2024-25</v>
      </c>
      <c r="J214" s="151" t="str">
        <f>'Demand Summary'!K$5</f>
        <v>2025-26</v>
      </c>
      <c r="K214" s="151" t="str">
        <f>'Demand Summary'!L$5</f>
        <v>2026-27</v>
      </c>
      <c r="L214" s="151" t="str">
        <f>'Demand Summary'!M$5</f>
        <v>2027-28</v>
      </c>
      <c r="M214" s="151" t="str">
        <f>'Demand Summary'!N$5</f>
        <v>2028-29</v>
      </c>
      <c r="N214" s="151" t="str">
        <f>'Demand Summary'!O$5</f>
        <v>2029-30</v>
      </c>
      <c r="O214" s="151" t="str">
        <f>'Demand Summary'!P$5</f>
        <v>2030-31</v>
      </c>
      <c r="P214" s="151" t="str">
        <f>'Demand Summary'!Q$5</f>
        <v>2031-32</v>
      </c>
      <c r="Q214" s="151" t="str">
        <f>'Demand Summary'!R$5</f>
        <v>2032-33</v>
      </c>
      <c r="R214" s="151" t="str">
        <f>'Demand Summary'!S$5</f>
        <v>2033-34</v>
      </c>
      <c r="S214" s="151" t="str">
        <f>'Demand Summary'!T$5</f>
        <v>2034-35</v>
      </c>
      <c r="T214" s="151" t="str">
        <f>'Demand Summary'!U$5</f>
        <v>2035-36</v>
      </c>
      <c r="U214" s="151" t="str">
        <f>'Demand Summary'!V$5</f>
        <v>2036-37</v>
      </c>
      <c r="V214" s="151" t="str">
        <f>'Demand Summary'!W$5</f>
        <v>2037-38</v>
      </c>
      <c r="W214" s="30"/>
    </row>
    <row r="215" spans="1:23" ht="15" thickBot="1" x14ac:dyDescent="0.25">
      <c r="A215" s="30"/>
      <c r="B215" s="134" t="s">
        <v>277</v>
      </c>
      <c r="C215" s="27">
        <v>28.377477500000001</v>
      </c>
      <c r="D215" s="27">
        <v>28.294411155630634</v>
      </c>
      <c r="E215" s="27">
        <v>27.906386503512845</v>
      </c>
      <c r="F215" s="27">
        <v>28.315170401112834</v>
      </c>
      <c r="G215" s="27">
        <v>27.608974342990624</v>
      </c>
      <c r="H215" s="27">
        <v>26.846050049689332</v>
      </c>
      <c r="I215" s="27">
        <v>27.240798700697397</v>
      </c>
      <c r="J215" s="27">
        <v>27.219775193250079</v>
      </c>
      <c r="K215" s="27">
        <v>27.330148607348512</v>
      </c>
      <c r="L215" s="27">
        <v>27.585190766129827</v>
      </c>
      <c r="M215" s="27">
        <v>27.623332576428805</v>
      </c>
      <c r="N215" s="27">
        <v>27.888064340597865</v>
      </c>
      <c r="O215" s="27">
        <v>27.766709373726673</v>
      </c>
      <c r="P215" s="27">
        <v>28.086936150570907</v>
      </c>
      <c r="Q215" s="27">
        <v>28.319868391603862</v>
      </c>
      <c r="R215" s="27">
        <v>28.128043567367346</v>
      </c>
      <c r="S215" s="27">
        <v>27.84090826104423</v>
      </c>
      <c r="T215" s="27">
        <v>28.452087461485533</v>
      </c>
      <c r="U215" s="27">
        <v>28.902683474455618</v>
      </c>
      <c r="V215" s="27">
        <v>28.650460109968908</v>
      </c>
      <c r="W215" s="30"/>
    </row>
    <row r="216" spans="1:23" ht="15" thickBot="1" x14ac:dyDescent="0.25">
      <c r="A216" s="30"/>
      <c r="B216" s="134" t="s">
        <v>280</v>
      </c>
      <c r="C216" s="28">
        <v>3.0399999999999991</v>
      </c>
      <c r="D216" s="28">
        <v>3.0311013342576771</v>
      </c>
      <c r="E216" s="28">
        <v>2.9895333357476588</v>
      </c>
      <c r="F216" s="28">
        <v>3.0333252143141749</v>
      </c>
      <c r="G216" s="28">
        <v>2.9576724006808455</v>
      </c>
      <c r="H216" s="28">
        <v>2.875942449467388</v>
      </c>
      <c r="I216" s="28">
        <v>2.9182307712205997</v>
      </c>
      <c r="J216" s="28">
        <v>2.9159785815169919</v>
      </c>
      <c r="K216" s="28">
        <v>2.9278025774609304</v>
      </c>
      <c r="L216" s="28">
        <v>2.9551245324407276</v>
      </c>
      <c r="M216" s="28">
        <v>2.9592105581739467</v>
      </c>
      <c r="N216" s="28">
        <v>2.9875705335478635</v>
      </c>
      <c r="O216" s="28">
        <v>2.9745701144905858</v>
      </c>
      <c r="P216" s="28">
        <v>3.0088751157581051</v>
      </c>
      <c r="Q216" s="28">
        <v>3.0338284969294982</v>
      </c>
      <c r="R216" s="28">
        <v>3.0132788386422575</v>
      </c>
      <c r="S216" s="28">
        <v>2.9825188342964815</v>
      </c>
      <c r="T216" s="28">
        <v>3.0479927570347414</v>
      </c>
      <c r="U216" s="28">
        <v>3.0962638508776976</v>
      </c>
      <c r="V216" s="28">
        <v>3.0692438654671008</v>
      </c>
      <c r="W216" s="30"/>
    </row>
    <row r="217" spans="1:23" ht="15" thickBot="1" x14ac:dyDescent="0.25">
      <c r="A217" s="30"/>
      <c r="B217" s="134" t="s">
        <v>279</v>
      </c>
      <c r="C217" s="27">
        <v>1.5999999999999979</v>
      </c>
      <c r="D217" s="27">
        <v>1.5953164917145628</v>
      </c>
      <c r="E217" s="27">
        <v>1.5734385977619176</v>
      </c>
      <c r="F217" s="27">
        <v>1.5964869549021863</v>
      </c>
      <c r="G217" s="27">
        <v>1.5566696845688597</v>
      </c>
      <c r="H217" s="27">
        <v>1.5136539207723061</v>
      </c>
      <c r="I217" s="27">
        <v>1.5359109322213662</v>
      </c>
      <c r="J217" s="27">
        <v>1.5347255692194643</v>
      </c>
      <c r="K217" s="27">
        <v>1.5409487249794331</v>
      </c>
      <c r="L217" s="27">
        <v>1.5553287012845871</v>
      </c>
      <c r="M217" s="27">
        <v>1.5574792411441791</v>
      </c>
      <c r="N217" s="27">
        <v>1.572405543972561</v>
      </c>
      <c r="O217" s="27">
        <v>1.5655632181529455</v>
      </c>
      <c r="P217" s="27">
        <v>1.583618481977954</v>
      </c>
      <c r="Q217" s="27">
        <v>1.5967518404892154</v>
      </c>
      <c r="R217" s="27">
        <v>1.5859362308643448</v>
      </c>
      <c r="S217" s="27">
        <v>1.5697467548928827</v>
      </c>
      <c r="T217" s="27">
        <v>1.6042067142288019</v>
      </c>
      <c r="U217" s="27">
        <v>1.6296125530935193</v>
      </c>
      <c r="V217" s="27">
        <v>1.6153915081405721</v>
      </c>
      <c r="W217" s="30"/>
    </row>
    <row r="218" spans="1:23" ht="15" thickBot="1" x14ac:dyDescent="0.25">
      <c r="A218" s="30"/>
      <c r="B218" s="134" t="s">
        <v>278</v>
      </c>
      <c r="C218" s="28">
        <v>0.66000000000000369</v>
      </c>
      <c r="D218" s="28">
        <v>0.65806805283226311</v>
      </c>
      <c r="E218" s="28">
        <v>0.64904342157679906</v>
      </c>
      <c r="F218" s="28">
        <v>0.65855086889715864</v>
      </c>
      <c r="G218" s="28">
        <v>0.64212624488465764</v>
      </c>
      <c r="H218" s="28">
        <v>0.62438224231858186</v>
      </c>
      <c r="I218" s="28">
        <v>0.6335632595413152</v>
      </c>
      <c r="J218" s="28">
        <v>0.63307429730303255</v>
      </c>
      <c r="K218" s="28">
        <v>0.63564134905401559</v>
      </c>
      <c r="L218" s="28">
        <v>0.64157308927989476</v>
      </c>
      <c r="M218" s="28">
        <v>0.64246018697197371</v>
      </c>
      <c r="N218" s="28">
        <v>0.6486172868886726</v>
      </c>
      <c r="O218" s="28">
        <v>0.64579482748807493</v>
      </c>
      <c r="P218" s="28">
        <v>0.65324262381589193</v>
      </c>
      <c r="Q218" s="28">
        <v>0.65866013420178859</v>
      </c>
      <c r="R218" s="28">
        <v>0.65419869523153551</v>
      </c>
      <c r="S218" s="28">
        <v>0.64752053639330143</v>
      </c>
      <c r="T218" s="28">
        <v>0.66173526961937057</v>
      </c>
      <c r="U218" s="28">
        <v>0.67221517815107035</v>
      </c>
      <c r="V218" s="28">
        <v>0.66634899710798123</v>
      </c>
      <c r="W218" s="30"/>
    </row>
    <row r="219" spans="1:23" ht="15" thickBot="1" x14ac:dyDescent="0.25">
      <c r="A219" s="30"/>
      <c r="B219" s="134" t="s">
        <v>276</v>
      </c>
      <c r="C219" s="27">
        <v>43.500000000000007</v>
      </c>
      <c r="D219" s="27">
        <v>43.372667118489751</v>
      </c>
      <c r="E219" s="27">
        <v>42.777861876652317</v>
      </c>
      <c r="F219" s="27">
        <v>43.404489086403416</v>
      </c>
      <c r="G219" s="27">
        <v>42.32195704921596</v>
      </c>
      <c r="H219" s="27">
        <v>41.152465970997106</v>
      </c>
      <c r="I219" s="27">
        <v>41.75757846976839</v>
      </c>
      <c r="J219" s="27">
        <v>41.725351413154272</v>
      </c>
      <c r="K219" s="27">
        <v>41.894543460378408</v>
      </c>
      <c r="L219" s="27">
        <v>42.285499066174843</v>
      </c>
      <c r="M219" s="27">
        <v>42.343966868607446</v>
      </c>
      <c r="N219" s="27">
        <v>42.749775726753981</v>
      </c>
      <c r="O219" s="27">
        <v>42.563749993533094</v>
      </c>
      <c r="P219" s="27">
        <v>43.054627478775544</v>
      </c>
      <c r="Q219" s="27">
        <v>43.411690663300433</v>
      </c>
      <c r="R219" s="27">
        <v>43.117641276624383</v>
      </c>
      <c r="S219" s="27">
        <v>42.677489898650236</v>
      </c>
      <c r="T219" s="27">
        <v>43.614370043095661</v>
      </c>
      <c r="U219" s="27">
        <v>44.305091287230155</v>
      </c>
      <c r="V219" s="27">
        <v>43.918456627571921</v>
      </c>
      <c r="W219" s="30"/>
    </row>
    <row r="220" spans="1:23" x14ac:dyDescent="0.2">
      <c r="A220" s="30"/>
      <c r="B220" s="30"/>
      <c r="C220" s="30"/>
      <c r="D220" s="30"/>
      <c r="E220" s="30"/>
      <c r="F220" s="30"/>
      <c r="G220" s="30"/>
      <c r="H220" s="30"/>
      <c r="I220" s="30"/>
      <c r="J220" s="30"/>
      <c r="K220" s="30"/>
      <c r="L220" s="30"/>
      <c r="M220" s="30"/>
      <c r="N220" s="30"/>
      <c r="O220" s="30"/>
      <c r="P220" s="30"/>
      <c r="Q220" s="30"/>
      <c r="R220" s="30"/>
      <c r="S220" s="30"/>
      <c r="T220" s="30"/>
      <c r="U220" s="30"/>
      <c r="V220" s="30"/>
      <c r="W220" s="30"/>
    </row>
    <row r="221" spans="1:23" ht="15.75" thickBot="1" x14ac:dyDescent="0.3">
      <c r="A221" s="30"/>
      <c r="B221" s="23" t="s">
        <v>281</v>
      </c>
      <c r="C221" s="30"/>
      <c r="D221" s="30"/>
      <c r="E221" s="30"/>
      <c r="F221" s="30"/>
      <c r="G221" s="30"/>
      <c r="H221" s="30"/>
      <c r="I221" s="30"/>
      <c r="J221" s="30"/>
      <c r="K221" s="30"/>
      <c r="L221" s="30"/>
      <c r="M221" s="30"/>
      <c r="N221" s="30"/>
      <c r="O221" s="30"/>
      <c r="P221" s="30"/>
      <c r="Q221" s="30"/>
      <c r="R221" s="30"/>
      <c r="S221" s="30"/>
      <c r="T221" s="30"/>
      <c r="U221" s="30"/>
      <c r="V221" s="30"/>
      <c r="W221" s="30"/>
    </row>
    <row r="222" spans="1:23" ht="33" customHeight="1" thickBot="1" x14ac:dyDescent="0.25">
      <c r="A222" s="30"/>
      <c r="B222" s="140" t="s">
        <v>275</v>
      </c>
      <c r="C222" s="151" t="str">
        <f>LEFT(C$8,4)</f>
        <v>2018</v>
      </c>
      <c r="D222" s="151" t="str">
        <f t="shared" ref="D222:V222" si="12">LEFT(D$8,4)</f>
        <v>2019</v>
      </c>
      <c r="E222" s="151" t="str">
        <f t="shared" si="12"/>
        <v>2020</v>
      </c>
      <c r="F222" s="151" t="str">
        <f t="shared" si="12"/>
        <v>2021</v>
      </c>
      <c r="G222" s="151" t="str">
        <f t="shared" si="12"/>
        <v>2022</v>
      </c>
      <c r="H222" s="151" t="str">
        <f t="shared" si="12"/>
        <v>2023</v>
      </c>
      <c r="I222" s="151" t="str">
        <f t="shared" si="12"/>
        <v>2024</v>
      </c>
      <c r="J222" s="151" t="str">
        <f t="shared" si="12"/>
        <v>2025</v>
      </c>
      <c r="K222" s="151" t="str">
        <f t="shared" si="12"/>
        <v>2026</v>
      </c>
      <c r="L222" s="151" t="str">
        <f t="shared" si="12"/>
        <v>2027</v>
      </c>
      <c r="M222" s="151" t="str">
        <f t="shared" si="12"/>
        <v>2028</v>
      </c>
      <c r="N222" s="151" t="str">
        <f t="shared" si="12"/>
        <v>2029</v>
      </c>
      <c r="O222" s="151" t="str">
        <f t="shared" si="12"/>
        <v>2030</v>
      </c>
      <c r="P222" s="151" t="str">
        <f t="shared" si="12"/>
        <v>2031</v>
      </c>
      <c r="Q222" s="151" t="str">
        <f t="shared" si="12"/>
        <v>2032</v>
      </c>
      <c r="R222" s="151" t="str">
        <f t="shared" si="12"/>
        <v>2033</v>
      </c>
      <c r="S222" s="151" t="str">
        <f t="shared" si="12"/>
        <v>2034</v>
      </c>
      <c r="T222" s="151" t="str">
        <f t="shared" si="12"/>
        <v>2035</v>
      </c>
      <c r="U222" s="151" t="str">
        <f t="shared" si="12"/>
        <v>2036</v>
      </c>
      <c r="V222" s="151" t="str">
        <f t="shared" si="12"/>
        <v>2037</v>
      </c>
      <c r="W222" s="30"/>
    </row>
    <row r="223" spans="1:23" ht="15" thickBot="1" x14ac:dyDescent="0.25">
      <c r="A223" s="30"/>
      <c r="B223" s="134" t="s">
        <v>277</v>
      </c>
      <c r="C223" s="27">
        <v>28.377477500000001</v>
      </c>
      <c r="D223" s="27">
        <v>28.549098025978253</v>
      </c>
      <c r="E223" s="27">
        <v>28.731361124122209</v>
      </c>
      <c r="F223" s="27">
        <v>28.842782338836624</v>
      </c>
      <c r="G223" s="27">
        <v>28.578166003696143</v>
      </c>
      <c r="H223" s="27">
        <v>28.53939663366393</v>
      </c>
      <c r="I223" s="27">
        <v>28.417332846783808</v>
      </c>
      <c r="J223" s="27">
        <v>28.212626229106732</v>
      </c>
      <c r="K223" s="27">
        <v>28.849551593921603</v>
      </c>
      <c r="L223" s="27">
        <v>29.062113443435269</v>
      </c>
      <c r="M223" s="27">
        <v>29.467725760158807</v>
      </c>
      <c r="N223" s="27">
        <v>29.575020263217134</v>
      </c>
      <c r="O223" s="27">
        <v>29.502259820859766</v>
      </c>
      <c r="P223" s="27">
        <v>30.140633154676774</v>
      </c>
      <c r="Q223" s="27">
        <v>30.402643145613411</v>
      </c>
      <c r="R223" s="27">
        <v>30.477901334499457</v>
      </c>
      <c r="S223" s="27">
        <v>30.787983896307033</v>
      </c>
      <c r="T223" s="27">
        <v>31.050754070969784</v>
      </c>
      <c r="U223" s="27">
        <v>31.456692180718804</v>
      </c>
      <c r="V223" s="27">
        <v>31.896404167442665</v>
      </c>
      <c r="W223" s="30"/>
    </row>
    <row r="224" spans="1:23" ht="15" thickBot="1" x14ac:dyDescent="0.25">
      <c r="A224" s="30"/>
      <c r="B224" s="134" t="s">
        <v>280</v>
      </c>
      <c r="C224" s="28">
        <v>3.0399999999999991</v>
      </c>
      <c r="D224" s="28">
        <v>3.0583852281787145</v>
      </c>
      <c r="E224" s="28">
        <v>3.0779105654239913</v>
      </c>
      <c r="F224" s="28">
        <v>3.0898468093248752</v>
      </c>
      <c r="G224" s="28">
        <v>3.0614991995407799</v>
      </c>
      <c r="H224" s="28">
        <v>3.057345945084041</v>
      </c>
      <c r="I224" s="28">
        <v>3.0442695921166028</v>
      </c>
      <c r="J224" s="28">
        <v>3.0223399432343783</v>
      </c>
      <c r="K224" s="28">
        <v>3.0905719807379697</v>
      </c>
      <c r="L224" s="28">
        <v>3.1133431386931285</v>
      </c>
      <c r="M224" s="28">
        <v>3.1567952546480953</v>
      </c>
      <c r="N224" s="28">
        <v>3.1682894154415351</v>
      </c>
      <c r="O224" s="28">
        <v>3.1604947922314004</v>
      </c>
      <c r="P224" s="28">
        <v>3.2288819466147949</v>
      </c>
      <c r="Q224" s="28">
        <v>3.2569503460152518</v>
      </c>
      <c r="R224" s="28">
        <v>3.2650125458430423</v>
      </c>
      <c r="S224" s="28">
        <v>3.298230825652972</v>
      </c>
      <c r="T224" s="28">
        <v>3.3263806614153175</v>
      </c>
      <c r="U224" s="28">
        <v>3.3698676786682498</v>
      </c>
      <c r="V224" s="28">
        <v>3.4169727971425878</v>
      </c>
      <c r="W224" s="30"/>
    </row>
    <row r="225" spans="1:23" ht="15" thickBot="1" x14ac:dyDescent="0.25">
      <c r="A225" s="30"/>
      <c r="B225" s="134" t="s">
        <v>279</v>
      </c>
      <c r="C225" s="27">
        <v>1.5999999999999979</v>
      </c>
      <c r="D225" s="27">
        <v>1.6096764358835358</v>
      </c>
      <c r="E225" s="27">
        <v>1.6199529291705161</v>
      </c>
      <c r="F225" s="27">
        <v>1.6262351628025549</v>
      </c>
      <c r="G225" s="27">
        <v>1.6113153681793477</v>
      </c>
      <c r="H225" s="27">
        <v>1.6091294447810611</v>
      </c>
      <c r="I225" s="27">
        <v>1.6022471537455694</v>
      </c>
      <c r="J225" s="27">
        <v>1.5907052332812412</v>
      </c>
      <c r="K225" s="27">
        <v>1.6266168319673397</v>
      </c>
      <c r="L225" s="27">
        <v>1.6386016519437447</v>
      </c>
      <c r="M225" s="27">
        <v>1.6614711866568896</v>
      </c>
      <c r="N225" s="27">
        <v>1.6675207449692309</v>
      </c>
      <c r="O225" s="27">
        <v>1.6634183117007524</v>
      </c>
      <c r="P225" s="27">
        <v>1.6994115508499021</v>
      </c>
      <c r="Q225" s="27">
        <v>1.7141843926396092</v>
      </c>
      <c r="R225" s="27">
        <v>1.7184276557068614</v>
      </c>
      <c r="S225" s="27">
        <v>1.7359109608699796</v>
      </c>
      <c r="T225" s="27">
        <v>1.7507266639027961</v>
      </c>
      <c r="U225" s="27">
        <v>1.7736145677201165</v>
      </c>
      <c r="V225" s="27">
        <v>1.7984067353381974</v>
      </c>
      <c r="W225" s="30"/>
    </row>
    <row r="226" spans="1:23" ht="15" thickBot="1" x14ac:dyDescent="0.25">
      <c r="A226" s="30"/>
      <c r="B226" s="134" t="s">
        <v>278</v>
      </c>
      <c r="C226" s="28">
        <v>0.66000000000000369</v>
      </c>
      <c r="D226" s="28">
        <v>0.66399152980196163</v>
      </c>
      <c r="E226" s="28">
        <v>0.66823058328284901</v>
      </c>
      <c r="F226" s="28">
        <v>0.67082200465606689</v>
      </c>
      <c r="G226" s="28">
        <v>0.66466758937398396</v>
      </c>
      <c r="H226" s="28">
        <v>0.66376589597219748</v>
      </c>
      <c r="I226" s="28">
        <v>0.66092695092005016</v>
      </c>
      <c r="J226" s="28">
        <v>0.65616590872851788</v>
      </c>
      <c r="K226" s="28">
        <v>0.67097944318653191</v>
      </c>
      <c r="L226" s="28">
        <v>0.67592318142680341</v>
      </c>
      <c r="M226" s="28">
        <v>0.68535686449597222</v>
      </c>
      <c r="N226" s="28">
        <v>0.6878523072998135</v>
      </c>
      <c r="O226" s="28">
        <v>0.68616005357655752</v>
      </c>
      <c r="P226" s="28">
        <v>0.7010072647255825</v>
      </c>
      <c r="Q226" s="28">
        <v>0.70710106196384714</v>
      </c>
      <c r="R226" s="28">
        <v>0.70885140797909685</v>
      </c>
      <c r="S226" s="28">
        <v>0.71606327135888392</v>
      </c>
      <c r="T226" s="28">
        <v>0.72217474885992061</v>
      </c>
      <c r="U226" s="28">
        <v>0.73161600918457736</v>
      </c>
      <c r="V226" s="28">
        <v>0.74184277832703316</v>
      </c>
      <c r="W226" s="30"/>
    </row>
    <row r="227" spans="1:23" ht="15" thickBot="1" x14ac:dyDescent="0.25">
      <c r="A227" s="30"/>
      <c r="B227" s="134" t="s">
        <v>276</v>
      </c>
      <c r="C227" s="27">
        <v>6.5</v>
      </c>
      <c r="D227" s="27">
        <v>6.5393105207768585</v>
      </c>
      <c r="E227" s="27">
        <v>6.5810587747552347</v>
      </c>
      <c r="F227" s="27">
        <v>6.6065803488854158</v>
      </c>
      <c r="G227" s="27">
        <v>6.5459686832286295</v>
      </c>
      <c r="H227" s="27">
        <v>6.5370883694230955</v>
      </c>
      <c r="I227" s="27">
        <v>6.5091290620914037</v>
      </c>
      <c r="J227" s="27">
        <v>6.4622400102050577</v>
      </c>
      <c r="K227" s="27">
        <v>6.6081308798673319</v>
      </c>
      <c r="L227" s="27">
        <v>6.6568192110214568</v>
      </c>
      <c r="M227" s="27">
        <v>6.7497266957935977</v>
      </c>
      <c r="N227" s="27">
        <v>6.7743030264374724</v>
      </c>
      <c r="O227" s="27">
        <v>6.7576368912842355</v>
      </c>
      <c r="P227" s="27">
        <v>6.9038594253276742</v>
      </c>
      <c r="Q227" s="27">
        <v>6.963874095098376</v>
      </c>
      <c r="R227" s="27">
        <v>6.9811123513091076</v>
      </c>
      <c r="S227" s="27">
        <v>7.0521382785342936</v>
      </c>
      <c r="T227" s="27">
        <v>7.1123270721051099</v>
      </c>
      <c r="U227" s="27">
        <v>7.2053091813630061</v>
      </c>
      <c r="V227" s="27">
        <v>7.3060273623114398</v>
      </c>
      <c r="W227" s="30"/>
    </row>
    <row r="228" spans="1:23" x14ac:dyDescent="0.2">
      <c r="A228" s="30"/>
      <c r="B228" s="30"/>
      <c r="C228" s="30"/>
      <c r="D228" s="30"/>
      <c r="E228" s="30"/>
      <c r="F228" s="30"/>
      <c r="G228" s="30"/>
      <c r="H228" s="30"/>
      <c r="I228" s="30"/>
      <c r="J228" s="30"/>
      <c r="K228" s="30"/>
      <c r="L228" s="30"/>
      <c r="M228" s="30"/>
      <c r="N228" s="30"/>
      <c r="O228" s="30"/>
      <c r="P228" s="30"/>
      <c r="Q228" s="30"/>
      <c r="R228" s="30"/>
      <c r="S228" s="30"/>
      <c r="T228" s="30"/>
      <c r="U228" s="30"/>
      <c r="V228" s="30"/>
      <c r="W228" s="30"/>
    </row>
    <row r="229" spans="1:23" ht="15" x14ac:dyDescent="0.25">
      <c r="A229" s="30"/>
      <c r="B229" s="23" t="s">
        <v>283</v>
      </c>
      <c r="C229" s="30"/>
      <c r="D229" s="30"/>
      <c r="E229" s="30"/>
      <c r="F229" s="30"/>
      <c r="G229" s="30"/>
      <c r="H229" s="30"/>
      <c r="I229" s="30"/>
      <c r="J229" s="30"/>
      <c r="K229" s="30"/>
      <c r="L229" s="30"/>
      <c r="M229" s="30"/>
      <c r="N229" s="30"/>
      <c r="O229" s="30"/>
      <c r="P229" s="30"/>
      <c r="Q229" s="30"/>
      <c r="R229" s="30"/>
      <c r="S229" s="30"/>
      <c r="T229" s="30"/>
      <c r="U229" s="30"/>
      <c r="V229" s="30"/>
      <c r="W229" s="30"/>
    </row>
    <row r="230" spans="1:23" ht="15.75" thickBot="1" x14ac:dyDescent="0.3">
      <c r="A230" s="30"/>
      <c r="B230" s="23" t="s">
        <v>261</v>
      </c>
      <c r="C230" s="30"/>
      <c r="D230" s="30"/>
      <c r="E230" s="30"/>
      <c r="F230" s="30"/>
      <c r="G230" s="30"/>
      <c r="H230" s="30"/>
      <c r="I230" s="30"/>
      <c r="J230" s="30"/>
      <c r="K230" s="30"/>
      <c r="L230" s="30"/>
      <c r="M230" s="30"/>
      <c r="N230" s="30"/>
      <c r="O230" s="30"/>
      <c r="P230" s="30"/>
      <c r="Q230" s="30"/>
      <c r="R230" s="30"/>
      <c r="S230" s="30"/>
      <c r="T230" s="30"/>
      <c r="U230" s="30"/>
      <c r="V230" s="30"/>
      <c r="W230" s="30"/>
    </row>
    <row r="231" spans="1:23" ht="33" customHeight="1" thickBot="1" x14ac:dyDescent="0.25">
      <c r="A231" s="30"/>
      <c r="B231" s="140" t="s">
        <v>275</v>
      </c>
      <c r="C231" s="151" t="str">
        <f>'Demand Summary'!D$5</f>
        <v>2018-19</v>
      </c>
      <c r="D231" s="151" t="str">
        <f>'Demand Summary'!E$5</f>
        <v>2019-20</v>
      </c>
      <c r="E231" s="151" t="str">
        <f>'Demand Summary'!F$5</f>
        <v>2020-21</v>
      </c>
      <c r="F231" s="151" t="str">
        <f>'Demand Summary'!G$5</f>
        <v>2021-22</v>
      </c>
      <c r="G231" s="151" t="str">
        <f>'Demand Summary'!H$5</f>
        <v>2022-23</v>
      </c>
      <c r="H231" s="151" t="str">
        <f>'Demand Summary'!I$5</f>
        <v>2023-24</v>
      </c>
      <c r="I231" s="151" t="str">
        <f>'Demand Summary'!J$5</f>
        <v>2024-25</v>
      </c>
      <c r="J231" s="151" t="str">
        <f>'Demand Summary'!K$5</f>
        <v>2025-26</v>
      </c>
      <c r="K231" s="151" t="str">
        <f>'Demand Summary'!L$5</f>
        <v>2026-27</v>
      </c>
      <c r="L231" s="151" t="str">
        <f>'Demand Summary'!M$5</f>
        <v>2027-28</v>
      </c>
      <c r="M231" s="151" t="str">
        <f>'Demand Summary'!N$5</f>
        <v>2028-29</v>
      </c>
      <c r="N231" s="151" t="str">
        <f>'Demand Summary'!O$5</f>
        <v>2029-30</v>
      </c>
      <c r="O231" s="151" t="str">
        <f>'Demand Summary'!P$5</f>
        <v>2030-31</v>
      </c>
      <c r="P231" s="151" t="str">
        <f>'Demand Summary'!Q$5</f>
        <v>2031-32</v>
      </c>
      <c r="Q231" s="151" t="str">
        <f>'Demand Summary'!R$5</f>
        <v>2032-33</v>
      </c>
      <c r="R231" s="151" t="str">
        <f>'Demand Summary'!S$5</f>
        <v>2033-34</v>
      </c>
      <c r="S231" s="151" t="str">
        <f>'Demand Summary'!T$5</f>
        <v>2034-35</v>
      </c>
      <c r="T231" s="151" t="str">
        <f>'Demand Summary'!U$5</f>
        <v>2035-36</v>
      </c>
      <c r="U231" s="151" t="str">
        <f>'Demand Summary'!V$5</f>
        <v>2036-37</v>
      </c>
      <c r="V231" s="151" t="str">
        <f>'Demand Summary'!W$5</f>
        <v>2037-38</v>
      </c>
      <c r="W231" s="30"/>
    </row>
    <row r="232" spans="1:23" ht="15" thickBot="1" x14ac:dyDescent="0.25">
      <c r="A232" s="30"/>
      <c r="B232" s="134" t="s">
        <v>277</v>
      </c>
      <c r="C232" s="27">
        <v>1.2200959999999998</v>
      </c>
      <c r="D232" s="27">
        <v>1.228999357841112</v>
      </c>
      <c r="E232" s="27">
        <v>1.243718296230732</v>
      </c>
      <c r="F232" s="27">
        <v>1.2231077827737451</v>
      </c>
      <c r="G232" s="27">
        <v>1.2138444508959301</v>
      </c>
      <c r="H232" s="27">
        <v>1.2217758788379454</v>
      </c>
      <c r="I232" s="27">
        <v>1.2065449773739039</v>
      </c>
      <c r="J232" s="27">
        <v>1.2278234426545502</v>
      </c>
      <c r="K232" s="27">
        <v>1.2328830777259818</v>
      </c>
      <c r="L232" s="27">
        <v>1.2189720810631834</v>
      </c>
      <c r="M232" s="27">
        <v>1.2175401843394109</v>
      </c>
      <c r="N232" s="27">
        <v>1.2111246470630657</v>
      </c>
      <c r="O232" s="27">
        <v>1.2257715906453448</v>
      </c>
      <c r="P232" s="27">
        <v>1.2357228729044141</v>
      </c>
      <c r="Q232" s="27">
        <v>1.2341389871429225</v>
      </c>
      <c r="R232" s="27">
        <v>1.2266795251601395</v>
      </c>
      <c r="S232" s="27">
        <v>1.2202199910570861</v>
      </c>
      <c r="T232" s="27">
        <v>1.2195880366370973</v>
      </c>
      <c r="U232" s="27">
        <v>1.2327550869573769</v>
      </c>
      <c r="V232" s="27">
        <v>1.2448262163214727</v>
      </c>
      <c r="W232" s="30"/>
    </row>
    <row r="233" spans="1:23" ht="15" thickBot="1" x14ac:dyDescent="0.25">
      <c r="A233" s="30"/>
      <c r="B233" s="134" t="s">
        <v>280</v>
      </c>
      <c r="C233" s="28">
        <v>0.86000000000000032</v>
      </c>
      <c r="D233" s="28">
        <v>0.86627564367341336</v>
      </c>
      <c r="E233" s="28">
        <v>0.8766504723877715</v>
      </c>
      <c r="F233" s="28">
        <v>0.86212289294073718</v>
      </c>
      <c r="G233" s="28">
        <v>0.85559351704333175</v>
      </c>
      <c r="H233" s="28">
        <v>0.86118408371196531</v>
      </c>
      <c r="I233" s="28">
        <v>0.85044839139015171</v>
      </c>
      <c r="J233" s="28">
        <v>0.86544678507503869</v>
      </c>
      <c r="K233" s="28">
        <v>0.86901313244559919</v>
      </c>
      <c r="L233" s="28">
        <v>0.85920779161175775</v>
      </c>
      <c r="M233" s="28">
        <v>0.85819850120965446</v>
      </c>
      <c r="N233" s="28">
        <v>0.85367642912872244</v>
      </c>
      <c r="O233" s="28">
        <v>0.86400051139828205</v>
      </c>
      <c r="P233" s="28">
        <v>0.87101479776820634</v>
      </c>
      <c r="Q233" s="28">
        <v>0.86989837598263953</v>
      </c>
      <c r="R233" s="28">
        <v>0.86464048045212949</v>
      </c>
      <c r="S233" s="28">
        <v>0.86008739665493139</v>
      </c>
      <c r="T233" s="28">
        <v>0.85964195563947809</v>
      </c>
      <c r="U233" s="28">
        <v>0.8689229165437351</v>
      </c>
      <c r="V233" s="28">
        <v>0.87743140378828177</v>
      </c>
      <c r="W233" s="30"/>
    </row>
    <row r="234" spans="1:23" ht="15" thickBot="1" x14ac:dyDescent="0.25">
      <c r="A234" s="30"/>
      <c r="B234" s="134" t="s">
        <v>279</v>
      </c>
      <c r="C234" s="27">
        <v>0</v>
      </c>
      <c r="D234" s="27">
        <v>0</v>
      </c>
      <c r="E234" s="27">
        <v>0</v>
      </c>
      <c r="F234" s="27">
        <v>0</v>
      </c>
      <c r="G234" s="27">
        <v>0</v>
      </c>
      <c r="H234" s="27">
        <v>0</v>
      </c>
      <c r="I234" s="27">
        <v>0</v>
      </c>
      <c r="J234" s="27">
        <v>0</v>
      </c>
      <c r="K234" s="27">
        <v>0</v>
      </c>
      <c r="L234" s="27">
        <v>0</v>
      </c>
      <c r="M234" s="27">
        <v>0</v>
      </c>
      <c r="N234" s="27">
        <v>0</v>
      </c>
      <c r="O234" s="27">
        <v>0</v>
      </c>
      <c r="P234" s="27">
        <v>0</v>
      </c>
      <c r="Q234" s="27">
        <v>0</v>
      </c>
      <c r="R234" s="27">
        <v>0</v>
      </c>
      <c r="S234" s="27">
        <v>0</v>
      </c>
      <c r="T234" s="27">
        <v>0</v>
      </c>
      <c r="U234" s="27">
        <v>0</v>
      </c>
      <c r="V234" s="27">
        <v>0</v>
      </c>
      <c r="W234" s="30"/>
    </row>
    <row r="235" spans="1:23" ht="15" thickBot="1" x14ac:dyDescent="0.25">
      <c r="A235" s="30"/>
      <c r="B235" s="134" t="s">
        <v>278</v>
      </c>
      <c r="C235" s="28">
        <v>4.3500000000000005</v>
      </c>
      <c r="D235" s="28">
        <v>4.3817430813713338</v>
      </c>
      <c r="E235" s="28">
        <v>4.4342204126590747</v>
      </c>
      <c r="F235" s="28">
        <v>4.3607378887118653</v>
      </c>
      <c r="G235" s="28">
        <v>4.327711394347082</v>
      </c>
      <c r="H235" s="28">
        <v>4.3559892606361004</v>
      </c>
      <c r="I235" s="28">
        <v>4.3016866308687867</v>
      </c>
      <c r="J235" s="28">
        <v>4.3775505989260637</v>
      </c>
      <c r="K235" s="28">
        <v>4.3955896815562223</v>
      </c>
      <c r="L235" s="28">
        <v>4.3459928994315611</v>
      </c>
      <c r="M235" s="28">
        <v>4.3408877677465032</v>
      </c>
      <c r="N235" s="28">
        <v>4.3180144961743467</v>
      </c>
      <c r="O235" s="28">
        <v>4.370235144863396</v>
      </c>
      <c r="P235" s="28">
        <v>4.4057143840601078</v>
      </c>
      <c r="Q235" s="28">
        <v>4.4000673668889263</v>
      </c>
      <c r="R235" s="28">
        <v>4.3734721976357633</v>
      </c>
      <c r="S235" s="28">
        <v>4.3504420644755193</v>
      </c>
      <c r="T235" s="28">
        <v>4.3481889616647962</v>
      </c>
      <c r="U235" s="28">
        <v>4.3951333569363289</v>
      </c>
      <c r="V235" s="28">
        <v>4.4381704726500235</v>
      </c>
      <c r="W235" s="30"/>
    </row>
    <row r="236" spans="1:23" ht="15" thickBot="1" x14ac:dyDescent="0.25">
      <c r="A236" s="30"/>
      <c r="B236" s="134" t="s">
        <v>276</v>
      </c>
      <c r="C236" s="27">
        <v>0</v>
      </c>
      <c r="D236" s="27">
        <v>0</v>
      </c>
      <c r="E236" s="27">
        <v>0</v>
      </c>
      <c r="F236" s="27">
        <v>0</v>
      </c>
      <c r="G236" s="27">
        <v>0</v>
      </c>
      <c r="H236" s="27">
        <v>0</v>
      </c>
      <c r="I236" s="27">
        <v>0</v>
      </c>
      <c r="J236" s="27">
        <v>0</v>
      </c>
      <c r="K236" s="27">
        <v>0</v>
      </c>
      <c r="L236" s="27">
        <v>0</v>
      </c>
      <c r="M236" s="27">
        <v>0</v>
      </c>
      <c r="N236" s="27">
        <v>0</v>
      </c>
      <c r="O236" s="27">
        <v>0</v>
      </c>
      <c r="P236" s="27">
        <v>0</v>
      </c>
      <c r="Q236" s="27">
        <v>0</v>
      </c>
      <c r="R236" s="27">
        <v>0</v>
      </c>
      <c r="S236" s="27">
        <v>0</v>
      </c>
      <c r="T236" s="27">
        <v>0</v>
      </c>
      <c r="U236" s="27">
        <v>0</v>
      </c>
      <c r="V236" s="27">
        <v>0</v>
      </c>
      <c r="W236" s="30"/>
    </row>
    <row r="237" spans="1:23" x14ac:dyDescent="0.2">
      <c r="A237" s="30"/>
      <c r="B237" s="30"/>
      <c r="C237" s="30"/>
      <c r="D237" s="30"/>
      <c r="E237" s="30"/>
      <c r="F237" s="30"/>
      <c r="G237" s="30"/>
      <c r="H237" s="30"/>
      <c r="I237" s="30"/>
      <c r="J237" s="30"/>
      <c r="K237" s="30"/>
      <c r="L237" s="30"/>
      <c r="M237" s="30"/>
      <c r="N237" s="30"/>
      <c r="O237" s="30"/>
      <c r="P237" s="30"/>
      <c r="Q237" s="30"/>
      <c r="R237" s="30"/>
      <c r="S237" s="30"/>
      <c r="T237" s="30"/>
      <c r="U237" s="30"/>
      <c r="V237" s="30"/>
      <c r="W237" s="30"/>
    </row>
    <row r="238" spans="1:23" ht="15.75" thickBot="1" x14ac:dyDescent="0.3">
      <c r="A238" s="30"/>
      <c r="B238" s="23" t="s">
        <v>281</v>
      </c>
      <c r="C238" s="30"/>
      <c r="D238" s="30"/>
      <c r="E238" s="30"/>
      <c r="F238" s="30"/>
      <c r="G238" s="30"/>
      <c r="H238" s="30"/>
      <c r="I238" s="30"/>
      <c r="J238" s="30"/>
      <c r="K238" s="30"/>
      <c r="L238" s="30"/>
      <c r="M238" s="30"/>
      <c r="N238" s="30"/>
      <c r="O238" s="30"/>
      <c r="P238" s="30"/>
      <c r="Q238" s="30"/>
      <c r="R238" s="30"/>
      <c r="S238" s="30"/>
      <c r="T238" s="30"/>
      <c r="U238" s="30"/>
      <c r="V238" s="30"/>
      <c r="W238" s="30"/>
    </row>
    <row r="239" spans="1:23" ht="33" customHeight="1" thickBot="1" x14ac:dyDescent="0.25">
      <c r="A239" s="30"/>
      <c r="B239" s="140" t="s">
        <v>275</v>
      </c>
      <c r="C239" s="151" t="str">
        <f>LEFT(C$8,4)</f>
        <v>2018</v>
      </c>
      <c r="D239" s="151" t="str">
        <f t="shared" ref="D239:V239" si="13">LEFT(D$8,4)</f>
        <v>2019</v>
      </c>
      <c r="E239" s="151" t="str">
        <f t="shared" si="13"/>
        <v>2020</v>
      </c>
      <c r="F239" s="151" t="str">
        <f t="shared" si="13"/>
        <v>2021</v>
      </c>
      <c r="G239" s="151" t="str">
        <f t="shared" si="13"/>
        <v>2022</v>
      </c>
      <c r="H239" s="151" t="str">
        <f t="shared" si="13"/>
        <v>2023</v>
      </c>
      <c r="I239" s="151" t="str">
        <f t="shared" si="13"/>
        <v>2024</v>
      </c>
      <c r="J239" s="151" t="str">
        <f t="shared" si="13"/>
        <v>2025</v>
      </c>
      <c r="K239" s="151" t="str">
        <f t="shared" si="13"/>
        <v>2026</v>
      </c>
      <c r="L239" s="151" t="str">
        <f t="shared" si="13"/>
        <v>2027</v>
      </c>
      <c r="M239" s="151" t="str">
        <f t="shared" si="13"/>
        <v>2028</v>
      </c>
      <c r="N239" s="151" t="str">
        <f t="shared" si="13"/>
        <v>2029</v>
      </c>
      <c r="O239" s="151" t="str">
        <f t="shared" si="13"/>
        <v>2030</v>
      </c>
      <c r="P239" s="151" t="str">
        <f t="shared" si="13"/>
        <v>2031</v>
      </c>
      <c r="Q239" s="151" t="str">
        <f t="shared" si="13"/>
        <v>2032</v>
      </c>
      <c r="R239" s="151" t="str">
        <f t="shared" si="13"/>
        <v>2033</v>
      </c>
      <c r="S239" s="151" t="str">
        <f t="shared" si="13"/>
        <v>2034</v>
      </c>
      <c r="T239" s="151" t="str">
        <f t="shared" si="13"/>
        <v>2035</v>
      </c>
      <c r="U239" s="151" t="str">
        <f t="shared" si="13"/>
        <v>2036</v>
      </c>
      <c r="V239" s="151" t="str">
        <f t="shared" si="13"/>
        <v>2037</v>
      </c>
      <c r="W239" s="30"/>
    </row>
    <row r="240" spans="1:23" ht="15" thickBot="1" x14ac:dyDescent="0.25">
      <c r="A240" s="30"/>
      <c r="B240" s="134" t="s">
        <v>277</v>
      </c>
      <c r="C240" s="27">
        <v>1.2200959999999998</v>
      </c>
      <c r="D240" s="27">
        <v>1.2103181572596922</v>
      </c>
      <c r="E240" s="27">
        <v>1.2374899795762748</v>
      </c>
      <c r="F240" s="27">
        <v>1.2327971623282448</v>
      </c>
      <c r="G240" s="27">
        <v>1.2429991372396572</v>
      </c>
      <c r="H240" s="27">
        <v>1.2560012965925573</v>
      </c>
      <c r="I240" s="27">
        <v>1.2556318911532078</v>
      </c>
      <c r="J240" s="27">
        <v>1.2635171010869732</v>
      </c>
      <c r="K240" s="27">
        <v>1.2779603977094331</v>
      </c>
      <c r="L240" s="27">
        <v>1.2881395698159477</v>
      </c>
      <c r="M240" s="27">
        <v>1.2987793585814038</v>
      </c>
      <c r="N240" s="27">
        <v>1.2973473424338029</v>
      </c>
      <c r="O240" s="27">
        <v>1.2989070542888335</v>
      </c>
      <c r="P240" s="27">
        <v>1.3166476364995596</v>
      </c>
      <c r="Q240" s="27">
        <v>1.328910984973761</v>
      </c>
      <c r="R240" s="27">
        <v>1.3342924469297137</v>
      </c>
      <c r="S240" s="27">
        <v>1.3448729484024349</v>
      </c>
      <c r="T240" s="27">
        <v>1.3548195318989886</v>
      </c>
      <c r="U240" s="27">
        <v>1.3591247014637509</v>
      </c>
      <c r="V240" s="27">
        <v>1.3694315692776946</v>
      </c>
      <c r="W240" s="30"/>
    </row>
    <row r="241" spans="1:23" ht="15" thickBot="1" x14ac:dyDescent="0.25">
      <c r="A241" s="30"/>
      <c r="B241" s="134" t="s">
        <v>280</v>
      </c>
      <c r="C241" s="28">
        <v>0.86000000000000032</v>
      </c>
      <c r="D241" s="28">
        <v>0.85310796465469552</v>
      </c>
      <c r="E241" s="28">
        <v>0.872260365115201</v>
      </c>
      <c r="F241" s="28">
        <v>0.86895257389770197</v>
      </c>
      <c r="G241" s="28">
        <v>0.87614356413438355</v>
      </c>
      <c r="H241" s="28">
        <v>0.88530829956790158</v>
      </c>
      <c r="I241" s="28">
        <v>0.88504791950121753</v>
      </c>
      <c r="J241" s="28">
        <v>0.89060590882585888</v>
      </c>
      <c r="K241" s="28">
        <v>0.90078644797631569</v>
      </c>
      <c r="L241" s="28">
        <v>0.90796136536937522</v>
      </c>
      <c r="M241" s="28">
        <v>0.91546095420360807</v>
      </c>
      <c r="N241" s="28">
        <v>0.9144515796241186</v>
      </c>
      <c r="O241" s="28">
        <v>0.91555096212789411</v>
      </c>
      <c r="P241" s="28">
        <v>0.92805563446615635</v>
      </c>
      <c r="Q241" s="28">
        <v>0.9366996097663074</v>
      </c>
      <c r="R241" s="28">
        <v>0.94049280086120435</v>
      </c>
      <c r="S241" s="28">
        <v>0.94795060030201883</v>
      </c>
      <c r="T241" s="28">
        <v>0.95496157469012943</v>
      </c>
      <c r="U241" s="28">
        <v>0.95799612756604735</v>
      </c>
      <c r="V241" s="28">
        <v>0.96526105288339248</v>
      </c>
      <c r="W241" s="30"/>
    </row>
    <row r="242" spans="1:23" ht="15" thickBot="1" x14ac:dyDescent="0.25">
      <c r="A242" s="30"/>
      <c r="B242" s="134" t="s">
        <v>279</v>
      </c>
      <c r="C242" s="27">
        <v>0</v>
      </c>
      <c r="D242" s="27">
        <v>0</v>
      </c>
      <c r="E242" s="27">
        <v>0</v>
      </c>
      <c r="F242" s="27">
        <v>0</v>
      </c>
      <c r="G242" s="27">
        <v>0</v>
      </c>
      <c r="H242" s="27">
        <v>0</v>
      </c>
      <c r="I242" s="27">
        <v>0</v>
      </c>
      <c r="J242" s="27">
        <v>0</v>
      </c>
      <c r="K242" s="27">
        <v>0</v>
      </c>
      <c r="L242" s="27">
        <v>0</v>
      </c>
      <c r="M242" s="27">
        <v>0</v>
      </c>
      <c r="N242" s="27">
        <v>0</v>
      </c>
      <c r="O242" s="27">
        <v>0</v>
      </c>
      <c r="P242" s="27">
        <v>0</v>
      </c>
      <c r="Q242" s="27">
        <v>0</v>
      </c>
      <c r="R242" s="27">
        <v>0</v>
      </c>
      <c r="S242" s="27">
        <v>0</v>
      </c>
      <c r="T242" s="27">
        <v>0</v>
      </c>
      <c r="U242" s="27">
        <v>0</v>
      </c>
      <c r="V242" s="27">
        <v>0</v>
      </c>
      <c r="W242" s="30"/>
    </row>
    <row r="243" spans="1:23" ht="15" thickBot="1" x14ac:dyDescent="0.25">
      <c r="A243" s="30"/>
      <c r="B243" s="134" t="s">
        <v>278</v>
      </c>
      <c r="C243" s="28">
        <v>4.3500000000000005</v>
      </c>
      <c r="D243" s="28">
        <v>4.3151391235440997</v>
      </c>
      <c r="E243" s="28">
        <v>4.4120146375013078</v>
      </c>
      <c r="F243" s="28">
        <v>4.3952833679709338</v>
      </c>
      <c r="G243" s="28">
        <v>4.4316563999820575</v>
      </c>
      <c r="H243" s="28">
        <v>4.4780129106050861</v>
      </c>
      <c r="I243" s="28">
        <v>4.4766958718956982</v>
      </c>
      <c r="J243" s="28">
        <v>4.5048089574331307</v>
      </c>
      <c r="K243" s="28">
        <v>4.5563035449964868</v>
      </c>
      <c r="L243" s="28">
        <v>4.5925952783218449</v>
      </c>
      <c r="M243" s="28">
        <v>4.63052924509965</v>
      </c>
      <c r="N243" s="28">
        <v>4.6254236876336279</v>
      </c>
      <c r="O243" s="28">
        <v>4.6309845177399325</v>
      </c>
      <c r="P243" s="28">
        <v>4.6942348952648638</v>
      </c>
      <c r="Q243" s="28">
        <v>4.7379573284691157</v>
      </c>
      <c r="R243" s="28">
        <v>4.7571438183095829</v>
      </c>
      <c r="S243" s="28">
        <v>4.7948664085044008</v>
      </c>
      <c r="T243" s="28">
        <v>4.8303288952349606</v>
      </c>
      <c r="U243" s="28">
        <v>4.8456780871073342</v>
      </c>
      <c r="V243" s="28">
        <v>4.8824250930729765</v>
      </c>
      <c r="W243" s="30"/>
    </row>
    <row r="244" spans="1:23" ht="15" thickBot="1" x14ac:dyDescent="0.25">
      <c r="A244" s="30"/>
      <c r="B244" s="134" t="s">
        <v>276</v>
      </c>
      <c r="C244" s="27">
        <v>0</v>
      </c>
      <c r="D244" s="27">
        <v>0</v>
      </c>
      <c r="E244" s="27">
        <v>0</v>
      </c>
      <c r="F244" s="27">
        <v>0</v>
      </c>
      <c r="G244" s="27">
        <v>0</v>
      </c>
      <c r="H244" s="27">
        <v>0</v>
      </c>
      <c r="I244" s="27">
        <v>0</v>
      </c>
      <c r="J244" s="27">
        <v>0</v>
      </c>
      <c r="K244" s="27">
        <v>0</v>
      </c>
      <c r="L244" s="27">
        <v>0</v>
      </c>
      <c r="M244" s="27">
        <v>0</v>
      </c>
      <c r="N244" s="27">
        <v>0</v>
      </c>
      <c r="O244" s="27">
        <v>0</v>
      </c>
      <c r="P244" s="27">
        <v>0</v>
      </c>
      <c r="Q244" s="27">
        <v>0</v>
      </c>
      <c r="R244" s="27">
        <v>0</v>
      </c>
      <c r="S244" s="27">
        <v>0</v>
      </c>
      <c r="T244" s="27">
        <v>0</v>
      </c>
      <c r="U244" s="27">
        <v>0</v>
      </c>
      <c r="V244" s="27">
        <v>0</v>
      </c>
      <c r="W244" s="30"/>
    </row>
    <row r="245" spans="1:23" x14ac:dyDescent="0.2">
      <c r="A245" s="30"/>
      <c r="B245" s="30"/>
      <c r="C245" s="30"/>
      <c r="D245" s="30"/>
      <c r="E245" s="30"/>
      <c r="F245" s="30"/>
      <c r="G245" s="30"/>
      <c r="H245" s="30"/>
      <c r="I245" s="30"/>
      <c r="J245" s="30"/>
      <c r="K245" s="30"/>
      <c r="L245" s="30"/>
      <c r="M245" s="30"/>
      <c r="N245" s="30"/>
      <c r="O245" s="30"/>
      <c r="P245" s="30"/>
      <c r="Q245" s="30"/>
      <c r="R245" s="30"/>
      <c r="S245" s="30"/>
      <c r="T245" s="30"/>
      <c r="U245" s="30"/>
      <c r="V245" s="30"/>
      <c r="W245" s="30"/>
    </row>
    <row r="246" spans="1:23" ht="15" x14ac:dyDescent="0.25">
      <c r="A246" s="30"/>
      <c r="B246" s="23" t="s">
        <v>284</v>
      </c>
      <c r="C246" s="30"/>
      <c r="D246" s="30"/>
      <c r="E246" s="30"/>
      <c r="F246" s="30"/>
      <c r="G246" s="30"/>
      <c r="H246" s="30"/>
      <c r="I246" s="30"/>
      <c r="J246" s="30"/>
      <c r="K246" s="30"/>
      <c r="L246" s="30"/>
      <c r="M246" s="30"/>
      <c r="N246" s="30"/>
      <c r="O246" s="30"/>
      <c r="P246" s="30"/>
      <c r="Q246" s="30"/>
      <c r="R246" s="30"/>
      <c r="S246" s="30"/>
      <c r="T246" s="30"/>
      <c r="U246" s="30"/>
      <c r="V246" s="30"/>
      <c r="W246" s="30"/>
    </row>
    <row r="247" spans="1:23" ht="15.75" thickBot="1" x14ac:dyDescent="0.3">
      <c r="A247" s="30"/>
      <c r="B247" s="23" t="s">
        <v>261</v>
      </c>
      <c r="C247" s="30"/>
      <c r="D247" s="30"/>
      <c r="E247" s="30"/>
      <c r="F247" s="30"/>
      <c r="G247" s="30"/>
      <c r="H247" s="30"/>
      <c r="I247" s="30"/>
      <c r="J247" s="30"/>
      <c r="K247" s="30"/>
      <c r="L247" s="30"/>
      <c r="M247" s="30"/>
      <c r="N247" s="30"/>
      <c r="O247" s="30"/>
      <c r="P247" s="30"/>
      <c r="Q247" s="30"/>
      <c r="R247" s="30"/>
      <c r="S247" s="30"/>
      <c r="T247" s="30"/>
      <c r="U247" s="30"/>
      <c r="V247" s="30"/>
      <c r="W247" s="30"/>
    </row>
    <row r="248" spans="1:23" ht="33" customHeight="1" thickBot="1" x14ac:dyDescent="0.25">
      <c r="A248" s="30"/>
      <c r="B248" s="140" t="s">
        <v>275</v>
      </c>
      <c r="C248" s="151" t="str">
        <f>'Demand Summary'!D$5</f>
        <v>2018-19</v>
      </c>
      <c r="D248" s="151" t="str">
        <f>'Demand Summary'!E$5</f>
        <v>2019-20</v>
      </c>
      <c r="E248" s="151" t="str">
        <f>'Demand Summary'!F$5</f>
        <v>2020-21</v>
      </c>
      <c r="F248" s="151" t="str">
        <f>'Demand Summary'!G$5</f>
        <v>2021-22</v>
      </c>
      <c r="G248" s="151" t="str">
        <f>'Demand Summary'!H$5</f>
        <v>2022-23</v>
      </c>
      <c r="H248" s="151" t="str">
        <f>'Demand Summary'!I$5</f>
        <v>2023-24</v>
      </c>
      <c r="I248" s="151" t="str">
        <f>'Demand Summary'!J$5</f>
        <v>2024-25</v>
      </c>
      <c r="J248" s="151" t="str">
        <f>'Demand Summary'!K$5</f>
        <v>2025-26</v>
      </c>
      <c r="K248" s="151" t="str">
        <f>'Demand Summary'!L$5</f>
        <v>2026-27</v>
      </c>
      <c r="L248" s="151" t="str">
        <f>'Demand Summary'!M$5</f>
        <v>2027-28</v>
      </c>
      <c r="M248" s="151" t="str">
        <f>'Demand Summary'!N$5</f>
        <v>2028-29</v>
      </c>
      <c r="N248" s="151" t="str">
        <f>'Demand Summary'!O$5</f>
        <v>2029-30</v>
      </c>
      <c r="O248" s="151" t="str">
        <f>'Demand Summary'!P$5</f>
        <v>2030-31</v>
      </c>
      <c r="P248" s="151" t="str">
        <f>'Demand Summary'!Q$5</f>
        <v>2031-32</v>
      </c>
      <c r="Q248" s="151" t="str">
        <f>'Demand Summary'!R$5</f>
        <v>2032-33</v>
      </c>
      <c r="R248" s="151" t="str">
        <f>'Demand Summary'!S$5</f>
        <v>2033-34</v>
      </c>
      <c r="S248" s="151" t="str">
        <f>'Demand Summary'!T$5</f>
        <v>2034-35</v>
      </c>
      <c r="T248" s="151" t="str">
        <f>'Demand Summary'!U$5</f>
        <v>2035-36</v>
      </c>
      <c r="U248" s="151" t="str">
        <f>'Demand Summary'!V$5</f>
        <v>2036-37</v>
      </c>
      <c r="V248" s="151" t="str">
        <f>'Demand Summary'!W$5</f>
        <v>2037-38</v>
      </c>
      <c r="W248" s="30"/>
    </row>
    <row r="249" spans="1:23" ht="15" thickBot="1" x14ac:dyDescent="0.25">
      <c r="A249" s="30"/>
      <c r="B249" s="134" t="s">
        <v>277</v>
      </c>
      <c r="C249" s="27">
        <v>5.55</v>
      </c>
      <c r="D249" s="27">
        <v>5.5981921275371844</v>
      </c>
      <c r="E249" s="27">
        <v>5.5930612622236824</v>
      </c>
      <c r="F249" s="27">
        <v>5.6309156463144046</v>
      </c>
      <c r="G249" s="27">
        <v>5.4322181362478412</v>
      </c>
      <c r="H249" s="27">
        <v>5.4310019311364934</v>
      </c>
      <c r="I249" s="27">
        <v>5.4590506615169678</v>
      </c>
      <c r="J249" s="27">
        <v>5.4813224176185384</v>
      </c>
      <c r="K249" s="27">
        <v>5.5188727504314228</v>
      </c>
      <c r="L249" s="27">
        <v>5.5442990385405526</v>
      </c>
      <c r="M249" s="27">
        <v>5.6163211849782222</v>
      </c>
      <c r="N249" s="27">
        <v>5.6580522228613681</v>
      </c>
      <c r="O249" s="27">
        <v>5.7062063439888231</v>
      </c>
      <c r="P249" s="27">
        <v>5.6990231325499217</v>
      </c>
      <c r="Q249" s="27">
        <v>5.677549511052673</v>
      </c>
      <c r="R249" s="27">
        <v>5.6811981263867182</v>
      </c>
      <c r="S249" s="27">
        <v>5.7280980359930957</v>
      </c>
      <c r="T249" s="27">
        <v>5.7920248171583504</v>
      </c>
      <c r="U249" s="27">
        <v>5.7972697017010404</v>
      </c>
      <c r="V249" s="27">
        <v>5.8427253677376907</v>
      </c>
      <c r="W249" s="30"/>
    </row>
    <row r="250" spans="1:23" ht="15" thickBot="1" x14ac:dyDescent="0.25">
      <c r="A250" s="30"/>
      <c r="B250" s="134" t="s">
        <v>280</v>
      </c>
      <c r="C250" s="28">
        <v>13.2</v>
      </c>
      <c r="D250" s="28">
        <v>13.314619114142495</v>
      </c>
      <c r="E250" s="28">
        <v>13.302415975018491</v>
      </c>
      <c r="F250" s="28">
        <v>13.392448023666697</v>
      </c>
      <c r="G250" s="28">
        <v>12.919870161886763</v>
      </c>
      <c r="H250" s="28">
        <v>12.916977565946258</v>
      </c>
      <c r="I250" s="28">
        <v>12.983688059824139</v>
      </c>
      <c r="J250" s="28">
        <v>13.03665872298463</v>
      </c>
      <c r="K250" s="28">
        <v>13.125967622647707</v>
      </c>
      <c r="L250" s="28">
        <v>13.186440956528882</v>
      </c>
      <c r="M250" s="28">
        <v>13.357736872380634</v>
      </c>
      <c r="N250" s="28">
        <v>13.456989070589199</v>
      </c>
      <c r="O250" s="28">
        <v>13.571517791108549</v>
      </c>
      <c r="P250" s="28">
        <v>13.554433396334943</v>
      </c>
      <c r="Q250" s="28">
        <v>13.503360999260407</v>
      </c>
      <c r="R250" s="28">
        <v>13.51203878708192</v>
      </c>
      <c r="S250" s="28">
        <v>13.623584518037628</v>
      </c>
      <c r="T250" s="28">
        <v>13.7756265921604</v>
      </c>
      <c r="U250" s="28">
        <v>13.788100912153823</v>
      </c>
      <c r="V250" s="28">
        <v>13.896211685430183</v>
      </c>
      <c r="W250" s="30"/>
    </row>
    <row r="251" spans="1:23" ht="15" thickBot="1" x14ac:dyDescent="0.25">
      <c r="A251" s="30"/>
      <c r="B251" s="134" t="s">
        <v>279</v>
      </c>
      <c r="C251" s="27">
        <v>0.5</v>
      </c>
      <c r="D251" s="27">
        <v>0.50434163311145852</v>
      </c>
      <c r="E251" s="27">
        <v>0.50387939299312734</v>
      </c>
      <c r="F251" s="27">
        <v>0.50728969786616318</v>
      </c>
      <c r="G251" s="27">
        <v>0.48938902128359274</v>
      </c>
      <c r="H251" s="27">
        <v>0.48927945325554489</v>
      </c>
      <c r="I251" s="27">
        <v>0.49180636590243765</v>
      </c>
      <c r="J251" s="27">
        <v>0.49381283041609336</v>
      </c>
      <c r="K251" s="27">
        <v>0.49719574328211991</v>
      </c>
      <c r="L251" s="27">
        <v>0.49948639986852683</v>
      </c>
      <c r="M251" s="27">
        <v>0.50597488152957837</v>
      </c>
      <c r="N251" s="27">
        <v>0.50973443449202449</v>
      </c>
      <c r="O251" s="27">
        <v>0.51407264360260641</v>
      </c>
      <c r="P251" s="27">
        <v>0.51342550743693849</v>
      </c>
      <c r="Q251" s="27">
        <v>0.5114909469416915</v>
      </c>
      <c r="R251" s="27">
        <v>0.51181965102584215</v>
      </c>
      <c r="S251" s="27">
        <v>0.51604486810749961</v>
      </c>
      <c r="T251" s="27">
        <v>0.52180403758184468</v>
      </c>
      <c r="U251" s="27">
        <v>0.52227654970280923</v>
      </c>
      <c r="V251" s="27">
        <v>0.52637165475115566</v>
      </c>
      <c r="W251" s="30"/>
    </row>
    <row r="252" spans="1:23" ht="15" thickBot="1" x14ac:dyDescent="0.25">
      <c r="A252" s="30"/>
      <c r="B252" s="134" t="s">
        <v>278</v>
      </c>
      <c r="C252" s="28">
        <v>2.2899999999999991</v>
      </c>
      <c r="D252" s="28">
        <v>2.3098846796504766</v>
      </c>
      <c r="E252" s="28">
        <v>2.3077676199085069</v>
      </c>
      <c r="F252" s="28">
        <v>2.3233868162270213</v>
      </c>
      <c r="G252" s="28">
        <v>2.241401717478837</v>
      </c>
      <c r="H252" s="28">
        <v>2.2408998959103705</v>
      </c>
      <c r="I252" s="28">
        <v>2.2524731558331226</v>
      </c>
      <c r="J252" s="28">
        <v>2.2616627633056652</v>
      </c>
      <c r="K252" s="28">
        <v>2.2771565042320603</v>
      </c>
      <c r="L252" s="28">
        <v>2.2876477113978098</v>
      </c>
      <c r="M252" s="28">
        <v>2.3173649574054274</v>
      </c>
      <c r="N252" s="28">
        <v>2.3345837099734297</v>
      </c>
      <c r="O252" s="28">
        <v>2.3544527076998918</v>
      </c>
      <c r="P252" s="28">
        <v>2.3514888240611391</v>
      </c>
      <c r="Q252" s="28">
        <v>2.3426285369929047</v>
      </c>
      <c r="R252" s="28">
        <v>2.3441340016983006</v>
      </c>
      <c r="S252" s="28">
        <v>2.3634854959322844</v>
      </c>
      <c r="T252" s="28">
        <v>2.3898624921247951</v>
      </c>
      <c r="U252" s="28">
        <v>2.3920265976388038</v>
      </c>
      <c r="V252" s="28">
        <v>2.4107821787602326</v>
      </c>
      <c r="W252" s="30"/>
    </row>
    <row r="253" spans="1:23" ht="15" thickBot="1" x14ac:dyDescent="0.25">
      <c r="A253" s="30"/>
      <c r="B253" s="134" t="s">
        <v>276</v>
      </c>
      <c r="C253" s="27">
        <v>1.6669540861757071</v>
      </c>
      <c r="D253" s="27">
        <v>1.6814286922873478</v>
      </c>
      <c r="E253" s="27">
        <v>1.6798876261792479</v>
      </c>
      <c r="F253" s="27">
        <v>1.6912572694656802</v>
      </c>
      <c r="G253" s="27">
        <v>1.6315780575164176</v>
      </c>
      <c r="H253" s="27">
        <v>1.6312127677722756</v>
      </c>
      <c r="I253" s="27">
        <v>1.6396372624965601</v>
      </c>
      <c r="J253" s="27">
        <v>1.6463266309361657</v>
      </c>
      <c r="K253" s="27">
        <v>1.6576049517865634</v>
      </c>
      <c r="L253" s="27">
        <v>1.6652417905000405</v>
      </c>
      <c r="M253" s="27">
        <v>1.6868737925359696</v>
      </c>
      <c r="N253" s="27">
        <v>1.6994077968818537</v>
      </c>
      <c r="O253" s="27">
        <v>1.7138709876889919</v>
      </c>
      <c r="P253" s="27">
        <v>1.7117134951376514</v>
      </c>
      <c r="Q253" s="27">
        <v>1.7052638480926383</v>
      </c>
      <c r="R253" s="27">
        <v>1.7063597173250677</v>
      </c>
      <c r="S253" s="27">
        <v>1.7204462030835579</v>
      </c>
      <c r="T253" s="27">
        <v>1.7396467452600426</v>
      </c>
      <c r="U253" s="27">
        <v>1.7412220572816572</v>
      </c>
      <c r="V253" s="27">
        <v>1.7548747614689795</v>
      </c>
      <c r="W253" s="30"/>
    </row>
    <row r="254" spans="1:23" x14ac:dyDescent="0.2">
      <c r="A254" s="30"/>
      <c r="B254" s="30"/>
      <c r="C254" s="30"/>
      <c r="D254" s="30"/>
      <c r="E254" s="30"/>
      <c r="F254" s="30"/>
      <c r="G254" s="30"/>
      <c r="H254" s="30"/>
      <c r="I254" s="30"/>
      <c r="J254" s="30"/>
      <c r="K254" s="30"/>
      <c r="L254" s="30"/>
      <c r="M254" s="30"/>
      <c r="N254" s="30"/>
      <c r="O254" s="30"/>
      <c r="P254" s="30"/>
      <c r="Q254" s="30"/>
      <c r="R254" s="30"/>
      <c r="S254" s="30"/>
      <c r="T254" s="30"/>
      <c r="U254" s="30"/>
      <c r="V254" s="30"/>
      <c r="W254" s="30"/>
    </row>
    <row r="255" spans="1:23" ht="15.75" thickBot="1" x14ac:dyDescent="0.3">
      <c r="A255" s="30"/>
      <c r="B255" s="23" t="s">
        <v>281</v>
      </c>
      <c r="C255" s="30"/>
      <c r="D255" s="30"/>
      <c r="E255" s="30"/>
      <c r="F255" s="30"/>
      <c r="G255" s="30"/>
      <c r="H255" s="30"/>
      <c r="I255" s="30"/>
      <c r="J255" s="30"/>
      <c r="K255" s="30"/>
      <c r="L255" s="30"/>
      <c r="M255" s="30"/>
      <c r="N255" s="30"/>
      <c r="O255" s="30"/>
      <c r="P255" s="30"/>
      <c r="Q255" s="30"/>
      <c r="R255" s="30"/>
      <c r="S255" s="30"/>
      <c r="T255" s="30"/>
      <c r="U255" s="30"/>
      <c r="V255" s="30"/>
      <c r="W255" s="30"/>
    </row>
    <row r="256" spans="1:23" ht="33" customHeight="1" thickBot="1" x14ac:dyDescent="0.25">
      <c r="A256" s="30"/>
      <c r="B256" s="140" t="s">
        <v>275</v>
      </c>
      <c r="C256" s="151" t="str">
        <f>LEFT(C$8,4)</f>
        <v>2018</v>
      </c>
      <c r="D256" s="151" t="str">
        <f t="shared" ref="D256:V256" si="14">LEFT(D$8,4)</f>
        <v>2019</v>
      </c>
      <c r="E256" s="151" t="str">
        <f t="shared" si="14"/>
        <v>2020</v>
      </c>
      <c r="F256" s="151" t="str">
        <f t="shared" si="14"/>
        <v>2021</v>
      </c>
      <c r="G256" s="151" t="str">
        <f t="shared" si="14"/>
        <v>2022</v>
      </c>
      <c r="H256" s="151" t="str">
        <f t="shared" si="14"/>
        <v>2023</v>
      </c>
      <c r="I256" s="151" t="str">
        <f t="shared" si="14"/>
        <v>2024</v>
      </c>
      <c r="J256" s="151" t="str">
        <f t="shared" si="14"/>
        <v>2025</v>
      </c>
      <c r="K256" s="151" t="str">
        <f t="shared" si="14"/>
        <v>2026</v>
      </c>
      <c r="L256" s="151" t="str">
        <f t="shared" si="14"/>
        <v>2027</v>
      </c>
      <c r="M256" s="151" t="str">
        <f t="shared" si="14"/>
        <v>2028</v>
      </c>
      <c r="N256" s="151" t="str">
        <f t="shared" si="14"/>
        <v>2029</v>
      </c>
      <c r="O256" s="151" t="str">
        <f t="shared" si="14"/>
        <v>2030</v>
      </c>
      <c r="P256" s="151" t="str">
        <f t="shared" si="14"/>
        <v>2031</v>
      </c>
      <c r="Q256" s="151" t="str">
        <f t="shared" si="14"/>
        <v>2032</v>
      </c>
      <c r="R256" s="151" t="str">
        <f t="shared" si="14"/>
        <v>2033</v>
      </c>
      <c r="S256" s="151" t="str">
        <f t="shared" si="14"/>
        <v>2034</v>
      </c>
      <c r="T256" s="151" t="str">
        <f t="shared" si="14"/>
        <v>2035</v>
      </c>
      <c r="U256" s="151" t="str">
        <f t="shared" si="14"/>
        <v>2036</v>
      </c>
      <c r="V256" s="151" t="str">
        <f t="shared" si="14"/>
        <v>2037</v>
      </c>
      <c r="W256" s="30"/>
    </row>
    <row r="257" spans="1:23" ht="15" thickBot="1" x14ac:dyDescent="0.25">
      <c r="A257" s="30"/>
      <c r="B257" s="134" t="s">
        <v>277</v>
      </c>
      <c r="C257" s="27">
        <v>5.55</v>
      </c>
      <c r="D257" s="27">
        <v>5.6148461360989659</v>
      </c>
      <c r="E257" s="27">
        <v>5.6256995561512602</v>
      </c>
      <c r="F257" s="27">
        <v>5.6641743204939479</v>
      </c>
      <c r="G257" s="27">
        <v>5.5130495924062322</v>
      </c>
      <c r="H257" s="27">
        <v>5.5162812287139387</v>
      </c>
      <c r="I257" s="27">
        <v>5.5574388609347212</v>
      </c>
      <c r="J257" s="27">
        <v>5.5486280789259759</v>
      </c>
      <c r="K257" s="27">
        <v>5.6025293335677109</v>
      </c>
      <c r="L257" s="27">
        <v>5.6803325020324777</v>
      </c>
      <c r="M257" s="27">
        <v>5.7242644635362883</v>
      </c>
      <c r="N257" s="27">
        <v>5.7848424007382837</v>
      </c>
      <c r="O257" s="27">
        <v>5.7910922634088475</v>
      </c>
      <c r="P257" s="27">
        <v>5.815786842741316</v>
      </c>
      <c r="Q257" s="27">
        <v>5.8310608973654734</v>
      </c>
      <c r="R257" s="27">
        <v>5.8283780294873777</v>
      </c>
      <c r="S257" s="27">
        <v>5.8424325987124002</v>
      </c>
      <c r="T257" s="27">
        <v>5.891455911757598</v>
      </c>
      <c r="U257" s="27">
        <v>5.933863516512492</v>
      </c>
      <c r="V257" s="27">
        <v>5.9685883632528416</v>
      </c>
      <c r="W257" s="30"/>
    </row>
    <row r="258" spans="1:23" ht="15" thickBot="1" x14ac:dyDescent="0.25">
      <c r="A258" s="30"/>
      <c r="B258" s="134" t="s">
        <v>280</v>
      </c>
      <c r="C258" s="28">
        <v>13.2</v>
      </c>
      <c r="D258" s="28">
        <v>13.354228648019163</v>
      </c>
      <c r="E258" s="28">
        <v>13.380042187602996</v>
      </c>
      <c r="F258" s="28">
        <v>13.471549735228844</v>
      </c>
      <c r="G258" s="28">
        <v>13.112117949506711</v>
      </c>
      <c r="H258" s="28">
        <v>13.119804003427742</v>
      </c>
      <c r="I258" s="28">
        <v>13.217692426006899</v>
      </c>
      <c r="J258" s="28">
        <v>13.196737052580694</v>
      </c>
      <c r="K258" s="28">
        <v>13.324934631188063</v>
      </c>
      <c r="L258" s="28">
        <v>13.509980004833995</v>
      </c>
      <c r="M258" s="28">
        <v>13.614466832194411</v>
      </c>
      <c r="N258" s="28">
        <v>13.758544088242399</v>
      </c>
      <c r="O258" s="28">
        <v>13.773408626485901</v>
      </c>
      <c r="P258" s="28">
        <v>13.832141680033393</v>
      </c>
      <c r="Q258" s="28">
        <v>13.868469161301659</v>
      </c>
      <c r="R258" s="28">
        <v>13.862088286348349</v>
      </c>
      <c r="S258" s="28">
        <v>13.895515369910569</v>
      </c>
      <c r="T258" s="28">
        <v>14.012111357693742</v>
      </c>
      <c r="U258" s="28">
        <v>14.112972687921598</v>
      </c>
      <c r="V258" s="28">
        <v>14.195561512601348</v>
      </c>
      <c r="W258" s="30"/>
    </row>
    <row r="259" spans="1:23" ht="15" thickBot="1" x14ac:dyDescent="0.25">
      <c r="A259" s="30"/>
      <c r="B259" s="134" t="s">
        <v>279</v>
      </c>
      <c r="C259" s="27">
        <v>0.5</v>
      </c>
      <c r="D259" s="27">
        <v>0.50584199424314846</v>
      </c>
      <c r="E259" s="27">
        <v>0.50681977983344595</v>
      </c>
      <c r="F259" s="27">
        <v>0.51028597481927562</v>
      </c>
      <c r="G259" s="27">
        <v>0.49667113445100952</v>
      </c>
      <c r="H259" s="27">
        <v>0.49696227285711103</v>
      </c>
      <c r="I259" s="27">
        <v>0.50067016765177641</v>
      </c>
      <c r="J259" s="27">
        <v>0.49987640350684259</v>
      </c>
      <c r="K259" s="27">
        <v>0.50473237239348734</v>
      </c>
      <c r="L259" s="27">
        <v>0.51174166684977251</v>
      </c>
      <c r="M259" s="27">
        <v>0.51569950121948338</v>
      </c>
      <c r="N259" s="27">
        <v>0.52115697303948494</v>
      </c>
      <c r="O259" s="27">
        <v>0.52172002373052706</v>
      </c>
      <c r="P259" s="27">
        <v>0.52394476060732842</v>
      </c>
      <c r="Q259" s="27">
        <v>0.52532080156445815</v>
      </c>
      <c r="R259" s="27">
        <v>0.52507910175561889</v>
      </c>
      <c r="S259" s="27">
        <v>0.52634527916327656</v>
      </c>
      <c r="T259" s="27">
        <v>0.53076179385203304</v>
      </c>
      <c r="U259" s="27">
        <v>0.53458229878490471</v>
      </c>
      <c r="V259" s="27">
        <v>0.5377106633561084</v>
      </c>
      <c r="W259" s="30"/>
    </row>
    <row r="260" spans="1:23" ht="15" thickBot="1" x14ac:dyDescent="0.25">
      <c r="A260" s="30"/>
      <c r="B260" s="134" t="s">
        <v>278</v>
      </c>
      <c r="C260" s="28">
        <v>2.2899999999999991</v>
      </c>
      <c r="D260" s="28">
        <v>2.3167563336336272</v>
      </c>
      <c r="E260" s="28">
        <v>2.3212345916371824</v>
      </c>
      <c r="F260" s="28">
        <v>2.3371097646722703</v>
      </c>
      <c r="G260" s="28">
        <v>2.2747537957856316</v>
      </c>
      <c r="H260" s="28">
        <v>2.2760872096855671</v>
      </c>
      <c r="I260" s="28">
        <v>2.2930693678451313</v>
      </c>
      <c r="J260" s="28">
        <v>2.2894339280613423</v>
      </c>
      <c r="K260" s="28">
        <v>2.3116742655621643</v>
      </c>
      <c r="L260" s="28">
        <v>2.3437768341719512</v>
      </c>
      <c r="M260" s="28">
        <v>2.3619037155852354</v>
      </c>
      <c r="N260" s="28">
        <v>2.3868989365208328</v>
      </c>
      <c r="O260" s="28">
        <v>2.3894777086858028</v>
      </c>
      <c r="P260" s="28">
        <v>2.3996670035815413</v>
      </c>
      <c r="Q260" s="28">
        <v>2.4059692711652012</v>
      </c>
      <c r="R260" s="28">
        <v>2.4048622860407285</v>
      </c>
      <c r="S260" s="28">
        <v>2.4106613785678093</v>
      </c>
      <c r="T260" s="28">
        <v>2.4308890158423111</v>
      </c>
      <c r="U260" s="28">
        <v>2.4483869284348714</v>
      </c>
      <c r="V260" s="28">
        <v>2.4627148381709745</v>
      </c>
      <c r="W260" s="30"/>
    </row>
    <row r="261" spans="1:23" ht="15" thickBot="1" x14ac:dyDescent="0.25">
      <c r="A261" s="30"/>
      <c r="B261" s="134" t="s">
        <v>276</v>
      </c>
      <c r="C261" s="27">
        <v>1.6669540861757071</v>
      </c>
      <c r="D261" s="27">
        <v>1.6864307585257734</v>
      </c>
      <c r="E261" s="27">
        <v>1.6896906058960752</v>
      </c>
      <c r="F261" s="27">
        <v>1.7012465816862914</v>
      </c>
      <c r="G261" s="27">
        <v>1.6558559541172784</v>
      </c>
      <c r="H261" s="27">
        <v>1.6568265828286606</v>
      </c>
      <c r="I261" s="27">
        <v>1.6691883635868159</v>
      </c>
      <c r="J261" s="27">
        <v>1.6665420268171083</v>
      </c>
      <c r="K261" s="27">
        <v>1.6827313811729709</v>
      </c>
      <c r="L261" s="27">
        <v>1.7060997252431989</v>
      </c>
      <c r="M261" s="27">
        <v>1.7192947815931987</v>
      </c>
      <c r="N261" s="27">
        <v>1.7374894914942729</v>
      </c>
      <c r="O261" s="27">
        <v>1.7393666507945866</v>
      </c>
      <c r="P261" s="27">
        <v>1.7467837192494784</v>
      </c>
      <c r="Q261" s="27">
        <v>1.7513713134419504</v>
      </c>
      <c r="R261" s="27">
        <v>1.7505655084740113</v>
      </c>
      <c r="S261" s="27">
        <v>1.7547868276810554</v>
      </c>
      <c r="T261" s="27">
        <v>1.7695110820952138</v>
      </c>
      <c r="U261" s="27">
        <v>1.7822482947134297</v>
      </c>
      <c r="V261" s="27">
        <v>1.7926779749234605</v>
      </c>
      <c r="W261" s="30"/>
    </row>
    <row r="262" spans="1:23" x14ac:dyDescent="0.2">
      <c r="A262" s="30"/>
      <c r="B262" s="30"/>
      <c r="C262" s="30"/>
      <c r="D262" s="30"/>
      <c r="E262" s="30"/>
      <c r="F262" s="30"/>
      <c r="G262" s="30"/>
      <c r="H262" s="30"/>
      <c r="I262" s="30"/>
      <c r="J262" s="30"/>
      <c r="K262" s="30"/>
      <c r="L262" s="30"/>
      <c r="M262" s="30"/>
      <c r="N262" s="30"/>
      <c r="O262" s="30"/>
      <c r="P262" s="30"/>
      <c r="Q262" s="30"/>
      <c r="R262" s="30"/>
      <c r="S262" s="30"/>
      <c r="T262" s="30"/>
      <c r="U262" s="30"/>
      <c r="V262" s="30"/>
      <c r="W262" s="30"/>
    </row>
  </sheetData>
  <mergeCells count="1">
    <mergeCell ref="B2:E2"/>
  </mergeCells>
  <hyperlinks>
    <hyperlink ref="B1" location="'Assumptions Summary'!A1" display="Go to Assumptions Summary" xr:uid="{7F1FD7B0-5C7A-4230-A713-679EC71B5511}"/>
  </hyperlinks>
  <pageMargins left="0.7" right="0.7" top="0.75" bottom="0.75" header="0.3" footer="0.3"/>
  <pageSetup paperSize="9" scale="37" orientation="landscape" verticalDpi="0" r:id="rId1"/>
  <rowBreaks count="4" manualBreakCount="4">
    <brk id="39" max="16383" man="1"/>
    <brk id="89" max="16383" man="1"/>
    <brk id="159" max="16383" man="1"/>
    <brk id="21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sheetPr>
  <dimension ref="A1:AV87"/>
  <sheetViews>
    <sheetView zoomScaleNormal="100" workbookViewId="0"/>
  </sheetViews>
  <sheetFormatPr defaultColWidth="9" defaultRowHeight="12.75" x14ac:dyDescent="0.2"/>
  <cols>
    <col min="1" max="1" width="3.625" style="91" customWidth="1"/>
    <col min="2" max="2" width="16.625" style="91" customWidth="1"/>
    <col min="3" max="23" width="9.125" style="91" customWidth="1"/>
    <col min="24" max="16384" width="9" style="91"/>
  </cols>
  <sheetData>
    <row r="1" spans="1:48" ht="15" x14ac:dyDescent="0.25">
      <c r="A1" s="159"/>
      <c r="B1" s="292" t="s">
        <v>1127</v>
      </c>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row>
    <row r="2" spans="1:48" ht="20.25" thickBot="1" x14ac:dyDescent="0.35">
      <c r="A2" s="92"/>
      <c r="B2" s="406" t="s">
        <v>337</v>
      </c>
      <c r="C2" s="406"/>
      <c r="D2" s="406"/>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row>
    <row r="3" spans="1:48" ht="30" customHeight="1" thickTop="1" x14ac:dyDescent="0.2">
      <c r="A3" s="92"/>
      <c r="B3" s="427" t="s">
        <v>1002</v>
      </c>
      <c r="C3" s="427"/>
      <c r="D3" s="427"/>
      <c r="E3" s="427"/>
      <c r="F3" s="427"/>
      <c r="G3" s="427"/>
      <c r="H3" s="427"/>
      <c r="I3" s="427"/>
      <c r="J3" s="427"/>
      <c r="K3" s="427"/>
      <c r="L3" s="427"/>
      <c r="M3" s="427"/>
      <c r="N3" s="427"/>
      <c r="O3" s="427"/>
      <c r="P3" s="427"/>
      <c r="Q3" s="427"/>
      <c r="R3" s="427"/>
      <c r="S3" s="427"/>
      <c r="T3" s="427"/>
      <c r="U3" s="427"/>
      <c r="V3" s="427"/>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row>
    <row r="4" spans="1:48" x14ac:dyDescent="0.2">
      <c r="A4" s="92"/>
      <c r="B4" s="427"/>
      <c r="C4" s="427"/>
      <c r="D4" s="427"/>
      <c r="E4" s="427"/>
      <c r="F4" s="427"/>
      <c r="G4" s="427"/>
      <c r="H4" s="427"/>
      <c r="I4" s="427"/>
      <c r="J4" s="427"/>
      <c r="K4" s="427"/>
      <c r="L4" s="427"/>
      <c r="M4" s="427"/>
      <c r="N4" s="427"/>
      <c r="O4" s="427"/>
      <c r="P4" s="427"/>
      <c r="Q4" s="427"/>
      <c r="R4" s="427"/>
      <c r="S4" s="427"/>
      <c r="T4" s="427"/>
      <c r="U4" s="427"/>
      <c r="V4" s="427"/>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row>
    <row r="5" spans="1:48" ht="15.75" thickBot="1" x14ac:dyDescent="0.3">
      <c r="A5" s="92"/>
      <c r="B5" s="137" t="s">
        <v>402</v>
      </c>
      <c r="C5" s="96"/>
      <c r="D5" s="96"/>
      <c r="E5" s="96"/>
      <c r="F5" s="96"/>
      <c r="G5" s="96"/>
      <c r="H5" s="96"/>
      <c r="I5" s="96"/>
      <c r="J5" s="96"/>
      <c r="K5" s="96"/>
      <c r="L5" s="96"/>
      <c r="M5" s="96"/>
      <c r="N5" s="96"/>
      <c r="O5" s="96"/>
      <c r="P5" s="96"/>
      <c r="Q5" s="96"/>
      <c r="R5" s="96"/>
      <c r="S5" s="96"/>
      <c r="T5" s="96"/>
      <c r="U5" s="96"/>
      <c r="V5" s="96"/>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row>
    <row r="6" spans="1:48" ht="33" customHeight="1" thickBot="1" x14ac:dyDescent="0.25">
      <c r="A6" s="92"/>
      <c r="B6" s="132"/>
      <c r="C6" s="151" t="str">
        <f>'Demand Summary'!D$5</f>
        <v>2018-19</v>
      </c>
      <c r="D6" s="151" t="str">
        <f>'Demand Summary'!E$5</f>
        <v>2019-20</v>
      </c>
      <c r="E6" s="151" t="str">
        <f>'Demand Summary'!F$5</f>
        <v>2020-21</v>
      </c>
      <c r="F6" s="151" t="str">
        <f>'Demand Summary'!G$5</f>
        <v>2021-22</v>
      </c>
      <c r="G6" s="151" t="str">
        <f>'Demand Summary'!H$5</f>
        <v>2022-23</v>
      </c>
      <c r="H6" s="151" t="str">
        <f>'Demand Summary'!I$5</f>
        <v>2023-24</v>
      </c>
      <c r="I6" s="151" t="str">
        <f>'Demand Summary'!J$5</f>
        <v>2024-25</v>
      </c>
      <c r="J6" s="151" t="str">
        <f>'Demand Summary'!K$5</f>
        <v>2025-26</v>
      </c>
      <c r="K6" s="151" t="str">
        <f>'Demand Summary'!L$5</f>
        <v>2026-27</v>
      </c>
      <c r="L6" s="151" t="str">
        <f>'Demand Summary'!M$5</f>
        <v>2027-28</v>
      </c>
      <c r="M6" s="151" t="str">
        <f>'Demand Summary'!N$5</f>
        <v>2028-29</v>
      </c>
      <c r="N6" s="151" t="str">
        <f>'Demand Summary'!O$5</f>
        <v>2029-30</v>
      </c>
      <c r="O6" s="151" t="str">
        <f>'Demand Summary'!P$5</f>
        <v>2030-31</v>
      </c>
      <c r="P6" s="151" t="str">
        <f>'Demand Summary'!Q$5</f>
        <v>2031-32</v>
      </c>
      <c r="Q6" s="151" t="str">
        <f>'Demand Summary'!R$5</f>
        <v>2032-33</v>
      </c>
      <c r="R6" s="151" t="str">
        <f>'Demand Summary'!S$5</f>
        <v>2033-34</v>
      </c>
      <c r="S6" s="151" t="str">
        <f>'Demand Summary'!T$5</f>
        <v>2034-35</v>
      </c>
      <c r="T6" s="151" t="str">
        <f>'Demand Summary'!U$5</f>
        <v>2035-36</v>
      </c>
      <c r="U6" s="151" t="str">
        <f>'Demand Summary'!V$5</f>
        <v>2036-37</v>
      </c>
      <c r="V6" s="151" t="str">
        <f>'Demand Summary'!W$5</f>
        <v>2037-38</v>
      </c>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row>
    <row r="7" spans="1:48" ht="15" thickBot="1" x14ac:dyDescent="0.25">
      <c r="A7" s="92"/>
      <c r="B7" s="134" t="s">
        <v>199</v>
      </c>
      <c r="C7" s="107">
        <v>96.297920415952603</v>
      </c>
      <c r="D7" s="107">
        <v>152.78982573471799</v>
      </c>
      <c r="E7" s="107">
        <v>173.0813102097072</v>
      </c>
      <c r="F7" s="107">
        <v>188.90080165845319</v>
      </c>
      <c r="G7" s="107">
        <v>217.26962204955049</v>
      </c>
      <c r="H7" s="107">
        <v>265.1951557243305</v>
      </c>
      <c r="I7" s="107">
        <v>317.37248037266551</v>
      </c>
      <c r="J7" s="107">
        <v>343.0359537505999</v>
      </c>
      <c r="K7" s="107">
        <v>358.91149317623285</v>
      </c>
      <c r="L7" s="107">
        <v>386.92269238947745</v>
      </c>
      <c r="M7" s="107">
        <v>418.1938439373468</v>
      </c>
      <c r="N7" s="107">
        <v>465.32638431264178</v>
      </c>
      <c r="O7" s="107">
        <v>503.44995769473582</v>
      </c>
      <c r="P7" s="107">
        <v>561.18930304800517</v>
      </c>
      <c r="Q7" s="107">
        <v>631.50027710319296</v>
      </c>
      <c r="R7" s="107">
        <v>711.62970276081023</v>
      </c>
      <c r="S7" s="107">
        <v>796.66182112695196</v>
      </c>
      <c r="T7" s="107">
        <v>866.25927205198298</v>
      </c>
      <c r="U7" s="107">
        <v>939.03978590855002</v>
      </c>
      <c r="V7" s="107">
        <v>1015.4004196864649</v>
      </c>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row>
    <row r="8" spans="1:48" ht="15" thickBot="1" x14ac:dyDescent="0.25">
      <c r="A8" s="92"/>
      <c r="B8" s="134" t="s">
        <v>325</v>
      </c>
      <c r="C8" s="108">
        <v>39.820229511886502</v>
      </c>
      <c r="D8" s="108">
        <v>59.763451410665098</v>
      </c>
      <c r="E8" s="108">
        <v>66.531130044779005</v>
      </c>
      <c r="F8" s="108">
        <v>71.595339843468906</v>
      </c>
      <c r="G8" s="108">
        <v>80.465459270337902</v>
      </c>
      <c r="H8" s="108">
        <v>98.670323051513904</v>
      </c>
      <c r="I8" s="108">
        <v>120.006674381576</v>
      </c>
      <c r="J8" s="108">
        <v>131.54102467117201</v>
      </c>
      <c r="K8" s="108">
        <v>141.75733934821201</v>
      </c>
      <c r="L8" s="108">
        <v>158.90751163107399</v>
      </c>
      <c r="M8" s="108">
        <v>178.044820426787</v>
      </c>
      <c r="N8" s="108">
        <v>202.489531979937</v>
      </c>
      <c r="O8" s="108">
        <v>224.255395884291</v>
      </c>
      <c r="P8" s="108">
        <v>256.44648717650898</v>
      </c>
      <c r="Q8" s="108">
        <v>295.20063741874299</v>
      </c>
      <c r="R8" s="108">
        <v>338.27854780205797</v>
      </c>
      <c r="S8" s="108">
        <v>386.98512293471902</v>
      </c>
      <c r="T8" s="108">
        <v>429.031933930619</v>
      </c>
      <c r="U8" s="108">
        <v>474.52462444079998</v>
      </c>
      <c r="V8" s="108">
        <v>523.92305834802801</v>
      </c>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row>
    <row r="9" spans="1:48" ht="15" thickBot="1" x14ac:dyDescent="0.25">
      <c r="A9" s="92"/>
      <c r="B9" s="134" t="s">
        <v>200</v>
      </c>
      <c r="C9" s="107">
        <v>37.102035447959899</v>
      </c>
      <c r="D9" s="107">
        <v>85.874938965765693</v>
      </c>
      <c r="E9" s="107">
        <v>169.465486687045</v>
      </c>
      <c r="F9" s="107">
        <v>170.515471629655</v>
      </c>
      <c r="G9" s="107">
        <v>171.679415977845</v>
      </c>
      <c r="H9" s="107">
        <v>173.01934869818101</v>
      </c>
      <c r="I9" s="107">
        <v>174.40047635627201</v>
      </c>
      <c r="J9" s="107">
        <v>175.60725420372401</v>
      </c>
      <c r="K9" s="107">
        <v>177.14240188323799</v>
      </c>
      <c r="L9" s="107">
        <v>179.34044691829399</v>
      </c>
      <c r="M9" s="107">
        <v>181.43922076845399</v>
      </c>
      <c r="N9" s="107">
        <v>183.45485981345499</v>
      </c>
      <c r="O9" s="107">
        <v>185.585017864778</v>
      </c>
      <c r="P9" s="107">
        <v>188.24834899376</v>
      </c>
      <c r="Q9" s="107">
        <v>195.450730721615</v>
      </c>
      <c r="R9" s="107">
        <v>210.17296456189601</v>
      </c>
      <c r="S9" s="107">
        <v>231.87514832583599</v>
      </c>
      <c r="T9" s="107">
        <v>250.96783386666399</v>
      </c>
      <c r="U9" s="107">
        <v>271.17651060519398</v>
      </c>
      <c r="V9" s="107">
        <v>292.59946495886601</v>
      </c>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row>
    <row r="10" spans="1:48" ht="15" thickBot="1" x14ac:dyDescent="0.25">
      <c r="A10" s="92"/>
      <c r="B10" s="134" t="s">
        <v>327</v>
      </c>
      <c r="C10" s="108">
        <v>8.1364613328831403</v>
      </c>
      <c r="D10" s="108">
        <v>12.2561652052637</v>
      </c>
      <c r="E10" s="108">
        <v>13.424019747797599</v>
      </c>
      <c r="F10" s="108">
        <v>14.3075347123689</v>
      </c>
      <c r="G10" s="108">
        <v>15.923013734457101</v>
      </c>
      <c r="H10" s="108">
        <v>18.646947780065901</v>
      </c>
      <c r="I10" s="108">
        <v>21.7394681221704</v>
      </c>
      <c r="J10" s="108">
        <v>23.702381482282501</v>
      </c>
      <c r="K10" s="108">
        <v>25.584731625698598</v>
      </c>
      <c r="L10" s="108">
        <v>29.0120476492799</v>
      </c>
      <c r="M10" s="108">
        <v>32.811462291703002</v>
      </c>
      <c r="N10" s="108">
        <v>37.219035066865203</v>
      </c>
      <c r="O10" s="108">
        <v>41.015726879165499</v>
      </c>
      <c r="P10" s="108">
        <v>46.003061927477901</v>
      </c>
      <c r="Q10" s="108">
        <v>51.291662140414999</v>
      </c>
      <c r="R10" s="108">
        <v>56.743168786484603</v>
      </c>
      <c r="S10" s="108">
        <v>62.553451245193401</v>
      </c>
      <c r="T10" s="108">
        <v>67.284077619095299</v>
      </c>
      <c r="U10" s="108">
        <v>72.324295413902902</v>
      </c>
      <c r="V10" s="108">
        <v>77.721316245979295</v>
      </c>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row>
    <row r="11" spans="1:48" ht="15" thickBot="1" x14ac:dyDescent="0.25">
      <c r="A11" s="92"/>
      <c r="B11" s="134" t="s">
        <v>326</v>
      </c>
      <c r="C11" s="107">
        <v>44.506777276720499</v>
      </c>
      <c r="D11" s="107">
        <v>73.845841351031297</v>
      </c>
      <c r="E11" s="107">
        <v>82.9581909031577</v>
      </c>
      <c r="F11" s="107">
        <v>90.250566074682595</v>
      </c>
      <c r="G11" s="107">
        <v>103.358656104121</v>
      </c>
      <c r="H11" s="107">
        <v>125.767779341408</v>
      </c>
      <c r="I11" s="107">
        <v>155.01542926682299</v>
      </c>
      <c r="J11" s="107">
        <v>172.19331351340799</v>
      </c>
      <c r="K11" s="107">
        <v>185.71820935761201</v>
      </c>
      <c r="L11" s="107">
        <v>214.039583929815</v>
      </c>
      <c r="M11" s="107">
        <v>244.170113188019</v>
      </c>
      <c r="N11" s="107">
        <v>279.82098276129398</v>
      </c>
      <c r="O11" s="107">
        <v>313.72439497504001</v>
      </c>
      <c r="P11" s="107">
        <v>359.87757718456498</v>
      </c>
      <c r="Q11" s="107">
        <v>411.76241188078802</v>
      </c>
      <c r="R11" s="107">
        <v>469.067274189508</v>
      </c>
      <c r="S11" s="107">
        <v>532.10484302875</v>
      </c>
      <c r="T11" s="107">
        <v>585.14077500232895</v>
      </c>
      <c r="U11" s="107">
        <v>642.01171696147298</v>
      </c>
      <c r="V11" s="107">
        <v>703.23822479435103</v>
      </c>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row>
    <row r="12" spans="1:48" x14ac:dyDescent="0.2">
      <c r="A12" s="92"/>
      <c r="B12" s="92"/>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row>
    <row r="13" spans="1:48" ht="15.75" thickBot="1" x14ac:dyDescent="0.3">
      <c r="A13" s="92"/>
      <c r="B13" s="137" t="s">
        <v>707</v>
      </c>
      <c r="C13" s="96"/>
      <c r="D13" s="96"/>
      <c r="E13" s="96"/>
      <c r="F13" s="96"/>
      <c r="G13" s="96"/>
      <c r="H13" s="96"/>
      <c r="I13" s="96"/>
      <c r="J13" s="96"/>
      <c r="K13" s="96"/>
      <c r="L13" s="96"/>
      <c r="M13" s="96"/>
      <c r="N13" s="96"/>
      <c r="O13" s="96"/>
      <c r="P13" s="96"/>
      <c r="Q13" s="96"/>
      <c r="R13" s="96"/>
      <c r="S13" s="96"/>
      <c r="T13" s="96"/>
      <c r="U13" s="96"/>
      <c r="V13" s="96"/>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row>
    <row r="14" spans="1:48" ht="33" customHeight="1" thickBot="1" x14ac:dyDescent="0.25">
      <c r="A14" s="92"/>
      <c r="B14" s="132"/>
      <c r="C14" s="151" t="str">
        <f>'Demand Summary'!D$5</f>
        <v>2018-19</v>
      </c>
      <c r="D14" s="151" t="str">
        <f>'Demand Summary'!E$5</f>
        <v>2019-20</v>
      </c>
      <c r="E14" s="151" t="str">
        <f>'Demand Summary'!F$5</f>
        <v>2020-21</v>
      </c>
      <c r="F14" s="151" t="str">
        <f>'Demand Summary'!G$5</f>
        <v>2021-22</v>
      </c>
      <c r="G14" s="151" t="str">
        <f>'Demand Summary'!H$5</f>
        <v>2022-23</v>
      </c>
      <c r="H14" s="151" t="str">
        <f>'Demand Summary'!I$5</f>
        <v>2023-24</v>
      </c>
      <c r="I14" s="151" t="str">
        <f>'Demand Summary'!J$5</f>
        <v>2024-25</v>
      </c>
      <c r="J14" s="151" t="str">
        <f>'Demand Summary'!K$5</f>
        <v>2025-26</v>
      </c>
      <c r="K14" s="151" t="str">
        <f>'Demand Summary'!L$5</f>
        <v>2026-27</v>
      </c>
      <c r="L14" s="151" t="str">
        <f>'Demand Summary'!M$5</f>
        <v>2027-28</v>
      </c>
      <c r="M14" s="151" t="str">
        <f>'Demand Summary'!N$5</f>
        <v>2028-29</v>
      </c>
      <c r="N14" s="151" t="str">
        <f>'Demand Summary'!O$5</f>
        <v>2029-30</v>
      </c>
      <c r="O14" s="151" t="str">
        <f>'Demand Summary'!P$5</f>
        <v>2030-31</v>
      </c>
      <c r="P14" s="151" t="str">
        <f>'Demand Summary'!Q$5</f>
        <v>2031-32</v>
      </c>
      <c r="Q14" s="151" t="str">
        <f>'Demand Summary'!R$5</f>
        <v>2032-33</v>
      </c>
      <c r="R14" s="151" t="str">
        <f>'Demand Summary'!S$5</f>
        <v>2033-34</v>
      </c>
      <c r="S14" s="151" t="str">
        <f>'Demand Summary'!T$5</f>
        <v>2034-35</v>
      </c>
      <c r="T14" s="151" t="str">
        <f>'Demand Summary'!U$5</f>
        <v>2035-36</v>
      </c>
      <c r="U14" s="151" t="str">
        <f>'Demand Summary'!V$5</f>
        <v>2036-37</v>
      </c>
      <c r="V14" s="151" t="str">
        <f>'Demand Summary'!W$5</f>
        <v>2037-38</v>
      </c>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row>
    <row r="15" spans="1:48" ht="15" thickBot="1" x14ac:dyDescent="0.25">
      <c r="A15" s="92"/>
      <c r="B15" s="134" t="s">
        <v>199</v>
      </c>
      <c r="C15" s="107">
        <v>47.399133274458933</v>
      </c>
      <c r="D15" s="107">
        <v>79.154397985082213</v>
      </c>
      <c r="E15" s="107">
        <v>121.33742752110656</v>
      </c>
      <c r="F15" s="107">
        <v>167.7588477203424</v>
      </c>
      <c r="G15" s="107">
        <v>230.46514514260255</v>
      </c>
      <c r="H15" s="107">
        <v>306.2132244402743</v>
      </c>
      <c r="I15" s="107">
        <v>398.33857791188507</v>
      </c>
      <c r="J15" s="107">
        <v>504.82653600356218</v>
      </c>
      <c r="K15" s="107">
        <v>627.77561461232881</v>
      </c>
      <c r="L15" s="107">
        <v>765.00437864383571</v>
      </c>
      <c r="M15" s="107">
        <v>915.46653924863438</v>
      </c>
      <c r="N15" s="107">
        <v>1079.4152381424658</v>
      </c>
      <c r="O15" s="107">
        <v>1258.7396936794521</v>
      </c>
      <c r="P15" s="107">
        <v>1462.9980063315106</v>
      </c>
      <c r="Q15" s="107">
        <v>1697.1755648442609</v>
      </c>
      <c r="R15" s="107">
        <v>1965.6771471657498</v>
      </c>
      <c r="S15" s="107">
        <v>2276.1157164452061</v>
      </c>
      <c r="T15" s="107">
        <v>2636.5452519178129</v>
      </c>
      <c r="U15" s="107">
        <v>3036.8169586352451</v>
      </c>
      <c r="V15" s="107">
        <v>3468.687355663013</v>
      </c>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row>
    <row r="16" spans="1:48" ht="15" thickBot="1" x14ac:dyDescent="0.25">
      <c r="A16" s="92"/>
      <c r="B16" s="134" t="s">
        <v>325</v>
      </c>
      <c r="C16" s="108">
        <v>47.30563476772604</v>
      </c>
      <c r="D16" s="108">
        <v>75.457640332397261</v>
      </c>
      <c r="E16" s="108">
        <v>115.21395018879781</v>
      </c>
      <c r="F16" s="108">
        <v>163.64952124808215</v>
      </c>
      <c r="G16" s="108">
        <v>223.06874910506806</v>
      </c>
      <c r="H16" s="108">
        <v>292.9019978739729</v>
      </c>
      <c r="I16" s="108">
        <v>375.01923964480864</v>
      </c>
      <c r="J16" s="108">
        <v>467.52595879452048</v>
      </c>
      <c r="K16" s="108">
        <v>569.85488506712329</v>
      </c>
      <c r="L16" s="108">
        <v>684.29270229588997</v>
      </c>
      <c r="M16" s="108">
        <v>808.89144132240438</v>
      </c>
      <c r="N16" s="108">
        <v>946.40784314657458</v>
      </c>
      <c r="O16" s="108">
        <v>1108.1497708657539</v>
      </c>
      <c r="P16" s="108">
        <v>1298.7703554616442</v>
      </c>
      <c r="Q16" s="108">
        <v>1532.776718088794</v>
      </c>
      <c r="R16" s="108">
        <v>1815.07908990137</v>
      </c>
      <c r="S16" s="108">
        <v>2145.6653009438369</v>
      </c>
      <c r="T16" s="108">
        <v>2512.8671369725989</v>
      </c>
      <c r="U16" s="108">
        <v>2872.0232770805978</v>
      </c>
      <c r="V16" s="108">
        <v>3191.025770217811</v>
      </c>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row>
    <row r="17" spans="1:48" ht="15" thickBot="1" x14ac:dyDescent="0.25">
      <c r="A17" s="92"/>
      <c r="B17" s="134" t="s">
        <v>200</v>
      </c>
      <c r="C17" s="107">
        <v>29.345312000500009</v>
      </c>
      <c r="D17" s="107">
        <v>49.545569022287687</v>
      </c>
      <c r="E17" s="107">
        <v>75.779870677185826</v>
      </c>
      <c r="F17" s="107">
        <v>107.60323820753419</v>
      </c>
      <c r="G17" s="107">
        <v>145.23988376438359</v>
      </c>
      <c r="H17" s="107">
        <v>187.09115338493191</v>
      </c>
      <c r="I17" s="107">
        <v>232.0715038893444</v>
      </c>
      <c r="J17" s="107">
        <v>282.19287960410929</v>
      </c>
      <c r="K17" s="107">
        <v>336.73338380821946</v>
      </c>
      <c r="L17" s="107">
        <v>398.0070209342465</v>
      </c>
      <c r="M17" s="107">
        <v>468.55440855054707</v>
      </c>
      <c r="N17" s="107">
        <v>547.9523225890407</v>
      </c>
      <c r="O17" s="107">
        <v>629.40948886849287</v>
      </c>
      <c r="P17" s="107">
        <v>704.23289882876804</v>
      </c>
      <c r="Q17" s="107">
        <v>772.21852799726707</v>
      </c>
      <c r="R17" s="107">
        <v>835.38098393561597</v>
      </c>
      <c r="S17" s="107">
        <v>894.78402813424691</v>
      </c>
      <c r="T17" s="107">
        <v>951.26469237260198</v>
      </c>
      <c r="U17" s="107">
        <v>1004.9796461325141</v>
      </c>
      <c r="V17" s="107">
        <v>1055.8334738150691</v>
      </c>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row>
    <row r="18" spans="1:48" ht="15" thickBot="1" x14ac:dyDescent="0.25">
      <c r="A18" s="92"/>
      <c r="B18" s="134" t="s">
        <v>327</v>
      </c>
      <c r="C18" s="108">
        <v>2.6025087929347981</v>
      </c>
      <c r="D18" s="108">
        <v>4.2462772524356156</v>
      </c>
      <c r="E18" s="108">
        <v>6.5075346023620195</v>
      </c>
      <c r="F18" s="108">
        <v>9.4377521227945174</v>
      </c>
      <c r="G18" s="108">
        <v>13.177090421438395</v>
      </c>
      <c r="H18" s="108">
        <v>17.856349967999993</v>
      </c>
      <c r="I18" s="108">
        <v>23.600953003866167</v>
      </c>
      <c r="J18" s="108">
        <v>31.260405689041086</v>
      </c>
      <c r="K18" s="108">
        <v>40.281226016986281</v>
      </c>
      <c r="L18" s="108">
        <v>50.690897426849354</v>
      </c>
      <c r="M18" s="108">
        <v>62.697529282786903</v>
      </c>
      <c r="N18" s="108">
        <v>76.041644997260363</v>
      </c>
      <c r="O18" s="108">
        <v>90.638332176712339</v>
      </c>
      <c r="P18" s="108">
        <v>106.39834864246582</v>
      </c>
      <c r="Q18" s="108">
        <v>123.68591861475416</v>
      </c>
      <c r="R18" s="108">
        <v>142.2182946726025</v>
      </c>
      <c r="S18" s="108">
        <v>162.15093601095938</v>
      </c>
      <c r="T18" s="108">
        <v>184.19574140410958</v>
      </c>
      <c r="U18" s="108">
        <v>208.87566179371569</v>
      </c>
      <c r="V18" s="108">
        <v>236.14401674109592</v>
      </c>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row>
    <row r="19" spans="1:48" ht="15" thickBot="1" x14ac:dyDescent="0.25">
      <c r="A19" s="92"/>
      <c r="B19" s="134" t="s">
        <v>326</v>
      </c>
      <c r="C19" s="107">
        <v>30.588453854534233</v>
      </c>
      <c r="D19" s="107">
        <v>51.228429792246558</v>
      </c>
      <c r="E19" s="107">
        <v>79.406316113387959</v>
      </c>
      <c r="F19" s="107">
        <v>116.74601641684926</v>
      </c>
      <c r="G19" s="107">
        <v>169.38749179821906</v>
      </c>
      <c r="H19" s="107">
        <v>235.29918894246566</v>
      </c>
      <c r="I19" s="107">
        <v>318.44228969535556</v>
      </c>
      <c r="J19" s="107">
        <v>417.83027801095903</v>
      </c>
      <c r="K19" s="107">
        <v>536.12905825616394</v>
      </c>
      <c r="L19" s="107">
        <v>671.42323349726041</v>
      </c>
      <c r="M19" s="107">
        <v>822.78196542349747</v>
      </c>
      <c r="N19" s="107">
        <v>990.39978542739755</v>
      </c>
      <c r="O19" s="107">
        <v>1180.4712680534244</v>
      </c>
      <c r="P19" s="107">
        <v>1396.8428566369864</v>
      </c>
      <c r="Q19" s="107">
        <v>1652.335390103829</v>
      </c>
      <c r="R19" s="107">
        <v>1971.835812643835</v>
      </c>
      <c r="S19" s="107">
        <v>2370.1290928178091</v>
      </c>
      <c r="T19" s="107">
        <v>2856.4074494164406</v>
      </c>
      <c r="U19" s="107">
        <v>3413.8588687008169</v>
      </c>
      <c r="V19" s="107">
        <v>3999.0364764575379</v>
      </c>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row>
    <row r="20" spans="1:48" x14ac:dyDescent="0.2">
      <c r="A20" s="92"/>
      <c r="B20" s="92"/>
      <c r="C20" s="92"/>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row>
    <row r="21" spans="1:48" ht="15.75" thickBot="1" x14ac:dyDescent="0.3">
      <c r="A21" s="92"/>
      <c r="B21" s="137" t="s">
        <v>403</v>
      </c>
      <c r="C21" s="96"/>
      <c r="D21" s="96"/>
      <c r="E21" s="96"/>
      <c r="F21" s="96"/>
      <c r="G21" s="96"/>
      <c r="H21" s="96"/>
      <c r="I21" s="96"/>
      <c r="J21" s="96"/>
      <c r="K21" s="96"/>
      <c r="L21" s="96"/>
      <c r="M21" s="96"/>
      <c r="N21" s="96"/>
      <c r="O21" s="96"/>
      <c r="P21" s="96"/>
      <c r="Q21" s="96"/>
      <c r="R21" s="96"/>
      <c r="S21" s="96"/>
      <c r="T21" s="96"/>
      <c r="U21" s="96"/>
      <c r="V21" s="96"/>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row>
    <row r="22" spans="1:48" ht="33" customHeight="1" thickBot="1" x14ac:dyDescent="0.25">
      <c r="A22" s="92"/>
      <c r="B22" s="132"/>
      <c r="C22" s="151" t="str">
        <f>'Demand Summary'!D$5</f>
        <v>2018-19</v>
      </c>
      <c r="D22" s="151" t="str">
        <f>'Demand Summary'!E$5</f>
        <v>2019-20</v>
      </c>
      <c r="E22" s="151" t="str">
        <f>'Demand Summary'!F$5</f>
        <v>2020-21</v>
      </c>
      <c r="F22" s="151" t="str">
        <f>'Demand Summary'!G$5</f>
        <v>2021-22</v>
      </c>
      <c r="G22" s="151" t="str">
        <f>'Demand Summary'!H$5</f>
        <v>2022-23</v>
      </c>
      <c r="H22" s="151" t="str">
        <f>'Demand Summary'!I$5</f>
        <v>2023-24</v>
      </c>
      <c r="I22" s="151" t="str">
        <f>'Demand Summary'!J$5</f>
        <v>2024-25</v>
      </c>
      <c r="J22" s="151" t="str">
        <f>'Demand Summary'!K$5</f>
        <v>2025-26</v>
      </c>
      <c r="K22" s="151" t="str">
        <f>'Demand Summary'!L$5</f>
        <v>2026-27</v>
      </c>
      <c r="L22" s="151" t="str">
        <f>'Demand Summary'!M$5</f>
        <v>2027-28</v>
      </c>
      <c r="M22" s="151" t="str">
        <f>'Demand Summary'!N$5</f>
        <v>2028-29</v>
      </c>
      <c r="N22" s="151" t="str">
        <f>'Demand Summary'!O$5</f>
        <v>2029-30</v>
      </c>
      <c r="O22" s="151" t="str">
        <f>'Demand Summary'!P$5</f>
        <v>2030-31</v>
      </c>
      <c r="P22" s="151" t="str">
        <f>'Demand Summary'!Q$5</f>
        <v>2031-32</v>
      </c>
      <c r="Q22" s="151" t="str">
        <f>'Demand Summary'!R$5</f>
        <v>2032-33</v>
      </c>
      <c r="R22" s="151" t="str">
        <f>'Demand Summary'!S$5</f>
        <v>2033-34</v>
      </c>
      <c r="S22" s="151" t="str">
        <f>'Demand Summary'!T$5</f>
        <v>2034-35</v>
      </c>
      <c r="T22" s="151" t="str">
        <f>'Demand Summary'!U$5</f>
        <v>2035-36</v>
      </c>
      <c r="U22" s="151" t="str">
        <f>'Demand Summary'!V$5</f>
        <v>2036-37</v>
      </c>
      <c r="V22" s="151" t="str">
        <f>'Demand Summary'!W$5</f>
        <v>2037-38</v>
      </c>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row>
    <row r="23" spans="1:48" ht="15" thickBot="1" x14ac:dyDescent="0.25">
      <c r="A23" s="92"/>
      <c r="B23" s="138">
        <v>0.45</v>
      </c>
      <c r="C23" s="15">
        <v>0</v>
      </c>
      <c r="D23" s="15">
        <v>5.6632990884486208E-2</v>
      </c>
      <c r="E23" s="15">
        <v>0.10019129217875594</v>
      </c>
      <c r="F23" s="15">
        <v>0.13731985755448123</v>
      </c>
      <c r="G23" s="15">
        <v>0.16970465936817558</v>
      </c>
      <c r="H23" s="15">
        <v>0.19828555720826962</v>
      </c>
      <c r="I23" s="15">
        <v>0.22369629610653546</v>
      </c>
      <c r="J23" s="15">
        <v>0.24640580769082276</v>
      </c>
      <c r="K23" s="15">
        <v>0.26678032898970183</v>
      </c>
      <c r="L23" s="15">
        <v>0.28511599122827869</v>
      </c>
      <c r="M23" s="15">
        <v>0.30165801955245036</v>
      </c>
      <c r="N23" s="15">
        <v>0.31661301486957466</v>
      </c>
      <c r="O23" s="15">
        <v>0.33015730645516722</v>
      </c>
      <c r="P23" s="15">
        <v>0.34244290596032484</v>
      </c>
      <c r="Q23" s="15">
        <v>0.35360191159204807</v>
      </c>
      <c r="R23" s="15">
        <v>0.3637498638821085</v>
      </c>
      <c r="S23" s="15">
        <v>0.37298836497645066</v>
      </c>
      <c r="T23" s="15">
        <v>0.38140716404028002</v>
      </c>
      <c r="U23" s="15">
        <v>0.38908584524418321</v>
      </c>
      <c r="V23" s="15">
        <v>0.39609521316538354</v>
      </c>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row>
    <row r="24" spans="1:48" ht="15" thickBot="1" x14ac:dyDescent="0.25">
      <c r="A24" s="92"/>
      <c r="B24" s="138">
        <v>0.9</v>
      </c>
      <c r="C24" s="74">
        <v>0</v>
      </c>
      <c r="D24" s="74">
        <v>0.11326598176897242</v>
      </c>
      <c r="E24" s="74">
        <v>0.20038258435751188</v>
      </c>
      <c r="F24" s="74">
        <v>0.27463971510896246</v>
      </c>
      <c r="G24" s="74">
        <v>0.33940931873635116</v>
      </c>
      <c r="H24" s="74">
        <v>0.39657111441653925</v>
      </c>
      <c r="I24" s="74">
        <v>0.44739259221307093</v>
      </c>
      <c r="J24" s="74">
        <v>0.49281161538164553</v>
      </c>
      <c r="K24" s="74">
        <v>0.53356065797940366</v>
      </c>
      <c r="L24" s="74">
        <v>0.57023198245655737</v>
      </c>
      <c r="M24" s="74">
        <v>0.60331603910490073</v>
      </c>
      <c r="N24" s="74">
        <v>0.63322602973914932</v>
      </c>
      <c r="O24" s="74">
        <v>0.66031461291033444</v>
      </c>
      <c r="P24" s="74">
        <v>0.68488581192064968</v>
      </c>
      <c r="Q24" s="74">
        <v>0.70720382318409614</v>
      </c>
      <c r="R24" s="74">
        <v>0.72749972776421701</v>
      </c>
      <c r="S24" s="74">
        <v>0.74597672995290132</v>
      </c>
      <c r="T24" s="74">
        <v>0.76281432808056004</v>
      </c>
      <c r="U24" s="74">
        <v>0.77817169048836643</v>
      </c>
      <c r="V24" s="74">
        <v>0.79219042633076708</v>
      </c>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row>
    <row r="25" spans="1:48" ht="15" thickBot="1" x14ac:dyDescent="0.25">
      <c r="A25" s="92"/>
      <c r="B25" s="138">
        <v>0.1</v>
      </c>
      <c r="C25" s="15">
        <v>0</v>
      </c>
      <c r="D25" s="15">
        <v>1.258510908544138E-2</v>
      </c>
      <c r="E25" s="15">
        <v>2.22647315952791E-2</v>
      </c>
      <c r="F25" s="15">
        <v>3.0515523900995829E-2</v>
      </c>
      <c r="G25" s="15">
        <v>3.7712146526261238E-2</v>
      </c>
      <c r="H25" s="15">
        <v>4.4063457157393252E-2</v>
      </c>
      <c r="I25" s="15">
        <v>4.9710288023674554E-2</v>
      </c>
      <c r="J25" s="15">
        <v>5.475684615351617E-2</v>
      </c>
      <c r="K25" s="15">
        <v>5.9284517553267073E-2</v>
      </c>
      <c r="L25" s="15">
        <v>6.3359109161839719E-2</v>
      </c>
      <c r="M25" s="15">
        <v>6.7035115456100081E-2</v>
      </c>
      <c r="N25" s="15">
        <v>7.0358447748794378E-2</v>
      </c>
      <c r="O25" s="15">
        <v>7.3368290323370486E-2</v>
      </c>
      <c r="P25" s="15">
        <v>7.6098423546738847E-2</v>
      </c>
      <c r="Q25" s="15">
        <v>7.8578202576010683E-2</v>
      </c>
      <c r="R25" s="15">
        <v>8.0833303084913002E-2</v>
      </c>
      <c r="S25" s="15">
        <v>8.2886303328100153E-2</v>
      </c>
      <c r="T25" s="15">
        <v>8.4757147564506682E-2</v>
      </c>
      <c r="U25" s="15">
        <v>8.6463521165374049E-2</v>
      </c>
      <c r="V25" s="15">
        <v>8.8021158481196349E-2</v>
      </c>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row>
    <row r="26" spans="1:48" x14ac:dyDescent="0.2">
      <c r="A26" s="92"/>
      <c r="B26" s="92"/>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row>
    <row r="27" spans="1:48" ht="15.75" thickBot="1" x14ac:dyDescent="0.3">
      <c r="A27" s="92"/>
      <c r="B27" s="137" t="s">
        <v>340</v>
      </c>
      <c r="C27" s="96"/>
      <c r="D27" s="96"/>
      <c r="E27" s="96"/>
      <c r="F27" s="96"/>
      <c r="G27" s="96"/>
      <c r="H27" s="96"/>
      <c r="I27" s="96"/>
      <c r="J27" s="96"/>
      <c r="K27" s="96"/>
      <c r="L27" s="96"/>
      <c r="M27" s="96"/>
      <c r="N27" s="96"/>
      <c r="O27" s="96"/>
      <c r="P27" s="96"/>
      <c r="Q27" s="96"/>
      <c r="R27" s="96"/>
      <c r="S27" s="96"/>
      <c r="T27" s="96"/>
      <c r="U27" s="96"/>
      <c r="V27" s="96"/>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row>
    <row r="28" spans="1:48" ht="33" customHeight="1" thickBot="1" x14ac:dyDescent="0.25">
      <c r="A28" s="92"/>
      <c r="B28" s="132"/>
      <c r="C28" s="151" t="str">
        <f>'Demand Summary'!D$5</f>
        <v>2018-19</v>
      </c>
      <c r="D28" s="151" t="str">
        <f>'Demand Summary'!E$5</f>
        <v>2019-20</v>
      </c>
      <c r="E28" s="151" t="str">
        <f>'Demand Summary'!F$5</f>
        <v>2020-21</v>
      </c>
      <c r="F28" s="151" t="str">
        <f>'Demand Summary'!G$5</f>
        <v>2021-22</v>
      </c>
      <c r="G28" s="151" t="str">
        <f>'Demand Summary'!H$5</f>
        <v>2022-23</v>
      </c>
      <c r="H28" s="151" t="str">
        <f>'Demand Summary'!I$5</f>
        <v>2023-24</v>
      </c>
      <c r="I28" s="151" t="str">
        <f>'Demand Summary'!J$5</f>
        <v>2024-25</v>
      </c>
      <c r="J28" s="151" t="str">
        <f>'Demand Summary'!K$5</f>
        <v>2025-26</v>
      </c>
      <c r="K28" s="151" t="str">
        <f>'Demand Summary'!L$5</f>
        <v>2026-27</v>
      </c>
      <c r="L28" s="151" t="str">
        <f>'Demand Summary'!M$5</f>
        <v>2027-28</v>
      </c>
      <c r="M28" s="151" t="str">
        <f>'Demand Summary'!N$5</f>
        <v>2028-29</v>
      </c>
      <c r="N28" s="151" t="str">
        <f>'Demand Summary'!O$5</f>
        <v>2029-30</v>
      </c>
      <c r="O28" s="151" t="str">
        <f>'Demand Summary'!P$5</f>
        <v>2030-31</v>
      </c>
      <c r="P28" s="151" t="str">
        <f>'Demand Summary'!Q$5</f>
        <v>2031-32</v>
      </c>
      <c r="Q28" s="151" t="str">
        <f>'Demand Summary'!R$5</f>
        <v>2032-33</v>
      </c>
      <c r="R28" s="151" t="str">
        <f>'Demand Summary'!S$5</f>
        <v>2033-34</v>
      </c>
      <c r="S28" s="151" t="str">
        <f>'Demand Summary'!T$5</f>
        <v>2034-35</v>
      </c>
      <c r="T28" s="151" t="str">
        <f>'Demand Summary'!U$5</f>
        <v>2035-36</v>
      </c>
      <c r="U28" s="151" t="str">
        <f>'Demand Summary'!V$5</f>
        <v>2036-37</v>
      </c>
      <c r="V28" s="151" t="str">
        <f>'Demand Summary'!W$5</f>
        <v>2037-38</v>
      </c>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row>
    <row r="29" spans="1:48" ht="15" thickBot="1" x14ac:dyDescent="0.25">
      <c r="A29" s="92"/>
      <c r="B29" s="134" t="s">
        <v>199</v>
      </c>
      <c r="C29" s="107">
        <f t="shared" ref="C29:V29" si="0">C7*C$23</f>
        <v>0</v>
      </c>
      <c r="D29" s="107">
        <f t="shared" si="0"/>
        <v>8.652944808076521</v>
      </c>
      <c r="E29" s="107">
        <f t="shared" si="0"/>
        <v>17.341240121902668</v>
      </c>
      <c r="F29" s="107">
        <f t="shared" si="0"/>
        <v>25.939831175666104</v>
      </c>
      <c r="G29" s="107">
        <f t="shared" si="0"/>
        <v>36.871667200971217</v>
      </c>
      <c r="H29" s="107">
        <f t="shared" si="0"/>
        <v>52.584369221732707</v>
      </c>
      <c r="I29" s="107">
        <f t="shared" si="0"/>
        <v>70.995048345509403</v>
      </c>
      <c r="J29" s="107">
        <f t="shared" si="0"/>
        <v>84.526051250908296</v>
      </c>
      <c r="K29" s="107">
        <f t="shared" si="0"/>
        <v>95.750526227740522</v>
      </c>
      <c r="L29" s="107">
        <f t="shared" si="0"/>
        <v>110.31784696934022</v>
      </c>
      <c r="M29" s="107">
        <f t="shared" si="0"/>
        <v>126.15152675116654</v>
      </c>
      <c r="N29" s="107">
        <f t="shared" si="0"/>
        <v>147.32838943558386</v>
      </c>
      <c r="O29" s="107">
        <f t="shared" si="0"/>
        <v>166.21768196746186</v>
      </c>
      <c r="P29" s="107">
        <f t="shared" si="0"/>
        <v>192.17529572960828</v>
      </c>
      <c r="Q29" s="107">
        <f t="shared" si="0"/>
        <v>223.29970515459709</v>
      </c>
      <c r="R29" s="107">
        <f t="shared" si="0"/>
        <v>258.85520751371007</v>
      </c>
      <c r="S29" s="107">
        <f t="shared" si="0"/>
        <v>297.14559010130341</v>
      </c>
      <c r="T29" s="107">
        <f t="shared" si="0"/>
        <v>330.39749227694421</v>
      </c>
      <c r="U29" s="107">
        <f t="shared" si="0"/>
        <v>365.36708881814502</v>
      </c>
      <c r="V29" s="107">
        <f t="shared" si="0"/>
        <v>402.19524568393024</v>
      </c>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row>
    <row r="30" spans="1:48" ht="15" thickBot="1" x14ac:dyDescent="0.25">
      <c r="A30" s="92"/>
      <c r="B30" s="134" t="s">
        <v>325</v>
      </c>
      <c r="C30" s="108">
        <f t="shared" ref="C30:V30" si="1">C8*C$23</f>
        <v>0</v>
      </c>
      <c r="D30" s="108">
        <f t="shared" si="1"/>
        <v>3.3845829989656311</v>
      </c>
      <c r="E30" s="108">
        <f t="shared" si="1"/>
        <v>6.665839889299261</v>
      </c>
      <c r="F30" s="108">
        <f t="shared" si="1"/>
        <v>9.831461868869825</v>
      </c>
      <c r="G30" s="108">
        <f t="shared" si="1"/>
        <v>13.655363356376499</v>
      </c>
      <c r="H30" s="108">
        <f t="shared" si="1"/>
        <v>19.564899986189406</v>
      </c>
      <c r="I30" s="108">
        <f t="shared" si="1"/>
        <v>26.84504856722161</v>
      </c>
      <c r="J30" s="108">
        <f t="shared" si="1"/>
        <v>32.412472428578582</v>
      </c>
      <c r="K30" s="108">
        <f t="shared" si="1"/>
        <v>37.818069628020808</v>
      </c>
      <c r="L30" s="108">
        <f t="shared" si="1"/>
        <v>45.307072692312886</v>
      </c>
      <c r="M30" s="108">
        <f t="shared" si="1"/>
        <v>53.708647921516224</v>
      </c>
      <c r="N30" s="108">
        <f t="shared" si="1"/>
        <v>64.110821199697</v>
      </c>
      <c r="O30" s="108">
        <f t="shared" si="1"/>
        <v>74.039557463194711</v>
      </c>
      <c r="P30" s="108">
        <f t="shared" si="1"/>
        <v>87.81828029204091</v>
      </c>
      <c r="Q30" s="108">
        <f t="shared" si="1"/>
        <v>104.3835096944586</v>
      </c>
      <c r="R30" s="108">
        <f t="shared" si="1"/>
        <v>123.04877571723593</v>
      </c>
      <c r="S30" s="108">
        <f t="shared" si="1"/>
        <v>144.3409482736316</v>
      </c>
      <c r="T30" s="108">
        <f t="shared" si="1"/>
        <v>163.63585320319419</v>
      </c>
      <c r="U30" s="108">
        <f t="shared" si="1"/>
        <v>184.63081458972727</v>
      </c>
      <c r="V30" s="108">
        <f t="shared" si="1"/>
        <v>207.52341547862184</v>
      </c>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row>
    <row r="31" spans="1:48" ht="15" thickBot="1" x14ac:dyDescent="0.25">
      <c r="A31" s="92"/>
      <c r="B31" s="134" t="s">
        <v>200</v>
      </c>
      <c r="C31" s="107">
        <f t="shared" ref="C31:V31" si="2">C9*C$23</f>
        <v>0</v>
      </c>
      <c r="D31" s="107">
        <f t="shared" si="2"/>
        <v>4.8633546356540176</v>
      </c>
      <c r="E31" s="107">
        <f t="shared" si="2"/>
        <v>16.978966090876799</v>
      </c>
      <c r="F31" s="107">
        <f t="shared" si="2"/>
        <v>23.41516027501941</v>
      </c>
      <c r="G31" s="107">
        <f t="shared" si="2"/>
        <v>29.134796809047504</v>
      </c>
      <c r="H31" s="107">
        <f t="shared" si="2"/>
        <v>34.307237964430719</v>
      </c>
      <c r="I31" s="107">
        <f t="shared" si="2"/>
        <v>39.01274060011346</v>
      </c>
      <c r="J31" s="107">
        <f t="shared" si="2"/>
        <v>43.270647308436246</v>
      </c>
      <c r="K31" s="107">
        <f t="shared" si="2"/>
        <v>47.258108252436209</v>
      </c>
      <c r="L31" s="107">
        <f t="shared" si="2"/>
        <v>51.132829290431886</v>
      </c>
      <c r="M31" s="107">
        <f t="shared" si="2"/>
        <v>54.732596006151653</v>
      </c>
      <c r="N31" s="107">
        <f t="shared" si="2"/>
        <v>58.084196258013158</v>
      </c>
      <c r="O31" s="107">
        <f t="shared" si="2"/>
        <v>61.272249616669193</v>
      </c>
      <c r="P31" s="107">
        <f t="shared" si="2"/>
        <v>64.464311671656574</v>
      </c>
      <c r="Q31" s="107">
        <f t="shared" si="2"/>
        <v>69.111752005225696</v>
      </c>
      <c r="R31" s="107">
        <f t="shared" si="2"/>
        <v>76.450387251088884</v>
      </c>
      <c r="S31" s="107">
        <f t="shared" si="2"/>
        <v>86.486732452725548</v>
      </c>
      <c r="T31" s="107">
        <f t="shared" si="2"/>
        <v>95.720929780416455</v>
      </c>
      <c r="U31" s="107">
        <f t="shared" si="2"/>
        <v>105.51094183919011</v>
      </c>
      <c r="V31" s="107">
        <f t="shared" si="2"/>
        <v>115.89724744495921</v>
      </c>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row>
    <row r="32" spans="1:48" ht="15" thickBot="1" x14ac:dyDescent="0.25">
      <c r="A32" s="92"/>
      <c r="B32" s="134" t="s">
        <v>327</v>
      </c>
      <c r="C32" s="108">
        <f t="shared" ref="C32:V32" si="3">C10*C$23</f>
        <v>0</v>
      </c>
      <c r="D32" s="108">
        <f t="shared" si="3"/>
        <v>0.69410329234845614</v>
      </c>
      <c r="E32" s="108">
        <f t="shared" si="3"/>
        <v>1.3449698847649789</v>
      </c>
      <c r="F32" s="108">
        <f t="shared" si="3"/>
        <v>1.9647086286582929</v>
      </c>
      <c r="G32" s="108">
        <f t="shared" si="3"/>
        <v>2.7022096219208236</v>
      </c>
      <c r="H32" s="108">
        <f t="shared" si="3"/>
        <v>3.6974204308038736</v>
      </c>
      <c r="I32" s="108">
        <f t="shared" si="3"/>
        <v>4.8630384982556185</v>
      </c>
      <c r="J32" s="108">
        <f t="shared" si="3"/>
        <v>5.840404453337821</v>
      </c>
      <c r="K32" s="108">
        <f t="shared" si="3"/>
        <v>6.8255031202171015</v>
      </c>
      <c r="L32" s="108">
        <f t="shared" si="3"/>
        <v>8.2717987230864907</v>
      </c>
      <c r="M32" s="108">
        <f t="shared" si="3"/>
        <v>9.8978407335350322</v>
      </c>
      <c r="N32" s="108">
        <f t="shared" si="3"/>
        <v>11.784030903056614</v>
      </c>
      <c r="O32" s="108">
        <f t="shared" si="3"/>
        <v>13.541641908726083</v>
      </c>
      <c r="P32" s="108">
        <f t="shared" si="3"/>
        <v>15.753422209518314</v>
      </c>
      <c r="Q32" s="108">
        <f t="shared" si="3"/>
        <v>18.136829781584222</v>
      </c>
      <c r="R32" s="108">
        <f t="shared" si="3"/>
        <v>20.640319922323282</v>
      </c>
      <c r="S32" s="108">
        <f t="shared" si="3"/>
        <v>23.331709503578807</v>
      </c>
      <c r="T32" s="108">
        <f t="shared" si="3"/>
        <v>25.662629229765216</v>
      </c>
      <c r="U32" s="108">
        <f t="shared" si="3"/>
        <v>28.140359612808414</v>
      </c>
      <c r="V32" s="108">
        <f t="shared" si="3"/>
        <v>30.785041325945357</v>
      </c>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row>
    <row r="33" spans="1:48" ht="15" thickBot="1" x14ac:dyDescent="0.25">
      <c r="A33" s="92"/>
      <c r="B33" s="134" t="s">
        <v>326</v>
      </c>
      <c r="C33" s="107">
        <f t="shared" ref="C33:V33" si="4">C11*C$23</f>
        <v>0</v>
      </c>
      <c r="D33" s="107">
        <f t="shared" si="4"/>
        <v>4.1821108600901704</v>
      </c>
      <c r="E33" s="107">
        <f t="shared" si="4"/>
        <v>8.3116883433992861</v>
      </c>
      <c r="F33" s="107">
        <f t="shared" si="4"/>
        <v>12.39319487758671</v>
      </c>
      <c r="G33" s="107">
        <f t="shared" si="4"/>
        <v>17.540445526902257</v>
      </c>
      <c r="H33" s="107">
        <f t="shared" si="4"/>
        <v>24.937934205557788</v>
      </c>
      <c r="I33" s="107">
        <f t="shared" si="4"/>
        <v>34.676377366352938</v>
      </c>
      <c r="J33" s="107">
        <f t="shared" si="4"/>
        <v>42.429432495230358</v>
      </c>
      <c r="K33" s="107">
        <f t="shared" si="4"/>
        <v>49.545964991802052</v>
      </c>
      <c r="L33" s="107">
        <f t="shared" si="4"/>
        <v>61.026108134237553</v>
      </c>
      <c r="M33" s="107">
        <f t="shared" si="4"/>
        <v>73.655872778195459</v>
      </c>
      <c r="N33" s="107">
        <f t="shared" si="4"/>
        <v>88.59496497582056</v>
      </c>
      <c r="O33" s="107">
        <f t="shared" si="4"/>
        <v>103.57840121423621</v>
      </c>
      <c r="P33" s="107">
        <f t="shared" si="4"/>
        <v>123.23752332104353</v>
      </c>
      <c r="Q33" s="107">
        <f t="shared" si="4"/>
        <v>145.59997596279888</v>
      </c>
      <c r="R33" s="107">
        <f t="shared" si="4"/>
        <v>170.6231571379852</v>
      </c>
      <c r="S33" s="107">
        <f t="shared" si="4"/>
        <v>198.4689153973444</v>
      </c>
      <c r="T33" s="107">
        <f t="shared" si="4"/>
        <v>223.17688355796986</v>
      </c>
      <c r="U33" s="107">
        <f t="shared" si="4"/>
        <v>249.79767155062405</v>
      </c>
      <c r="V33" s="107">
        <f t="shared" si="4"/>
        <v>278.54929455596437</v>
      </c>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row>
    <row r="34" spans="1:48" x14ac:dyDescent="0.2">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row>
    <row r="35" spans="1:48" ht="15.75" thickBot="1" x14ac:dyDescent="0.3">
      <c r="A35" s="92"/>
      <c r="B35" s="137" t="s">
        <v>519</v>
      </c>
      <c r="C35" s="96"/>
      <c r="D35" s="96"/>
      <c r="E35" s="96"/>
      <c r="F35" s="96"/>
      <c r="G35" s="96"/>
      <c r="H35" s="96"/>
      <c r="I35" s="96"/>
      <c r="J35" s="96"/>
      <c r="K35" s="96"/>
      <c r="L35" s="96"/>
      <c r="M35" s="96"/>
      <c r="N35" s="96"/>
      <c r="O35" s="96"/>
      <c r="P35" s="96"/>
      <c r="Q35" s="96"/>
      <c r="R35" s="96"/>
      <c r="S35" s="96"/>
      <c r="T35" s="96"/>
      <c r="U35" s="96"/>
      <c r="V35" s="96"/>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row>
    <row r="36" spans="1:48" ht="33" customHeight="1" thickBot="1" x14ac:dyDescent="0.25">
      <c r="A36" s="92"/>
      <c r="B36" s="132"/>
      <c r="C36" s="151" t="str">
        <f>'Demand Summary'!D$5</f>
        <v>2018-19</v>
      </c>
      <c r="D36" s="151" t="str">
        <f>'Demand Summary'!E$5</f>
        <v>2019-20</v>
      </c>
      <c r="E36" s="151" t="str">
        <f>'Demand Summary'!F$5</f>
        <v>2020-21</v>
      </c>
      <c r="F36" s="151" t="str">
        <f>'Demand Summary'!G$5</f>
        <v>2021-22</v>
      </c>
      <c r="G36" s="151" t="str">
        <f>'Demand Summary'!H$5</f>
        <v>2022-23</v>
      </c>
      <c r="H36" s="151" t="str">
        <f>'Demand Summary'!I$5</f>
        <v>2023-24</v>
      </c>
      <c r="I36" s="151" t="str">
        <f>'Demand Summary'!J$5</f>
        <v>2024-25</v>
      </c>
      <c r="J36" s="151" t="str">
        <f>'Demand Summary'!K$5</f>
        <v>2025-26</v>
      </c>
      <c r="K36" s="151" t="str">
        <f>'Demand Summary'!L$5</f>
        <v>2026-27</v>
      </c>
      <c r="L36" s="151" t="str">
        <f>'Demand Summary'!M$5</f>
        <v>2027-28</v>
      </c>
      <c r="M36" s="151" t="str">
        <f>'Demand Summary'!N$5</f>
        <v>2028-29</v>
      </c>
      <c r="N36" s="151" t="str">
        <f>'Demand Summary'!O$5</f>
        <v>2029-30</v>
      </c>
      <c r="O36" s="151" t="str">
        <f>'Demand Summary'!P$5</f>
        <v>2030-31</v>
      </c>
      <c r="P36" s="151" t="str">
        <f>'Demand Summary'!Q$5</f>
        <v>2031-32</v>
      </c>
      <c r="Q36" s="151" t="str">
        <f>'Demand Summary'!R$5</f>
        <v>2032-33</v>
      </c>
      <c r="R36" s="151" t="str">
        <f>'Demand Summary'!S$5</f>
        <v>2033-34</v>
      </c>
      <c r="S36" s="151" t="str">
        <f>'Demand Summary'!T$5</f>
        <v>2034-35</v>
      </c>
      <c r="T36" s="151" t="str">
        <f>'Demand Summary'!U$5</f>
        <v>2035-36</v>
      </c>
      <c r="U36" s="151" t="str">
        <f>'Demand Summary'!V$5</f>
        <v>2036-37</v>
      </c>
      <c r="V36" s="151" t="str">
        <f>'Demand Summary'!W$5</f>
        <v>2037-38</v>
      </c>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row>
    <row r="37" spans="1:48" ht="15" thickBot="1" x14ac:dyDescent="0.25">
      <c r="A37" s="92"/>
      <c r="B37" s="134" t="s">
        <v>199</v>
      </c>
      <c r="C37" s="107">
        <f t="shared" ref="C37:V37" si="5">C$24*C7</f>
        <v>0</v>
      </c>
      <c r="D37" s="107">
        <f t="shared" si="5"/>
        <v>17.305889616153042</v>
      </c>
      <c r="E37" s="107">
        <f t="shared" si="5"/>
        <v>34.682480243805337</v>
      </c>
      <c r="F37" s="107">
        <f t="shared" si="5"/>
        <v>51.879662351332207</v>
      </c>
      <c r="G37" s="107">
        <f t="shared" si="5"/>
        <v>73.743334401942434</v>
      </c>
      <c r="H37" s="107">
        <f t="shared" si="5"/>
        <v>105.16873844346541</v>
      </c>
      <c r="I37" s="107">
        <f t="shared" si="5"/>
        <v>141.99009669101881</v>
      </c>
      <c r="J37" s="107">
        <f t="shared" si="5"/>
        <v>169.05210250181659</v>
      </c>
      <c r="K37" s="107">
        <f t="shared" si="5"/>
        <v>191.50105245548104</v>
      </c>
      <c r="L37" s="107">
        <f t="shared" si="5"/>
        <v>220.63569393868045</v>
      </c>
      <c r="M37" s="107">
        <f t="shared" si="5"/>
        <v>252.30305350233309</v>
      </c>
      <c r="N37" s="107">
        <f t="shared" si="5"/>
        <v>294.65677887116772</v>
      </c>
      <c r="O37" s="107">
        <f t="shared" si="5"/>
        <v>332.43536393492371</v>
      </c>
      <c r="P37" s="107">
        <f t="shared" si="5"/>
        <v>384.35059145921656</v>
      </c>
      <c r="Q37" s="107">
        <f t="shared" si="5"/>
        <v>446.59941030919418</v>
      </c>
      <c r="R37" s="107">
        <f t="shared" si="5"/>
        <v>517.71041502742014</v>
      </c>
      <c r="S37" s="107">
        <f t="shared" si="5"/>
        <v>594.29118020260682</v>
      </c>
      <c r="T37" s="107">
        <f t="shared" si="5"/>
        <v>660.79498455388841</v>
      </c>
      <c r="U37" s="107">
        <f t="shared" si="5"/>
        <v>730.73417763629004</v>
      </c>
      <c r="V37" s="107">
        <f t="shared" si="5"/>
        <v>804.39049136786048</v>
      </c>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row>
    <row r="38" spans="1:48" ht="15" thickBot="1" x14ac:dyDescent="0.25">
      <c r="A38" s="92"/>
      <c r="B38" s="134" t="s">
        <v>325</v>
      </c>
      <c r="C38" s="108">
        <f t="shared" ref="C38:V38" si="6">C$24*C8</f>
        <v>0</v>
      </c>
      <c r="D38" s="108">
        <f t="shared" si="6"/>
        <v>6.7691659979312622</v>
      </c>
      <c r="E38" s="108">
        <f t="shared" si="6"/>
        <v>13.331679778598522</v>
      </c>
      <c r="F38" s="108">
        <f t="shared" si="6"/>
        <v>19.66292373773965</v>
      </c>
      <c r="G38" s="108">
        <f t="shared" si="6"/>
        <v>27.310726712752999</v>
      </c>
      <c r="H38" s="108">
        <f t="shared" si="6"/>
        <v>39.129799972378812</v>
      </c>
      <c r="I38" s="108">
        <f t="shared" si="6"/>
        <v>53.690097134443221</v>
      </c>
      <c r="J38" s="108">
        <f t="shared" si="6"/>
        <v>64.824944857157163</v>
      </c>
      <c r="K38" s="108">
        <f t="shared" si="6"/>
        <v>75.636139256041616</v>
      </c>
      <c r="L38" s="108">
        <f t="shared" si="6"/>
        <v>90.614145384625772</v>
      </c>
      <c r="M38" s="108">
        <f t="shared" si="6"/>
        <v>107.41729584303245</v>
      </c>
      <c r="N38" s="108">
        <f t="shared" si="6"/>
        <v>128.221642399394</v>
      </c>
      <c r="O38" s="108">
        <f t="shared" si="6"/>
        <v>148.07911492638942</v>
      </c>
      <c r="P38" s="108">
        <f t="shared" si="6"/>
        <v>175.63656058408182</v>
      </c>
      <c r="Q38" s="108">
        <f t="shared" si="6"/>
        <v>208.76701938891719</v>
      </c>
      <c r="R38" s="108">
        <f t="shared" si="6"/>
        <v>246.09755143447185</v>
      </c>
      <c r="S38" s="108">
        <f t="shared" si="6"/>
        <v>288.68189654726319</v>
      </c>
      <c r="T38" s="108">
        <f t="shared" si="6"/>
        <v>327.27170640638838</v>
      </c>
      <c r="U38" s="108">
        <f t="shared" si="6"/>
        <v>369.26162917945453</v>
      </c>
      <c r="V38" s="108">
        <f t="shared" si="6"/>
        <v>415.04683095724369</v>
      </c>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row>
    <row r="39" spans="1:48" ht="15" thickBot="1" x14ac:dyDescent="0.25">
      <c r="A39" s="92"/>
      <c r="B39" s="134" t="s">
        <v>200</v>
      </c>
      <c r="C39" s="107">
        <f t="shared" ref="C39:V39" si="7">C$24*C9</f>
        <v>0</v>
      </c>
      <c r="D39" s="107">
        <f t="shared" si="7"/>
        <v>9.7267092713080352</v>
      </c>
      <c r="E39" s="107">
        <f t="shared" si="7"/>
        <v>33.957932181753598</v>
      </c>
      <c r="F39" s="107">
        <f t="shared" si="7"/>
        <v>46.83032055003882</v>
      </c>
      <c r="G39" s="107">
        <f t="shared" si="7"/>
        <v>58.269593618095008</v>
      </c>
      <c r="H39" s="107">
        <f t="shared" si="7"/>
        <v>68.614475928861438</v>
      </c>
      <c r="I39" s="107">
        <f t="shared" si="7"/>
        <v>78.02548120022692</v>
      </c>
      <c r="J39" s="107">
        <f t="shared" si="7"/>
        <v>86.541294616872491</v>
      </c>
      <c r="K39" s="107">
        <f t="shared" si="7"/>
        <v>94.516216504872418</v>
      </c>
      <c r="L39" s="107">
        <f t="shared" si="7"/>
        <v>102.26565858086377</v>
      </c>
      <c r="M39" s="107">
        <f t="shared" si="7"/>
        <v>109.46519201230331</v>
      </c>
      <c r="N39" s="107">
        <f t="shared" si="7"/>
        <v>116.16839251602632</v>
      </c>
      <c r="O39" s="107">
        <f t="shared" si="7"/>
        <v>122.54449923333839</v>
      </c>
      <c r="P39" s="107">
        <f t="shared" si="7"/>
        <v>128.92862334331315</v>
      </c>
      <c r="Q39" s="107">
        <f t="shared" si="7"/>
        <v>138.22350401045139</v>
      </c>
      <c r="R39" s="107">
        <f t="shared" si="7"/>
        <v>152.90077450217777</v>
      </c>
      <c r="S39" s="107">
        <f t="shared" si="7"/>
        <v>172.9734649054511</v>
      </c>
      <c r="T39" s="107">
        <f t="shared" si="7"/>
        <v>191.44185956083291</v>
      </c>
      <c r="U39" s="107">
        <f t="shared" si="7"/>
        <v>211.02188367838022</v>
      </c>
      <c r="V39" s="107">
        <f t="shared" si="7"/>
        <v>231.79449488991841</v>
      </c>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row>
    <row r="40" spans="1:48" ht="15" thickBot="1" x14ac:dyDescent="0.25">
      <c r="A40" s="92"/>
      <c r="B40" s="134" t="s">
        <v>327</v>
      </c>
      <c r="C40" s="108">
        <f t="shared" ref="C40:V40" si="8">C$24*C10</f>
        <v>0</v>
      </c>
      <c r="D40" s="108">
        <f t="shared" si="8"/>
        <v>1.3882065846969123</v>
      </c>
      <c r="E40" s="108">
        <f t="shared" si="8"/>
        <v>2.6899397695299578</v>
      </c>
      <c r="F40" s="108">
        <f t="shared" si="8"/>
        <v>3.9294172573165858</v>
      </c>
      <c r="G40" s="108">
        <f t="shared" si="8"/>
        <v>5.4044192438416472</v>
      </c>
      <c r="H40" s="108">
        <f t="shared" si="8"/>
        <v>7.3948408616077472</v>
      </c>
      <c r="I40" s="108">
        <f t="shared" si="8"/>
        <v>9.726076996511237</v>
      </c>
      <c r="J40" s="108">
        <f t="shared" si="8"/>
        <v>11.680808906675642</v>
      </c>
      <c r="K40" s="108">
        <f t="shared" si="8"/>
        <v>13.651006240434203</v>
      </c>
      <c r="L40" s="108">
        <f t="shared" si="8"/>
        <v>16.543597446172981</v>
      </c>
      <c r="M40" s="108">
        <f t="shared" si="8"/>
        <v>19.795681467070064</v>
      </c>
      <c r="N40" s="108">
        <f t="shared" si="8"/>
        <v>23.568061806113228</v>
      </c>
      <c r="O40" s="108">
        <f t="shared" si="8"/>
        <v>27.083283817452166</v>
      </c>
      <c r="P40" s="108">
        <f t="shared" si="8"/>
        <v>31.506844419036629</v>
      </c>
      <c r="Q40" s="108">
        <f t="shared" si="8"/>
        <v>36.273659563168444</v>
      </c>
      <c r="R40" s="108">
        <f t="shared" si="8"/>
        <v>41.280639844646565</v>
      </c>
      <c r="S40" s="108">
        <f t="shared" si="8"/>
        <v>46.663419007157614</v>
      </c>
      <c r="T40" s="108">
        <f t="shared" si="8"/>
        <v>51.325258459530431</v>
      </c>
      <c r="U40" s="108">
        <f t="shared" si="8"/>
        <v>56.280719225616828</v>
      </c>
      <c r="V40" s="108">
        <f t="shared" si="8"/>
        <v>61.570082651890715</v>
      </c>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row>
    <row r="41" spans="1:48" ht="15" thickBot="1" x14ac:dyDescent="0.25">
      <c r="A41" s="92"/>
      <c r="B41" s="134" t="s">
        <v>326</v>
      </c>
      <c r="C41" s="107">
        <f t="shared" ref="C41:V41" si="9">C$24*C11</f>
        <v>0</v>
      </c>
      <c r="D41" s="107">
        <f t="shared" si="9"/>
        <v>8.3642217201803408</v>
      </c>
      <c r="E41" s="107">
        <f t="shared" si="9"/>
        <v>16.623376686798572</v>
      </c>
      <c r="F41" s="107">
        <f t="shared" si="9"/>
        <v>24.78638975517342</v>
      </c>
      <c r="G41" s="107">
        <f t="shared" si="9"/>
        <v>35.080891053804514</v>
      </c>
      <c r="H41" s="107">
        <f t="shared" si="9"/>
        <v>49.875868411115576</v>
      </c>
      <c r="I41" s="107">
        <f t="shared" si="9"/>
        <v>69.352754732705876</v>
      </c>
      <c r="J41" s="107">
        <f t="shared" si="9"/>
        <v>84.858864990460717</v>
      </c>
      <c r="K41" s="107">
        <f t="shared" si="9"/>
        <v>99.091929983604103</v>
      </c>
      <c r="L41" s="107">
        <f t="shared" si="9"/>
        <v>122.05221626847511</v>
      </c>
      <c r="M41" s="107">
        <f t="shared" si="9"/>
        <v>147.31174555639092</v>
      </c>
      <c r="N41" s="107">
        <f t="shared" si="9"/>
        <v>177.18992995164112</v>
      </c>
      <c r="O41" s="107">
        <f t="shared" si="9"/>
        <v>207.15680242847242</v>
      </c>
      <c r="P41" s="107">
        <f t="shared" si="9"/>
        <v>246.47504664208705</v>
      </c>
      <c r="Q41" s="107">
        <f t="shared" si="9"/>
        <v>291.19995192559776</v>
      </c>
      <c r="R41" s="107">
        <f t="shared" si="9"/>
        <v>341.24631427597041</v>
      </c>
      <c r="S41" s="107">
        <f t="shared" si="9"/>
        <v>396.93783079468881</v>
      </c>
      <c r="T41" s="107">
        <f t="shared" si="9"/>
        <v>446.35376711593972</v>
      </c>
      <c r="U41" s="107">
        <f t="shared" si="9"/>
        <v>499.59534310124809</v>
      </c>
      <c r="V41" s="107">
        <f t="shared" si="9"/>
        <v>557.09858911192873</v>
      </c>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row>
    <row r="42" spans="1:48" x14ac:dyDescent="0.2">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row>
    <row r="43" spans="1:48" ht="15.75" thickBot="1" x14ac:dyDescent="0.3">
      <c r="A43" s="92"/>
      <c r="B43" s="137" t="s">
        <v>444</v>
      </c>
      <c r="C43" s="96"/>
      <c r="D43" s="96"/>
      <c r="E43" s="96"/>
      <c r="F43" s="96"/>
      <c r="G43" s="96"/>
      <c r="H43" s="96"/>
      <c r="I43" s="96"/>
      <c r="J43" s="96"/>
      <c r="K43" s="96"/>
      <c r="L43" s="96"/>
      <c r="M43" s="96"/>
      <c r="N43" s="96"/>
      <c r="O43" s="96"/>
      <c r="P43" s="96"/>
      <c r="Q43" s="96"/>
      <c r="R43" s="96"/>
      <c r="S43" s="96"/>
      <c r="T43" s="96"/>
      <c r="U43" s="96"/>
      <c r="V43" s="96"/>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row>
    <row r="44" spans="1:48" ht="33" customHeight="1" thickBot="1" x14ac:dyDescent="0.25">
      <c r="A44" s="92"/>
      <c r="B44" s="132"/>
      <c r="C44" s="151" t="str">
        <f>'Demand Summary'!D$5</f>
        <v>2018-19</v>
      </c>
      <c r="D44" s="151" t="str">
        <f>'Demand Summary'!E$5</f>
        <v>2019-20</v>
      </c>
      <c r="E44" s="151" t="str">
        <f>'Demand Summary'!F$5</f>
        <v>2020-21</v>
      </c>
      <c r="F44" s="151" t="str">
        <f>'Demand Summary'!G$5</f>
        <v>2021-22</v>
      </c>
      <c r="G44" s="151" t="str">
        <f>'Demand Summary'!H$5</f>
        <v>2022-23</v>
      </c>
      <c r="H44" s="151" t="str">
        <f>'Demand Summary'!I$5</f>
        <v>2023-24</v>
      </c>
      <c r="I44" s="151" t="str">
        <f>'Demand Summary'!J$5</f>
        <v>2024-25</v>
      </c>
      <c r="J44" s="151" t="str">
        <f>'Demand Summary'!K$5</f>
        <v>2025-26</v>
      </c>
      <c r="K44" s="151" t="str">
        <f>'Demand Summary'!L$5</f>
        <v>2026-27</v>
      </c>
      <c r="L44" s="151" t="str">
        <f>'Demand Summary'!M$5</f>
        <v>2027-28</v>
      </c>
      <c r="M44" s="151" t="str">
        <f>'Demand Summary'!N$5</f>
        <v>2028-29</v>
      </c>
      <c r="N44" s="151" t="str">
        <f>'Demand Summary'!O$5</f>
        <v>2029-30</v>
      </c>
      <c r="O44" s="151" t="str">
        <f>'Demand Summary'!P$5</f>
        <v>2030-31</v>
      </c>
      <c r="P44" s="151" t="str">
        <f>'Demand Summary'!Q$5</f>
        <v>2031-32</v>
      </c>
      <c r="Q44" s="151" t="str">
        <f>'Demand Summary'!R$5</f>
        <v>2032-33</v>
      </c>
      <c r="R44" s="151" t="str">
        <f>'Demand Summary'!S$5</f>
        <v>2033-34</v>
      </c>
      <c r="S44" s="151" t="str">
        <f>'Demand Summary'!T$5</f>
        <v>2034-35</v>
      </c>
      <c r="T44" s="151" t="str">
        <f>'Demand Summary'!U$5</f>
        <v>2035-36</v>
      </c>
      <c r="U44" s="151" t="str">
        <f>'Demand Summary'!V$5</f>
        <v>2036-37</v>
      </c>
      <c r="V44" s="151" t="str">
        <f>'Demand Summary'!W$5</f>
        <v>2037-38</v>
      </c>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row>
    <row r="45" spans="1:48" ht="15" thickBot="1" x14ac:dyDescent="0.25">
      <c r="A45" s="92"/>
      <c r="B45" s="134" t="s">
        <v>199</v>
      </c>
      <c r="C45" s="107">
        <f t="shared" ref="C45:V45" si="10">C$25*C7</f>
        <v>0</v>
      </c>
      <c r="D45" s="107">
        <f t="shared" si="10"/>
        <v>1.9228766240170045</v>
      </c>
      <c r="E45" s="107">
        <f t="shared" si="10"/>
        <v>3.8536089159783709</v>
      </c>
      <c r="F45" s="107">
        <f t="shared" si="10"/>
        <v>5.7644069279258012</v>
      </c>
      <c r="G45" s="107">
        <f t="shared" si="10"/>
        <v>8.1937038224380476</v>
      </c>
      <c r="H45" s="107">
        <f t="shared" si="10"/>
        <v>11.685415382607269</v>
      </c>
      <c r="I45" s="107">
        <f t="shared" si="10"/>
        <v>15.776677410113201</v>
      </c>
      <c r="J45" s="107">
        <f t="shared" si="10"/>
        <v>18.783566944646289</v>
      </c>
      <c r="K45" s="107">
        <f t="shared" si="10"/>
        <v>21.277894717275672</v>
      </c>
      <c r="L45" s="107">
        <f t="shared" si="10"/>
        <v>24.515077104297831</v>
      </c>
      <c r="M45" s="107">
        <f t="shared" si="10"/>
        <v>28.033672611370342</v>
      </c>
      <c r="N45" s="107">
        <f t="shared" si="10"/>
        <v>32.739642096796416</v>
      </c>
      <c r="O45" s="107">
        <f t="shared" si="10"/>
        <v>36.937262659435966</v>
      </c>
      <c r="P45" s="107">
        <f t="shared" si="10"/>
        <v>42.70562127324628</v>
      </c>
      <c r="Q45" s="107">
        <f t="shared" si="10"/>
        <v>49.622156701021581</v>
      </c>
      <c r="R45" s="107">
        <f t="shared" si="10"/>
        <v>57.523379447491124</v>
      </c>
      <c r="S45" s="107">
        <f t="shared" si="10"/>
        <v>66.032353355845203</v>
      </c>
      <c r="T45" s="107">
        <f t="shared" si="10"/>
        <v>73.42166495043206</v>
      </c>
      <c r="U45" s="107">
        <f t="shared" si="10"/>
        <v>81.19268640403223</v>
      </c>
      <c r="V45" s="107">
        <f t="shared" si="10"/>
        <v>89.376721263095618</v>
      </c>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row>
    <row r="46" spans="1:48" ht="15" thickBot="1" x14ac:dyDescent="0.25">
      <c r="A46" s="92"/>
      <c r="B46" s="134" t="s">
        <v>325</v>
      </c>
      <c r="C46" s="108">
        <f t="shared" ref="C46:V46" si="11">C$25*C8</f>
        <v>0</v>
      </c>
      <c r="D46" s="108">
        <f t="shared" si="11"/>
        <v>0.75212955532569581</v>
      </c>
      <c r="E46" s="108">
        <f t="shared" si="11"/>
        <v>1.4812977531776137</v>
      </c>
      <c r="F46" s="108">
        <f t="shared" si="11"/>
        <v>2.1847693041932943</v>
      </c>
      <c r="G46" s="108">
        <f t="shared" si="11"/>
        <v>3.0345251903058887</v>
      </c>
      <c r="H46" s="108">
        <f t="shared" si="11"/>
        <v>4.347755552486535</v>
      </c>
      <c r="I46" s="108">
        <f t="shared" si="11"/>
        <v>5.9655663482714694</v>
      </c>
      <c r="J46" s="108">
        <f t="shared" si="11"/>
        <v>7.2027716507952411</v>
      </c>
      <c r="K46" s="108">
        <f t="shared" si="11"/>
        <v>8.4040154728935121</v>
      </c>
      <c r="L46" s="108">
        <f t="shared" si="11"/>
        <v>10.068238376069532</v>
      </c>
      <c r="M46" s="108">
        <f t="shared" si="11"/>
        <v>11.935255093670273</v>
      </c>
      <c r="N46" s="108">
        <f t="shared" si="11"/>
        <v>14.246849155488226</v>
      </c>
      <c r="O46" s="108">
        <f t="shared" si="11"/>
        <v>16.453234991821045</v>
      </c>
      <c r="P46" s="108">
        <f t="shared" si="11"/>
        <v>19.515173398231312</v>
      </c>
      <c r="Q46" s="108">
        <f t="shared" si="11"/>
        <v>23.196335487657464</v>
      </c>
      <c r="R46" s="108">
        <f t="shared" si="11"/>
        <v>27.344172381607983</v>
      </c>
      <c r="S46" s="108">
        <f t="shared" si="11"/>
        <v>32.075766283029246</v>
      </c>
      <c r="T46" s="108">
        <f t="shared" si="11"/>
        <v>36.363522934043154</v>
      </c>
      <c r="U46" s="108">
        <f t="shared" si="11"/>
        <v>41.029069908828284</v>
      </c>
      <c r="V46" s="108">
        <f t="shared" si="11"/>
        <v>46.116314550804852</v>
      </c>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row>
    <row r="47" spans="1:48" ht="15" thickBot="1" x14ac:dyDescent="0.25">
      <c r="A47" s="92"/>
      <c r="B47" s="134" t="s">
        <v>200</v>
      </c>
      <c r="C47" s="107">
        <f t="shared" ref="C47:V47" si="12">C$25*C9</f>
        <v>0</v>
      </c>
      <c r="D47" s="107">
        <f t="shared" si="12"/>
        <v>1.0807454745897818</v>
      </c>
      <c r="E47" s="107">
        <f t="shared" si="12"/>
        <v>3.7731035757504006</v>
      </c>
      <c r="F47" s="107">
        <f t="shared" si="12"/>
        <v>5.2033689500043137</v>
      </c>
      <c r="G47" s="107">
        <f t="shared" si="12"/>
        <v>6.474399290899445</v>
      </c>
      <c r="H47" s="107">
        <f t="shared" si="12"/>
        <v>7.6238306587623823</v>
      </c>
      <c r="I47" s="107">
        <f t="shared" si="12"/>
        <v>8.6694979111363253</v>
      </c>
      <c r="J47" s="107">
        <f t="shared" si="12"/>
        <v>9.6156994018747213</v>
      </c>
      <c r="K47" s="107">
        <f t="shared" si="12"/>
        <v>10.501801833874714</v>
      </c>
      <c r="L47" s="107">
        <f t="shared" si="12"/>
        <v>11.362850953429311</v>
      </c>
      <c r="M47" s="107">
        <f t="shared" si="12"/>
        <v>12.162799112478146</v>
      </c>
      <c r="N47" s="107">
        <f t="shared" si="12"/>
        <v>12.907599168447371</v>
      </c>
      <c r="O47" s="107">
        <f t="shared" si="12"/>
        <v>13.616055470370931</v>
      </c>
      <c r="P47" s="107">
        <f t="shared" si="12"/>
        <v>14.325402593701458</v>
      </c>
      <c r="Q47" s="107">
        <f t="shared" si="12"/>
        <v>15.358167112272378</v>
      </c>
      <c r="R47" s="107">
        <f t="shared" si="12"/>
        <v>16.988974944686419</v>
      </c>
      <c r="S47" s="107">
        <f t="shared" si="12"/>
        <v>19.219273878383458</v>
      </c>
      <c r="T47" s="107">
        <f t="shared" si="12"/>
        <v>21.271317728981437</v>
      </c>
      <c r="U47" s="107">
        <f t="shared" si="12"/>
        <v>23.446875964264471</v>
      </c>
      <c r="V47" s="107">
        <f t="shared" si="12"/>
        <v>25.754943876657602</v>
      </c>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row>
    <row r="48" spans="1:48" ht="15" thickBot="1" x14ac:dyDescent="0.25">
      <c r="A48" s="92"/>
      <c r="B48" s="134" t="s">
        <v>327</v>
      </c>
      <c r="C48" s="108">
        <f t="shared" ref="C48:V48" si="13">C$25*C10</f>
        <v>0</v>
      </c>
      <c r="D48" s="108">
        <f t="shared" si="13"/>
        <v>0.15424517607743471</v>
      </c>
      <c r="E48" s="108">
        <f t="shared" si="13"/>
        <v>0.29888219661443977</v>
      </c>
      <c r="F48" s="108">
        <f t="shared" si="13"/>
        <v>0.43660191747962068</v>
      </c>
      <c r="G48" s="108">
        <f t="shared" si="13"/>
        <v>0.60049102709351632</v>
      </c>
      <c r="H48" s="108">
        <f t="shared" si="13"/>
        <v>0.821648984623083</v>
      </c>
      <c r="I48" s="108">
        <f t="shared" si="13"/>
        <v>1.0806752218345821</v>
      </c>
      <c r="J48" s="108">
        <f t="shared" si="13"/>
        <v>1.2978676562972935</v>
      </c>
      <c r="K48" s="108">
        <f t="shared" si="13"/>
        <v>1.5167784711593557</v>
      </c>
      <c r="L48" s="108">
        <f t="shared" si="13"/>
        <v>1.8381774940192206</v>
      </c>
      <c r="M48" s="108">
        <f t="shared" si="13"/>
        <v>2.1995201630077847</v>
      </c>
      <c r="N48" s="108">
        <f t="shared" si="13"/>
        <v>2.6186735340125811</v>
      </c>
      <c r="O48" s="108">
        <f t="shared" si="13"/>
        <v>3.0092537574946849</v>
      </c>
      <c r="P48" s="108">
        <f t="shared" si="13"/>
        <v>3.5007604910040695</v>
      </c>
      <c r="Q48" s="108">
        <f t="shared" si="13"/>
        <v>4.0304066181298275</v>
      </c>
      <c r="R48" s="108">
        <f t="shared" si="13"/>
        <v>4.5867377605162849</v>
      </c>
      <c r="S48" s="108">
        <f t="shared" si="13"/>
        <v>5.1848243341286242</v>
      </c>
      <c r="T48" s="108">
        <f t="shared" si="13"/>
        <v>5.7028064955033821</v>
      </c>
      <c r="U48" s="108">
        <f t="shared" si="13"/>
        <v>6.2534132472907586</v>
      </c>
      <c r="V48" s="108">
        <f t="shared" si="13"/>
        <v>6.841120294654524</v>
      </c>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row>
    <row r="49" spans="1:48" ht="15" thickBot="1" x14ac:dyDescent="0.25">
      <c r="A49" s="92"/>
      <c r="B49" s="134" t="s">
        <v>326</v>
      </c>
      <c r="C49" s="107">
        <f t="shared" ref="C49:V49" si="14">C$25*C11</f>
        <v>0</v>
      </c>
      <c r="D49" s="107">
        <f t="shared" si="14"/>
        <v>0.92935796890892675</v>
      </c>
      <c r="E49" s="107">
        <f t="shared" si="14"/>
        <v>1.8470418540887303</v>
      </c>
      <c r="F49" s="107">
        <f t="shared" si="14"/>
        <v>2.75404330613038</v>
      </c>
      <c r="G49" s="107">
        <f t="shared" si="14"/>
        <v>3.8978767837560566</v>
      </c>
      <c r="H49" s="107">
        <f t="shared" si="14"/>
        <v>5.5417631567906191</v>
      </c>
      <c r="I49" s="107">
        <f t="shared" si="14"/>
        <v>7.7058616369673212</v>
      </c>
      <c r="J49" s="107">
        <f t="shared" si="14"/>
        <v>9.4287627767178588</v>
      </c>
      <c r="K49" s="107">
        <f t="shared" si="14"/>
        <v>11.010214442622678</v>
      </c>
      <c r="L49" s="107">
        <f t="shared" si="14"/>
        <v>13.561357363163903</v>
      </c>
      <c r="M49" s="107">
        <f t="shared" si="14"/>
        <v>16.367971728487877</v>
      </c>
      <c r="N49" s="107">
        <f t="shared" si="14"/>
        <v>19.687769994626795</v>
      </c>
      <c r="O49" s="107">
        <f t="shared" si="14"/>
        <v>23.017422492052489</v>
      </c>
      <c r="P49" s="107">
        <f t="shared" si="14"/>
        <v>27.386116293565227</v>
      </c>
      <c r="Q49" s="107">
        <f t="shared" si="14"/>
        <v>32.355550213955311</v>
      </c>
      <c r="R49" s="107">
        <f t="shared" si="14"/>
        <v>37.916257141774487</v>
      </c>
      <c r="S49" s="107">
        <f t="shared" si="14"/>
        <v>44.104203421632093</v>
      </c>
      <c r="T49" s="107">
        <f t="shared" si="14"/>
        <v>49.5948630128822</v>
      </c>
      <c r="U49" s="107">
        <f t="shared" si="14"/>
        <v>55.510593677916454</v>
      </c>
      <c r="V49" s="107">
        <f t="shared" si="14"/>
        <v>61.899843234658753</v>
      </c>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row>
    <row r="50" spans="1:48" x14ac:dyDescent="0.2">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row>
    <row r="51" spans="1:48" ht="15.75" thickBot="1" x14ac:dyDescent="0.3">
      <c r="A51" s="92"/>
      <c r="B51" s="137" t="s">
        <v>341</v>
      </c>
      <c r="C51" s="96"/>
      <c r="D51" s="96"/>
      <c r="E51" s="96"/>
      <c r="F51" s="96"/>
      <c r="G51" s="96"/>
      <c r="H51" s="96"/>
      <c r="I51" s="96"/>
      <c r="J51" s="96"/>
      <c r="K51" s="96"/>
      <c r="L51" s="96"/>
      <c r="M51" s="96"/>
      <c r="N51" s="96"/>
      <c r="O51" s="96"/>
      <c r="P51" s="96"/>
      <c r="Q51" s="96"/>
      <c r="R51" s="96"/>
      <c r="S51" s="96"/>
      <c r="T51" s="96"/>
      <c r="U51" s="96"/>
      <c r="V51" s="96"/>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row>
    <row r="52" spans="1:48" ht="33" customHeight="1" thickBot="1" x14ac:dyDescent="0.25">
      <c r="A52" s="92"/>
      <c r="B52" s="132"/>
      <c r="C52" s="151" t="str">
        <f>'Demand Summary'!D$5</f>
        <v>2018-19</v>
      </c>
      <c r="D52" s="151" t="str">
        <f>'Demand Summary'!E$5</f>
        <v>2019-20</v>
      </c>
      <c r="E52" s="151" t="str">
        <f>'Demand Summary'!F$5</f>
        <v>2020-21</v>
      </c>
      <c r="F52" s="151" t="str">
        <f>'Demand Summary'!G$5</f>
        <v>2021-22</v>
      </c>
      <c r="G52" s="151" t="str">
        <f>'Demand Summary'!H$5</f>
        <v>2022-23</v>
      </c>
      <c r="H52" s="151" t="str">
        <f>'Demand Summary'!I$5</f>
        <v>2023-24</v>
      </c>
      <c r="I52" s="151" t="str">
        <f>'Demand Summary'!J$5</f>
        <v>2024-25</v>
      </c>
      <c r="J52" s="151" t="str">
        <f>'Demand Summary'!K$5</f>
        <v>2025-26</v>
      </c>
      <c r="K52" s="151" t="str">
        <f>'Demand Summary'!L$5</f>
        <v>2026-27</v>
      </c>
      <c r="L52" s="151" t="str">
        <f>'Demand Summary'!M$5</f>
        <v>2027-28</v>
      </c>
      <c r="M52" s="151" t="str">
        <f>'Demand Summary'!N$5</f>
        <v>2028-29</v>
      </c>
      <c r="N52" s="151" t="str">
        <f>'Demand Summary'!O$5</f>
        <v>2029-30</v>
      </c>
      <c r="O52" s="151" t="str">
        <f>'Demand Summary'!P$5</f>
        <v>2030-31</v>
      </c>
      <c r="P52" s="151" t="str">
        <f>'Demand Summary'!Q$5</f>
        <v>2031-32</v>
      </c>
      <c r="Q52" s="151" t="str">
        <f>'Demand Summary'!R$5</f>
        <v>2032-33</v>
      </c>
      <c r="R52" s="151" t="str">
        <f>'Demand Summary'!S$5</f>
        <v>2033-34</v>
      </c>
      <c r="S52" s="151" t="str">
        <f>'Demand Summary'!T$5</f>
        <v>2034-35</v>
      </c>
      <c r="T52" s="151" t="str">
        <f>'Demand Summary'!U$5</f>
        <v>2035-36</v>
      </c>
      <c r="U52" s="151" t="str">
        <f>'Demand Summary'!V$5</f>
        <v>2036-37</v>
      </c>
      <c r="V52" s="151" t="str">
        <f>'Demand Summary'!W$5</f>
        <v>2037-38</v>
      </c>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row>
    <row r="53" spans="1:48" ht="15" thickBot="1" x14ac:dyDescent="0.25">
      <c r="A53" s="92"/>
      <c r="B53" s="134" t="s">
        <v>199</v>
      </c>
      <c r="C53" s="107">
        <f t="shared" ref="C53:V53" si="15">C$24*C15</f>
        <v>0</v>
      </c>
      <c r="D53" s="107">
        <f t="shared" si="15"/>
        <v>8.9655005991123087</v>
      </c>
      <c r="E53" s="107">
        <f t="shared" si="15"/>
        <v>24.313907305971618</v>
      </c>
      <c r="F53" s="107">
        <f t="shared" si="15"/>
        <v>46.073242144922652</v>
      </c>
      <c r="G53" s="107">
        <f t="shared" si="15"/>
        <v>78.222017905325018</v>
      </c>
      <c r="H53" s="107">
        <f t="shared" si="15"/>
        <v>121.43531966536143</v>
      </c>
      <c r="I53" s="107">
        <f t="shared" si="15"/>
        <v>178.21372895046659</v>
      </c>
      <c r="J53" s="107">
        <f t="shared" si="15"/>
        <v>248.78438069543591</v>
      </c>
      <c r="K53" s="107">
        <f t="shared" si="15"/>
        <v>334.95636999597872</v>
      </c>
      <c r="L53" s="107">
        <f t="shared" si="15"/>
        <v>436.22996342202129</v>
      </c>
      <c r="M53" s="107">
        <f t="shared" si="15"/>
        <v>552.31564639255726</v>
      </c>
      <c r="N53" s="107">
        <f t="shared" si="15"/>
        <v>683.51382568889198</v>
      </c>
      <c r="O53" s="107">
        <f t="shared" si="15"/>
        <v>831.16421358682032</v>
      </c>
      <c r="P53" s="107">
        <f t="shared" si="15"/>
        <v>1001.9865774046484</v>
      </c>
      <c r="Q53" s="107">
        <f t="shared" si="15"/>
        <v>1200.2490480724891</v>
      </c>
      <c r="R53" s="107">
        <f t="shared" si="15"/>
        <v>1430.0295894354258</v>
      </c>
      <c r="S53" s="107">
        <f t="shared" si="15"/>
        <v>1697.9293591482001</v>
      </c>
      <c r="T53" s="107">
        <f t="shared" si="15"/>
        <v>2011.1944947956774</v>
      </c>
      <c r="U53" s="107">
        <f t="shared" si="15"/>
        <v>2363.1649864049282</v>
      </c>
      <c r="V53" s="107">
        <f t="shared" si="15"/>
        <v>2747.8609150908233</v>
      </c>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row>
    <row r="54" spans="1:48" ht="15" thickBot="1" x14ac:dyDescent="0.25">
      <c r="A54" s="92"/>
      <c r="B54" s="134" t="s">
        <v>325</v>
      </c>
      <c r="C54" s="108">
        <f t="shared" ref="C54:V54" si="16">C$24*C16</f>
        <v>0</v>
      </c>
      <c r="D54" s="108">
        <f t="shared" si="16"/>
        <v>8.5467837142189858</v>
      </c>
      <c r="E54" s="108">
        <f t="shared" si="16"/>
        <v>23.086869092868948</v>
      </c>
      <c r="F54" s="108">
        <f t="shared" si="16"/>
        <v>44.944657893291378</v>
      </c>
      <c r="G54" s="108">
        <f t="shared" si="16"/>
        <v>75.711612165121196</v>
      </c>
      <c r="H54" s="108">
        <f t="shared" si="16"/>
        <v>116.15647171171224</v>
      </c>
      <c r="I54" s="108">
        <f t="shared" si="16"/>
        <v>167.7808297544658</v>
      </c>
      <c r="J54" s="108">
        <f t="shared" si="16"/>
        <v>230.40222298638028</v>
      </c>
      <c r="K54" s="108">
        <f t="shared" si="16"/>
        <v>304.05214742919173</v>
      </c>
      <c r="L54" s="108">
        <f t="shared" si="16"/>
        <v>390.20558421074014</v>
      </c>
      <c r="M54" s="108">
        <f t="shared" si="16"/>
        <v>488.01718044448722</v>
      </c>
      <c r="N54" s="108">
        <f t="shared" si="16"/>
        <v>599.29008102969703</v>
      </c>
      <c r="O54" s="108">
        <f t="shared" si="16"/>
        <v>731.72748699589613</v>
      </c>
      <c r="P54" s="108">
        <f t="shared" si="16"/>
        <v>889.50938939881894</v>
      </c>
      <c r="Q54" s="108">
        <f t="shared" si="16"/>
        <v>1083.9855551199666</v>
      </c>
      <c r="R54" s="108">
        <f t="shared" si="16"/>
        <v>1320.4695437737694</v>
      </c>
      <c r="S54" s="108">
        <f t="shared" si="16"/>
        <v>1600.6163847714913</v>
      </c>
      <c r="T54" s="108">
        <f t="shared" si="16"/>
        <v>1916.8510566454736</v>
      </c>
      <c r="U54" s="108">
        <f t="shared" si="16"/>
        <v>2234.9272086477467</v>
      </c>
      <c r="V54" s="108">
        <f t="shared" si="16"/>
        <v>2527.9000653413123</v>
      </c>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row>
    <row r="55" spans="1:48" ht="15" thickBot="1" x14ac:dyDescent="0.25">
      <c r="A55" s="92"/>
      <c r="B55" s="134" t="s">
        <v>200</v>
      </c>
      <c r="C55" s="107">
        <f t="shared" ref="C55:V55" si="17">C$24*C17</f>
        <v>0</v>
      </c>
      <c r="D55" s="107">
        <f t="shared" si="17"/>
        <v>5.6118275176118013</v>
      </c>
      <c r="E55" s="107">
        <f t="shared" si="17"/>
        <v>15.18496632857253</v>
      </c>
      <c r="F55" s="107">
        <f t="shared" si="17"/>
        <v>29.552122686119013</v>
      </c>
      <c r="G55" s="107">
        <f t="shared" si="17"/>
        <v>49.295770001816265</v>
      </c>
      <c r="H55" s="107">
        <f t="shared" si="17"/>
        <v>74.194947195338131</v>
      </c>
      <c r="I55" s="107">
        <f t="shared" si="17"/>
        <v>103.82707170383956</v>
      </c>
      <c r="J55" s="107">
        <f t="shared" si="17"/>
        <v>139.06792884689932</v>
      </c>
      <c r="K55" s="107">
        <f t="shared" si="17"/>
        <v>179.66768582834464</v>
      </c>
      <c r="L55" s="107">
        <f t="shared" si="17"/>
        <v>226.95633257896392</v>
      </c>
      <c r="M55" s="107">
        <f t="shared" si="17"/>
        <v>282.68638987185551</v>
      </c>
      <c r="N55" s="107">
        <f t="shared" si="17"/>
        <v>346.97767371940381</v>
      </c>
      <c r="O55" s="107">
        <f t="shared" si="17"/>
        <v>415.60828300429034</v>
      </c>
      <c r="P55" s="107">
        <f t="shared" si="17"/>
        <v>482.31912069557353</v>
      </c>
      <c r="Q55" s="107">
        <f t="shared" si="17"/>
        <v>546.1158953332623</v>
      </c>
      <c r="R55" s="107">
        <f t="shared" si="17"/>
        <v>607.73943839256435</v>
      </c>
      <c r="S55" s="107">
        <f t="shared" si="17"/>
        <v>667.48806332167032</v>
      </c>
      <c r="T55" s="107">
        <f t="shared" si="17"/>
        <v>725.63833713896702</v>
      </c>
      <c r="U55" s="107">
        <f t="shared" si="17"/>
        <v>782.04671013733878</v>
      </c>
      <c r="V55" s="107">
        <f t="shared" si="17"/>
        <v>836.42116975585441</v>
      </c>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row>
    <row r="56" spans="1:48" ht="15" thickBot="1" x14ac:dyDescent="0.25">
      <c r="A56" s="92"/>
      <c r="B56" s="134" t="s">
        <v>327</v>
      </c>
      <c r="C56" s="108">
        <f t="shared" ref="C56:V56" si="18">C$24*C18</f>
        <v>0</v>
      </c>
      <c r="D56" s="108">
        <f t="shared" si="18"/>
        <v>0.48095876186037473</v>
      </c>
      <c r="E56" s="108">
        <f t="shared" si="18"/>
        <v>1.3039966014172348</v>
      </c>
      <c r="F56" s="108">
        <f t="shared" si="18"/>
        <v>2.5919815542732918</v>
      </c>
      <c r="G56" s="108">
        <f t="shared" si="18"/>
        <v>4.4724272828677041</v>
      </c>
      <c r="H56" s="108">
        <f t="shared" si="18"/>
        <v>7.0813126062214922</v>
      </c>
      <c r="I56" s="108">
        <f t="shared" si="18"/>
        <v>10.558891543098547</v>
      </c>
      <c r="J56" s="108">
        <f t="shared" si="18"/>
        <v>15.40549102510192</v>
      </c>
      <c r="K56" s="108">
        <f t="shared" si="18"/>
        <v>21.492477457840273</v>
      </c>
      <c r="L56" s="108">
        <f t="shared" si="18"/>
        <v>28.90557093221431</v>
      </c>
      <c r="M56" s="108">
        <f t="shared" si="18"/>
        <v>37.826425028554524</v>
      </c>
      <c r="N56" s="108">
        <f t="shared" si="18"/>
        <v>48.151548956449027</v>
      </c>
      <c r="O56" s="108">
        <f t="shared" si="18"/>
        <v>59.84981522610412</v>
      </c>
      <c r="P56" s="108">
        <f t="shared" si="18"/>
        <v>72.870719397011555</v>
      </c>
      <c r="Q56" s="108">
        <f t="shared" si="18"/>
        <v>87.471154518391103</v>
      </c>
      <c r="R56" s="108">
        <f t="shared" si="18"/>
        <v>103.46377065740951</v>
      </c>
      <c r="S56" s="108">
        <f t="shared" si="18"/>
        <v>120.96082500425763</v>
      </c>
      <c r="T56" s="108">
        <f t="shared" si="18"/>
        <v>140.50715071447644</v>
      </c>
      <c r="U56" s="108">
        <f t="shared" si="18"/>
        <v>162.54112683989203</v>
      </c>
      <c r="V56" s="108">
        <f t="shared" si="18"/>
        <v>187.07102929758858</v>
      </c>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row>
    <row r="57" spans="1:48" ht="15" thickBot="1" x14ac:dyDescent="0.25">
      <c r="A57" s="92"/>
      <c r="B57" s="134" t="s">
        <v>326</v>
      </c>
      <c r="C57" s="107">
        <f t="shared" ref="C57:V57" si="19">C$24*C19</f>
        <v>0</v>
      </c>
      <c r="D57" s="107">
        <f t="shared" si="19"/>
        <v>5.8024383949016825</v>
      </c>
      <c r="E57" s="107">
        <f t="shared" si="19"/>
        <v>15.911642837110218</v>
      </c>
      <c r="F57" s="107">
        <f t="shared" si="19"/>
        <v>32.063092688829734</v>
      </c>
      <c r="G57" s="107">
        <f t="shared" si="19"/>
        <v>57.491693193692804</v>
      </c>
      <c r="H57" s="107">
        <f t="shared" si="19"/>
        <v>93.312861580221437</v>
      </c>
      <c r="I57" s="107">
        <f t="shared" si="19"/>
        <v>142.46872145707081</v>
      </c>
      <c r="J57" s="107">
        <f t="shared" si="19"/>
        <v>205.91161426194276</v>
      </c>
      <c r="K57" s="107">
        <f t="shared" si="19"/>
        <v>286.05737308503689</v>
      </c>
      <c r="L57" s="107">
        <f t="shared" si="19"/>
        <v>382.86700150453481</v>
      </c>
      <c r="M57" s="107">
        <f t="shared" si="19"/>
        <v>496.39755642624988</v>
      </c>
      <c r="N57" s="107">
        <f t="shared" si="19"/>
        <v>627.14692398069633</v>
      </c>
      <c r="O57" s="107">
        <f t="shared" si="19"/>
        <v>779.48242841646857</v>
      </c>
      <c r="P57" s="107">
        <f t="shared" si="19"/>
        <v>956.67785399338209</v>
      </c>
      <c r="Q57" s="107">
        <f t="shared" si="19"/>
        <v>1168.5379050638128</v>
      </c>
      <c r="R57" s="107">
        <f t="shared" si="19"/>
        <v>1434.5100168941235</v>
      </c>
      <c r="S57" s="107">
        <f t="shared" si="19"/>
        <v>1768.0611502264658</v>
      </c>
      <c r="T57" s="107">
        <f t="shared" si="19"/>
        <v>2178.9085292509085</v>
      </c>
      <c r="U57" s="107">
        <f t="shared" si="19"/>
        <v>2656.5683269456167</v>
      </c>
      <c r="V57" s="107">
        <f t="shared" si="19"/>
        <v>3167.9984111971858</v>
      </c>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row>
    <row r="58" spans="1:48" x14ac:dyDescent="0.2">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row>
    <row r="59" spans="1:48" s="95" customFormat="1" ht="15.75" thickBot="1" x14ac:dyDescent="0.3">
      <c r="A59" s="92"/>
      <c r="B59" s="137" t="s">
        <v>1190</v>
      </c>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row>
    <row r="60" spans="1:48" s="95" customFormat="1" ht="16.5" customHeight="1" thickBot="1" x14ac:dyDescent="0.25">
      <c r="A60" s="92"/>
      <c r="B60" s="166" t="s">
        <v>728</v>
      </c>
      <c r="C60" s="168" t="s">
        <v>732</v>
      </c>
      <c r="D60" s="168" t="s">
        <v>733</v>
      </c>
      <c r="E60" s="168" t="s">
        <v>734</v>
      </c>
      <c r="F60" s="168" t="s">
        <v>735</v>
      </c>
      <c r="G60" s="168" t="s">
        <v>736</v>
      </c>
      <c r="H60" s="168" t="s">
        <v>737</v>
      </c>
      <c r="I60" s="168" t="s">
        <v>738</v>
      </c>
      <c r="J60" s="168" t="s">
        <v>739</v>
      </c>
      <c r="K60" s="168" t="s">
        <v>740</v>
      </c>
      <c r="L60" s="168" t="s">
        <v>741</v>
      </c>
      <c r="M60" s="168" t="s">
        <v>742</v>
      </c>
      <c r="N60" s="168" t="s">
        <v>743</v>
      </c>
      <c r="O60" s="168" t="s">
        <v>744</v>
      </c>
      <c r="P60" s="168" t="s">
        <v>745</v>
      </c>
      <c r="Q60" s="168" t="s">
        <v>746</v>
      </c>
      <c r="R60" s="168" t="s">
        <v>747</v>
      </c>
      <c r="S60" s="168" t="s">
        <v>748</v>
      </c>
      <c r="T60" s="168" t="s">
        <v>749</v>
      </c>
      <c r="U60" s="168" t="s">
        <v>750</v>
      </c>
      <c r="V60" s="168" t="s">
        <v>751</v>
      </c>
      <c r="W60" s="168" t="s">
        <v>752</v>
      </c>
      <c r="X60" s="168" t="s">
        <v>753</v>
      </c>
      <c r="Y60" s="168" t="s">
        <v>754</v>
      </c>
      <c r="Z60" s="168" t="s">
        <v>755</v>
      </c>
      <c r="AA60" s="168" t="s">
        <v>756</v>
      </c>
      <c r="AB60" s="168" t="s">
        <v>757</v>
      </c>
      <c r="AC60" s="168" t="s">
        <v>758</v>
      </c>
      <c r="AD60" s="168" t="s">
        <v>759</v>
      </c>
      <c r="AE60" s="168" t="s">
        <v>760</v>
      </c>
      <c r="AF60" s="168" t="s">
        <v>761</v>
      </c>
      <c r="AG60" s="168" t="s">
        <v>762</v>
      </c>
      <c r="AH60" s="168" t="s">
        <v>763</v>
      </c>
      <c r="AI60" s="168" t="s">
        <v>764</v>
      </c>
      <c r="AJ60" s="168" t="s">
        <v>765</v>
      </c>
      <c r="AK60" s="168" t="s">
        <v>766</v>
      </c>
      <c r="AL60" s="168" t="s">
        <v>767</v>
      </c>
      <c r="AM60" s="168" t="s">
        <v>768</v>
      </c>
      <c r="AN60" s="168" t="s">
        <v>769</v>
      </c>
      <c r="AO60" s="168" t="s">
        <v>770</v>
      </c>
      <c r="AP60" s="168" t="s">
        <v>771</v>
      </c>
      <c r="AQ60" s="168" t="s">
        <v>772</v>
      </c>
      <c r="AR60" s="168" t="s">
        <v>773</v>
      </c>
      <c r="AS60" s="168" t="s">
        <v>774</v>
      </c>
      <c r="AT60" s="168" t="s">
        <v>775</v>
      </c>
      <c r="AU60" s="168" t="s">
        <v>776</v>
      </c>
      <c r="AV60" s="92"/>
    </row>
    <row r="61" spans="1:48" ht="15" thickBot="1" x14ac:dyDescent="0.25">
      <c r="A61" s="92"/>
      <c r="B61" s="247" t="s">
        <v>1185</v>
      </c>
      <c r="C61" s="107">
        <v>-0.72252708301094803</v>
      </c>
      <c r="D61" s="107">
        <v>-1.26012186262406</v>
      </c>
      <c r="E61" s="107">
        <v>-1.29513496323471</v>
      </c>
      <c r="F61" s="107">
        <v>-1.29328499883155</v>
      </c>
      <c r="G61" s="107">
        <v>-1.3421483260178699</v>
      </c>
      <c r="H61" s="107">
        <v>-1.3154036608594999</v>
      </c>
      <c r="I61" s="107">
        <v>-1.36729291185852</v>
      </c>
      <c r="J61" s="107">
        <v>-1.3040713428178501</v>
      </c>
      <c r="K61" s="107">
        <v>-0.96312074798195602</v>
      </c>
      <c r="L61" s="107">
        <v>-0.52514699368919004</v>
      </c>
      <c r="M61" s="107">
        <v>-0.35719318580683801</v>
      </c>
      <c r="N61" s="107">
        <v>-0.35985196404133801</v>
      </c>
      <c r="O61" s="107">
        <v>-0.39504152090160599</v>
      </c>
      <c r="P61" s="107">
        <v>-0.50007984386844195</v>
      </c>
      <c r="Q61" s="107">
        <v>-0.50786337129583703</v>
      </c>
      <c r="R61" s="107">
        <v>-0.48197750516850801</v>
      </c>
      <c r="S61" s="107">
        <v>-0.121841073351361</v>
      </c>
      <c r="T61" s="107">
        <v>0.27931122501530198</v>
      </c>
      <c r="U61" s="107">
        <v>0.99578166970093995</v>
      </c>
      <c r="V61" s="107">
        <v>1.18223044855829</v>
      </c>
      <c r="W61" s="107">
        <v>2.6688846045903998</v>
      </c>
      <c r="X61" s="107">
        <v>2.77409036124704</v>
      </c>
      <c r="Y61" s="107">
        <v>1.9293361796305599</v>
      </c>
      <c r="Z61" s="107">
        <v>1.2165619592002399</v>
      </c>
      <c r="AA61" s="107">
        <v>1.00996086233666</v>
      </c>
      <c r="AB61" s="107">
        <v>0.62735618441211005</v>
      </c>
      <c r="AC61" s="107">
        <v>0.37605156310438098</v>
      </c>
      <c r="AD61" s="107">
        <v>0.22388003468102999</v>
      </c>
      <c r="AE61" s="107">
        <v>0.12443264513128199</v>
      </c>
      <c r="AF61" s="107">
        <v>5.2687760104240401E-2</v>
      </c>
      <c r="AG61" s="107">
        <v>4.4390833868406601E-2</v>
      </c>
      <c r="AH61" s="107">
        <v>4.1558911611073002E-2</v>
      </c>
      <c r="AI61" s="107">
        <v>3.5787633081722399E-2</v>
      </c>
      <c r="AJ61" s="107">
        <v>-1.0284209576631601E-2</v>
      </c>
      <c r="AK61" s="107">
        <v>-0.150432712936096</v>
      </c>
      <c r="AL61" s="107">
        <v>-5.0755668108667801E-2</v>
      </c>
      <c r="AM61" s="107">
        <v>-0.51941800995674603</v>
      </c>
      <c r="AN61" s="107">
        <v>-0.91790782325696396</v>
      </c>
      <c r="AO61" s="107">
        <v>-1.04946729136177</v>
      </c>
      <c r="AP61" s="107">
        <v>-0.73074703813864095</v>
      </c>
      <c r="AQ61" s="107">
        <v>-0.63169398699827894</v>
      </c>
      <c r="AR61" s="107">
        <v>-0.67188022427083105</v>
      </c>
      <c r="AS61" s="107">
        <v>-0.56989374293545803</v>
      </c>
      <c r="AT61" s="107">
        <v>-0.53784528490212802</v>
      </c>
      <c r="AU61" s="107">
        <v>-0.64233992393572104</v>
      </c>
      <c r="AV61" s="92"/>
    </row>
    <row r="62" spans="1:48" ht="14.25" x14ac:dyDescent="0.2">
      <c r="A62" s="92"/>
      <c r="B62" s="323" t="s">
        <v>161</v>
      </c>
      <c r="C62" s="324">
        <v>0</v>
      </c>
      <c r="D62" s="324">
        <v>0</v>
      </c>
      <c r="E62" s="324">
        <v>0</v>
      </c>
      <c r="F62" s="324">
        <v>0</v>
      </c>
      <c r="G62" s="324">
        <v>0</v>
      </c>
      <c r="H62" s="324">
        <v>0</v>
      </c>
      <c r="I62" s="324">
        <v>0</v>
      </c>
      <c r="J62" s="324">
        <v>0</v>
      </c>
      <c r="K62" s="324">
        <v>0</v>
      </c>
      <c r="L62" s="324">
        <v>0</v>
      </c>
      <c r="M62" s="324">
        <v>0</v>
      </c>
      <c r="N62" s="324">
        <v>0</v>
      </c>
      <c r="O62" s="324">
        <v>0</v>
      </c>
      <c r="P62" s="324">
        <v>0</v>
      </c>
      <c r="Q62" s="324">
        <v>0</v>
      </c>
      <c r="R62" s="324">
        <v>8.7399380804953596E-3</v>
      </c>
      <c r="S62" s="324">
        <v>0.19063777089783299</v>
      </c>
      <c r="T62" s="324">
        <v>0.416914860681115</v>
      </c>
      <c r="U62" s="324">
        <v>0.68889628482972098</v>
      </c>
      <c r="V62" s="324">
        <v>1.01664551083591</v>
      </c>
      <c r="W62" s="324">
        <v>2.2148297213622299</v>
      </c>
      <c r="X62" s="324">
        <v>2.41807739938081</v>
      </c>
      <c r="Y62" s="324">
        <v>2.5860572755417999</v>
      </c>
      <c r="Z62" s="324">
        <v>2.67575851393189</v>
      </c>
      <c r="AA62" s="324">
        <v>2.7607476780185798</v>
      </c>
      <c r="AB62" s="324">
        <v>2.7403715170278602</v>
      </c>
      <c r="AC62" s="324">
        <v>2.7273080495355999</v>
      </c>
      <c r="AD62" s="324">
        <v>2.6176656346749199</v>
      </c>
      <c r="AE62" s="324">
        <v>2.4989922600619199</v>
      </c>
      <c r="AF62" s="324">
        <v>2.2789411764705898</v>
      </c>
      <c r="AG62" s="324">
        <v>2.0496764705882402</v>
      </c>
      <c r="AH62" s="324">
        <v>1.7853482972136201</v>
      </c>
      <c r="AI62" s="324">
        <v>1.49428482972136</v>
      </c>
      <c r="AJ62" s="324">
        <v>1.1862461300309599</v>
      </c>
      <c r="AK62" s="324">
        <v>0.86667027863777102</v>
      </c>
      <c r="AL62" s="324">
        <v>0.535010835913313</v>
      </c>
      <c r="AM62" s="324">
        <v>0.26574613003095998</v>
      </c>
      <c r="AN62" s="324">
        <v>9.6117647058823502E-2</v>
      </c>
      <c r="AO62" s="324">
        <v>2.7739938080495398E-3</v>
      </c>
      <c r="AP62" s="324">
        <v>3.0340557275541799E-4</v>
      </c>
      <c r="AQ62" s="324">
        <v>0</v>
      </c>
      <c r="AR62" s="324">
        <v>0</v>
      </c>
      <c r="AS62" s="324">
        <v>0</v>
      </c>
      <c r="AT62" s="324">
        <v>0</v>
      </c>
      <c r="AU62" s="324">
        <v>0</v>
      </c>
      <c r="AV62" s="92"/>
    </row>
    <row r="63" spans="1:48" ht="15" x14ac:dyDescent="0.25">
      <c r="A63" s="92"/>
      <c r="B63" s="23"/>
      <c r="C63" s="92"/>
      <c r="D63" s="92"/>
      <c r="E63" s="92"/>
      <c r="F63" s="92"/>
      <c r="G63" s="92"/>
      <c r="H63" s="92"/>
      <c r="I63" s="92"/>
      <c r="J63" s="92"/>
      <c r="K63" s="92"/>
      <c r="L63" s="23"/>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row>
    <row r="64" spans="1:48" ht="15" x14ac:dyDescent="0.25">
      <c r="A64" s="92"/>
      <c r="B64" s="23" t="s">
        <v>1189</v>
      </c>
      <c r="C64" s="92"/>
      <c r="D64" s="92"/>
      <c r="E64" s="92"/>
      <c r="F64" s="92"/>
      <c r="G64" s="92"/>
      <c r="H64" s="92"/>
      <c r="I64" s="92"/>
      <c r="J64" s="92"/>
      <c r="K64" s="92"/>
      <c r="L64" s="23" t="s">
        <v>377</v>
      </c>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row>
    <row r="65" spans="1:48" x14ac:dyDescent="0.2">
      <c r="A65" s="92"/>
      <c r="B65" s="92" t="s">
        <v>1188</v>
      </c>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row>
    <row r="66" spans="1:48" x14ac:dyDescent="0.2">
      <c r="A66" s="92"/>
      <c r="B66" s="92" t="s">
        <v>777</v>
      </c>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row>
    <row r="67" spans="1:48" x14ac:dyDescent="0.2">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row>
    <row r="68" spans="1:48" x14ac:dyDescent="0.2">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row>
    <row r="69" spans="1:48" x14ac:dyDescent="0.2">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row>
    <row r="70" spans="1:48" x14ac:dyDescent="0.2">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row>
    <row r="71" spans="1:48" x14ac:dyDescent="0.2">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row>
    <row r="72" spans="1:48" x14ac:dyDescent="0.2">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row>
    <row r="73" spans="1:48" x14ac:dyDescent="0.2">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row>
    <row r="74" spans="1:48" x14ac:dyDescent="0.2">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row>
    <row r="75" spans="1:48" x14ac:dyDescent="0.2">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row>
    <row r="76" spans="1:48" x14ac:dyDescent="0.2">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row>
    <row r="77" spans="1:48" x14ac:dyDescent="0.2">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row>
    <row r="78" spans="1:48" x14ac:dyDescent="0.2">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row>
    <row r="79" spans="1:48" x14ac:dyDescent="0.2">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row>
    <row r="80" spans="1:48" x14ac:dyDescent="0.2">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row>
    <row r="81" spans="1:48" x14ac:dyDescent="0.2">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row>
    <row r="82" spans="1:48" x14ac:dyDescent="0.2">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row>
    <row r="83" spans="1:48" x14ac:dyDescent="0.2">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row>
    <row r="84" spans="1:48" x14ac:dyDescent="0.2">
      <c r="A84" s="92"/>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row>
    <row r="85" spans="1:48" x14ac:dyDescent="0.2">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row>
    <row r="86" spans="1:48" x14ac:dyDescent="0.2">
      <c r="A86" s="92"/>
      <c r="B86" s="96" t="s">
        <v>1278</v>
      </c>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row>
    <row r="87" spans="1:48" x14ac:dyDescent="0.2">
      <c r="A87" s="92"/>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row>
  </sheetData>
  <mergeCells count="3">
    <mergeCell ref="B2:D2"/>
    <mergeCell ref="B3:V3"/>
    <mergeCell ref="B4:V4"/>
  </mergeCells>
  <hyperlinks>
    <hyperlink ref="B1" location="'Assumptions Summary'!A1" display="Go to Assumptions Summary" xr:uid="{D60CC0BD-6483-41C0-8B6A-73B0067A2C63}"/>
  </hyperlinks>
  <pageMargins left="0.7" right="0.7" top="0.75" bottom="0.75" header="0.3" footer="0.3"/>
  <pageSetup paperSize="9" scale="37" orientation="landscape" verticalDpi="0" r:id="rId1"/>
  <rowBreaks count="1" manualBreakCount="1">
    <brk id="3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0">
    <tabColor theme="8"/>
  </sheetPr>
  <dimension ref="A1:S48"/>
  <sheetViews>
    <sheetView showGridLines="0" zoomScaleNormal="100" workbookViewId="0"/>
  </sheetViews>
  <sheetFormatPr defaultColWidth="9" defaultRowHeight="14.25" x14ac:dyDescent="0.2"/>
  <cols>
    <col min="1" max="1" width="3.625" style="3" customWidth="1"/>
    <col min="2" max="2" width="11.5" style="3" customWidth="1"/>
    <col min="3" max="3" width="23.25" style="3" customWidth="1"/>
    <col min="4" max="7" width="14.125" style="3" customWidth="1"/>
    <col min="8" max="8" width="13.625" style="3" customWidth="1"/>
    <col min="9" max="16384" width="9" style="3"/>
  </cols>
  <sheetData>
    <row r="1" spans="1:19" ht="15" x14ac:dyDescent="0.25">
      <c r="A1" s="152"/>
      <c r="B1" s="292" t="s">
        <v>1127</v>
      </c>
      <c r="C1" s="19"/>
      <c r="D1" s="19"/>
      <c r="E1" s="19"/>
      <c r="F1" s="19"/>
      <c r="G1" s="19"/>
      <c r="H1" s="19"/>
      <c r="I1" s="19"/>
      <c r="J1" s="19"/>
      <c r="K1" s="19"/>
      <c r="L1" s="19"/>
      <c r="M1" s="19"/>
      <c r="N1" s="19"/>
      <c r="O1" s="19"/>
      <c r="P1" s="19"/>
      <c r="Q1" s="19"/>
      <c r="R1" s="19"/>
      <c r="S1" s="19"/>
    </row>
    <row r="2" spans="1:19" ht="20.25" thickBot="1" x14ac:dyDescent="0.35">
      <c r="A2" s="19"/>
      <c r="B2" s="428" t="s">
        <v>1005</v>
      </c>
      <c r="C2" s="428"/>
      <c r="D2" s="428"/>
      <c r="E2" s="429"/>
      <c r="F2" s="19"/>
      <c r="G2" s="19"/>
      <c r="H2" s="19"/>
      <c r="I2" s="19"/>
      <c r="J2" s="19"/>
      <c r="K2" s="19"/>
      <c r="L2" s="19"/>
      <c r="M2" s="19"/>
      <c r="N2" s="19"/>
      <c r="O2" s="19"/>
      <c r="P2" s="19"/>
      <c r="Q2" s="19"/>
      <c r="R2" s="19"/>
      <c r="S2" s="19"/>
    </row>
    <row r="3" spans="1:19" ht="16.5" thickTop="1" thickBot="1" x14ac:dyDescent="0.3">
      <c r="A3" s="19"/>
      <c r="B3" s="20"/>
      <c r="C3" s="19"/>
      <c r="D3" s="19"/>
      <c r="E3" s="19"/>
      <c r="F3" s="19"/>
      <c r="G3" s="19"/>
      <c r="H3" s="19"/>
      <c r="I3" s="19"/>
      <c r="J3" s="19"/>
      <c r="K3" s="19"/>
      <c r="L3" s="19"/>
      <c r="M3" s="19"/>
      <c r="N3" s="19"/>
      <c r="O3" s="19"/>
      <c r="P3" s="19"/>
      <c r="Q3" s="19"/>
      <c r="R3" s="19"/>
      <c r="S3" s="19"/>
    </row>
    <row r="4" spans="1:19" ht="86.25" thickBot="1" x14ac:dyDescent="0.25">
      <c r="A4" s="19"/>
      <c r="B4" s="132" t="s">
        <v>1</v>
      </c>
      <c r="C4" s="238" t="s">
        <v>1006</v>
      </c>
      <c r="D4" s="132" t="s">
        <v>1003</v>
      </c>
      <c r="E4" s="132" t="s">
        <v>13</v>
      </c>
      <c r="F4" s="132" t="s">
        <v>14</v>
      </c>
      <c r="G4" s="132" t="s">
        <v>15</v>
      </c>
      <c r="H4" s="132" t="s">
        <v>657</v>
      </c>
      <c r="I4" s="19"/>
      <c r="J4" s="19"/>
      <c r="K4" s="19"/>
      <c r="L4" s="19"/>
      <c r="M4" s="19"/>
      <c r="N4" s="19"/>
      <c r="O4" s="19"/>
      <c r="P4" s="19"/>
      <c r="Q4" s="19"/>
      <c r="R4" s="19"/>
      <c r="S4" s="19"/>
    </row>
    <row r="5" spans="1:19" ht="15" thickBot="1" x14ac:dyDescent="0.25">
      <c r="A5" s="19"/>
      <c r="B5" s="139" t="s">
        <v>2</v>
      </c>
      <c r="C5" s="2">
        <v>29940.5</v>
      </c>
      <c r="D5" s="2">
        <v>39366.400000000001</v>
      </c>
      <c r="E5" s="2">
        <v>558.4</v>
      </c>
      <c r="F5" s="5">
        <v>103.1</v>
      </c>
      <c r="G5" s="101">
        <f t="shared" ref="G5:G16" si="0">SUM($D5:$F5)</f>
        <v>40027.9</v>
      </c>
      <c r="H5" s="8">
        <f>(65/0.7)/1.025</f>
        <v>90.592334494773525</v>
      </c>
      <c r="I5" s="19"/>
      <c r="J5" s="19"/>
      <c r="K5" s="19"/>
      <c r="L5" s="19"/>
      <c r="M5" s="19"/>
      <c r="N5" s="19"/>
      <c r="O5" s="19"/>
      <c r="P5" s="19"/>
      <c r="Q5" s="19"/>
      <c r="R5" s="19"/>
      <c r="S5" s="19"/>
    </row>
    <row r="6" spans="1:19" ht="15" thickBot="1" x14ac:dyDescent="0.25">
      <c r="A6" s="19"/>
      <c r="B6" s="139" t="s">
        <v>3</v>
      </c>
      <c r="C6" s="1">
        <v>32547</v>
      </c>
      <c r="D6" s="1">
        <v>41537.599999999999</v>
      </c>
      <c r="E6" s="1">
        <v>469.8</v>
      </c>
      <c r="F6" s="6">
        <v>101.9</v>
      </c>
      <c r="G6" s="100">
        <f t="shared" si="0"/>
        <v>42109.3</v>
      </c>
      <c r="H6" s="7">
        <f t="shared" ref="H6:H16" si="1">H5/1.025</f>
        <v>88.382765360754661</v>
      </c>
      <c r="I6" s="19"/>
      <c r="J6" s="19"/>
      <c r="K6" s="19"/>
      <c r="L6" s="19"/>
      <c r="M6" s="19"/>
      <c r="N6" s="19"/>
      <c r="O6" s="19"/>
      <c r="P6" s="19"/>
      <c r="Q6" s="19"/>
      <c r="R6" s="19"/>
      <c r="S6" s="19"/>
    </row>
    <row r="7" spans="1:19" ht="15" thickBot="1" x14ac:dyDescent="0.25">
      <c r="A7" s="19"/>
      <c r="B7" s="139" t="s">
        <v>4</v>
      </c>
      <c r="C7" s="2">
        <v>33425</v>
      </c>
      <c r="D7" s="2">
        <v>42269</v>
      </c>
      <c r="E7" s="2">
        <v>395.2</v>
      </c>
      <c r="F7" s="5">
        <v>101.2</v>
      </c>
      <c r="G7" s="101">
        <f t="shared" si="0"/>
        <v>42765.399999999994</v>
      </c>
      <c r="H7" s="8">
        <f t="shared" si="1"/>
        <v>86.22708815683383</v>
      </c>
      <c r="I7" s="19"/>
      <c r="J7" s="19"/>
      <c r="K7" s="19"/>
      <c r="L7" s="19"/>
      <c r="M7" s="19"/>
      <c r="N7" s="19"/>
      <c r="O7" s="19"/>
      <c r="P7" s="19"/>
      <c r="Q7" s="19"/>
      <c r="R7" s="19"/>
      <c r="S7" s="19"/>
    </row>
    <row r="8" spans="1:19" ht="15" thickBot="1" x14ac:dyDescent="0.25">
      <c r="A8" s="19"/>
      <c r="B8" s="139" t="s">
        <v>5</v>
      </c>
      <c r="C8" s="1">
        <v>33000</v>
      </c>
      <c r="D8" s="1">
        <v>41915</v>
      </c>
      <c r="E8" s="1">
        <v>332.4</v>
      </c>
      <c r="F8" s="6">
        <v>101.2</v>
      </c>
      <c r="G8" s="100">
        <f t="shared" si="0"/>
        <v>42348.6</v>
      </c>
      <c r="H8" s="7">
        <f t="shared" si="1"/>
        <v>84.123988445691552</v>
      </c>
      <c r="I8" s="19"/>
      <c r="J8" s="19"/>
      <c r="K8" s="19"/>
      <c r="L8" s="19"/>
      <c r="M8" s="19"/>
      <c r="N8" s="19"/>
      <c r="O8" s="19"/>
      <c r="P8" s="19"/>
      <c r="Q8" s="19"/>
      <c r="R8" s="19"/>
      <c r="S8" s="19"/>
    </row>
    <row r="9" spans="1:19" ht="15" thickBot="1" x14ac:dyDescent="0.25">
      <c r="A9" s="19"/>
      <c r="B9" s="139" t="s">
        <v>6</v>
      </c>
      <c r="C9" s="2">
        <v>33000</v>
      </c>
      <c r="D9" s="2">
        <v>41915</v>
      </c>
      <c r="E9" s="2">
        <v>279.7</v>
      </c>
      <c r="F9" s="5">
        <v>101.2</v>
      </c>
      <c r="G9" s="101">
        <f t="shared" si="0"/>
        <v>42295.899999999994</v>
      </c>
      <c r="H9" s="8">
        <f t="shared" si="1"/>
        <v>82.072183849455186</v>
      </c>
      <c r="I9" s="19"/>
      <c r="J9" s="19"/>
      <c r="K9" s="19"/>
      <c r="L9" s="19"/>
      <c r="M9" s="19"/>
      <c r="N9" s="19"/>
      <c r="O9" s="19"/>
      <c r="P9" s="19"/>
      <c r="Q9" s="19"/>
      <c r="R9" s="19"/>
      <c r="S9" s="19"/>
    </row>
    <row r="10" spans="1:19" ht="15" thickBot="1" x14ac:dyDescent="0.25">
      <c r="A10" s="19"/>
      <c r="B10" s="139" t="s">
        <v>7</v>
      </c>
      <c r="C10" s="1">
        <v>33000</v>
      </c>
      <c r="D10" s="1">
        <v>41915</v>
      </c>
      <c r="E10" s="1">
        <v>235.3</v>
      </c>
      <c r="F10" s="6">
        <v>101.4</v>
      </c>
      <c r="G10" s="100">
        <f t="shared" si="0"/>
        <v>42251.700000000004</v>
      </c>
      <c r="H10" s="7">
        <f t="shared" si="1"/>
        <v>80.070423267761157</v>
      </c>
      <c r="I10" s="19"/>
      <c r="J10" s="19"/>
      <c r="K10" s="19"/>
      <c r="L10" s="19"/>
      <c r="M10" s="19"/>
      <c r="N10" s="19"/>
      <c r="O10" s="19"/>
      <c r="P10" s="19"/>
      <c r="Q10" s="19"/>
      <c r="R10" s="19"/>
      <c r="S10" s="19"/>
    </row>
    <row r="11" spans="1:19" ht="15" thickBot="1" x14ac:dyDescent="0.25">
      <c r="A11" s="19"/>
      <c r="B11" s="139" t="s">
        <v>8</v>
      </c>
      <c r="C11" s="2">
        <v>33000</v>
      </c>
      <c r="D11" s="2">
        <v>41915</v>
      </c>
      <c r="E11" s="2">
        <v>197.9</v>
      </c>
      <c r="F11" s="5">
        <v>101.2</v>
      </c>
      <c r="G11" s="101">
        <f t="shared" si="0"/>
        <v>42214.1</v>
      </c>
      <c r="H11" s="8">
        <f t="shared" si="1"/>
        <v>78.117486114888948</v>
      </c>
      <c r="I11" s="19"/>
      <c r="J11" s="19"/>
      <c r="K11" s="19"/>
      <c r="L11" s="19"/>
      <c r="M11" s="19"/>
      <c r="N11" s="19"/>
      <c r="O11" s="19"/>
      <c r="P11" s="19"/>
      <c r="Q11" s="19"/>
      <c r="R11" s="19"/>
      <c r="S11" s="19"/>
    </row>
    <row r="12" spans="1:19" ht="15" thickBot="1" x14ac:dyDescent="0.25">
      <c r="A12" s="19"/>
      <c r="B12" s="139" t="s">
        <v>9</v>
      </c>
      <c r="C12" s="1">
        <v>33000</v>
      </c>
      <c r="D12" s="1">
        <v>41915</v>
      </c>
      <c r="E12" s="1">
        <v>166.5</v>
      </c>
      <c r="F12" s="6">
        <v>101.2</v>
      </c>
      <c r="G12" s="100">
        <f t="shared" si="0"/>
        <v>42182.7</v>
      </c>
      <c r="H12" s="7">
        <f t="shared" si="1"/>
        <v>76.212181575501418</v>
      </c>
      <c r="I12" s="19"/>
      <c r="J12" s="19"/>
      <c r="K12" s="19"/>
      <c r="L12" s="19"/>
      <c r="M12" s="19"/>
      <c r="N12" s="19"/>
      <c r="O12" s="19"/>
      <c r="P12" s="19"/>
      <c r="Q12" s="19"/>
      <c r="R12" s="19"/>
      <c r="S12" s="19"/>
    </row>
    <row r="13" spans="1:19" ht="15" thickBot="1" x14ac:dyDescent="0.25">
      <c r="A13" s="19"/>
      <c r="B13" s="139" t="s">
        <v>10</v>
      </c>
      <c r="C13" s="2">
        <v>33000</v>
      </c>
      <c r="D13" s="2">
        <v>41915</v>
      </c>
      <c r="E13" s="2">
        <v>140.1</v>
      </c>
      <c r="F13" s="5">
        <v>101.2</v>
      </c>
      <c r="G13" s="101">
        <f t="shared" si="0"/>
        <v>42156.299999999996</v>
      </c>
      <c r="H13" s="8">
        <f t="shared" si="1"/>
        <v>74.353347878537974</v>
      </c>
      <c r="I13" s="19"/>
      <c r="J13" s="19"/>
      <c r="K13" s="19"/>
      <c r="L13" s="19"/>
      <c r="M13" s="19"/>
      <c r="N13" s="19"/>
      <c r="O13" s="19"/>
      <c r="P13" s="19"/>
      <c r="Q13" s="19"/>
      <c r="R13" s="19"/>
      <c r="S13" s="19"/>
    </row>
    <row r="14" spans="1:19" ht="15" thickBot="1" x14ac:dyDescent="0.25">
      <c r="A14" s="19"/>
      <c r="B14" s="139" t="s">
        <v>11</v>
      </c>
      <c r="C14" s="1">
        <v>33000</v>
      </c>
      <c r="D14" s="1">
        <v>41915</v>
      </c>
      <c r="E14" s="1">
        <v>117.8</v>
      </c>
      <c r="F14" s="6">
        <v>101.4</v>
      </c>
      <c r="G14" s="100">
        <f t="shared" si="0"/>
        <v>42134.200000000004</v>
      </c>
      <c r="H14" s="7">
        <f t="shared" si="1"/>
        <v>72.539851588817541</v>
      </c>
      <c r="I14" s="19"/>
      <c r="J14" s="19"/>
      <c r="K14" s="19"/>
      <c r="L14" s="19"/>
      <c r="M14" s="19"/>
      <c r="N14" s="19"/>
      <c r="O14" s="19"/>
      <c r="P14" s="19"/>
      <c r="Q14" s="19"/>
      <c r="R14" s="19"/>
      <c r="S14" s="19"/>
    </row>
    <row r="15" spans="1:19" ht="15" thickBot="1" x14ac:dyDescent="0.25">
      <c r="A15" s="19"/>
      <c r="B15" s="139" t="s">
        <v>12</v>
      </c>
      <c r="C15" s="2">
        <v>33000</v>
      </c>
      <c r="D15" s="2">
        <v>41915</v>
      </c>
      <c r="E15" s="2">
        <v>99.1</v>
      </c>
      <c r="F15" s="5">
        <v>101.2</v>
      </c>
      <c r="G15" s="101">
        <f t="shared" si="0"/>
        <v>42115.299999999996</v>
      </c>
      <c r="H15" s="8">
        <f t="shared" si="1"/>
        <v>70.770586915919552</v>
      </c>
      <c r="I15" s="19"/>
      <c r="J15" s="19"/>
      <c r="K15" s="19"/>
      <c r="L15" s="19"/>
      <c r="M15" s="19"/>
      <c r="N15" s="19"/>
      <c r="O15" s="19"/>
      <c r="P15" s="19"/>
      <c r="Q15" s="19"/>
      <c r="R15" s="19"/>
      <c r="S15" s="19"/>
    </row>
    <row r="16" spans="1:19" ht="15" thickBot="1" x14ac:dyDescent="0.25">
      <c r="A16" s="19"/>
      <c r="B16" s="139" t="s">
        <v>0</v>
      </c>
      <c r="C16" s="1">
        <v>33000</v>
      </c>
      <c r="D16" s="1">
        <v>41915</v>
      </c>
      <c r="E16" s="1">
        <v>83.4</v>
      </c>
      <c r="F16" s="6">
        <v>101.2</v>
      </c>
      <c r="G16" s="100">
        <f t="shared" si="0"/>
        <v>42099.6</v>
      </c>
      <c r="H16" s="7">
        <f t="shared" si="1"/>
        <v>69.044475039921522</v>
      </c>
      <c r="I16" s="19"/>
      <c r="J16" s="19"/>
      <c r="K16" s="19"/>
      <c r="L16" s="19"/>
      <c r="M16" s="19"/>
      <c r="N16" s="19"/>
      <c r="O16" s="19"/>
      <c r="P16" s="19"/>
      <c r="Q16" s="19"/>
      <c r="R16" s="19"/>
      <c r="S16" s="19"/>
    </row>
    <row r="17" spans="1:19" x14ac:dyDescent="0.2">
      <c r="A17" s="19"/>
      <c r="B17" s="19"/>
      <c r="C17" s="19"/>
      <c r="D17" s="19"/>
      <c r="E17" s="19"/>
      <c r="F17" s="19"/>
      <c r="G17" s="19"/>
      <c r="H17" s="19"/>
      <c r="I17" s="19"/>
      <c r="J17" s="19"/>
      <c r="K17" s="19"/>
      <c r="L17" s="19"/>
      <c r="M17" s="19"/>
      <c r="N17" s="19"/>
      <c r="O17" s="19"/>
      <c r="P17" s="19"/>
      <c r="Q17" s="19"/>
      <c r="R17" s="19"/>
      <c r="S17" s="19"/>
    </row>
    <row r="18" spans="1:19" x14ac:dyDescent="0.2">
      <c r="A18" s="19"/>
      <c r="B18" s="22" t="s">
        <v>1004</v>
      </c>
      <c r="C18" s="19"/>
      <c r="D18" s="19"/>
      <c r="E18" s="19"/>
      <c r="F18" s="19"/>
      <c r="G18" s="19"/>
      <c r="H18" s="19"/>
      <c r="I18" s="19"/>
      <c r="J18" s="19"/>
      <c r="K18" s="19"/>
      <c r="L18" s="19"/>
      <c r="M18" s="19"/>
      <c r="N18" s="19"/>
      <c r="O18" s="19"/>
      <c r="P18" s="19"/>
      <c r="Q18" s="19"/>
      <c r="R18" s="19"/>
      <c r="S18" s="19"/>
    </row>
    <row r="19" spans="1:19" x14ac:dyDescent="0.2">
      <c r="A19" s="19"/>
      <c r="B19" s="19"/>
      <c r="C19" s="19"/>
      <c r="D19" s="19"/>
      <c r="E19" s="19"/>
      <c r="F19" s="19"/>
      <c r="G19" s="19"/>
      <c r="H19" s="19"/>
      <c r="I19" s="19"/>
      <c r="J19" s="19"/>
      <c r="K19" s="19"/>
      <c r="L19" s="19"/>
      <c r="M19" s="19"/>
      <c r="N19" s="19"/>
      <c r="O19" s="19"/>
      <c r="P19" s="19"/>
      <c r="Q19" s="19"/>
      <c r="R19" s="19"/>
      <c r="S19" s="19"/>
    </row>
    <row r="20" spans="1:19" ht="20.25" thickBot="1" x14ac:dyDescent="0.35">
      <c r="A20" s="19"/>
      <c r="B20" s="406" t="s">
        <v>426</v>
      </c>
      <c r="C20" s="406"/>
      <c r="D20" s="406"/>
      <c r="E20" s="96"/>
      <c r="F20" s="96"/>
      <c r="G20" s="19"/>
      <c r="H20" s="19"/>
      <c r="I20" s="19"/>
      <c r="J20" s="19"/>
      <c r="K20" s="19"/>
      <c r="L20" s="19"/>
      <c r="M20" s="19"/>
      <c r="N20" s="19"/>
      <c r="O20" s="19"/>
      <c r="P20" s="19"/>
      <c r="Q20" s="19"/>
      <c r="R20" s="19"/>
      <c r="S20" s="19"/>
    </row>
    <row r="21" spans="1:19" ht="15" thickTop="1" x14ac:dyDescent="0.2">
      <c r="A21" s="19"/>
      <c r="B21" s="212" t="s">
        <v>640</v>
      </c>
      <c r="C21" s="96"/>
      <c r="D21" s="96"/>
      <c r="E21" s="96"/>
      <c r="F21" s="96"/>
      <c r="G21" s="19"/>
      <c r="H21" s="19"/>
      <c r="I21" s="19"/>
      <c r="J21" s="19"/>
      <c r="K21" s="19"/>
      <c r="L21" s="19"/>
      <c r="M21" s="19"/>
      <c r="N21" s="19"/>
      <c r="O21" s="19"/>
      <c r="P21" s="19"/>
      <c r="Q21" s="19"/>
      <c r="R21" s="19"/>
      <c r="S21" s="19"/>
    </row>
    <row r="22" spans="1:19" ht="15" thickBot="1" x14ac:dyDescent="0.25">
      <c r="A22" s="19"/>
      <c r="B22" s="96"/>
      <c r="C22" s="96"/>
      <c r="D22" s="96"/>
      <c r="E22" s="96"/>
      <c r="F22" s="96"/>
      <c r="G22" s="19"/>
      <c r="H22" s="19"/>
      <c r="I22" s="19"/>
      <c r="J22" s="19"/>
      <c r="K22" s="19"/>
      <c r="L22" s="19"/>
      <c r="M22" s="19"/>
      <c r="N22" s="19"/>
      <c r="O22" s="19"/>
      <c r="P22" s="19"/>
      <c r="Q22" s="19"/>
      <c r="R22" s="19"/>
      <c r="S22" s="19"/>
    </row>
    <row r="23" spans="1:19" ht="43.5" thickBot="1" x14ac:dyDescent="0.25">
      <c r="A23" s="19"/>
      <c r="B23" s="330" t="s">
        <v>1</v>
      </c>
      <c r="C23" s="160" t="s">
        <v>638</v>
      </c>
      <c r="D23" s="96"/>
      <c r="E23" s="96"/>
      <c r="F23" s="96"/>
      <c r="G23" s="19"/>
      <c r="H23" s="19"/>
      <c r="I23" s="19"/>
      <c r="J23" s="19"/>
      <c r="K23" s="19"/>
      <c r="L23" s="19"/>
      <c r="M23" s="19"/>
      <c r="N23" s="19"/>
      <c r="O23" s="19"/>
      <c r="P23" s="19"/>
      <c r="Q23" s="19"/>
      <c r="R23" s="19"/>
      <c r="S23" s="19"/>
    </row>
    <row r="24" spans="1:19" ht="15" thickBot="1" x14ac:dyDescent="0.25">
      <c r="A24" s="19"/>
      <c r="B24" s="133" t="s">
        <v>4</v>
      </c>
      <c r="C24" s="6">
        <v>0</v>
      </c>
      <c r="D24" s="96"/>
      <c r="E24" s="96"/>
      <c r="F24" s="96"/>
      <c r="G24" s="19"/>
      <c r="H24" s="19"/>
      <c r="I24" s="19"/>
      <c r="J24" s="19"/>
      <c r="K24" s="19"/>
      <c r="L24" s="19"/>
      <c r="M24" s="19"/>
      <c r="N24" s="19"/>
      <c r="O24" s="19"/>
      <c r="P24" s="19"/>
      <c r="Q24" s="19"/>
      <c r="R24" s="19"/>
      <c r="S24" s="19"/>
    </row>
    <row r="25" spans="1:19" ht="15" thickBot="1" x14ac:dyDescent="0.25">
      <c r="A25" s="19"/>
      <c r="B25" s="133" t="s">
        <v>5</v>
      </c>
      <c r="C25" s="5">
        <v>300</v>
      </c>
      <c r="D25" s="96"/>
      <c r="E25" s="96"/>
      <c r="F25" s="96"/>
      <c r="G25" s="19"/>
      <c r="H25" s="19"/>
      <c r="I25" s="19"/>
      <c r="J25" s="19"/>
      <c r="K25" s="19"/>
      <c r="L25" s="19"/>
      <c r="M25" s="19"/>
      <c r="N25" s="19"/>
      <c r="O25" s="19"/>
      <c r="P25" s="19"/>
      <c r="Q25" s="19"/>
      <c r="R25" s="19"/>
      <c r="S25" s="19"/>
    </row>
    <row r="26" spans="1:19" ht="15" thickBot="1" x14ac:dyDescent="0.25">
      <c r="A26" s="19"/>
      <c r="B26" s="133" t="s">
        <v>6</v>
      </c>
      <c r="C26" s="6">
        <v>3000</v>
      </c>
      <c r="D26" s="96"/>
      <c r="E26" s="96"/>
      <c r="F26" s="96"/>
      <c r="G26" s="19"/>
      <c r="H26" s="19"/>
      <c r="I26" s="19"/>
      <c r="J26" s="19"/>
      <c r="K26" s="19"/>
      <c r="L26" s="19"/>
      <c r="M26" s="19"/>
      <c r="N26" s="19"/>
      <c r="O26" s="19"/>
      <c r="P26" s="19"/>
      <c r="Q26" s="19"/>
      <c r="R26" s="19"/>
      <c r="S26" s="19"/>
    </row>
    <row r="27" spans="1:19" ht="15" thickBot="1" x14ac:dyDescent="0.25">
      <c r="A27" s="19"/>
      <c r="B27" s="133" t="s">
        <v>7</v>
      </c>
      <c r="C27" s="5">
        <v>5700</v>
      </c>
      <c r="D27" s="96"/>
      <c r="E27" s="96"/>
      <c r="F27" s="96"/>
      <c r="G27" s="19"/>
      <c r="H27" s="19"/>
      <c r="I27" s="19"/>
      <c r="J27" s="19"/>
      <c r="K27" s="19"/>
      <c r="L27" s="19"/>
      <c r="M27" s="19"/>
      <c r="N27" s="19"/>
      <c r="O27" s="19"/>
      <c r="P27" s="19"/>
      <c r="Q27" s="19"/>
      <c r="R27" s="19"/>
      <c r="S27" s="19"/>
    </row>
    <row r="28" spans="1:19" ht="15" thickBot="1" x14ac:dyDescent="0.25">
      <c r="A28" s="19"/>
      <c r="B28" s="133" t="s">
        <v>8</v>
      </c>
      <c r="C28" s="6">
        <v>8400</v>
      </c>
      <c r="D28" s="96"/>
      <c r="E28" s="96"/>
      <c r="F28" s="96"/>
      <c r="G28" s="19"/>
      <c r="H28" s="19"/>
      <c r="I28" s="19"/>
      <c r="J28" s="19"/>
      <c r="K28" s="19"/>
      <c r="L28" s="19"/>
      <c r="M28" s="19"/>
      <c r="N28" s="19"/>
      <c r="O28" s="19"/>
      <c r="P28" s="19"/>
      <c r="Q28" s="19"/>
      <c r="R28" s="19"/>
      <c r="S28" s="19"/>
    </row>
    <row r="29" spans="1:19" ht="15" thickBot="1" x14ac:dyDescent="0.25">
      <c r="A29" s="19"/>
      <c r="B29" s="133" t="s">
        <v>9</v>
      </c>
      <c r="C29" s="5">
        <v>11100</v>
      </c>
      <c r="D29" s="96"/>
      <c r="E29" s="96"/>
      <c r="F29" s="96"/>
      <c r="G29" s="19"/>
      <c r="H29" s="19"/>
      <c r="I29" s="19"/>
      <c r="J29" s="19"/>
      <c r="K29" s="19"/>
      <c r="L29" s="19"/>
      <c r="M29" s="19"/>
      <c r="N29" s="19"/>
      <c r="O29" s="19"/>
      <c r="P29" s="19"/>
      <c r="Q29" s="19"/>
      <c r="R29" s="19"/>
      <c r="S29" s="19"/>
    </row>
    <row r="30" spans="1:19" ht="15" thickBot="1" x14ac:dyDescent="0.25">
      <c r="A30" s="19"/>
      <c r="B30" s="133" t="s">
        <v>10</v>
      </c>
      <c r="C30" s="6">
        <v>13700</v>
      </c>
      <c r="D30" s="96"/>
      <c r="E30" s="96"/>
      <c r="F30" s="96"/>
      <c r="G30" s="19"/>
      <c r="H30" s="19"/>
      <c r="I30" s="19"/>
      <c r="J30" s="19"/>
      <c r="K30" s="19"/>
      <c r="L30" s="19"/>
      <c r="M30" s="19"/>
      <c r="N30" s="19"/>
      <c r="O30" s="19"/>
      <c r="P30" s="19"/>
      <c r="Q30" s="19"/>
      <c r="R30" s="19"/>
      <c r="S30" s="19"/>
    </row>
    <row r="31" spans="1:19" ht="15" thickBot="1" x14ac:dyDescent="0.25">
      <c r="A31" s="19"/>
      <c r="B31" s="133" t="s">
        <v>11</v>
      </c>
      <c r="C31" s="5">
        <v>16500</v>
      </c>
      <c r="D31" s="96"/>
      <c r="E31" s="96"/>
      <c r="F31" s="96"/>
      <c r="G31" s="19"/>
      <c r="H31" s="19"/>
      <c r="I31" s="19"/>
      <c r="J31" s="19"/>
      <c r="K31" s="19"/>
      <c r="L31" s="19"/>
      <c r="M31" s="19"/>
      <c r="N31" s="19"/>
      <c r="O31" s="19"/>
      <c r="P31" s="19"/>
      <c r="Q31" s="19"/>
      <c r="R31" s="19"/>
      <c r="S31" s="19"/>
    </row>
    <row r="32" spans="1:19" ht="15" thickBot="1" x14ac:dyDescent="0.25">
      <c r="A32" s="19"/>
      <c r="B32" s="133" t="s">
        <v>12</v>
      </c>
      <c r="C32" s="6">
        <v>19300</v>
      </c>
      <c r="D32" s="96"/>
      <c r="E32" s="96"/>
      <c r="F32" s="96"/>
      <c r="G32" s="19"/>
      <c r="H32" s="19"/>
      <c r="I32" s="19"/>
      <c r="J32" s="19"/>
      <c r="K32" s="19"/>
      <c r="L32" s="19"/>
      <c r="M32" s="19"/>
      <c r="N32" s="19"/>
      <c r="O32" s="19"/>
      <c r="P32" s="19"/>
      <c r="Q32" s="19"/>
      <c r="R32" s="19"/>
      <c r="S32" s="19"/>
    </row>
    <row r="33" spans="1:19" ht="15" thickBot="1" x14ac:dyDescent="0.25">
      <c r="A33" s="19"/>
      <c r="B33" s="133" t="s">
        <v>0</v>
      </c>
      <c r="C33" s="5">
        <v>22200</v>
      </c>
      <c r="D33" s="96"/>
      <c r="E33" s="96"/>
      <c r="F33" s="96"/>
      <c r="G33" s="19"/>
      <c r="H33" s="19"/>
      <c r="I33" s="19"/>
      <c r="J33" s="19"/>
      <c r="K33" s="19"/>
      <c r="L33" s="19"/>
      <c r="M33" s="19"/>
      <c r="N33" s="19"/>
      <c r="O33" s="19"/>
      <c r="P33" s="19"/>
      <c r="Q33" s="19"/>
      <c r="R33" s="19"/>
      <c r="S33" s="19"/>
    </row>
    <row r="34" spans="1:19" x14ac:dyDescent="0.2">
      <c r="A34" s="19"/>
      <c r="B34" s="96"/>
      <c r="C34" s="96"/>
      <c r="D34" s="96"/>
      <c r="E34" s="96"/>
      <c r="F34" s="96"/>
      <c r="G34" s="19"/>
      <c r="H34" s="19"/>
      <c r="I34" s="19"/>
      <c r="J34" s="19"/>
      <c r="K34" s="19"/>
      <c r="L34" s="19"/>
      <c r="M34" s="19"/>
      <c r="N34" s="19"/>
      <c r="O34" s="19"/>
      <c r="P34" s="19"/>
      <c r="Q34" s="19"/>
      <c r="R34" s="19"/>
      <c r="S34" s="19"/>
    </row>
    <row r="35" spans="1:19" ht="42" customHeight="1" x14ac:dyDescent="0.2">
      <c r="A35" s="19"/>
      <c r="B35" s="430" t="s">
        <v>587</v>
      </c>
      <c r="C35" s="430"/>
      <c r="D35" s="430"/>
      <c r="E35" s="430"/>
      <c r="F35" s="430"/>
      <c r="G35" s="19"/>
      <c r="H35" s="19"/>
      <c r="I35" s="19"/>
      <c r="J35" s="19"/>
      <c r="K35" s="19"/>
      <c r="L35" s="19"/>
      <c r="M35" s="19"/>
      <c r="N35" s="19"/>
      <c r="O35" s="19"/>
      <c r="P35" s="19"/>
      <c r="Q35" s="19"/>
      <c r="R35" s="19"/>
      <c r="S35" s="19"/>
    </row>
    <row r="36" spans="1:19" x14ac:dyDescent="0.2">
      <c r="A36" s="19"/>
      <c r="B36" s="19"/>
      <c r="C36" s="19"/>
      <c r="D36" s="19"/>
      <c r="E36" s="19"/>
      <c r="F36" s="19"/>
      <c r="G36" s="19"/>
      <c r="H36" s="19"/>
      <c r="I36" s="19"/>
      <c r="J36" s="19"/>
      <c r="K36" s="19"/>
      <c r="L36" s="19"/>
      <c r="M36" s="19"/>
      <c r="N36" s="19"/>
      <c r="O36" s="19"/>
      <c r="P36" s="19"/>
      <c r="Q36" s="19"/>
      <c r="R36" s="19"/>
      <c r="S36" s="19"/>
    </row>
    <row r="37" spans="1:19" ht="20.25" thickBot="1" x14ac:dyDescent="0.35">
      <c r="A37" s="19"/>
      <c r="B37" s="237" t="s">
        <v>422</v>
      </c>
      <c r="C37" s="237"/>
      <c r="D37" s="237"/>
      <c r="E37" s="96"/>
      <c r="F37" s="96"/>
      <c r="G37" s="19"/>
      <c r="H37" s="19"/>
      <c r="I37" s="19"/>
      <c r="J37" s="19"/>
      <c r="K37" s="19"/>
      <c r="L37" s="19"/>
      <c r="M37" s="19"/>
      <c r="N37" s="19"/>
      <c r="O37" s="19"/>
      <c r="P37" s="19"/>
      <c r="Q37" s="19"/>
      <c r="R37" s="19"/>
      <c r="S37" s="19"/>
    </row>
    <row r="38" spans="1:19" ht="15" thickTop="1" x14ac:dyDescent="0.2">
      <c r="A38" s="19"/>
      <c r="B38" s="212" t="s">
        <v>1229</v>
      </c>
      <c r="C38" s="96"/>
      <c r="D38" s="96"/>
      <c r="E38" s="96"/>
      <c r="F38" s="96"/>
      <c r="G38" s="19"/>
      <c r="H38" s="19"/>
      <c r="I38" s="19"/>
      <c r="J38" s="19"/>
      <c r="K38" s="19"/>
      <c r="L38" s="19"/>
      <c r="M38" s="19"/>
      <c r="N38" s="19"/>
      <c r="O38" s="19"/>
      <c r="P38" s="19"/>
      <c r="Q38" s="19"/>
      <c r="R38" s="19"/>
      <c r="S38" s="19"/>
    </row>
    <row r="39" spans="1:19" x14ac:dyDescent="0.2">
      <c r="A39" s="19"/>
      <c r="B39" s="212" t="s">
        <v>835</v>
      </c>
      <c r="C39" s="96"/>
      <c r="D39" s="96"/>
      <c r="E39" s="96"/>
      <c r="F39" s="96"/>
      <c r="G39" s="19"/>
      <c r="H39" s="19"/>
      <c r="I39" s="19"/>
      <c r="J39" s="19"/>
      <c r="K39" s="19"/>
      <c r="L39" s="19"/>
      <c r="M39" s="19"/>
      <c r="N39" s="19"/>
      <c r="O39" s="19"/>
      <c r="P39" s="19"/>
      <c r="Q39" s="19"/>
      <c r="R39" s="19"/>
      <c r="S39" s="19"/>
    </row>
    <row r="40" spans="1:19" ht="15.75" thickBot="1" x14ac:dyDescent="0.3">
      <c r="A40" s="19"/>
      <c r="B40" s="159"/>
      <c r="C40" s="159"/>
      <c r="D40" s="159"/>
      <c r="E40" s="159"/>
      <c r="F40" s="159"/>
      <c r="G40" s="19"/>
      <c r="H40" s="19"/>
      <c r="I40" s="19"/>
      <c r="J40" s="19"/>
      <c r="K40" s="19"/>
      <c r="L40" s="19"/>
      <c r="M40" s="19"/>
      <c r="N40" s="19"/>
      <c r="O40" s="19"/>
      <c r="P40" s="19"/>
      <c r="Q40" s="19"/>
      <c r="R40" s="19"/>
      <c r="S40" s="19"/>
    </row>
    <row r="41" spans="1:19" ht="29.25" customHeight="1" thickBot="1" x14ac:dyDescent="0.25">
      <c r="A41" s="19"/>
      <c r="B41" s="431" t="s">
        <v>1</v>
      </c>
      <c r="C41" s="422" t="s">
        <v>1272</v>
      </c>
      <c r="D41" s="433"/>
      <c r="E41" s="433"/>
      <c r="F41" s="96"/>
      <c r="G41" s="19"/>
      <c r="H41" s="19"/>
      <c r="I41" s="19"/>
      <c r="J41" s="19"/>
      <c r="K41" s="19"/>
      <c r="L41" s="19"/>
      <c r="M41" s="19"/>
      <c r="N41" s="19"/>
      <c r="O41" s="19"/>
      <c r="P41" s="19"/>
      <c r="Q41" s="19"/>
      <c r="R41" s="19"/>
      <c r="S41" s="19"/>
    </row>
    <row r="42" spans="1:19" ht="15" thickBot="1" x14ac:dyDescent="0.25">
      <c r="A42" s="19"/>
      <c r="B42" s="432"/>
      <c r="C42" s="238" t="s">
        <v>161</v>
      </c>
      <c r="D42" s="238" t="s">
        <v>160</v>
      </c>
      <c r="E42" s="238" t="s">
        <v>16</v>
      </c>
      <c r="F42" s="96"/>
      <c r="G42" s="19"/>
      <c r="H42" s="19"/>
      <c r="I42" s="19"/>
      <c r="J42" s="19"/>
      <c r="K42" s="19"/>
      <c r="L42" s="19"/>
      <c r="M42" s="19"/>
      <c r="N42" s="19"/>
      <c r="O42" s="19"/>
      <c r="P42" s="19"/>
      <c r="Q42" s="19"/>
      <c r="R42" s="19"/>
      <c r="S42" s="19"/>
    </row>
    <row r="43" spans="1:19" ht="15" thickBot="1" x14ac:dyDescent="0.25">
      <c r="A43" s="19"/>
      <c r="B43" s="133" t="s">
        <v>3</v>
      </c>
      <c r="C43" s="105">
        <v>0</v>
      </c>
      <c r="D43" s="105">
        <v>0</v>
      </c>
      <c r="E43" s="105">
        <f>SUM(C43:D43)</f>
        <v>0</v>
      </c>
      <c r="F43" s="96"/>
      <c r="G43" s="19"/>
      <c r="H43" s="19"/>
      <c r="I43" s="19"/>
      <c r="J43" s="19"/>
      <c r="K43" s="19"/>
      <c r="L43" s="19"/>
      <c r="M43" s="19"/>
      <c r="N43" s="19"/>
      <c r="O43" s="19"/>
      <c r="P43" s="19"/>
      <c r="Q43" s="19"/>
      <c r="R43" s="19"/>
      <c r="S43" s="19"/>
    </row>
    <row r="44" spans="1:19" ht="15" thickBot="1" x14ac:dyDescent="0.25">
      <c r="A44" s="19"/>
      <c r="B44" s="133" t="s">
        <v>0</v>
      </c>
      <c r="C44" s="106">
        <v>900</v>
      </c>
      <c r="D44" s="106">
        <v>2500</v>
      </c>
      <c r="E44" s="106">
        <f>SUM(C44:D44)</f>
        <v>3400</v>
      </c>
      <c r="F44" s="96"/>
      <c r="G44" s="19"/>
      <c r="H44" s="19"/>
      <c r="I44" s="19"/>
      <c r="J44" s="19"/>
      <c r="K44" s="19"/>
      <c r="L44" s="19"/>
      <c r="M44" s="19"/>
      <c r="N44" s="19"/>
      <c r="O44" s="19"/>
      <c r="P44" s="19"/>
      <c r="Q44" s="19"/>
      <c r="R44" s="19"/>
      <c r="S44" s="19"/>
    </row>
    <row r="45" spans="1:19" x14ac:dyDescent="0.2">
      <c r="A45" s="19"/>
      <c r="B45" s="96"/>
      <c r="C45" s="96"/>
      <c r="D45" s="96"/>
      <c r="E45" s="96"/>
      <c r="F45" s="96"/>
      <c r="G45" s="19"/>
      <c r="H45" s="19"/>
      <c r="I45" s="19"/>
      <c r="J45" s="19"/>
      <c r="K45" s="19"/>
      <c r="L45" s="19"/>
      <c r="M45" s="19"/>
      <c r="N45" s="19"/>
      <c r="O45" s="19"/>
      <c r="P45" s="19"/>
      <c r="Q45" s="19"/>
      <c r="R45" s="19"/>
      <c r="S45" s="19"/>
    </row>
    <row r="46" spans="1:19" ht="25.5" customHeight="1" x14ac:dyDescent="0.2">
      <c r="A46" s="19"/>
      <c r="B46" s="430" t="s">
        <v>1230</v>
      </c>
      <c r="C46" s="430"/>
      <c r="D46" s="430"/>
      <c r="E46" s="430"/>
      <c r="F46" s="430"/>
      <c r="G46" s="19"/>
      <c r="H46" s="19"/>
      <c r="I46" s="19"/>
      <c r="J46" s="19"/>
      <c r="K46" s="19"/>
      <c r="L46" s="19"/>
      <c r="M46" s="19"/>
      <c r="N46" s="19"/>
      <c r="O46" s="19"/>
      <c r="P46" s="19"/>
      <c r="Q46" s="19"/>
      <c r="R46" s="19"/>
      <c r="S46" s="19"/>
    </row>
    <row r="47" spans="1:19" x14ac:dyDescent="0.2">
      <c r="A47" s="19"/>
      <c r="B47" s="146" t="s">
        <v>1271</v>
      </c>
      <c r="C47" s="19"/>
      <c r="D47" s="19"/>
      <c r="E47" s="19"/>
      <c r="F47" s="19"/>
      <c r="G47" s="19"/>
      <c r="H47" s="19"/>
      <c r="I47" s="19"/>
      <c r="J47" s="19"/>
      <c r="K47" s="19"/>
      <c r="L47" s="19"/>
      <c r="M47" s="19"/>
      <c r="N47" s="19"/>
      <c r="O47" s="19"/>
      <c r="P47" s="19"/>
      <c r="Q47" s="19"/>
      <c r="R47" s="19"/>
      <c r="S47" s="19"/>
    </row>
    <row r="48" spans="1:19" x14ac:dyDescent="0.2">
      <c r="A48" s="19"/>
      <c r="B48" s="19"/>
      <c r="C48" s="19"/>
      <c r="D48" s="19"/>
      <c r="E48" s="19"/>
      <c r="F48" s="19"/>
      <c r="G48" s="19"/>
      <c r="H48" s="19"/>
      <c r="I48" s="19"/>
      <c r="J48" s="19"/>
      <c r="K48" s="19"/>
      <c r="L48" s="19"/>
      <c r="M48" s="19"/>
      <c r="N48" s="19"/>
      <c r="O48" s="19"/>
      <c r="P48" s="19"/>
      <c r="Q48" s="19"/>
      <c r="R48" s="19"/>
      <c r="S48" s="19"/>
    </row>
  </sheetData>
  <mergeCells count="6">
    <mergeCell ref="B2:E2"/>
    <mergeCell ref="B46:F46"/>
    <mergeCell ref="B20:D20"/>
    <mergeCell ref="B35:F35"/>
    <mergeCell ref="B41:B42"/>
    <mergeCell ref="C41:E41"/>
  </mergeCells>
  <hyperlinks>
    <hyperlink ref="B1" location="'Assumptions Summary'!A1" display="Go to Assumptions Summary" xr:uid="{A4452F1C-60CF-424E-BAB8-169BEE208006}"/>
  </hyperlinks>
  <pageMargins left="0.7" right="0.7" top="0.75" bottom="0.75" header="0.3" footer="0.3"/>
  <pageSetup paperSize="9" scale="85" orientation="portrait" verticalDpi="0" r:id="rId1"/>
  <colBreaks count="1" manualBreakCount="1">
    <brk id="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rgb="FFADD5F1"/>
  </sheetPr>
  <dimension ref="A1:H23"/>
  <sheetViews>
    <sheetView showGridLines="0" zoomScaleNormal="100" workbookViewId="0"/>
  </sheetViews>
  <sheetFormatPr defaultColWidth="10.125" defaultRowHeight="14.25" x14ac:dyDescent="0.2"/>
  <cols>
    <col min="1" max="1" width="3.625" style="9" customWidth="1"/>
    <col min="2" max="2" width="30.625" style="9" customWidth="1"/>
    <col min="3" max="3" width="14.625" style="9" customWidth="1"/>
    <col min="4" max="5" width="16.25" style="9" customWidth="1"/>
    <col min="6" max="6" width="3.125" style="9" customWidth="1"/>
    <col min="7" max="9" width="10.125" style="9"/>
    <col min="10" max="10" width="13" style="9" customWidth="1"/>
    <col min="11" max="16384" width="10.125" style="9"/>
  </cols>
  <sheetData>
    <row r="1" spans="1:8" ht="15" x14ac:dyDescent="0.25">
      <c r="A1" s="152"/>
      <c r="B1" s="292" t="s">
        <v>1127</v>
      </c>
      <c r="C1" s="31"/>
      <c r="D1" s="31"/>
      <c r="E1" s="31"/>
      <c r="F1" s="31"/>
      <c r="G1" s="32"/>
    </row>
    <row r="2" spans="1:8" ht="20.25" thickBot="1" x14ac:dyDescent="0.35">
      <c r="A2" s="31"/>
      <c r="B2" s="428" t="s">
        <v>286</v>
      </c>
      <c r="C2" s="428"/>
      <c r="D2" s="428"/>
      <c r="E2" s="31"/>
      <c r="F2" s="31"/>
      <c r="G2" s="32"/>
    </row>
    <row r="3" spans="1:8" ht="15" thickTop="1" x14ac:dyDescent="0.2">
      <c r="A3" s="31"/>
      <c r="B3" s="38" t="s">
        <v>1202</v>
      </c>
      <c r="C3" s="31"/>
      <c r="D3" s="31"/>
      <c r="E3" s="31"/>
      <c r="F3" s="31"/>
      <c r="G3" s="32"/>
    </row>
    <row r="4" spans="1:8" ht="15" thickBot="1" x14ac:dyDescent="0.25">
      <c r="A4" s="31"/>
      <c r="B4" s="38"/>
      <c r="C4" s="31"/>
      <c r="D4" s="31"/>
      <c r="E4" s="31"/>
      <c r="F4" s="31"/>
      <c r="G4" s="32"/>
    </row>
    <row r="5" spans="1:8" ht="33" customHeight="1" thickBot="1" x14ac:dyDescent="0.25">
      <c r="A5" s="31"/>
      <c r="B5" s="132" t="s">
        <v>189</v>
      </c>
      <c r="C5" s="132" t="s">
        <v>190</v>
      </c>
      <c r="D5" s="132" t="s">
        <v>1144</v>
      </c>
      <c r="E5" s="132" t="s">
        <v>1145</v>
      </c>
      <c r="F5" s="31"/>
      <c r="G5" s="32"/>
    </row>
    <row r="6" spans="1:8" ht="16.5" thickBot="1" x14ac:dyDescent="0.25">
      <c r="A6" s="31"/>
      <c r="B6" s="134" t="s">
        <v>191</v>
      </c>
      <c r="C6" s="34" t="s">
        <v>192</v>
      </c>
      <c r="D6" s="280" t="s">
        <v>1266</v>
      </c>
      <c r="E6" s="280" t="s">
        <v>1267</v>
      </c>
      <c r="F6" s="31"/>
      <c r="G6" s="32"/>
    </row>
    <row r="7" spans="1:8" ht="15" thickBot="1" x14ac:dyDescent="0.25">
      <c r="A7" s="31"/>
      <c r="B7" s="134" t="s">
        <v>195</v>
      </c>
      <c r="C7" s="35" t="s">
        <v>192</v>
      </c>
      <c r="D7" s="35">
        <v>50</v>
      </c>
      <c r="E7" s="35">
        <v>150</v>
      </c>
      <c r="F7" s="31"/>
      <c r="G7" s="32"/>
    </row>
    <row r="8" spans="1:8" ht="15" thickBot="1" x14ac:dyDescent="0.25">
      <c r="A8" s="31"/>
      <c r="B8" s="134" t="s">
        <v>193</v>
      </c>
      <c r="C8" s="34" t="s">
        <v>196</v>
      </c>
      <c r="D8" s="34">
        <v>700</v>
      </c>
      <c r="E8" s="34">
        <v>400</v>
      </c>
      <c r="F8" s="31"/>
      <c r="G8" s="32"/>
    </row>
    <row r="9" spans="1:8" ht="15" thickBot="1" x14ac:dyDescent="0.25">
      <c r="A9" s="31"/>
      <c r="B9" s="134" t="s">
        <v>197</v>
      </c>
      <c r="C9" s="35" t="s">
        <v>198</v>
      </c>
      <c r="D9" s="35">
        <v>650</v>
      </c>
      <c r="E9" s="35">
        <v>650</v>
      </c>
      <c r="F9" s="31"/>
      <c r="G9" s="32"/>
    </row>
    <row r="10" spans="1:8" ht="15" thickBot="1" x14ac:dyDescent="0.25">
      <c r="A10" s="31"/>
      <c r="B10" s="134" t="s">
        <v>1203</v>
      </c>
      <c r="C10" s="34" t="s">
        <v>198</v>
      </c>
      <c r="D10" s="36">
        <v>220</v>
      </c>
      <c r="E10" s="34">
        <v>200</v>
      </c>
      <c r="F10" s="31"/>
      <c r="G10" s="32"/>
    </row>
    <row r="11" spans="1:8" ht="15" thickBot="1" x14ac:dyDescent="0.25">
      <c r="A11" s="31"/>
      <c r="B11" s="134" t="s">
        <v>681</v>
      </c>
      <c r="C11" s="35" t="s">
        <v>194</v>
      </c>
      <c r="D11" s="35">
        <v>478</v>
      </c>
      <c r="E11" s="35">
        <v>478</v>
      </c>
      <c r="F11" s="31"/>
      <c r="G11" s="32"/>
    </row>
    <row r="12" spans="1:8" x14ac:dyDescent="0.2">
      <c r="A12" s="31"/>
      <c r="B12" s="40"/>
      <c r="C12" s="40"/>
      <c r="D12" s="40"/>
      <c r="E12" s="40"/>
      <c r="F12" s="40"/>
      <c r="G12" s="37"/>
    </row>
    <row r="13" spans="1:8" ht="27.75" customHeight="1" x14ac:dyDescent="0.2">
      <c r="A13" s="31"/>
      <c r="B13" s="434" t="s">
        <v>1205</v>
      </c>
      <c r="C13" s="434"/>
      <c r="D13" s="434"/>
      <c r="E13" s="434"/>
      <c r="F13" s="41"/>
      <c r="G13" s="11"/>
      <c r="H13" s="12"/>
    </row>
    <row r="14" spans="1:8" ht="27.75" customHeight="1" x14ac:dyDescent="0.2">
      <c r="A14" s="31"/>
      <c r="B14" s="434" t="s">
        <v>1265</v>
      </c>
      <c r="C14" s="434"/>
      <c r="D14" s="434"/>
      <c r="E14" s="434"/>
      <c r="F14" s="41"/>
      <c r="G14" s="11"/>
      <c r="H14" s="12"/>
    </row>
    <row r="15" spans="1:8" ht="30" customHeight="1" x14ac:dyDescent="0.2">
      <c r="A15" s="31"/>
      <c r="B15" s="434" t="s">
        <v>1204</v>
      </c>
      <c r="C15" s="434"/>
      <c r="D15" s="434"/>
      <c r="E15" s="434"/>
      <c r="F15" s="434"/>
      <c r="G15" s="13"/>
      <c r="H15" s="14"/>
    </row>
    <row r="16" spans="1:8" s="222" customFormat="1" ht="14.25" customHeight="1" x14ac:dyDescent="0.2">
      <c r="A16" s="31"/>
      <c r="B16" s="434"/>
      <c r="C16" s="434"/>
      <c r="D16" s="434"/>
      <c r="E16" s="434"/>
      <c r="F16" s="434"/>
      <c r="G16" s="221"/>
    </row>
    <row r="17" spans="1:8" x14ac:dyDescent="0.2">
      <c r="A17" s="33"/>
      <c r="B17" s="39"/>
      <c r="C17" s="39"/>
      <c r="D17" s="39"/>
      <c r="E17" s="39"/>
      <c r="F17" s="39"/>
      <c r="G17" s="10"/>
      <c r="H17" s="10"/>
    </row>
    <row r="18" spans="1:8" x14ac:dyDescent="0.2">
      <c r="B18" s="10"/>
      <c r="C18" s="10"/>
      <c r="D18" s="10"/>
      <c r="E18" s="10"/>
      <c r="F18" s="10"/>
      <c r="G18" s="10"/>
      <c r="H18" s="10"/>
    </row>
    <row r="19" spans="1:8" x14ac:dyDescent="0.2">
      <c r="B19" s="10"/>
      <c r="C19" s="10"/>
      <c r="D19" s="10"/>
      <c r="E19" s="10"/>
      <c r="F19" s="10"/>
      <c r="G19" s="10"/>
      <c r="H19" s="10"/>
    </row>
    <row r="20" spans="1:8" x14ac:dyDescent="0.2">
      <c r="B20" s="10"/>
      <c r="C20" s="10"/>
      <c r="D20" s="10"/>
      <c r="E20" s="10"/>
      <c r="F20" s="10"/>
      <c r="G20" s="10"/>
      <c r="H20" s="10"/>
    </row>
    <row r="21" spans="1:8" x14ac:dyDescent="0.2">
      <c r="B21" s="10"/>
      <c r="C21" s="10"/>
      <c r="D21" s="10"/>
      <c r="E21" s="10"/>
      <c r="F21" s="10"/>
      <c r="G21" s="10"/>
      <c r="H21" s="10"/>
    </row>
    <row r="22" spans="1:8" x14ac:dyDescent="0.2">
      <c r="B22" s="10"/>
      <c r="C22" s="10"/>
      <c r="D22" s="10"/>
      <c r="E22" s="10"/>
      <c r="F22" s="10"/>
      <c r="G22" s="10"/>
      <c r="H22" s="10"/>
    </row>
    <row r="23" spans="1:8" x14ac:dyDescent="0.2">
      <c r="B23" s="10"/>
      <c r="C23" s="10"/>
      <c r="D23" s="10"/>
      <c r="E23" s="10"/>
      <c r="F23" s="10"/>
      <c r="G23" s="10"/>
      <c r="H23" s="10"/>
    </row>
  </sheetData>
  <mergeCells count="5">
    <mergeCell ref="B13:E13"/>
    <mergeCell ref="B2:D2"/>
    <mergeCell ref="B15:F15"/>
    <mergeCell ref="B16:F16"/>
    <mergeCell ref="B14:E14"/>
  </mergeCells>
  <hyperlinks>
    <hyperlink ref="B15:E15" r:id="rId1" display="3. Further details are available in the 2017 Interconnector Capabilities report." xr:uid="{00000000-0004-0000-1500-000000000000}"/>
    <hyperlink ref="B1" location="'Assumptions Summary'!A1" display="Go to Assumptions Summary" xr:uid="{2D7A9FC1-5E70-4F66-8628-1ADE39FB5CBB}"/>
  </hyperlinks>
  <pageMargins left="0.7" right="0.7" top="0.75" bottom="0.75" header="0.3" footer="0.3"/>
  <pageSetup paperSize="9" scale="85" orientation="portrait" verticalDpi="0" r:id="rId2"/>
  <colBreaks count="1" manualBreakCount="1">
    <brk id="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theme="9"/>
  </sheetPr>
  <dimension ref="A1:F19"/>
  <sheetViews>
    <sheetView showGridLines="0" zoomScaleNormal="100" workbookViewId="0"/>
  </sheetViews>
  <sheetFormatPr defaultColWidth="10.125" defaultRowHeight="14.25" x14ac:dyDescent="0.2"/>
  <cols>
    <col min="1" max="1" width="3.625" style="9" customWidth="1"/>
    <col min="2" max="2" width="58.25" style="9" customWidth="1"/>
    <col min="3" max="3" width="19.625" style="9" customWidth="1"/>
    <col min="4" max="4" width="24.75" style="9" customWidth="1"/>
    <col min="5" max="5" width="3.25" style="9" customWidth="1"/>
    <col min="6" max="16384" width="10.125" style="9"/>
  </cols>
  <sheetData>
    <row r="1" spans="1:6" x14ac:dyDescent="0.2">
      <c r="A1" s="31"/>
      <c r="B1" s="292" t="s">
        <v>1127</v>
      </c>
      <c r="C1" s="31"/>
      <c r="D1" s="31"/>
      <c r="E1" s="31"/>
      <c r="F1" s="32"/>
    </row>
    <row r="2" spans="1:6" ht="20.25" thickBot="1" x14ac:dyDescent="0.35">
      <c r="A2" s="31"/>
      <c r="B2" s="406" t="s">
        <v>264</v>
      </c>
      <c r="C2" s="406"/>
      <c r="D2" s="31"/>
      <c r="E2" s="31"/>
      <c r="F2" s="32"/>
    </row>
    <row r="3" spans="1:6" ht="15" thickTop="1" x14ac:dyDescent="0.2">
      <c r="A3" s="31"/>
      <c r="B3" s="233" t="s">
        <v>997</v>
      </c>
      <c r="C3" s="31"/>
      <c r="D3" s="31"/>
      <c r="E3" s="31"/>
      <c r="F3" s="32"/>
    </row>
    <row r="4" spans="1:6" ht="15.75" thickBot="1" x14ac:dyDescent="0.3">
      <c r="A4" s="31"/>
      <c r="B4" s="21"/>
      <c r="C4" s="31"/>
      <c r="D4" s="31"/>
      <c r="E4" s="31"/>
      <c r="F4" s="32"/>
    </row>
    <row r="5" spans="1:6" ht="33" customHeight="1" thickBot="1" x14ac:dyDescent="0.25">
      <c r="A5" s="31"/>
      <c r="B5" s="132" t="s">
        <v>265</v>
      </c>
      <c r="C5" s="132" t="s">
        <v>266</v>
      </c>
      <c r="D5" s="132" t="s">
        <v>267</v>
      </c>
      <c r="E5" s="31"/>
      <c r="F5" s="32"/>
    </row>
    <row r="6" spans="1:6" ht="15.75" customHeight="1" thickBot="1" x14ac:dyDescent="0.25">
      <c r="A6" s="31"/>
      <c r="B6" s="346" t="s">
        <v>268</v>
      </c>
      <c r="C6" s="1">
        <v>0.68</v>
      </c>
      <c r="D6" s="397" t="s">
        <v>269</v>
      </c>
      <c r="E6" s="31"/>
      <c r="F6" s="32"/>
    </row>
    <row r="7" spans="1:6" ht="15.75" customHeight="1" thickBot="1" x14ac:dyDescent="0.25">
      <c r="A7" s="31"/>
      <c r="B7" s="346" t="s">
        <v>270</v>
      </c>
      <c r="C7" s="2">
        <v>0.66</v>
      </c>
      <c r="D7" s="398" t="s">
        <v>269</v>
      </c>
      <c r="E7" s="31"/>
      <c r="F7" s="32"/>
    </row>
    <row r="8" spans="1:6" ht="15.75" customHeight="1" thickBot="1" x14ac:dyDescent="0.25">
      <c r="A8" s="31"/>
      <c r="B8" s="346" t="s">
        <v>992</v>
      </c>
      <c r="C8" s="1">
        <v>0.32</v>
      </c>
      <c r="D8" s="397" t="s">
        <v>272</v>
      </c>
      <c r="E8" s="31"/>
      <c r="F8" s="32"/>
    </row>
    <row r="9" spans="1:6" ht="15.75" customHeight="1" thickBot="1" x14ac:dyDescent="0.25">
      <c r="A9" s="31"/>
      <c r="B9" s="346" t="s">
        <v>271</v>
      </c>
      <c r="C9" s="2">
        <v>0.78</v>
      </c>
      <c r="D9" s="398" t="s">
        <v>272</v>
      </c>
      <c r="E9" s="31"/>
      <c r="F9" s="32"/>
    </row>
    <row r="10" spans="1:6" ht="15.75" customHeight="1" thickBot="1" x14ac:dyDescent="0.25">
      <c r="A10" s="31"/>
      <c r="B10" s="346" t="s">
        <v>273</v>
      </c>
      <c r="C10" s="1">
        <v>0.67</v>
      </c>
      <c r="D10" s="397" t="s">
        <v>272</v>
      </c>
      <c r="E10" s="31"/>
      <c r="F10" s="32"/>
    </row>
    <row r="11" spans="1:6" ht="16.149999999999999" customHeight="1" thickBot="1" x14ac:dyDescent="0.25">
      <c r="A11" s="31"/>
      <c r="B11" s="346" t="s">
        <v>979</v>
      </c>
      <c r="C11" s="2">
        <v>0.5</v>
      </c>
      <c r="D11" s="398" t="s">
        <v>272</v>
      </c>
      <c r="E11" s="31"/>
      <c r="F11" s="32"/>
    </row>
    <row r="12" spans="1:6" ht="15.75" customHeight="1" thickBot="1" x14ac:dyDescent="0.25">
      <c r="A12" s="31"/>
      <c r="B12" s="346" t="s">
        <v>1231</v>
      </c>
      <c r="C12" s="1">
        <v>0.68</v>
      </c>
      <c r="D12" s="397" t="s">
        <v>269</v>
      </c>
      <c r="E12" s="31"/>
      <c r="F12" s="32"/>
    </row>
    <row r="13" spans="1:6" ht="16.5" thickBot="1" x14ac:dyDescent="0.25">
      <c r="A13" s="31"/>
      <c r="B13" s="346" t="s">
        <v>1232</v>
      </c>
      <c r="C13" s="2">
        <v>0.32</v>
      </c>
      <c r="D13" s="398" t="s">
        <v>272</v>
      </c>
      <c r="E13" s="31"/>
      <c r="F13" s="32"/>
    </row>
    <row r="14" spans="1:6" ht="16.149999999999999" customHeight="1" thickBot="1" x14ac:dyDescent="0.25">
      <c r="A14" s="31"/>
      <c r="B14" s="346" t="s">
        <v>1233</v>
      </c>
      <c r="C14" s="1">
        <v>0.5</v>
      </c>
      <c r="D14" s="397" t="s">
        <v>269</v>
      </c>
      <c r="E14" s="31"/>
      <c r="F14" s="32"/>
    </row>
    <row r="15" spans="1:6" x14ac:dyDescent="0.2">
      <c r="A15" s="31"/>
      <c r="B15" s="31"/>
      <c r="C15" s="31"/>
      <c r="D15" s="31"/>
      <c r="E15" s="31"/>
      <c r="F15" s="32"/>
    </row>
    <row r="16" spans="1:6" x14ac:dyDescent="0.2">
      <c r="A16" s="31"/>
      <c r="B16" s="241" t="s">
        <v>994</v>
      </c>
      <c r="C16" s="31"/>
      <c r="D16" s="31"/>
      <c r="E16" s="31"/>
    </row>
    <row r="17" spans="1:5" ht="18" customHeight="1" x14ac:dyDescent="0.2">
      <c r="A17" s="31"/>
      <c r="B17" s="233" t="s">
        <v>995</v>
      </c>
      <c r="C17" s="234"/>
      <c r="D17" s="38"/>
      <c r="E17" s="31"/>
    </row>
    <row r="18" spans="1:5" x14ac:dyDescent="0.2">
      <c r="A18" s="31"/>
      <c r="B18" s="233" t="s">
        <v>1191</v>
      </c>
      <c r="C18" s="234"/>
      <c r="D18" s="38"/>
      <c r="E18" s="31"/>
    </row>
    <row r="19" spans="1:5" x14ac:dyDescent="0.2">
      <c r="A19" s="31"/>
      <c r="B19" s="31"/>
      <c r="C19" s="31"/>
      <c r="D19" s="31"/>
      <c r="E19" s="31"/>
    </row>
  </sheetData>
  <mergeCells count="1">
    <mergeCell ref="B2:C2"/>
  </mergeCells>
  <hyperlinks>
    <hyperlink ref="B16" r:id="rId1" display="1. For derivation of loss factors, see Regional Boundaries and Marginal Loss Factors for the 2018-19 Financial Year" xr:uid="{00000000-0004-0000-1600-000000000000}"/>
    <hyperlink ref="B1" location="'Assumptions Summary'!A1" display="Go to Assumptions Summary" xr:uid="{448A60A4-717F-4E53-A178-F609AD66FB3D}"/>
  </hyperlinks>
  <pageMargins left="0.7" right="0.7" top="0.75" bottom="0.75" header="0.3" footer="0.3"/>
  <pageSetup paperSize="9" scale="99" orientation="portrait" verticalDpi="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79998168889431442"/>
  </sheetPr>
  <dimension ref="A1:Q179"/>
  <sheetViews>
    <sheetView zoomScaleNormal="100" workbookViewId="0"/>
  </sheetViews>
  <sheetFormatPr defaultColWidth="9" defaultRowHeight="12.75" x14ac:dyDescent="0.2"/>
  <cols>
    <col min="1" max="1" width="3.625" style="18" customWidth="1"/>
    <col min="2" max="2" width="30.75" style="18" customWidth="1"/>
    <col min="3" max="3" width="15.625" style="18" customWidth="1"/>
    <col min="4" max="4" width="17.125" style="18" customWidth="1"/>
    <col min="5" max="5" width="24.625" style="18" customWidth="1"/>
    <col min="6" max="6" width="15.25" style="18" customWidth="1"/>
    <col min="7" max="7" width="23.25" style="18" customWidth="1"/>
    <col min="8" max="8" width="14.625" style="18" customWidth="1"/>
    <col min="9" max="9" width="17.25" style="18" customWidth="1"/>
    <col min="10" max="10" width="12.75" style="18" customWidth="1"/>
    <col min="11" max="11" width="22.25" style="18" customWidth="1"/>
    <col min="12" max="12" width="11.25" style="18" customWidth="1"/>
    <col min="13" max="13" width="33.75" style="18" customWidth="1"/>
    <col min="14" max="14" width="13.625" style="18" customWidth="1"/>
    <col min="15" max="15" width="19.125" style="18" customWidth="1"/>
    <col min="16" max="16" width="21.625" style="18" customWidth="1"/>
    <col min="17" max="16384" width="9" style="18"/>
  </cols>
  <sheetData>
    <row r="1" spans="1:17" ht="15" x14ac:dyDescent="0.25">
      <c r="A1" s="152"/>
      <c r="B1" s="292" t="s">
        <v>1127</v>
      </c>
      <c r="C1" s="16"/>
      <c r="D1" s="16"/>
      <c r="E1" s="16"/>
      <c r="F1" s="16"/>
      <c r="G1" s="16"/>
      <c r="H1" s="16"/>
      <c r="I1" s="16"/>
      <c r="J1" s="16"/>
      <c r="K1" s="16"/>
      <c r="L1" s="16"/>
      <c r="M1" s="16"/>
      <c r="N1" s="16"/>
      <c r="O1" s="16"/>
      <c r="P1" s="16"/>
      <c r="Q1" s="210"/>
    </row>
    <row r="2" spans="1:17" ht="20.25" thickBot="1" x14ac:dyDescent="0.35">
      <c r="A2" s="16"/>
      <c r="B2" s="249" t="s">
        <v>1234</v>
      </c>
      <c r="C2" s="248"/>
      <c r="D2" s="16"/>
      <c r="E2" s="16"/>
      <c r="F2" s="16"/>
      <c r="G2" s="16"/>
      <c r="H2" s="16"/>
      <c r="I2" s="16"/>
      <c r="J2" s="16"/>
      <c r="K2" s="16"/>
      <c r="L2" s="16"/>
      <c r="M2" s="16"/>
      <c r="N2" s="16"/>
      <c r="O2" s="16"/>
      <c r="P2" s="16"/>
      <c r="Q2" s="210"/>
    </row>
    <row r="3" spans="1:17" ht="13.5" thickTop="1" x14ac:dyDescent="0.2">
      <c r="A3" s="16"/>
      <c r="B3" s="16"/>
      <c r="C3" s="16"/>
      <c r="D3" s="16"/>
      <c r="E3" s="16"/>
      <c r="F3" s="16"/>
      <c r="G3" s="16"/>
      <c r="H3" s="16"/>
      <c r="I3" s="16"/>
      <c r="J3" s="16"/>
      <c r="K3" s="16"/>
      <c r="L3" s="16"/>
      <c r="M3" s="16"/>
      <c r="N3" s="16"/>
      <c r="O3" s="16"/>
      <c r="P3" s="16"/>
      <c r="Q3" s="210"/>
    </row>
    <row r="4" spans="1:17" ht="19.5" thickBot="1" x14ac:dyDescent="0.3">
      <c r="A4" s="16"/>
      <c r="B4" s="136" t="s">
        <v>46</v>
      </c>
      <c r="C4" s="16"/>
      <c r="D4" s="16"/>
      <c r="E4" s="136" t="s">
        <v>678</v>
      </c>
      <c r="F4" s="16"/>
      <c r="G4" s="16"/>
      <c r="H4" s="16"/>
      <c r="I4" s="286" t="s">
        <v>1007</v>
      </c>
      <c r="J4" s="16"/>
      <c r="K4" s="16"/>
      <c r="L4" s="16"/>
      <c r="M4" s="188" t="s">
        <v>920</v>
      </c>
      <c r="N4" s="16"/>
      <c r="O4" s="248"/>
      <c r="P4" s="16"/>
      <c r="Q4" s="210"/>
    </row>
    <row r="5" spans="1:17" ht="33" customHeight="1" thickTop="1" thickBot="1" x14ac:dyDescent="0.25">
      <c r="A5" s="16"/>
      <c r="B5" s="132" t="s">
        <v>17</v>
      </c>
      <c r="C5" s="132" t="s">
        <v>357</v>
      </c>
      <c r="D5" s="16"/>
      <c r="E5" s="132" t="s">
        <v>17</v>
      </c>
      <c r="F5" s="132" t="s">
        <v>357</v>
      </c>
      <c r="G5" s="132" t="s">
        <v>1146</v>
      </c>
      <c r="H5" s="16"/>
      <c r="I5" s="177" t="s">
        <v>17</v>
      </c>
      <c r="J5" s="177" t="s">
        <v>357</v>
      </c>
      <c r="K5" s="177" t="s">
        <v>658</v>
      </c>
      <c r="L5" s="16"/>
      <c r="M5" s="187" t="s">
        <v>921</v>
      </c>
      <c r="N5" s="187" t="s">
        <v>910</v>
      </c>
      <c r="O5" s="187" t="s">
        <v>911</v>
      </c>
      <c r="P5" s="187" t="s">
        <v>869</v>
      </c>
      <c r="Q5" s="210"/>
    </row>
    <row r="6" spans="1:17" ht="15" thickBot="1" x14ac:dyDescent="0.25">
      <c r="A6" s="16"/>
      <c r="B6" s="134" t="s">
        <v>40</v>
      </c>
      <c r="C6" s="57">
        <v>2640</v>
      </c>
      <c r="D6" s="16"/>
      <c r="E6" s="247" t="s">
        <v>253</v>
      </c>
      <c r="F6" s="117">
        <v>210</v>
      </c>
      <c r="G6" s="204" t="s">
        <v>930</v>
      </c>
      <c r="H6" s="248"/>
      <c r="I6" s="173" t="s">
        <v>830</v>
      </c>
      <c r="J6" s="57">
        <v>121.6</v>
      </c>
      <c r="K6" s="204">
        <v>43831</v>
      </c>
      <c r="L6" s="16"/>
      <c r="M6" s="173" t="s">
        <v>864</v>
      </c>
      <c r="N6" s="57">
        <v>2</v>
      </c>
      <c r="O6" s="57">
        <v>4</v>
      </c>
      <c r="P6" s="204">
        <v>43556</v>
      </c>
      <c r="Q6" s="210"/>
    </row>
    <row r="7" spans="1:17" ht="15" thickBot="1" x14ac:dyDescent="0.25">
      <c r="A7" s="210"/>
      <c r="B7" s="134" t="s">
        <v>153</v>
      </c>
      <c r="C7" s="55">
        <v>2880</v>
      </c>
      <c r="D7" s="16"/>
      <c r="E7" s="134" t="s">
        <v>252</v>
      </c>
      <c r="F7" s="203">
        <v>113.19</v>
      </c>
      <c r="G7" s="205">
        <v>43405</v>
      </c>
      <c r="H7" s="248"/>
      <c r="I7" s="173" t="s">
        <v>1196</v>
      </c>
      <c r="J7" s="55">
        <v>34.200000000000003</v>
      </c>
      <c r="K7" s="205">
        <v>43678</v>
      </c>
      <c r="L7" s="16"/>
      <c r="M7" s="173" t="s">
        <v>863</v>
      </c>
      <c r="N7" s="55">
        <v>1.4</v>
      </c>
      <c r="O7" s="55">
        <v>5.3</v>
      </c>
      <c r="P7" s="205" t="s">
        <v>868</v>
      </c>
      <c r="Q7" s="210"/>
    </row>
    <row r="8" spans="1:17" ht="15" thickBot="1" x14ac:dyDescent="0.25">
      <c r="A8" s="210"/>
      <c r="B8" s="134" t="s">
        <v>45</v>
      </c>
      <c r="C8" s="57">
        <v>2000</v>
      </c>
      <c r="D8" s="16"/>
      <c r="E8" s="134" t="s">
        <v>254</v>
      </c>
      <c r="F8" s="117">
        <v>91</v>
      </c>
      <c r="G8" s="204">
        <v>43406</v>
      </c>
      <c r="H8" s="248"/>
      <c r="I8" s="173" t="s">
        <v>831</v>
      </c>
      <c r="J8" s="57">
        <v>98.8</v>
      </c>
      <c r="K8" s="204">
        <v>43831</v>
      </c>
      <c r="L8" s="16"/>
      <c r="M8" s="173" t="s">
        <v>862</v>
      </c>
      <c r="N8" s="57">
        <v>100</v>
      </c>
      <c r="O8" s="57">
        <v>129</v>
      </c>
      <c r="P8" s="204" t="s">
        <v>868</v>
      </c>
      <c r="Q8" s="210"/>
    </row>
    <row r="9" spans="1:17" ht="15" thickBot="1" x14ac:dyDescent="0.25">
      <c r="A9" s="210"/>
      <c r="B9" s="134" t="s">
        <v>49</v>
      </c>
      <c r="C9" s="55">
        <v>1320</v>
      </c>
      <c r="D9" s="16"/>
      <c r="E9" s="134" t="s">
        <v>945</v>
      </c>
      <c r="F9" s="203">
        <v>180.5</v>
      </c>
      <c r="G9" s="205" t="s">
        <v>931</v>
      </c>
      <c r="H9" s="248"/>
      <c r="I9" s="173" t="s">
        <v>832</v>
      </c>
      <c r="J9" s="55">
        <v>336</v>
      </c>
      <c r="K9" s="205">
        <v>44013</v>
      </c>
      <c r="L9" s="16"/>
      <c r="M9" s="173" t="s">
        <v>861</v>
      </c>
      <c r="N9" s="55">
        <v>30</v>
      </c>
      <c r="O9" s="55">
        <v>8</v>
      </c>
      <c r="P9" s="205" t="s">
        <v>868</v>
      </c>
      <c r="Q9" s="210"/>
    </row>
    <row r="10" spans="1:17" ht="15" thickBot="1" x14ac:dyDescent="0.25">
      <c r="A10" s="210"/>
      <c r="B10" s="134" t="s">
        <v>50</v>
      </c>
      <c r="C10" s="57">
        <v>1320</v>
      </c>
      <c r="D10" s="16"/>
      <c r="E10" s="173" t="s">
        <v>373</v>
      </c>
      <c r="F10" s="117">
        <v>453</v>
      </c>
      <c r="G10" s="204" t="s">
        <v>930</v>
      </c>
      <c r="H10" s="248"/>
      <c r="I10" s="173" t="s">
        <v>833</v>
      </c>
      <c r="J10" s="57">
        <v>157.5</v>
      </c>
      <c r="K10" s="204">
        <v>44013</v>
      </c>
      <c r="L10" s="16"/>
      <c r="M10" s="173" t="s">
        <v>792</v>
      </c>
      <c r="N10" s="57">
        <v>30</v>
      </c>
      <c r="O10" s="57">
        <v>30</v>
      </c>
      <c r="P10" s="204" t="s">
        <v>868</v>
      </c>
      <c r="Q10" s="210"/>
    </row>
    <row r="11" spans="1:17" ht="15" thickBot="1" x14ac:dyDescent="0.25">
      <c r="A11" s="210"/>
      <c r="B11" s="134" t="s">
        <v>51</v>
      </c>
      <c r="C11" s="55">
        <v>700</v>
      </c>
      <c r="D11" s="16"/>
      <c r="E11" s="173" t="s">
        <v>886</v>
      </c>
      <c r="F11" s="203">
        <v>43.2</v>
      </c>
      <c r="G11" s="205" t="s">
        <v>936</v>
      </c>
      <c r="H11" s="248"/>
      <c r="I11" s="173" t="s">
        <v>834</v>
      </c>
      <c r="J11" s="55">
        <v>331.8</v>
      </c>
      <c r="K11" s="205">
        <v>44075</v>
      </c>
      <c r="L11" s="16"/>
      <c r="M11" s="173" t="s">
        <v>867</v>
      </c>
      <c r="N11" s="55">
        <v>20</v>
      </c>
      <c r="O11" s="55">
        <v>34</v>
      </c>
      <c r="P11" s="205">
        <v>43678</v>
      </c>
      <c r="Q11" s="210"/>
    </row>
    <row r="12" spans="1:17" ht="15" thickBot="1" x14ac:dyDescent="0.25">
      <c r="A12" s="210"/>
      <c r="B12" s="134" t="s">
        <v>52</v>
      </c>
      <c r="C12" s="57">
        <v>900</v>
      </c>
      <c r="D12" s="16"/>
      <c r="E12" s="173" t="s">
        <v>880</v>
      </c>
      <c r="F12" s="117">
        <v>135</v>
      </c>
      <c r="G12" s="204">
        <v>43770</v>
      </c>
      <c r="H12" s="248"/>
      <c r="I12" s="16"/>
      <c r="J12" s="16"/>
      <c r="K12" s="16"/>
      <c r="L12" s="16"/>
      <c r="M12" s="173" t="s">
        <v>791</v>
      </c>
      <c r="N12" s="57">
        <v>25</v>
      </c>
      <c r="O12" s="57">
        <v>50</v>
      </c>
      <c r="P12" s="204" t="s">
        <v>868</v>
      </c>
      <c r="Q12" s="210"/>
    </row>
    <row r="13" spans="1:17" ht="15" thickBot="1" x14ac:dyDescent="0.25">
      <c r="A13" s="210"/>
      <c r="B13" s="134" t="s">
        <v>154</v>
      </c>
      <c r="C13" s="55">
        <v>1680</v>
      </c>
      <c r="D13" s="16"/>
      <c r="E13" s="173" t="s">
        <v>376</v>
      </c>
      <c r="F13" s="203">
        <v>79.95</v>
      </c>
      <c r="G13" s="205">
        <v>43586</v>
      </c>
      <c r="H13" s="248"/>
      <c r="I13" s="274" t="s">
        <v>1128</v>
      </c>
      <c r="J13" s="16"/>
      <c r="K13" s="16"/>
      <c r="L13" s="16"/>
      <c r="M13" s="22"/>
      <c r="N13" s="16"/>
      <c r="O13" s="22"/>
      <c r="P13" s="16"/>
      <c r="Q13" s="210"/>
    </row>
    <row r="14" spans="1:17" ht="15" thickBot="1" x14ac:dyDescent="0.25">
      <c r="A14" s="210"/>
      <c r="B14" s="134" t="s">
        <v>55</v>
      </c>
      <c r="C14" s="57">
        <v>744</v>
      </c>
      <c r="D14" s="16"/>
      <c r="E14" s="173" t="s">
        <v>899</v>
      </c>
      <c r="F14" s="117">
        <v>126</v>
      </c>
      <c r="G14" s="204" t="s">
        <v>936</v>
      </c>
      <c r="H14" s="248"/>
      <c r="I14" s="16"/>
      <c r="J14" s="16"/>
      <c r="K14" s="16"/>
      <c r="L14" s="16"/>
      <c r="M14" s="16"/>
      <c r="N14" s="16"/>
      <c r="O14" s="16"/>
      <c r="P14" s="16"/>
      <c r="Q14" s="210"/>
    </row>
    <row r="15" spans="1:17" ht="15" thickBot="1" x14ac:dyDescent="0.25">
      <c r="A15" s="210"/>
      <c r="B15" s="134" t="s">
        <v>56</v>
      </c>
      <c r="C15" s="55">
        <v>852</v>
      </c>
      <c r="D15" s="16"/>
      <c r="E15" s="173" t="s">
        <v>388</v>
      </c>
      <c r="F15" s="203">
        <v>119.4</v>
      </c>
      <c r="G15" s="205">
        <v>43525</v>
      </c>
      <c r="H15" s="248"/>
      <c r="I15" s="16"/>
      <c r="J15" s="16"/>
      <c r="K15" s="16"/>
      <c r="L15" s="16"/>
      <c r="M15" s="16"/>
      <c r="N15" s="16"/>
      <c r="O15" s="16"/>
      <c r="P15" s="16"/>
      <c r="Q15" s="210"/>
    </row>
    <row r="16" spans="1:17" ht="15" thickBot="1" x14ac:dyDescent="0.25">
      <c r="A16" s="210"/>
      <c r="B16" s="134" t="s">
        <v>57</v>
      </c>
      <c r="C16" s="57">
        <v>1460</v>
      </c>
      <c r="D16" s="16"/>
      <c r="E16" s="173" t="s">
        <v>901</v>
      </c>
      <c r="F16" s="117">
        <v>144</v>
      </c>
      <c r="G16" s="204" t="s">
        <v>932</v>
      </c>
      <c r="H16" s="248"/>
      <c r="I16" s="16"/>
      <c r="J16" s="16"/>
      <c r="K16" s="16"/>
      <c r="L16" s="16"/>
      <c r="M16" s="16"/>
      <c r="N16" s="16"/>
      <c r="O16" s="16"/>
      <c r="P16" s="16"/>
      <c r="Q16" s="210"/>
    </row>
    <row r="17" spans="1:17" ht="15" thickBot="1" x14ac:dyDescent="0.25">
      <c r="A17" s="210"/>
      <c r="B17" s="134" t="s">
        <v>58</v>
      </c>
      <c r="C17" s="55">
        <v>1400</v>
      </c>
      <c r="D17" s="16"/>
      <c r="E17" s="173" t="s">
        <v>902</v>
      </c>
      <c r="F17" s="203">
        <v>111.6</v>
      </c>
      <c r="G17" s="205">
        <v>43770</v>
      </c>
      <c r="H17" s="248"/>
      <c r="I17" s="16"/>
      <c r="J17" s="16"/>
      <c r="K17" s="16"/>
      <c r="L17" s="16"/>
      <c r="M17" s="16"/>
      <c r="N17" s="16"/>
      <c r="O17" s="16"/>
      <c r="P17" s="16"/>
      <c r="Q17" s="210"/>
    </row>
    <row r="18" spans="1:17" ht="15" thickBot="1" x14ac:dyDescent="0.25">
      <c r="A18" s="210"/>
      <c r="B18" s="134" t="s">
        <v>59</v>
      </c>
      <c r="C18" s="57">
        <v>450</v>
      </c>
      <c r="D18" s="16"/>
      <c r="E18" s="173" t="s">
        <v>259</v>
      </c>
      <c r="F18" s="117">
        <v>132</v>
      </c>
      <c r="G18" s="204">
        <v>43221</v>
      </c>
      <c r="H18" s="248"/>
      <c r="I18" s="16"/>
      <c r="J18" s="16"/>
      <c r="K18" s="16"/>
      <c r="L18" s="16"/>
      <c r="M18" s="16"/>
      <c r="N18" s="16"/>
      <c r="O18" s="16"/>
      <c r="P18" s="16"/>
      <c r="Q18" s="210"/>
    </row>
    <row r="19" spans="1:17" ht="15" thickBot="1" x14ac:dyDescent="0.25">
      <c r="A19" s="210"/>
      <c r="B19" s="134" t="s">
        <v>60</v>
      </c>
      <c r="C19" s="55">
        <v>2210</v>
      </c>
      <c r="D19" s="16"/>
      <c r="E19" s="173" t="s">
        <v>896</v>
      </c>
      <c r="F19" s="203">
        <v>225.7</v>
      </c>
      <c r="G19" s="205">
        <v>43586</v>
      </c>
      <c r="H19" s="248"/>
      <c r="I19" s="16"/>
      <c r="J19" s="16"/>
      <c r="K19" s="16"/>
      <c r="L19" s="16"/>
      <c r="M19" s="16"/>
      <c r="N19" s="16"/>
      <c r="O19" s="16"/>
      <c r="P19" s="16"/>
      <c r="Q19" s="210"/>
    </row>
    <row r="20" spans="1:17" ht="15" thickBot="1" x14ac:dyDescent="0.25">
      <c r="A20" s="210"/>
      <c r="B20" s="134" t="s">
        <v>61</v>
      </c>
      <c r="C20" s="57">
        <v>1000</v>
      </c>
      <c r="D20" s="16"/>
      <c r="E20" s="173" t="s">
        <v>892</v>
      </c>
      <c r="F20" s="117">
        <v>194</v>
      </c>
      <c r="G20" s="204" t="s">
        <v>939</v>
      </c>
      <c r="H20" s="248"/>
      <c r="I20" s="16"/>
      <c r="J20" s="16"/>
      <c r="K20" s="16"/>
      <c r="L20" s="16"/>
      <c r="M20" s="16"/>
      <c r="N20" s="16"/>
      <c r="O20" s="16"/>
      <c r="P20" s="16"/>
      <c r="Q20" s="210"/>
    </row>
    <row r="21" spans="1:17" ht="15" thickBot="1" x14ac:dyDescent="0.25">
      <c r="A21" s="210"/>
      <c r="B21" s="134" t="s">
        <v>155</v>
      </c>
      <c r="C21" s="55">
        <v>1450</v>
      </c>
      <c r="D21" s="16"/>
      <c r="E21" s="247" t="s">
        <v>1084</v>
      </c>
      <c r="F21" s="203">
        <v>58</v>
      </c>
      <c r="G21" s="205" t="s">
        <v>1107</v>
      </c>
      <c r="H21" s="248"/>
      <c r="I21" s="16"/>
      <c r="J21" s="16"/>
      <c r="K21" s="16"/>
      <c r="L21" s="16"/>
      <c r="M21" s="16"/>
      <c r="N21" s="16"/>
      <c r="O21" s="16"/>
      <c r="P21" s="16"/>
      <c r="Q21" s="210"/>
    </row>
    <row r="22" spans="1:17" ht="15" thickBot="1" x14ac:dyDescent="0.25">
      <c r="A22" s="210"/>
      <c r="B22" s="134" t="s">
        <v>100</v>
      </c>
      <c r="C22" s="57">
        <v>724</v>
      </c>
      <c r="D22" s="16"/>
      <c r="E22" s="173" t="s">
        <v>893</v>
      </c>
      <c r="F22" s="117">
        <v>83.6</v>
      </c>
      <c r="G22" s="204" t="s">
        <v>935</v>
      </c>
      <c r="H22" s="248"/>
      <c r="I22" s="16"/>
      <c r="J22" s="16"/>
      <c r="K22" s="16"/>
      <c r="L22" s="16"/>
      <c r="M22" s="16"/>
      <c r="N22" s="16"/>
      <c r="O22" s="16"/>
      <c r="P22" s="16"/>
      <c r="Q22" s="210"/>
    </row>
    <row r="23" spans="1:17" ht="15" thickBot="1" x14ac:dyDescent="0.25">
      <c r="A23" s="210"/>
      <c r="B23" s="134" t="s">
        <v>1053</v>
      </c>
      <c r="C23" s="55">
        <v>170.9</v>
      </c>
      <c r="D23" s="16"/>
      <c r="E23" s="173" t="s">
        <v>894</v>
      </c>
      <c r="F23" s="203">
        <v>144.4</v>
      </c>
      <c r="G23" s="205" t="s">
        <v>934</v>
      </c>
      <c r="H23" s="248"/>
      <c r="I23" s="16"/>
      <c r="J23" s="16"/>
      <c r="K23" s="16"/>
      <c r="L23" s="16"/>
      <c r="M23" s="16"/>
      <c r="N23" s="16"/>
      <c r="O23" s="16"/>
      <c r="P23" s="16"/>
      <c r="Q23" s="210"/>
    </row>
    <row r="24" spans="1:17" ht="15" thickBot="1" x14ac:dyDescent="0.25">
      <c r="A24" s="210"/>
      <c r="B24" s="134" t="s">
        <v>102</v>
      </c>
      <c r="C24" s="57">
        <v>435</v>
      </c>
      <c r="D24" s="16"/>
      <c r="E24" s="173" t="s">
        <v>895</v>
      </c>
      <c r="F24" s="117">
        <v>320</v>
      </c>
      <c r="G24" s="204" t="s">
        <v>940</v>
      </c>
      <c r="H24" s="248"/>
      <c r="I24" s="16"/>
      <c r="J24" s="16"/>
      <c r="K24" s="16"/>
      <c r="L24" s="16"/>
      <c r="M24" s="16"/>
      <c r="N24" s="16"/>
      <c r="O24" s="16"/>
      <c r="P24" s="16"/>
      <c r="Q24" s="210"/>
    </row>
    <row r="25" spans="1:17" ht="15" thickBot="1" x14ac:dyDescent="0.25">
      <c r="A25" s="210"/>
      <c r="B25" s="134" t="s">
        <v>103</v>
      </c>
      <c r="C25" s="55">
        <v>664</v>
      </c>
      <c r="D25" s="16"/>
      <c r="E25" s="173" t="s">
        <v>375</v>
      </c>
      <c r="F25" s="203">
        <v>532</v>
      </c>
      <c r="G25" s="205" t="s">
        <v>932</v>
      </c>
      <c r="H25" s="248"/>
      <c r="I25" s="16"/>
      <c r="J25" s="16"/>
      <c r="K25" s="16"/>
      <c r="L25" s="16"/>
      <c r="M25" s="16"/>
      <c r="N25" s="16"/>
      <c r="O25" s="16"/>
      <c r="P25" s="16"/>
      <c r="Q25" s="210"/>
    </row>
    <row r="26" spans="1:17" ht="15" thickBot="1" x14ac:dyDescent="0.25">
      <c r="A26" s="210"/>
      <c r="B26" s="134" t="s">
        <v>104</v>
      </c>
      <c r="C26" s="57">
        <v>37</v>
      </c>
      <c r="D26" s="16"/>
      <c r="E26" s="247" t="s">
        <v>1050</v>
      </c>
      <c r="F26" s="117">
        <v>120</v>
      </c>
      <c r="G26" s="204" t="s">
        <v>1108</v>
      </c>
      <c r="H26" s="248"/>
      <c r="I26" s="16"/>
      <c r="J26" s="16"/>
      <c r="K26" s="16"/>
      <c r="L26" s="16"/>
      <c r="M26" s="16"/>
      <c r="N26" s="16"/>
      <c r="O26" s="16"/>
      <c r="P26" s="16"/>
      <c r="Q26" s="210"/>
    </row>
    <row r="27" spans="1:17" ht="15" thickBot="1" x14ac:dyDescent="0.25">
      <c r="A27" s="210"/>
      <c r="B27" s="134" t="s">
        <v>105</v>
      </c>
      <c r="C27" s="55">
        <v>504</v>
      </c>
      <c r="D27" s="16"/>
      <c r="E27" s="173" t="s">
        <v>390</v>
      </c>
      <c r="F27" s="203">
        <v>167.5</v>
      </c>
      <c r="G27" s="205" t="s">
        <v>1113</v>
      </c>
      <c r="H27" s="248"/>
      <c r="I27" s="16"/>
      <c r="J27" s="16"/>
      <c r="K27" s="16"/>
      <c r="L27" s="16"/>
      <c r="M27" s="16"/>
      <c r="N27" s="16"/>
      <c r="O27" s="16"/>
      <c r="P27" s="16"/>
      <c r="Q27" s="210"/>
    </row>
    <row r="28" spans="1:17" ht="15" thickBot="1" x14ac:dyDescent="0.25">
      <c r="A28" s="210"/>
      <c r="B28" s="134" t="s">
        <v>171</v>
      </c>
      <c r="C28" s="57">
        <v>519</v>
      </c>
      <c r="D28" s="16"/>
      <c r="E28" s="247" t="s">
        <v>1051</v>
      </c>
      <c r="F28" s="117">
        <v>275</v>
      </c>
      <c r="G28" s="204" t="s">
        <v>1109</v>
      </c>
      <c r="H28" s="248"/>
      <c r="I28" s="16"/>
      <c r="J28" s="16"/>
      <c r="K28" s="16"/>
      <c r="L28" s="16"/>
      <c r="M28" s="16"/>
      <c r="N28" s="16"/>
      <c r="O28" s="16"/>
      <c r="P28" s="16"/>
      <c r="Q28" s="210"/>
    </row>
    <row r="29" spans="1:17" ht="15" thickBot="1" x14ac:dyDescent="0.25">
      <c r="A29" s="210"/>
      <c r="B29" s="134" t="s">
        <v>106</v>
      </c>
      <c r="C29" s="55">
        <v>144</v>
      </c>
      <c r="D29" s="16"/>
      <c r="E29" s="247" t="s">
        <v>1052</v>
      </c>
      <c r="F29" s="203">
        <v>133</v>
      </c>
      <c r="G29" s="205" t="s">
        <v>1110</v>
      </c>
      <c r="H29" s="248"/>
      <c r="I29" s="16"/>
      <c r="J29" s="16"/>
      <c r="K29" s="16"/>
      <c r="L29" s="16"/>
      <c r="M29" s="16"/>
      <c r="N29" s="16"/>
      <c r="O29" s="16"/>
      <c r="P29" s="16"/>
      <c r="Q29" s="210"/>
    </row>
    <row r="30" spans="1:17" ht="15" thickBot="1" x14ac:dyDescent="0.25">
      <c r="A30" s="210"/>
      <c r="B30" s="134" t="s">
        <v>107</v>
      </c>
      <c r="C30" s="57">
        <v>644.5</v>
      </c>
      <c r="D30" s="16"/>
      <c r="E30" s="173" t="s">
        <v>391</v>
      </c>
      <c r="F30" s="117">
        <v>50</v>
      </c>
      <c r="G30" s="271" t="s">
        <v>1113</v>
      </c>
      <c r="H30" s="248"/>
      <c r="I30" s="16"/>
      <c r="J30" s="16"/>
      <c r="K30" s="16"/>
      <c r="L30" s="16"/>
      <c r="M30" s="16"/>
      <c r="N30" s="16"/>
      <c r="O30" s="16"/>
      <c r="P30" s="16"/>
      <c r="Q30" s="210"/>
    </row>
    <row r="31" spans="1:17" ht="15" thickBot="1" x14ac:dyDescent="0.25">
      <c r="A31" s="210"/>
      <c r="B31" s="134" t="s">
        <v>108</v>
      </c>
      <c r="C31" s="55">
        <v>282</v>
      </c>
      <c r="D31" s="16"/>
      <c r="E31" s="247" t="s">
        <v>1048</v>
      </c>
      <c r="F31" s="203">
        <v>34.5</v>
      </c>
      <c r="G31" s="205" t="s">
        <v>1111</v>
      </c>
      <c r="H31" s="248"/>
      <c r="I31" s="16"/>
      <c r="J31" s="16"/>
      <c r="K31" s="16"/>
      <c r="L31" s="16"/>
      <c r="M31" s="16"/>
      <c r="N31" s="16"/>
      <c r="O31" s="16"/>
      <c r="P31" s="16"/>
      <c r="Q31" s="210"/>
    </row>
    <row r="32" spans="1:17" ht="15" thickBot="1" x14ac:dyDescent="0.25">
      <c r="A32" s="210"/>
      <c r="B32" s="134" t="s">
        <v>109</v>
      </c>
      <c r="C32" s="57">
        <v>80</v>
      </c>
      <c r="D32" s="16"/>
      <c r="E32" s="173" t="s">
        <v>887</v>
      </c>
      <c r="F32" s="117">
        <v>56</v>
      </c>
      <c r="G32" s="204" t="s">
        <v>938</v>
      </c>
      <c r="H32" s="248"/>
      <c r="I32" s="16"/>
      <c r="J32" s="16"/>
      <c r="K32" s="16"/>
      <c r="L32" s="16"/>
      <c r="M32" s="16"/>
      <c r="N32" s="16"/>
      <c r="O32" s="16"/>
      <c r="P32" s="16"/>
      <c r="Q32" s="210"/>
    </row>
    <row r="33" spans="1:17" ht="15" thickBot="1" x14ac:dyDescent="0.25">
      <c r="A33" s="210"/>
      <c r="B33" s="134" t="s">
        <v>925</v>
      </c>
      <c r="C33" s="55">
        <v>385</v>
      </c>
      <c r="D33" s="16"/>
      <c r="E33" s="173" t="s">
        <v>888</v>
      </c>
      <c r="F33" s="203">
        <v>92.5</v>
      </c>
      <c r="G33" s="205" t="s">
        <v>931</v>
      </c>
      <c r="H33" s="248"/>
      <c r="I33" s="16"/>
      <c r="J33" s="16"/>
      <c r="K33" s="16"/>
      <c r="L33" s="16"/>
      <c r="M33" s="16"/>
      <c r="N33" s="16"/>
      <c r="O33" s="16"/>
      <c r="P33" s="16"/>
      <c r="Q33" s="210"/>
    </row>
    <row r="34" spans="1:17" ht="15" thickBot="1" x14ac:dyDescent="0.25">
      <c r="A34" s="210"/>
      <c r="B34" s="134" t="s">
        <v>111</v>
      </c>
      <c r="C34" s="57">
        <v>242</v>
      </c>
      <c r="D34" s="16"/>
      <c r="E34" s="173" t="s">
        <v>374</v>
      </c>
      <c r="F34" s="117">
        <v>42.5</v>
      </c>
      <c r="G34" s="204" t="s">
        <v>933</v>
      </c>
      <c r="H34" s="248"/>
      <c r="I34" s="16"/>
      <c r="J34" s="16"/>
      <c r="K34" s="16"/>
      <c r="L34" s="16"/>
      <c r="M34" s="16"/>
      <c r="N34" s="16"/>
      <c r="O34" s="16"/>
      <c r="P34" s="16"/>
      <c r="Q34" s="210"/>
    </row>
    <row r="35" spans="1:17" ht="15" thickBot="1" x14ac:dyDescent="0.25">
      <c r="A35" s="210"/>
      <c r="B35" s="134" t="s">
        <v>113</v>
      </c>
      <c r="C35" s="55">
        <v>180</v>
      </c>
      <c r="D35" s="16"/>
      <c r="E35" s="173" t="s">
        <v>889</v>
      </c>
      <c r="F35" s="203">
        <v>100</v>
      </c>
      <c r="G35" s="205">
        <v>43770</v>
      </c>
      <c r="H35" s="248"/>
      <c r="I35" s="16"/>
      <c r="J35" s="16"/>
      <c r="K35" s="16"/>
      <c r="L35" s="16"/>
      <c r="M35" s="16"/>
      <c r="N35" s="16"/>
      <c r="O35" s="16"/>
      <c r="P35" s="16"/>
      <c r="Q35" s="210"/>
    </row>
    <row r="36" spans="1:17" ht="15" thickBot="1" x14ac:dyDescent="0.25">
      <c r="A36" s="210"/>
      <c r="B36" s="134" t="s">
        <v>114</v>
      </c>
      <c r="C36" s="57">
        <v>160</v>
      </c>
      <c r="D36" s="16"/>
      <c r="E36" s="173" t="s">
        <v>371</v>
      </c>
      <c r="F36" s="117">
        <v>15</v>
      </c>
      <c r="G36" s="204" t="s">
        <v>936</v>
      </c>
      <c r="H36" s="248"/>
      <c r="I36" s="16"/>
      <c r="J36" s="16"/>
      <c r="K36" s="16"/>
      <c r="L36" s="16"/>
      <c r="M36" s="16"/>
      <c r="N36" s="16"/>
      <c r="O36" s="16"/>
      <c r="P36" s="16"/>
      <c r="Q36" s="210"/>
    </row>
    <row r="37" spans="1:17" ht="15" thickBot="1" x14ac:dyDescent="0.25">
      <c r="A37" s="210"/>
      <c r="B37" s="134" t="s">
        <v>115</v>
      </c>
      <c r="C37" s="55">
        <v>94</v>
      </c>
      <c r="D37" s="16"/>
      <c r="E37" s="173" t="s">
        <v>372</v>
      </c>
      <c r="F37" s="203">
        <v>100</v>
      </c>
      <c r="G37" s="205" t="s">
        <v>931</v>
      </c>
      <c r="H37" s="248"/>
      <c r="I37" s="16"/>
      <c r="J37" s="16"/>
      <c r="K37" s="16"/>
      <c r="L37" s="16"/>
      <c r="M37" s="16"/>
      <c r="N37" s="16"/>
      <c r="O37" s="16"/>
      <c r="P37" s="16"/>
      <c r="Q37" s="210"/>
    </row>
    <row r="38" spans="1:17" ht="15" thickBot="1" x14ac:dyDescent="0.25">
      <c r="A38" s="210"/>
      <c r="B38" s="134" t="s">
        <v>116</v>
      </c>
      <c r="C38" s="57">
        <v>212</v>
      </c>
      <c r="D38" s="16"/>
      <c r="E38" s="173" t="s">
        <v>882</v>
      </c>
      <c r="F38" s="117">
        <v>220</v>
      </c>
      <c r="G38" s="204" t="s">
        <v>937</v>
      </c>
      <c r="H38" s="248"/>
      <c r="I38" s="16"/>
      <c r="J38" s="16"/>
      <c r="K38" s="16"/>
      <c r="L38" s="16"/>
      <c r="M38" s="16"/>
      <c r="N38" s="16"/>
      <c r="O38" s="16"/>
      <c r="P38" s="16"/>
      <c r="Q38" s="210"/>
    </row>
    <row r="39" spans="1:17" ht="15" thickBot="1" x14ac:dyDescent="0.25">
      <c r="A39" s="210"/>
      <c r="B39" s="134" t="s">
        <v>117</v>
      </c>
      <c r="C39" s="55">
        <v>228</v>
      </c>
      <c r="D39" s="16"/>
      <c r="E39" s="173" t="s">
        <v>883</v>
      </c>
      <c r="F39" s="203">
        <v>29</v>
      </c>
      <c r="G39" s="205" t="s">
        <v>936</v>
      </c>
      <c r="H39" s="248"/>
      <c r="I39" s="16"/>
      <c r="J39" s="16"/>
      <c r="K39" s="16"/>
      <c r="L39" s="16"/>
      <c r="M39" s="16"/>
      <c r="N39" s="16"/>
      <c r="O39" s="16"/>
      <c r="P39" s="16"/>
      <c r="Q39" s="210"/>
    </row>
    <row r="40" spans="1:17" ht="15" thickBot="1" x14ac:dyDescent="0.25">
      <c r="A40" s="210"/>
      <c r="B40" s="134" t="s">
        <v>118</v>
      </c>
      <c r="C40" s="57">
        <v>312</v>
      </c>
      <c r="D40" s="16"/>
      <c r="E40" s="173" t="s">
        <v>143</v>
      </c>
      <c r="F40" s="117">
        <v>25</v>
      </c>
      <c r="G40" s="204" t="s">
        <v>934</v>
      </c>
      <c r="H40" s="248"/>
      <c r="I40" s="16"/>
      <c r="J40" s="16"/>
      <c r="K40" s="16"/>
      <c r="L40" s="16"/>
      <c r="M40" s="16"/>
      <c r="N40" s="16"/>
      <c r="O40" s="16"/>
      <c r="P40" s="16"/>
      <c r="Q40" s="210"/>
    </row>
    <row r="41" spans="1:17" ht="15" thickBot="1" x14ac:dyDescent="0.25">
      <c r="A41" s="210"/>
      <c r="B41" s="134" t="s">
        <v>119</v>
      </c>
      <c r="C41" s="55">
        <v>566</v>
      </c>
      <c r="D41" s="16"/>
      <c r="E41" s="173" t="s">
        <v>890</v>
      </c>
      <c r="F41" s="203">
        <v>55</v>
      </c>
      <c r="G41" s="205" t="s">
        <v>934</v>
      </c>
      <c r="H41" s="248"/>
      <c r="I41" s="16"/>
      <c r="J41" s="16"/>
      <c r="K41" s="16"/>
      <c r="L41" s="16"/>
      <c r="M41" s="16"/>
      <c r="N41" s="16"/>
      <c r="O41" s="16"/>
      <c r="P41" s="16"/>
      <c r="Q41" s="210"/>
    </row>
    <row r="42" spans="1:17" ht="15" thickBot="1" x14ac:dyDescent="0.25">
      <c r="A42" s="210"/>
      <c r="B42" s="134" t="s">
        <v>120</v>
      </c>
      <c r="C42" s="57">
        <v>510</v>
      </c>
      <c r="D42" s="16"/>
      <c r="E42" s="173" t="s">
        <v>392</v>
      </c>
      <c r="F42" s="117">
        <v>65</v>
      </c>
      <c r="G42" s="204" t="s">
        <v>934</v>
      </c>
      <c r="H42" s="248"/>
      <c r="I42" s="16"/>
      <c r="J42" s="16"/>
      <c r="K42" s="16"/>
      <c r="L42" s="16"/>
      <c r="M42" s="16"/>
      <c r="N42" s="16"/>
      <c r="O42" s="16"/>
      <c r="P42" s="16"/>
      <c r="Q42" s="210"/>
    </row>
    <row r="43" spans="1:17" ht="15" thickBot="1" x14ac:dyDescent="0.25">
      <c r="A43" s="210"/>
      <c r="B43" s="134" t="s">
        <v>121</v>
      </c>
      <c r="C43" s="55">
        <v>300</v>
      </c>
      <c r="D43" s="16"/>
      <c r="E43" s="173" t="s">
        <v>891</v>
      </c>
      <c r="F43" s="203">
        <v>75</v>
      </c>
      <c r="G43" s="205" t="s">
        <v>938</v>
      </c>
      <c r="H43" s="248"/>
      <c r="I43" s="16"/>
      <c r="J43" s="16"/>
      <c r="K43" s="16"/>
      <c r="L43" s="16"/>
      <c r="M43" s="16"/>
      <c r="N43" s="16"/>
      <c r="O43" s="16"/>
      <c r="P43" s="16"/>
      <c r="Q43" s="210"/>
    </row>
    <row r="44" spans="1:17" ht="15" thickBot="1" x14ac:dyDescent="0.25">
      <c r="A44" s="210"/>
      <c r="B44" s="134" t="s">
        <v>122</v>
      </c>
      <c r="C44" s="57">
        <v>234.34</v>
      </c>
      <c r="D44" s="16"/>
      <c r="E44" s="173" t="s">
        <v>242</v>
      </c>
      <c r="F44" s="117">
        <v>52.5</v>
      </c>
      <c r="G44" s="204" t="s">
        <v>935</v>
      </c>
      <c r="H44" s="248"/>
      <c r="I44" s="16"/>
      <c r="J44" s="16"/>
      <c r="K44" s="16"/>
      <c r="L44" s="16"/>
      <c r="M44" s="16"/>
      <c r="N44" s="16"/>
      <c r="O44" s="16"/>
      <c r="P44" s="16"/>
      <c r="Q44" s="210"/>
    </row>
    <row r="45" spans="1:17" ht="15" thickBot="1" x14ac:dyDescent="0.25">
      <c r="A45" s="210"/>
      <c r="B45" s="134" t="s">
        <v>123</v>
      </c>
      <c r="C45" s="55">
        <v>156</v>
      </c>
      <c r="D45" s="16"/>
      <c r="E45" s="173" t="s">
        <v>790</v>
      </c>
      <c r="F45" s="203">
        <v>102.5</v>
      </c>
      <c r="G45" s="205" t="s">
        <v>930</v>
      </c>
      <c r="H45" s="248"/>
      <c r="I45" s="16"/>
      <c r="J45" s="16"/>
      <c r="K45" s="16"/>
      <c r="L45" s="16"/>
      <c r="M45" s="16"/>
      <c r="N45" s="16"/>
      <c r="O45" s="16"/>
      <c r="P45" s="16"/>
      <c r="Q45" s="210"/>
    </row>
    <row r="46" spans="1:17" ht="15" thickBot="1" x14ac:dyDescent="0.25">
      <c r="A46" s="210"/>
      <c r="B46" s="134" t="s">
        <v>124</v>
      </c>
      <c r="C46" s="57">
        <v>80</v>
      </c>
      <c r="D46" s="16"/>
      <c r="E46" s="247" t="s">
        <v>1049</v>
      </c>
      <c r="F46" s="117">
        <v>64.2</v>
      </c>
      <c r="G46" s="204" t="s">
        <v>1108</v>
      </c>
      <c r="H46" s="248"/>
      <c r="I46" s="16"/>
      <c r="J46" s="16"/>
      <c r="K46" s="16"/>
      <c r="L46" s="16"/>
      <c r="M46" s="16"/>
      <c r="N46" s="16"/>
      <c r="O46" s="16"/>
      <c r="P46" s="16"/>
      <c r="Q46" s="210"/>
    </row>
    <row r="47" spans="1:17" ht="15" thickBot="1" x14ac:dyDescent="0.25">
      <c r="A47" s="210"/>
      <c r="B47" s="134" t="s">
        <v>125</v>
      </c>
      <c r="C47" s="55">
        <v>90</v>
      </c>
      <c r="D47" s="16"/>
      <c r="E47" s="173" t="s">
        <v>389</v>
      </c>
      <c r="F47" s="203">
        <v>98.4</v>
      </c>
      <c r="G47" s="205">
        <v>43586</v>
      </c>
      <c r="H47" s="248"/>
      <c r="I47" s="16"/>
      <c r="J47" s="16"/>
      <c r="K47" s="16"/>
      <c r="L47" s="16"/>
      <c r="M47" s="16"/>
      <c r="N47" s="16"/>
      <c r="O47" s="16"/>
      <c r="P47" s="16"/>
      <c r="Q47" s="210"/>
    </row>
    <row r="48" spans="1:17" ht="15" thickBot="1" x14ac:dyDescent="0.25">
      <c r="A48" s="210"/>
      <c r="B48" s="134" t="s">
        <v>126</v>
      </c>
      <c r="C48" s="57">
        <v>180</v>
      </c>
      <c r="D48" s="16"/>
      <c r="E48" s="173" t="s">
        <v>884</v>
      </c>
      <c r="F48" s="117">
        <v>105</v>
      </c>
      <c r="G48" s="204" t="s">
        <v>935</v>
      </c>
      <c r="H48" s="248"/>
      <c r="I48" s="16"/>
      <c r="J48" s="16"/>
      <c r="K48" s="16"/>
      <c r="L48" s="16"/>
      <c r="M48" s="16"/>
      <c r="N48" s="16"/>
      <c r="O48" s="16"/>
      <c r="P48" s="16"/>
      <c r="Q48" s="210"/>
    </row>
    <row r="49" spans="1:17" ht="15" thickBot="1" x14ac:dyDescent="0.25">
      <c r="A49" s="210"/>
      <c r="B49" s="134" t="s">
        <v>127</v>
      </c>
      <c r="C49" s="55">
        <v>529</v>
      </c>
      <c r="D49" s="16"/>
      <c r="E49" s="173" t="s">
        <v>885</v>
      </c>
      <c r="F49" s="203">
        <v>200</v>
      </c>
      <c r="G49" s="205" t="s">
        <v>932</v>
      </c>
      <c r="H49" s="248"/>
      <c r="I49" s="16"/>
      <c r="J49" s="16"/>
      <c r="K49" s="16"/>
      <c r="L49" s="16"/>
      <c r="M49" s="16"/>
      <c r="N49" s="16"/>
      <c r="O49" s="16"/>
      <c r="P49" s="16"/>
      <c r="Q49" s="210"/>
    </row>
    <row r="50" spans="1:17" ht="15" thickBot="1" x14ac:dyDescent="0.25">
      <c r="A50" s="210"/>
      <c r="B50" s="134" t="s">
        <v>128</v>
      </c>
      <c r="C50" s="57">
        <v>224</v>
      </c>
      <c r="D50" s="16"/>
      <c r="E50" s="173" t="s">
        <v>900</v>
      </c>
      <c r="F50" s="117">
        <v>110</v>
      </c>
      <c r="G50" s="204" t="s">
        <v>1112</v>
      </c>
      <c r="H50" s="248"/>
      <c r="I50" s="16"/>
      <c r="J50" s="16"/>
      <c r="K50" s="16"/>
      <c r="L50" s="16"/>
      <c r="M50" s="16"/>
      <c r="N50" s="16"/>
      <c r="O50" s="16"/>
      <c r="P50" s="16"/>
      <c r="Q50" s="210"/>
    </row>
    <row r="51" spans="1:17" ht="15" thickBot="1" x14ac:dyDescent="0.25">
      <c r="A51" s="210"/>
      <c r="B51" s="134" t="s">
        <v>129</v>
      </c>
      <c r="C51" s="55">
        <v>480</v>
      </c>
      <c r="D51" s="16"/>
      <c r="E51" s="173" t="s">
        <v>244</v>
      </c>
      <c r="F51" s="203">
        <v>88</v>
      </c>
      <c r="G51" s="205" t="s">
        <v>931</v>
      </c>
      <c r="H51" s="248"/>
      <c r="I51" s="16"/>
      <c r="J51" s="16"/>
      <c r="K51" s="16"/>
      <c r="L51" s="16"/>
      <c r="M51" s="16"/>
      <c r="N51" s="16"/>
      <c r="O51" s="16"/>
      <c r="P51" s="16"/>
      <c r="Q51" s="210"/>
    </row>
    <row r="52" spans="1:17" ht="15" thickBot="1" x14ac:dyDescent="0.25">
      <c r="A52" s="210"/>
      <c r="B52" s="134" t="s">
        <v>130</v>
      </c>
      <c r="C52" s="57">
        <v>800</v>
      </c>
      <c r="D52" s="16"/>
      <c r="E52" s="173" t="s">
        <v>897</v>
      </c>
      <c r="F52" s="117">
        <v>200</v>
      </c>
      <c r="G52" s="204">
        <v>43586</v>
      </c>
      <c r="H52" s="248"/>
      <c r="I52" s="16"/>
      <c r="J52" s="16"/>
      <c r="K52" s="16"/>
      <c r="L52" s="16"/>
      <c r="M52" s="16"/>
      <c r="N52" s="16"/>
      <c r="O52" s="16"/>
      <c r="P52" s="16"/>
      <c r="Q52" s="210"/>
    </row>
    <row r="53" spans="1:17" ht="15" thickBot="1" x14ac:dyDescent="0.25">
      <c r="A53" s="210"/>
      <c r="B53" s="134" t="s">
        <v>131</v>
      </c>
      <c r="C53" s="55">
        <v>120</v>
      </c>
      <c r="D53" s="16"/>
      <c r="E53" s="173" t="s">
        <v>246</v>
      </c>
      <c r="F53" s="203">
        <v>90</v>
      </c>
      <c r="G53" s="205">
        <v>43405</v>
      </c>
      <c r="H53" s="248"/>
      <c r="I53" s="16"/>
      <c r="J53" s="16"/>
      <c r="K53" s="16"/>
      <c r="L53" s="16"/>
      <c r="M53" s="16"/>
      <c r="N53" s="16"/>
      <c r="O53" s="16"/>
      <c r="P53" s="16"/>
      <c r="Q53" s="210"/>
    </row>
    <row r="54" spans="1:17" ht="15" thickBot="1" x14ac:dyDescent="0.25">
      <c r="A54" s="210"/>
      <c r="B54" s="247" t="s">
        <v>363</v>
      </c>
      <c r="C54" s="57">
        <v>208</v>
      </c>
      <c r="D54" s="16"/>
      <c r="E54" s="173" t="s">
        <v>898</v>
      </c>
      <c r="F54" s="117">
        <v>100</v>
      </c>
      <c r="G54" s="204">
        <v>43586</v>
      </c>
      <c r="H54" s="248"/>
      <c r="I54" s="16"/>
      <c r="J54" s="16"/>
      <c r="K54" s="16"/>
      <c r="L54" s="16"/>
      <c r="M54" s="16"/>
      <c r="N54" s="16"/>
      <c r="O54" s="210"/>
      <c r="P54" s="210"/>
      <c r="Q54" s="210"/>
    </row>
    <row r="55" spans="1:17" ht="15" thickBot="1" x14ac:dyDescent="0.25">
      <c r="A55" s="210"/>
      <c r="B55" s="134" t="s">
        <v>364</v>
      </c>
      <c r="C55" s="55">
        <v>58</v>
      </c>
      <c r="D55" s="16"/>
      <c r="E55" s="173" t="s">
        <v>976</v>
      </c>
      <c r="F55" s="203">
        <v>108</v>
      </c>
      <c r="G55" s="205">
        <v>43586</v>
      </c>
      <c r="H55" s="248"/>
      <c r="I55" s="16"/>
      <c r="J55" s="16"/>
      <c r="K55" s="16"/>
      <c r="L55" s="16"/>
      <c r="M55" s="16"/>
      <c r="N55" s="16"/>
      <c r="O55" s="210"/>
      <c r="P55" s="210"/>
      <c r="Q55" s="210"/>
    </row>
    <row r="56" spans="1:17" ht="15" thickBot="1" x14ac:dyDescent="0.25">
      <c r="A56" s="210"/>
      <c r="B56" s="134" t="s">
        <v>133</v>
      </c>
      <c r="C56" s="57">
        <v>50</v>
      </c>
      <c r="D56" s="16"/>
      <c r="E56" s="195" t="s">
        <v>248</v>
      </c>
      <c r="F56" s="117">
        <v>81</v>
      </c>
      <c r="G56" s="204">
        <v>43586</v>
      </c>
      <c r="H56" s="248"/>
      <c r="I56" s="16"/>
      <c r="J56" s="16"/>
      <c r="K56" s="16"/>
      <c r="L56" s="16"/>
      <c r="M56" s="16"/>
      <c r="N56" s="16"/>
      <c r="O56" s="210"/>
      <c r="P56" s="210"/>
      <c r="Q56" s="210"/>
    </row>
    <row r="57" spans="1:17" ht="15" thickBot="1" x14ac:dyDescent="0.25">
      <c r="A57" s="210"/>
      <c r="B57" s="134" t="s">
        <v>134</v>
      </c>
      <c r="C57" s="55">
        <v>34</v>
      </c>
      <c r="D57" s="16"/>
      <c r="E57" s="173" t="s">
        <v>247</v>
      </c>
      <c r="F57" s="203">
        <v>87.75</v>
      </c>
      <c r="G57" s="205" t="s">
        <v>931</v>
      </c>
      <c r="H57" s="248"/>
      <c r="I57" s="16"/>
      <c r="J57" s="16"/>
      <c r="K57" s="16"/>
      <c r="L57" s="16"/>
      <c r="M57" s="16"/>
      <c r="N57" s="16"/>
      <c r="O57" s="210"/>
      <c r="P57" s="210"/>
      <c r="Q57" s="210"/>
    </row>
    <row r="58" spans="1:17" ht="15" thickBot="1" x14ac:dyDescent="0.25">
      <c r="A58" s="210"/>
      <c r="B58" s="134" t="s">
        <v>135</v>
      </c>
      <c r="C58" s="57">
        <v>423.5</v>
      </c>
      <c r="D58" s="16"/>
      <c r="E58" s="274" t="s">
        <v>1197</v>
      </c>
      <c r="F58" s="16"/>
      <c r="G58" s="16"/>
      <c r="H58" s="16"/>
      <c r="I58" s="16"/>
      <c r="J58" s="16"/>
      <c r="K58" s="16"/>
      <c r="L58" s="16"/>
      <c r="M58" s="16"/>
      <c r="N58" s="16"/>
      <c r="O58" s="16"/>
      <c r="P58" s="16"/>
      <c r="Q58" s="210"/>
    </row>
    <row r="59" spans="1:17" ht="15" thickBot="1" x14ac:dyDescent="0.25">
      <c r="A59" s="210"/>
      <c r="B59" s="134" t="s">
        <v>136</v>
      </c>
      <c r="C59" s="55">
        <v>50</v>
      </c>
      <c r="D59" s="16"/>
      <c r="E59" s="16"/>
      <c r="F59" s="16"/>
      <c r="G59" s="16"/>
      <c r="H59" s="16"/>
      <c r="I59" s="16"/>
      <c r="J59" s="16"/>
      <c r="K59" s="16"/>
      <c r="L59" s="16"/>
      <c r="M59" s="16"/>
      <c r="N59" s="16"/>
      <c r="O59" s="16"/>
      <c r="P59" s="16"/>
      <c r="Q59" s="210"/>
    </row>
    <row r="60" spans="1:17" ht="15" thickBot="1" x14ac:dyDescent="0.25">
      <c r="A60" s="210"/>
      <c r="B60" s="134" t="s">
        <v>137</v>
      </c>
      <c r="C60" s="57">
        <v>20.7</v>
      </c>
      <c r="D60" s="16"/>
      <c r="E60" s="16"/>
      <c r="F60" s="16"/>
      <c r="G60" s="16"/>
      <c r="H60" s="16"/>
      <c r="I60" s="16"/>
      <c r="J60" s="16"/>
      <c r="K60" s="16"/>
      <c r="L60" s="16"/>
      <c r="M60" s="16"/>
      <c r="N60" s="16"/>
      <c r="O60" s="16"/>
      <c r="P60" s="16"/>
      <c r="Q60" s="210"/>
    </row>
    <row r="61" spans="1:17" ht="15" thickBot="1" x14ac:dyDescent="0.25">
      <c r="A61" s="210"/>
      <c r="B61" s="134" t="s">
        <v>138</v>
      </c>
      <c r="C61" s="55">
        <v>73.5</v>
      </c>
      <c r="D61" s="16"/>
      <c r="E61" s="16"/>
      <c r="F61" s="16"/>
      <c r="G61" s="16"/>
      <c r="H61" s="16"/>
      <c r="I61" s="16"/>
      <c r="J61" s="16"/>
      <c r="K61" s="16"/>
      <c r="L61" s="16"/>
      <c r="M61" s="16"/>
      <c r="N61" s="16"/>
      <c r="O61" s="16"/>
      <c r="P61" s="16"/>
      <c r="Q61" s="210"/>
    </row>
    <row r="62" spans="1:17" ht="15" thickBot="1" x14ac:dyDescent="0.25">
      <c r="A62" s="210"/>
      <c r="B62" s="134" t="s">
        <v>522</v>
      </c>
      <c r="C62" s="57">
        <v>57.6</v>
      </c>
      <c r="D62" s="16"/>
      <c r="E62" s="16"/>
      <c r="F62" s="16"/>
      <c r="G62" s="16"/>
      <c r="H62" s="16"/>
      <c r="I62" s="16"/>
      <c r="J62" s="16"/>
      <c r="K62" s="16"/>
      <c r="L62" s="16"/>
      <c r="M62" s="16"/>
      <c r="N62" s="16"/>
      <c r="O62" s="16"/>
      <c r="P62" s="16"/>
      <c r="Q62" s="210"/>
    </row>
    <row r="63" spans="1:17" ht="15" thickBot="1" x14ac:dyDescent="0.25">
      <c r="A63" s="210"/>
      <c r="B63" s="134" t="s">
        <v>140</v>
      </c>
      <c r="C63" s="55">
        <v>63</v>
      </c>
      <c r="D63" s="16"/>
      <c r="E63" s="16"/>
      <c r="F63" s="16"/>
      <c r="G63" s="16"/>
      <c r="H63" s="16"/>
      <c r="I63" s="16"/>
      <c r="J63" s="16"/>
      <c r="K63" s="16"/>
      <c r="L63" s="16"/>
      <c r="M63" s="16"/>
      <c r="N63" s="16"/>
      <c r="O63" s="16"/>
      <c r="P63" s="16"/>
      <c r="Q63" s="210"/>
    </row>
    <row r="64" spans="1:17" ht="15" thickBot="1" x14ac:dyDescent="0.25">
      <c r="A64" s="210"/>
      <c r="B64" s="134" t="s">
        <v>64</v>
      </c>
      <c r="C64" s="57">
        <v>80</v>
      </c>
      <c r="D64" s="16"/>
      <c r="E64" s="16"/>
      <c r="F64" s="16"/>
      <c r="G64" s="16"/>
      <c r="H64" s="16"/>
      <c r="I64" s="16"/>
      <c r="J64" s="16"/>
      <c r="K64" s="16"/>
      <c r="L64" s="16"/>
      <c r="M64" s="16"/>
      <c r="N64" s="16"/>
      <c r="O64" s="16"/>
      <c r="P64" s="16"/>
      <c r="Q64" s="210"/>
    </row>
    <row r="65" spans="1:17" ht="15" thickBot="1" x14ac:dyDescent="0.25">
      <c r="A65" s="210"/>
      <c r="B65" s="134" t="s">
        <v>65</v>
      </c>
      <c r="C65" s="55">
        <v>60</v>
      </c>
      <c r="D65" s="16"/>
      <c r="E65" s="16"/>
      <c r="F65" s="16"/>
      <c r="G65" s="16"/>
      <c r="H65" s="16"/>
      <c r="I65" s="16"/>
      <c r="J65" s="16"/>
      <c r="K65" s="16"/>
      <c r="L65" s="16"/>
      <c r="M65" s="16"/>
      <c r="N65" s="16"/>
      <c r="O65" s="16"/>
      <c r="P65" s="16"/>
      <c r="Q65" s="210"/>
    </row>
    <row r="66" spans="1:17" ht="15" thickBot="1" x14ac:dyDescent="0.25">
      <c r="A66" s="210"/>
      <c r="B66" s="134" t="s">
        <v>66</v>
      </c>
      <c r="C66" s="57">
        <v>29</v>
      </c>
      <c r="D66" s="16"/>
      <c r="E66" s="16"/>
      <c r="F66" s="16"/>
      <c r="G66" s="16"/>
      <c r="H66" s="16"/>
      <c r="I66" s="16"/>
      <c r="J66" s="16"/>
      <c r="K66" s="16"/>
      <c r="L66" s="16"/>
      <c r="M66" s="16"/>
      <c r="N66" s="16"/>
      <c r="O66" s="16"/>
      <c r="P66" s="16"/>
      <c r="Q66" s="210"/>
    </row>
    <row r="67" spans="1:17" ht="15" thickBot="1" x14ac:dyDescent="0.25">
      <c r="A67" s="210"/>
      <c r="B67" s="134" t="s">
        <v>67</v>
      </c>
      <c r="C67" s="55">
        <v>240</v>
      </c>
      <c r="D67" s="16"/>
      <c r="E67" s="16"/>
      <c r="F67" s="16"/>
      <c r="G67" s="16"/>
      <c r="H67" s="16"/>
      <c r="I67" s="16"/>
      <c r="J67" s="16"/>
      <c r="K67" s="16"/>
      <c r="L67" s="16"/>
      <c r="M67" s="16"/>
      <c r="N67" s="16"/>
      <c r="O67" s="16"/>
      <c r="P67" s="16"/>
      <c r="Q67" s="210"/>
    </row>
    <row r="68" spans="1:17" ht="15" thickBot="1" x14ac:dyDescent="0.25">
      <c r="A68" s="210"/>
      <c r="B68" s="134" t="s">
        <v>926</v>
      </c>
      <c r="C68" s="57">
        <v>616</v>
      </c>
      <c r="D68" s="16"/>
      <c r="E68" s="16"/>
      <c r="F68" s="16"/>
      <c r="G68" s="16"/>
      <c r="H68" s="16"/>
      <c r="I68" s="16"/>
      <c r="J68" s="16"/>
      <c r="K68" s="16"/>
      <c r="L68" s="16"/>
      <c r="M68" s="16"/>
      <c r="N68" s="16"/>
      <c r="O68" s="16"/>
      <c r="P68" s="16"/>
      <c r="Q68" s="210"/>
    </row>
    <row r="69" spans="1:17" ht="15" thickBot="1" x14ac:dyDescent="0.25">
      <c r="A69" s="210"/>
      <c r="B69" s="134" t="s">
        <v>70</v>
      </c>
      <c r="C69" s="55">
        <v>1500</v>
      </c>
      <c r="D69" s="16"/>
      <c r="E69" s="16"/>
      <c r="F69" s="16"/>
      <c r="G69" s="16"/>
      <c r="H69" s="16"/>
      <c r="I69" s="16"/>
      <c r="J69" s="16"/>
      <c r="K69" s="16"/>
      <c r="L69" s="16"/>
      <c r="M69" s="16"/>
      <c r="N69" s="16"/>
      <c r="O69" s="16"/>
      <c r="P69" s="16"/>
      <c r="Q69" s="210"/>
    </row>
    <row r="70" spans="1:17" ht="15" thickBot="1" x14ac:dyDescent="0.25">
      <c r="A70" s="210"/>
      <c r="B70" s="134" t="s">
        <v>71</v>
      </c>
      <c r="C70" s="57">
        <v>66</v>
      </c>
      <c r="D70" s="16"/>
      <c r="E70" s="16"/>
      <c r="F70" s="16"/>
      <c r="G70" s="16"/>
      <c r="H70" s="16"/>
      <c r="I70" s="16"/>
      <c r="J70" s="16"/>
      <c r="K70" s="16"/>
      <c r="L70" s="16"/>
      <c r="M70" s="16"/>
      <c r="N70" s="16"/>
      <c r="O70" s="16"/>
      <c r="P70" s="16"/>
      <c r="Q70" s="210"/>
    </row>
    <row r="71" spans="1:17" ht="15" thickBot="1" x14ac:dyDescent="0.25">
      <c r="A71" s="210"/>
      <c r="B71" s="134" t="s">
        <v>72</v>
      </c>
      <c r="C71" s="55">
        <v>86.4</v>
      </c>
      <c r="D71" s="16"/>
      <c r="E71" s="16"/>
      <c r="F71" s="16"/>
      <c r="G71" s="16"/>
      <c r="H71" s="16"/>
      <c r="I71" s="16"/>
      <c r="J71" s="16"/>
      <c r="K71" s="16"/>
      <c r="L71" s="16"/>
      <c r="M71" s="16"/>
      <c r="N71" s="16"/>
      <c r="O71" s="16"/>
      <c r="P71" s="16"/>
      <c r="Q71" s="210"/>
    </row>
    <row r="72" spans="1:17" ht="15" thickBot="1" x14ac:dyDescent="0.25">
      <c r="A72" s="210"/>
      <c r="B72" s="134" t="s">
        <v>73</v>
      </c>
      <c r="C72" s="57">
        <v>570</v>
      </c>
      <c r="D72" s="16"/>
      <c r="E72" s="16"/>
      <c r="F72" s="16"/>
      <c r="G72" s="16"/>
      <c r="H72" s="16"/>
      <c r="I72" s="16"/>
      <c r="J72" s="16"/>
      <c r="K72" s="16"/>
      <c r="L72" s="16"/>
      <c r="M72" s="16"/>
      <c r="N72" s="16"/>
      <c r="O72" s="16"/>
      <c r="P72" s="16"/>
      <c r="Q72" s="210"/>
    </row>
    <row r="73" spans="1:17" ht="15" thickBot="1" x14ac:dyDescent="0.25">
      <c r="A73" s="210"/>
      <c r="B73" s="247" t="s">
        <v>1054</v>
      </c>
      <c r="C73" s="55">
        <v>300</v>
      </c>
      <c r="D73" s="16"/>
      <c r="E73" s="16"/>
      <c r="F73" s="16"/>
      <c r="G73" s="16"/>
      <c r="H73" s="16"/>
      <c r="I73" s="16"/>
      <c r="J73" s="16"/>
      <c r="K73" s="16"/>
      <c r="L73" s="16"/>
      <c r="M73" s="16"/>
      <c r="N73" s="16"/>
      <c r="O73" s="16"/>
      <c r="P73" s="16"/>
      <c r="Q73" s="210"/>
    </row>
    <row r="74" spans="1:17" ht="15" thickBot="1" x14ac:dyDescent="0.25">
      <c r="A74" s="210"/>
      <c r="B74" s="134" t="s">
        <v>74</v>
      </c>
      <c r="C74" s="57">
        <v>185</v>
      </c>
      <c r="D74" s="16"/>
      <c r="E74" s="16"/>
      <c r="F74" s="16"/>
      <c r="G74" s="16"/>
      <c r="H74" s="16"/>
      <c r="I74" s="16"/>
      <c r="J74" s="16"/>
      <c r="K74" s="16"/>
      <c r="L74" s="16"/>
      <c r="M74" s="16"/>
      <c r="N74" s="16"/>
      <c r="O74" s="16"/>
      <c r="P74" s="16"/>
      <c r="Q74" s="210"/>
    </row>
    <row r="75" spans="1:17" ht="15" thickBot="1" x14ac:dyDescent="0.25">
      <c r="A75" s="210"/>
      <c r="B75" s="134" t="s">
        <v>75</v>
      </c>
      <c r="C75" s="55">
        <v>135</v>
      </c>
      <c r="D75" s="16"/>
      <c r="E75" s="16"/>
      <c r="F75" s="16"/>
      <c r="G75" s="16"/>
      <c r="H75" s="16"/>
      <c r="I75" s="16"/>
      <c r="J75" s="16"/>
      <c r="K75" s="16"/>
      <c r="L75" s="16"/>
      <c r="M75" s="16"/>
      <c r="N75" s="16"/>
      <c r="O75" s="16"/>
      <c r="P75" s="16"/>
      <c r="Q75" s="210"/>
    </row>
    <row r="76" spans="1:17" ht="15" thickBot="1" x14ac:dyDescent="0.25">
      <c r="A76" s="210"/>
      <c r="B76" s="134" t="s">
        <v>330</v>
      </c>
      <c r="C76" s="55">
        <v>950</v>
      </c>
      <c r="D76" s="16"/>
      <c r="E76" s="16"/>
      <c r="F76" s="16"/>
      <c r="G76" s="16"/>
      <c r="H76" s="16"/>
      <c r="I76" s="16"/>
      <c r="J76" s="16"/>
      <c r="K76" s="16"/>
      <c r="L76" s="16"/>
      <c r="M76" s="16"/>
      <c r="N76" s="16"/>
      <c r="O76" s="16"/>
      <c r="P76" s="16"/>
      <c r="Q76" s="210"/>
    </row>
    <row r="77" spans="1:17" ht="15" thickBot="1" x14ac:dyDescent="0.25">
      <c r="A77" s="210"/>
      <c r="B77" s="134" t="s">
        <v>329</v>
      </c>
      <c r="C77" s="57">
        <v>552</v>
      </c>
      <c r="D77" s="16"/>
      <c r="E77" s="16"/>
      <c r="F77" s="16"/>
      <c r="G77" s="16"/>
      <c r="H77" s="16"/>
      <c r="I77" s="16"/>
      <c r="J77" s="16"/>
      <c r="K77" s="16"/>
      <c r="L77" s="16"/>
      <c r="M77" s="16"/>
      <c r="N77" s="16"/>
      <c r="O77" s="16"/>
      <c r="P77" s="16"/>
      <c r="Q77" s="210"/>
    </row>
    <row r="78" spans="1:17" ht="15" thickBot="1" x14ac:dyDescent="0.25">
      <c r="A78" s="210"/>
      <c r="B78" s="134" t="s">
        <v>77</v>
      </c>
      <c r="C78" s="55">
        <v>60</v>
      </c>
      <c r="D78" s="16"/>
      <c r="E78" s="16"/>
      <c r="F78" s="16"/>
      <c r="G78" s="16"/>
      <c r="H78" s="16"/>
      <c r="I78" s="16"/>
      <c r="J78" s="16"/>
      <c r="K78" s="16"/>
      <c r="L78" s="16"/>
      <c r="M78" s="16"/>
      <c r="N78" s="16"/>
      <c r="O78" s="16"/>
      <c r="P78" s="16"/>
      <c r="Q78" s="210"/>
    </row>
    <row r="79" spans="1:17" ht="15" thickBot="1" x14ac:dyDescent="0.25">
      <c r="A79" s="210"/>
      <c r="B79" s="134" t="s">
        <v>78</v>
      </c>
      <c r="C79" s="57">
        <v>79.900000000000006</v>
      </c>
      <c r="D79" s="16"/>
      <c r="E79" s="16"/>
      <c r="F79" s="16"/>
      <c r="G79" s="16"/>
      <c r="H79" s="16"/>
      <c r="I79" s="16"/>
      <c r="J79" s="16"/>
      <c r="K79" s="16"/>
      <c r="L79" s="16"/>
      <c r="M79" s="16"/>
      <c r="N79" s="16"/>
      <c r="O79" s="16"/>
      <c r="P79" s="16"/>
      <c r="Q79" s="210"/>
    </row>
    <row r="80" spans="1:17" ht="15" thickBot="1" x14ac:dyDescent="0.25">
      <c r="A80" s="210"/>
      <c r="B80" s="247" t="s">
        <v>1055</v>
      </c>
      <c r="C80" s="55">
        <v>170.1</v>
      </c>
      <c r="D80" s="16"/>
      <c r="E80" s="16"/>
      <c r="F80" s="16"/>
      <c r="G80" s="16"/>
      <c r="H80" s="16"/>
      <c r="I80" s="16"/>
      <c r="J80" s="16"/>
      <c r="K80" s="16"/>
      <c r="L80" s="16"/>
      <c r="M80" s="16"/>
      <c r="N80" s="16"/>
      <c r="O80" s="16"/>
      <c r="P80" s="16"/>
      <c r="Q80" s="210"/>
    </row>
    <row r="81" spans="1:17" ht="15" thickBot="1" x14ac:dyDescent="0.25">
      <c r="A81" s="210"/>
      <c r="B81" s="134" t="s">
        <v>80</v>
      </c>
      <c r="C81" s="57">
        <v>85</v>
      </c>
      <c r="D81" s="16"/>
      <c r="E81" s="16"/>
      <c r="F81" s="16"/>
      <c r="G81" s="16"/>
      <c r="H81" s="16"/>
      <c r="I81" s="16"/>
      <c r="J81" s="16"/>
      <c r="K81" s="16"/>
      <c r="L81" s="16"/>
      <c r="M81" s="16"/>
      <c r="N81" s="16"/>
      <c r="O81" s="16"/>
      <c r="P81" s="16"/>
      <c r="Q81" s="210"/>
    </row>
    <row r="82" spans="1:17" ht="15" thickBot="1" x14ac:dyDescent="0.25">
      <c r="A82" s="210"/>
      <c r="B82" s="134" t="s">
        <v>81</v>
      </c>
      <c r="C82" s="55">
        <v>60</v>
      </c>
      <c r="D82" s="16"/>
      <c r="E82" s="16"/>
      <c r="F82" s="16"/>
      <c r="G82" s="16"/>
      <c r="H82" s="16"/>
      <c r="I82" s="16"/>
      <c r="J82" s="16"/>
      <c r="K82" s="16"/>
      <c r="L82" s="16"/>
      <c r="M82" s="16"/>
      <c r="N82" s="16"/>
      <c r="O82" s="16"/>
      <c r="P82" s="16"/>
      <c r="Q82" s="210"/>
    </row>
    <row r="83" spans="1:17" ht="15" thickBot="1" x14ac:dyDescent="0.25">
      <c r="A83" s="210"/>
      <c r="B83" s="134" t="s">
        <v>82</v>
      </c>
      <c r="C83" s="57">
        <v>43.2</v>
      </c>
      <c r="D83" s="16"/>
      <c r="E83" s="16"/>
      <c r="F83" s="16"/>
      <c r="G83" s="16"/>
      <c r="H83" s="16"/>
      <c r="I83" s="16"/>
      <c r="J83" s="16"/>
      <c r="K83" s="16"/>
      <c r="L83" s="16"/>
      <c r="M83" s="16"/>
      <c r="N83" s="16"/>
      <c r="O83" s="16"/>
      <c r="P83" s="16"/>
      <c r="Q83" s="210"/>
    </row>
    <row r="84" spans="1:17" ht="15" thickBot="1" x14ac:dyDescent="0.25">
      <c r="A84" s="210"/>
      <c r="B84" s="134" t="s">
        <v>83</v>
      </c>
      <c r="C84" s="55">
        <v>432</v>
      </c>
      <c r="D84" s="16"/>
      <c r="E84" s="16"/>
      <c r="F84" s="16"/>
      <c r="G84" s="16"/>
      <c r="H84" s="16"/>
      <c r="I84" s="16"/>
      <c r="J84" s="16"/>
      <c r="K84" s="16"/>
      <c r="L84" s="16"/>
      <c r="M84" s="16"/>
      <c r="N84" s="16"/>
      <c r="O84" s="16"/>
      <c r="P84" s="16"/>
      <c r="Q84" s="210"/>
    </row>
    <row r="85" spans="1:17" ht="15" thickBot="1" x14ac:dyDescent="0.25">
      <c r="A85" s="210"/>
      <c r="B85" s="134" t="s">
        <v>84</v>
      </c>
      <c r="C85" s="57">
        <v>144</v>
      </c>
      <c r="D85" s="16"/>
      <c r="E85" s="16"/>
      <c r="F85" s="16"/>
      <c r="G85" s="16"/>
      <c r="H85" s="16"/>
      <c r="I85" s="16"/>
      <c r="J85" s="16"/>
      <c r="K85" s="16"/>
      <c r="L85" s="16"/>
      <c r="M85" s="16"/>
      <c r="N85" s="16"/>
      <c r="O85" s="16"/>
      <c r="P85" s="16"/>
      <c r="Q85" s="210"/>
    </row>
    <row r="86" spans="1:17" ht="15" thickBot="1" x14ac:dyDescent="0.25">
      <c r="A86" s="210"/>
      <c r="B86" s="134" t="s">
        <v>86</v>
      </c>
      <c r="C86" s="57">
        <v>32.4</v>
      </c>
      <c r="D86" s="16"/>
      <c r="E86" s="16"/>
      <c r="F86" s="16"/>
      <c r="G86" s="16"/>
      <c r="H86" s="16"/>
      <c r="I86" s="16"/>
      <c r="J86" s="16"/>
      <c r="K86" s="16"/>
      <c r="L86" s="16"/>
      <c r="M86" s="16"/>
      <c r="N86" s="16"/>
      <c r="O86" s="16"/>
      <c r="P86" s="16"/>
      <c r="Q86" s="210"/>
    </row>
    <row r="87" spans="1:17" ht="15" thickBot="1" x14ac:dyDescent="0.25">
      <c r="A87" s="210"/>
      <c r="B87" s="134" t="s">
        <v>1056</v>
      </c>
      <c r="C87" s="55">
        <v>81.599999999999994</v>
      </c>
      <c r="D87" s="16"/>
      <c r="E87" s="16"/>
      <c r="F87" s="16"/>
      <c r="G87" s="16"/>
      <c r="H87" s="16"/>
      <c r="I87" s="16"/>
      <c r="J87" s="16"/>
      <c r="K87" s="16"/>
      <c r="L87" s="16"/>
      <c r="M87" s="16"/>
      <c r="N87" s="16"/>
      <c r="O87" s="16"/>
      <c r="P87" s="16"/>
      <c r="Q87" s="210"/>
    </row>
    <row r="88" spans="1:17" ht="15" thickBot="1" x14ac:dyDescent="0.25">
      <c r="A88" s="210"/>
      <c r="B88" s="134" t="s">
        <v>88</v>
      </c>
      <c r="C88" s="57">
        <v>79.900000000000006</v>
      </c>
      <c r="D88" s="16"/>
      <c r="E88" s="16"/>
      <c r="F88" s="16"/>
      <c r="G88" s="16"/>
      <c r="H88" s="16"/>
      <c r="I88" s="16"/>
      <c r="J88" s="16"/>
      <c r="K88" s="16"/>
      <c r="L88" s="16"/>
      <c r="M88" s="16"/>
      <c r="N88" s="16"/>
      <c r="O88" s="16"/>
      <c r="P88" s="16"/>
      <c r="Q88" s="210"/>
    </row>
    <row r="89" spans="1:17" ht="15" thickBot="1" x14ac:dyDescent="0.25">
      <c r="A89" s="210"/>
      <c r="B89" s="134" t="s">
        <v>89</v>
      </c>
      <c r="C89" s="55">
        <v>40</v>
      </c>
      <c r="D89" s="16"/>
      <c r="E89" s="16"/>
      <c r="F89" s="16"/>
      <c r="G89" s="16"/>
      <c r="H89" s="16"/>
      <c r="I89" s="16"/>
      <c r="J89" s="16"/>
      <c r="K89" s="16"/>
      <c r="L89" s="16"/>
      <c r="M89" s="16"/>
      <c r="N89" s="16"/>
      <c r="O89" s="16"/>
      <c r="P89" s="16"/>
      <c r="Q89" s="210"/>
    </row>
    <row r="90" spans="1:17" ht="15" thickBot="1" x14ac:dyDescent="0.25">
      <c r="A90" s="210"/>
      <c r="B90" s="134" t="s">
        <v>249</v>
      </c>
      <c r="C90" s="57">
        <v>300</v>
      </c>
      <c r="D90" s="16"/>
      <c r="E90" s="16"/>
      <c r="F90" s="16"/>
      <c r="G90" s="16"/>
      <c r="H90" s="16"/>
      <c r="I90" s="16"/>
      <c r="J90" s="16"/>
      <c r="K90" s="16"/>
      <c r="L90" s="16"/>
      <c r="M90" s="16"/>
      <c r="N90" s="16"/>
      <c r="O90" s="16"/>
      <c r="P90" s="16"/>
      <c r="Q90" s="210"/>
    </row>
    <row r="91" spans="1:17" ht="15" thickBot="1" x14ac:dyDescent="0.25">
      <c r="A91" s="210"/>
      <c r="B91" s="134" t="s">
        <v>250</v>
      </c>
      <c r="C91" s="55">
        <v>231.2</v>
      </c>
      <c r="D91" s="16"/>
      <c r="E91" s="16"/>
      <c r="F91" s="16"/>
      <c r="G91" s="16"/>
      <c r="H91" s="16"/>
      <c r="I91" s="16"/>
      <c r="J91" s="16"/>
      <c r="K91" s="16"/>
      <c r="L91" s="16"/>
      <c r="M91" s="16"/>
      <c r="N91" s="16"/>
      <c r="O91" s="16"/>
      <c r="P91" s="16"/>
      <c r="Q91" s="210"/>
    </row>
    <row r="92" spans="1:17" ht="15" thickBot="1" x14ac:dyDescent="0.25">
      <c r="A92" s="210"/>
      <c r="B92" s="134" t="s">
        <v>94</v>
      </c>
      <c r="C92" s="57">
        <v>90</v>
      </c>
      <c r="D92" s="16"/>
      <c r="E92" s="16"/>
      <c r="F92" s="16"/>
      <c r="G92" s="16"/>
      <c r="H92" s="16"/>
      <c r="I92" s="16"/>
      <c r="J92" s="16"/>
      <c r="K92" s="16"/>
      <c r="L92" s="16"/>
      <c r="M92" s="16"/>
      <c r="N92" s="16"/>
      <c r="O92" s="16"/>
      <c r="P92" s="16"/>
      <c r="Q92" s="210"/>
    </row>
    <row r="93" spans="1:17" ht="15" thickBot="1" x14ac:dyDescent="0.25">
      <c r="A93" s="210"/>
      <c r="B93" s="134" t="s">
        <v>95</v>
      </c>
      <c r="C93" s="55">
        <v>93</v>
      </c>
      <c r="D93" s="16"/>
      <c r="E93" s="16"/>
      <c r="F93" s="16"/>
      <c r="G93" s="16"/>
      <c r="H93" s="16"/>
      <c r="I93" s="16"/>
      <c r="J93" s="16"/>
      <c r="K93" s="16"/>
      <c r="L93" s="16"/>
      <c r="M93" s="16"/>
      <c r="N93" s="16"/>
      <c r="O93" s="16"/>
      <c r="P93" s="16"/>
      <c r="Q93" s="210"/>
    </row>
    <row r="94" spans="1:17" ht="15" thickBot="1" x14ac:dyDescent="0.25">
      <c r="A94" s="210"/>
      <c r="B94" s="134" t="s">
        <v>96</v>
      </c>
      <c r="C94" s="57">
        <v>82.8</v>
      </c>
      <c r="D94" s="16"/>
      <c r="E94" s="16"/>
      <c r="F94" s="16"/>
      <c r="G94" s="16"/>
      <c r="H94" s="16"/>
      <c r="I94" s="16"/>
      <c r="J94" s="16"/>
      <c r="K94" s="16"/>
      <c r="L94" s="16"/>
      <c r="M94" s="16"/>
      <c r="N94" s="16"/>
      <c r="O94" s="16"/>
      <c r="P94" s="16"/>
      <c r="Q94" s="210"/>
    </row>
    <row r="95" spans="1:17" ht="15" thickBot="1" x14ac:dyDescent="0.25">
      <c r="A95" s="210"/>
      <c r="B95" s="134" t="s">
        <v>97</v>
      </c>
      <c r="C95" s="55">
        <v>125</v>
      </c>
      <c r="D95" s="16"/>
      <c r="E95" s="16"/>
      <c r="F95" s="16"/>
      <c r="G95" s="16"/>
      <c r="H95" s="16"/>
      <c r="I95" s="16"/>
      <c r="J95" s="16"/>
      <c r="K95" s="16"/>
      <c r="L95" s="16"/>
      <c r="M95" s="16"/>
      <c r="N95" s="16"/>
      <c r="O95" s="16"/>
      <c r="P95" s="16"/>
      <c r="Q95" s="210"/>
    </row>
    <row r="96" spans="1:17" ht="15" thickBot="1" x14ac:dyDescent="0.25">
      <c r="A96" s="210"/>
      <c r="B96" s="247" t="s">
        <v>201</v>
      </c>
      <c r="C96" s="57">
        <v>113</v>
      </c>
      <c r="D96" s="16"/>
      <c r="E96" s="16"/>
      <c r="F96" s="16"/>
      <c r="G96" s="16"/>
      <c r="H96" s="16"/>
      <c r="I96" s="16"/>
      <c r="J96" s="16"/>
      <c r="K96" s="16"/>
      <c r="L96" s="16"/>
      <c r="M96" s="16"/>
      <c r="N96" s="16"/>
      <c r="O96" s="16"/>
      <c r="P96" s="16"/>
      <c r="Q96" s="210"/>
    </row>
    <row r="97" spans="1:17" ht="15" thickBot="1" x14ac:dyDescent="0.25">
      <c r="A97" s="210"/>
      <c r="B97" s="134" t="s">
        <v>202</v>
      </c>
      <c r="C97" s="57">
        <v>140.69999999999999</v>
      </c>
      <c r="D97" s="16"/>
      <c r="E97" s="16"/>
      <c r="F97" s="16"/>
      <c r="G97" s="16"/>
      <c r="H97" s="16"/>
      <c r="I97" s="16"/>
      <c r="J97" s="16"/>
      <c r="K97" s="16"/>
      <c r="L97" s="16"/>
      <c r="M97" s="16"/>
      <c r="N97" s="16"/>
      <c r="O97" s="16"/>
      <c r="P97" s="16"/>
      <c r="Q97" s="210"/>
    </row>
    <row r="98" spans="1:17" ht="15" thickBot="1" x14ac:dyDescent="0.25">
      <c r="A98" s="210"/>
      <c r="B98" s="134" t="s">
        <v>203</v>
      </c>
      <c r="C98" s="55">
        <v>30</v>
      </c>
      <c r="D98" s="16"/>
      <c r="E98" s="16"/>
      <c r="F98" s="16"/>
      <c r="G98" s="16"/>
      <c r="H98" s="16"/>
      <c r="I98" s="16"/>
      <c r="J98" s="16"/>
      <c r="K98" s="16"/>
      <c r="L98" s="16"/>
      <c r="M98" s="16"/>
      <c r="N98" s="16"/>
      <c r="O98" s="16"/>
      <c r="P98" s="16"/>
      <c r="Q98" s="210"/>
    </row>
    <row r="99" spans="1:17" ht="15" thickBot="1" x14ac:dyDescent="0.25">
      <c r="A99" s="210"/>
      <c r="B99" s="134" t="s">
        <v>204</v>
      </c>
      <c r="C99" s="57">
        <v>165.5</v>
      </c>
      <c r="D99" s="16"/>
      <c r="E99" s="16"/>
      <c r="F99" s="16"/>
      <c r="G99" s="16"/>
      <c r="H99" s="16"/>
      <c r="I99" s="16"/>
      <c r="J99" s="16"/>
      <c r="K99" s="16"/>
      <c r="L99" s="16"/>
      <c r="M99" s="16"/>
      <c r="N99" s="16"/>
      <c r="O99" s="16"/>
      <c r="P99" s="16"/>
      <c r="Q99" s="210"/>
    </row>
    <row r="100" spans="1:17" ht="15" thickBot="1" x14ac:dyDescent="0.25">
      <c r="A100" s="210"/>
      <c r="B100" s="134" t="s">
        <v>205</v>
      </c>
      <c r="C100" s="55">
        <v>46.5</v>
      </c>
      <c r="D100" s="16"/>
      <c r="E100" s="16"/>
      <c r="F100" s="16"/>
      <c r="G100" s="16"/>
      <c r="H100" s="16"/>
      <c r="I100" s="16"/>
      <c r="J100" s="16"/>
      <c r="K100" s="16"/>
      <c r="L100" s="16"/>
      <c r="M100" s="16"/>
      <c r="N100" s="16"/>
      <c r="O100" s="16"/>
      <c r="P100" s="16"/>
      <c r="Q100" s="210"/>
    </row>
    <row r="101" spans="1:17" ht="15" thickBot="1" x14ac:dyDescent="0.25">
      <c r="A101" s="210"/>
      <c r="B101" s="134" t="s">
        <v>256</v>
      </c>
      <c r="C101" s="57">
        <v>199</v>
      </c>
      <c r="D101" s="16"/>
      <c r="E101" s="16"/>
      <c r="F101" s="16"/>
      <c r="G101" s="16"/>
      <c r="H101" s="16"/>
      <c r="I101" s="16"/>
      <c r="J101" s="16"/>
      <c r="K101" s="16"/>
      <c r="L101" s="16"/>
      <c r="M101" s="16"/>
      <c r="N101" s="16"/>
      <c r="O101" s="16"/>
      <c r="P101" s="16"/>
      <c r="Q101" s="210"/>
    </row>
    <row r="102" spans="1:17" ht="15" thickBot="1" x14ac:dyDescent="0.25">
      <c r="A102" s="210"/>
      <c r="B102" s="134" t="s">
        <v>255</v>
      </c>
      <c r="C102" s="55">
        <v>270</v>
      </c>
      <c r="D102" s="16"/>
      <c r="E102" s="16"/>
      <c r="F102" s="16"/>
      <c r="G102" s="16"/>
      <c r="H102" s="16"/>
      <c r="I102" s="16"/>
      <c r="J102" s="16"/>
      <c r="K102" s="16"/>
      <c r="L102" s="16"/>
      <c r="M102" s="16"/>
      <c r="N102" s="16"/>
      <c r="O102" s="16"/>
      <c r="P102" s="16"/>
      <c r="Q102" s="210"/>
    </row>
    <row r="103" spans="1:17" ht="15" thickBot="1" x14ac:dyDescent="0.25">
      <c r="A103" s="210"/>
      <c r="B103" s="134" t="s">
        <v>206</v>
      </c>
      <c r="C103" s="57">
        <v>106.8</v>
      </c>
      <c r="D103" s="16"/>
      <c r="E103" s="16"/>
      <c r="F103" s="16"/>
      <c r="G103" s="16"/>
      <c r="H103" s="16"/>
      <c r="I103" s="16"/>
      <c r="J103" s="16"/>
      <c r="K103" s="16"/>
      <c r="L103" s="16"/>
      <c r="M103" s="16"/>
      <c r="N103" s="16"/>
      <c r="O103" s="16"/>
      <c r="P103" s="16"/>
      <c r="Q103" s="210"/>
    </row>
    <row r="104" spans="1:17" ht="15" thickBot="1" x14ac:dyDescent="0.25">
      <c r="A104" s="210"/>
      <c r="B104" s="134" t="s">
        <v>257</v>
      </c>
      <c r="C104" s="55">
        <v>172.5</v>
      </c>
      <c r="D104" s="16"/>
      <c r="E104" s="16"/>
      <c r="F104" s="16"/>
      <c r="G104" s="16"/>
      <c r="H104" s="16"/>
      <c r="I104" s="16"/>
      <c r="J104" s="16"/>
      <c r="K104" s="16"/>
      <c r="L104" s="16"/>
      <c r="M104" s="16"/>
      <c r="N104" s="16"/>
      <c r="O104" s="16"/>
      <c r="P104" s="16"/>
      <c r="Q104" s="210"/>
    </row>
    <row r="105" spans="1:17" ht="15" thickBot="1" x14ac:dyDescent="0.25">
      <c r="A105" s="210"/>
      <c r="B105" s="134" t="s">
        <v>207</v>
      </c>
      <c r="C105" s="57">
        <v>48.3</v>
      </c>
      <c r="D105" s="16"/>
      <c r="E105" s="16"/>
      <c r="F105" s="16"/>
      <c r="G105" s="16"/>
      <c r="H105" s="16"/>
      <c r="I105" s="16"/>
      <c r="J105" s="16"/>
      <c r="K105" s="16"/>
      <c r="L105" s="16"/>
      <c r="M105" s="16"/>
      <c r="N105" s="16"/>
      <c r="O105" s="16"/>
      <c r="P105" s="16"/>
      <c r="Q105" s="210"/>
    </row>
    <row r="106" spans="1:17" ht="15" thickBot="1" x14ac:dyDescent="0.25">
      <c r="A106" s="210"/>
      <c r="B106" s="134" t="s">
        <v>215</v>
      </c>
      <c r="C106" s="55">
        <v>46</v>
      </c>
      <c r="D106" s="16"/>
      <c r="E106" s="16"/>
      <c r="F106" s="16"/>
      <c r="G106" s="16"/>
      <c r="H106" s="16"/>
      <c r="I106" s="16"/>
      <c r="J106" s="16"/>
      <c r="K106" s="16"/>
      <c r="L106" s="16"/>
      <c r="M106" s="16"/>
      <c r="N106" s="16"/>
      <c r="O106" s="16"/>
      <c r="P106" s="16"/>
      <c r="Q106" s="210"/>
    </row>
    <row r="107" spans="1:17" ht="15" thickBot="1" x14ac:dyDescent="0.25">
      <c r="A107" s="210"/>
      <c r="B107" s="134" t="s">
        <v>216</v>
      </c>
      <c r="C107" s="57">
        <v>66</v>
      </c>
      <c r="D107" s="16"/>
      <c r="E107" s="16"/>
      <c r="F107" s="16"/>
      <c r="G107" s="16"/>
      <c r="H107" s="16"/>
      <c r="I107" s="16"/>
      <c r="J107" s="16"/>
      <c r="K107" s="16"/>
      <c r="L107" s="16"/>
      <c r="M107" s="16"/>
      <c r="N107" s="16"/>
      <c r="O107" s="16"/>
      <c r="P107" s="16"/>
      <c r="Q107" s="210"/>
    </row>
    <row r="108" spans="1:17" ht="15" thickBot="1" x14ac:dyDescent="0.25">
      <c r="A108" s="210"/>
      <c r="B108" s="134" t="s">
        <v>217</v>
      </c>
      <c r="C108" s="55">
        <v>56.7</v>
      </c>
      <c r="D108" s="16"/>
      <c r="E108" s="16"/>
      <c r="F108" s="16"/>
      <c r="G108" s="16"/>
      <c r="H108" s="16"/>
      <c r="I108" s="16"/>
      <c r="J108" s="16"/>
      <c r="K108" s="16"/>
      <c r="L108" s="16"/>
      <c r="M108" s="16"/>
      <c r="N108" s="16"/>
      <c r="O108" s="16"/>
      <c r="P108" s="16"/>
      <c r="Q108" s="210"/>
    </row>
    <row r="109" spans="1:17" ht="15" thickBot="1" x14ac:dyDescent="0.25">
      <c r="A109" s="210"/>
      <c r="B109" s="134" t="s">
        <v>218</v>
      </c>
      <c r="C109" s="57">
        <v>94.5</v>
      </c>
      <c r="D109" s="16"/>
      <c r="E109" s="16"/>
      <c r="F109" s="16"/>
      <c r="G109" s="16"/>
      <c r="H109" s="16"/>
      <c r="I109" s="16"/>
      <c r="J109" s="16"/>
      <c r="K109" s="16"/>
      <c r="L109" s="16"/>
      <c r="M109" s="16"/>
      <c r="N109" s="16"/>
      <c r="O109" s="16"/>
      <c r="P109" s="16"/>
      <c r="Q109" s="210"/>
    </row>
    <row r="110" spans="1:17" ht="15" thickBot="1" x14ac:dyDescent="0.25">
      <c r="A110" s="210"/>
      <c r="B110" s="134" t="s">
        <v>219</v>
      </c>
      <c r="C110" s="55">
        <v>71.400000000000006</v>
      </c>
      <c r="D110" s="16"/>
      <c r="E110" s="16"/>
      <c r="F110" s="16"/>
      <c r="G110" s="16"/>
      <c r="H110" s="16"/>
      <c r="I110" s="16"/>
      <c r="J110" s="16"/>
      <c r="K110" s="16"/>
      <c r="L110" s="16"/>
      <c r="M110" s="16"/>
      <c r="N110" s="16"/>
      <c r="O110" s="16"/>
      <c r="P110" s="16"/>
      <c r="Q110" s="210"/>
    </row>
    <row r="111" spans="1:17" ht="15" thickBot="1" x14ac:dyDescent="0.25">
      <c r="A111" s="210"/>
      <c r="B111" s="134" t="s">
        <v>220</v>
      </c>
      <c r="C111" s="57">
        <v>132.30000000000001</v>
      </c>
      <c r="D111" s="16"/>
      <c r="E111" s="16"/>
      <c r="F111" s="16"/>
      <c r="G111" s="16"/>
      <c r="H111" s="16"/>
      <c r="I111" s="16"/>
      <c r="J111" s="16"/>
      <c r="K111" s="16"/>
      <c r="L111" s="16"/>
      <c r="M111" s="16"/>
      <c r="N111" s="16"/>
      <c r="O111" s="16"/>
      <c r="P111" s="16"/>
      <c r="Q111" s="210"/>
    </row>
    <row r="112" spans="1:17" ht="15" thickBot="1" x14ac:dyDescent="0.25">
      <c r="A112" s="210"/>
      <c r="B112" s="134" t="s">
        <v>221</v>
      </c>
      <c r="C112" s="55">
        <v>52.5</v>
      </c>
      <c r="D112" s="16"/>
      <c r="E112" s="16"/>
      <c r="F112" s="16"/>
      <c r="G112" s="16"/>
      <c r="H112" s="16"/>
      <c r="I112" s="16"/>
      <c r="J112" s="16"/>
      <c r="K112" s="16"/>
      <c r="L112" s="16"/>
      <c r="M112" s="16"/>
      <c r="N112" s="16"/>
      <c r="O112" s="16"/>
      <c r="P112" s="16"/>
      <c r="Q112" s="210"/>
    </row>
    <row r="113" spans="1:17" ht="15" thickBot="1" x14ac:dyDescent="0.25">
      <c r="A113" s="210"/>
      <c r="B113" s="134" t="s">
        <v>222</v>
      </c>
      <c r="C113" s="57">
        <v>102.4</v>
      </c>
      <c r="D113" s="16"/>
      <c r="E113" s="16"/>
      <c r="F113" s="16"/>
      <c r="G113" s="16"/>
      <c r="H113" s="16"/>
      <c r="I113" s="16"/>
      <c r="J113" s="16"/>
      <c r="K113" s="16"/>
      <c r="L113" s="16"/>
      <c r="M113" s="16"/>
      <c r="N113" s="16"/>
      <c r="O113" s="16"/>
      <c r="P113" s="16"/>
      <c r="Q113" s="210"/>
    </row>
    <row r="114" spans="1:17" ht="15" thickBot="1" x14ac:dyDescent="0.25">
      <c r="A114" s="210"/>
      <c r="B114" s="134" t="s">
        <v>251</v>
      </c>
      <c r="C114" s="55">
        <v>102.4</v>
      </c>
      <c r="D114" s="16"/>
      <c r="E114" s="16"/>
      <c r="F114" s="16"/>
      <c r="G114" s="16"/>
      <c r="H114" s="16"/>
      <c r="I114" s="16"/>
      <c r="J114" s="16"/>
      <c r="K114" s="16"/>
      <c r="L114" s="16"/>
      <c r="M114" s="16"/>
      <c r="N114" s="16"/>
      <c r="O114" s="16"/>
      <c r="P114" s="16"/>
      <c r="Q114" s="210"/>
    </row>
    <row r="115" spans="1:17" ht="15" thickBot="1" x14ac:dyDescent="0.25">
      <c r="A115" s="210"/>
      <c r="B115" s="134" t="s">
        <v>260</v>
      </c>
      <c r="C115" s="57">
        <v>112</v>
      </c>
      <c r="D115" s="16"/>
      <c r="E115" s="16"/>
      <c r="F115" s="16"/>
      <c r="G115" s="16"/>
      <c r="H115" s="16"/>
      <c r="I115" s="16"/>
      <c r="J115" s="16"/>
      <c r="K115" s="16"/>
      <c r="L115" s="16"/>
      <c r="M115" s="16"/>
      <c r="N115" s="16"/>
      <c r="O115" s="16"/>
      <c r="P115" s="16"/>
      <c r="Q115" s="210"/>
    </row>
    <row r="116" spans="1:17" ht="15" thickBot="1" x14ac:dyDescent="0.25">
      <c r="A116" s="210"/>
      <c r="B116" s="134" t="s">
        <v>223</v>
      </c>
      <c r="C116" s="55">
        <v>80.5</v>
      </c>
      <c r="D116" s="16"/>
      <c r="E116" s="16"/>
      <c r="F116" s="16"/>
      <c r="G116" s="16"/>
      <c r="H116" s="16"/>
      <c r="I116" s="16"/>
      <c r="J116" s="16"/>
      <c r="K116" s="16"/>
      <c r="L116" s="16"/>
      <c r="M116" s="16"/>
      <c r="N116" s="16"/>
      <c r="O116" s="16"/>
      <c r="P116" s="16"/>
      <c r="Q116" s="210"/>
    </row>
    <row r="117" spans="1:17" ht="15" thickBot="1" x14ac:dyDescent="0.25">
      <c r="A117" s="210"/>
      <c r="B117" s="134" t="s">
        <v>224</v>
      </c>
      <c r="C117" s="57">
        <v>159</v>
      </c>
      <c r="D117" s="16"/>
      <c r="E117" s="16"/>
      <c r="F117" s="16"/>
      <c r="G117" s="16"/>
      <c r="H117" s="16"/>
      <c r="I117" s="16"/>
      <c r="J117" s="16"/>
      <c r="K117" s="16"/>
      <c r="L117" s="16"/>
      <c r="M117" s="16"/>
      <c r="N117" s="16"/>
      <c r="O117" s="16"/>
      <c r="P117" s="16"/>
      <c r="Q117" s="210"/>
    </row>
    <row r="118" spans="1:17" ht="15" thickBot="1" x14ac:dyDescent="0.25">
      <c r="A118" s="210"/>
      <c r="B118" s="134" t="s">
        <v>225</v>
      </c>
      <c r="C118" s="55">
        <v>39</v>
      </c>
      <c r="D118" s="16"/>
      <c r="E118" s="16"/>
      <c r="F118" s="16"/>
      <c r="G118" s="16"/>
      <c r="H118" s="16"/>
      <c r="I118" s="16"/>
      <c r="J118" s="16"/>
      <c r="K118" s="16"/>
      <c r="L118" s="16"/>
      <c r="M118" s="16"/>
      <c r="N118" s="16"/>
      <c r="O118" s="16"/>
      <c r="P118" s="16"/>
      <c r="Q118" s="210"/>
    </row>
    <row r="119" spans="1:17" ht="15" thickBot="1" x14ac:dyDescent="0.25">
      <c r="A119" s="210"/>
      <c r="B119" s="134" t="s">
        <v>226</v>
      </c>
      <c r="C119" s="57">
        <v>70</v>
      </c>
      <c r="D119" s="16"/>
      <c r="E119" s="16"/>
      <c r="F119" s="16"/>
      <c r="G119" s="16"/>
      <c r="H119" s="16"/>
      <c r="I119" s="16"/>
      <c r="J119" s="16"/>
      <c r="K119" s="16"/>
      <c r="L119" s="16"/>
      <c r="M119" s="16"/>
      <c r="N119" s="16"/>
      <c r="O119" s="16"/>
      <c r="P119" s="16"/>
      <c r="Q119" s="210"/>
    </row>
    <row r="120" spans="1:17" ht="15" thickBot="1" x14ac:dyDescent="0.25">
      <c r="A120" s="210"/>
      <c r="B120" s="134" t="s">
        <v>927</v>
      </c>
      <c r="C120" s="55">
        <v>98.7</v>
      </c>
      <c r="D120" s="16"/>
      <c r="E120" s="16"/>
      <c r="F120" s="16"/>
      <c r="G120" s="16"/>
      <c r="H120" s="16"/>
      <c r="I120" s="16"/>
      <c r="J120" s="16"/>
      <c r="K120" s="16"/>
      <c r="L120" s="16"/>
      <c r="M120" s="16"/>
      <c r="N120" s="16"/>
      <c r="O120" s="16"/>
      <c r="P120" s="16"/>
      <c r="Q120" s="210"/>
    </row>
    <row r="121" spans="1:17" ht="15" thickBot="1" x14ac:dyDescent="0.25">
      <c r="A121" s="210"/>
      <c r="B121" s="134" t="s">
        <v>928</v>
      </c>
      <c r="C121" s="57">
        <v>270</v>
      </c>
      <c r="D121" s="16"/>
      <c r="E121" s="16"/>
      <c r="F121" s="16"/>
      <c r="G121" s="16"/>
      <c r="H121" s="16"/>
      <c r="I121" s="16"/>
      <c r="J121" s="16"/>
      <c r="K121" s="16"/>
      <c r="L121" s="16"/>
      <c r="M121" s="16"/>
      <c r="N121" s="16"/>
      <c r="O121" s="16"/>
      <c r="P121" s="16"/>
      <c r="Q121" s="210"/>
    </row>
    <row r="122" spans="1:17" ht="15" thickBot="1" x14ac:dyDescent="0.25">
      <c r="A122" s="210"/>
      <c r="B122" s="134" t="s">
        <v>227</v>
      </c>
      <c r="C122" s="55">
        <v>34.5</v>
      </c>
      <c r="D122" s="16"/>
      <c r="E122" s="16"/>
      <c r="F122" s="16"/>
      <c r="G122" s="16"/>
      <c r="H122" s="16"/>
      <c r="I122" s="16"/>
      <c r="J122" s="16"/>
      <c r="K122" s="16"/>
      <c r="L122" s="16"/>
      <c r="M122" s="16"/>
      <c r="N122" s="16"/>
      <c r="O122" s="16"/>
      <c r="P122" s="16"/>
      <c r="Q122" s="210"/>
    </row>
    <row r="123" spans="1:17" ht="15" thickBot="1" x14ac:dyDescent="0.25">
      <c r="A123" s="210"/>
      <c r="B123" s="134" t="s">
        <v>228</v>
      </c>
      <c r="C123" s="57">
        <v>130.80000000000001</v>
      </c>
      <c r="D123" s="16"/>
      <c r="E123" s="16"/>
      <c r="F123" s="16"/>
      <c r="G123" s="16"/>
      <c r="H123" s="16"/>
      <c r="I123" s="16"/>
      <c r="J123" s="16"/>
      <c r="K123" s="16"/>
      <c r="L123" s="16"/>
      <c r="M123" s="16"/>
      <c r="N123" s="16"/>
      <c r="O123" s="16"/>
      <c r="P123" s="16"/>
      <c r="Q123" s="210"/>
    </row>
    <row r="124" spans="1:17" ht="15" thickBot="1" x14ac:dyDescent="0.25">
      <c r="A124" s="210"/>
      <c r="B124" s="134" t="s">
        <v>229</v>
      </c>
      <c r="C124" s="55">
        <v>90.75</v>
      </c>
      <c r="D124" s="16"/>
      <c r="E124" s="16"/>
      <c r="F124" s="16"/>
      <c r="G124" s="16"/>
      <c r="H124" s="16"/>
      <c r="I124" s="16"/>
      <c r="J124" s="16"/>
      <c r="K124" s="16"/>
      <c r="L124" s="16"/>
      <c r="M124" s="16"/>
      <c r="N124" s="16"/>
      <c r="O124" s="16"/>
      <c r="P124" s="16"/>
      <c r="Q124" s="210"/>
    </row>
    <row r="125" spans="1:17" ht="15" thickBot="1" x14ac:dyDescent="0.25">
      <c r="A125" s="210"/>
      <c r="B125" s="134" t="s">
        <v>230</v>
      </c>
      <c r="C125" s="57">
        <v>168</v>
      </c>
      <c r="D125" s="16"/>
      <c r="E125" s="16"/>
      <c r="F125" s="16"/>
      <c r="G125" s="16"/>
      <c r="H125" s="16"/>
      <c r="I125" s="16"/>
      <c r="J125" s="16"/>
      <c r="K125" s="16"/>
      <c r="L125" s="16"/>
      <c r="M125" s="16"/>
      <c r="N125" s="16"/>
      <c r="O125" s="16"/>
      <c r="P125" s="16"/>
      <c r="Q125" s="210"/>
    </row>
    <row r="126" spans="1:17" ht="15" thickBot="1" x14ac:dyDescent="0.25">
      <c r="A126" s="210"/>
      <c r="B126" s="247" t="s">
        <v>231</v>
      </c>
      <c r="C126" s="55">
        <v>140</v>
      </c>
      <c r="D126" s="16"/>
      <c r="E126" s="16"/>
      <c r="F126" s="16"/>
      <c r="G126" s="16"/>
      <c r="H126" s="16"/>
      <c r="I126" s="16"/>
      <c r="J126" s="16"/>
      <c r="K126" s="16"/>
      <c r="L126" s="16"/>
      <c r="M126" s="16"/>
      <c r="N126" s="16"/>
      <c r="O126" s="16"/>
      <c r="P126" s="16"/>
      <c r="Q126" s="210"/>
    </row>
    <row r="127" spans="1:17" ht="15" thickBot="1" x14ac:dyDescent="0.25">
      <c r="A127" s="210"/>
      <c r="B127" s="134" t="s">
        <v>208</v>
      </c>
      <c r="C127" s="57">
        <v>240</v>
      </c>
      <c r="D127" s="16"/>
      <c r="E127" s="16"/>
      <c r="F127" s="16"/>
      <c r="G127" s="16"/>
      <c r="H127" s="16"/>
      <c r="I127" s="16"/>
      <c r="J127" s="16"/>
      <c r="K127" s="16"/>
      <c r="L127" s="16"/>
      <c r="M127" s="16"/>
      <c r="N127" s="16"/>
      <c r="O127" s="16"/>
      <c r="P127" s="16"/>
      <c r="Q127" s="210"/>
    </row>
    <row r="128" spans="1:17" ht="15" thickBot="1" x14ac:dyDescent="0.25">
      <c r="A128" s="210"/>
      <c r="B128" s="134" t="s">
        <v>209</v>
      </c>
      <c r="C128" s="55">
        <v>106.6</v>
      </c>
      <c r="D128" s="16"/>
      <c r="E128" s="16"/>
      <c r="F128" s="16"/>
      <c r="G128" s="16"/>
      <c r="H128" s="16"/>
      <c r="I128" s="16"/>
      <c r="J128" s="16"/>
      <c r="K128" s="16"/>
      <c r="L128" s="16"/>
      <c r="M128" s="16"/>
      <c r="N128" s="16"/>
      <c r="O128" s="16"/>
      <c r="P128" s="16"/>
      <c r="Q128" s="210"/>
    </row>
    <row r="129" spans="1:17" ht="15" thickBot="1" x14ac:dyDescent="0.25">
      <c r="A129" s="210"/>
      <c r="B129" s="134" t="s">
        <v>210</v>
      </c>
      <c r="C129" s="57">
        <v>52.5</v>
      </c>
      <c r="D129" s="16"/>
      <c r="E129" s="16"/>
      <c r="F129" s="16"/>
      <c r="G129" s="16"/>
      <c r="H129" s="16"/>
      <c r="I129" s="16"/>
      <c r="J129" s="16"/>
      <c r="K129" s="16"/>
      <c r="L129" s="16"/>
      <c r="M129" s="16"/>
      <c r="N129" s="16"/>
      <c r="O129" s="16"/>
      <c r="P129" s="16"/>
      <c r="Q129" s="210"/>
    </row>
    <row r="130" spans="1:17" ht="15" thickBot="1" x14ac:dyDescent="0.25">
      <c r="A130" s="210"/>
      <c r="B130" s="134" t="s">
        <v>258</v>
      </c>
      <c r="C130" s="55">
        <v>31.05</v>
      </c>
      <c r="D130" s="16"/>
      <c r="E130" s="16"/>
      <c r="F130" s="16"/>
      <c r="G130" s="16"/>
      <c r="H130" s="16"/>
      <c r="I130" s="16"/>
      <c r="J130" s="16"/>
      <c r="K130" s="16"/>
      <c r="L130" s="16"/>
      <c r="M130" s="16"/>
      <c r="N130" s="16"/>
      <c r="O130" s="16"/>
      <c r="P130" s="16"/>
      <c r="Q130" s="210"/>
    </row>
    <row r="131" spans="1:17" ht="15" thickBot="1" x14ac:dyDescent="0.25">
      <c r="A131" s="210"/>
      <c r="B131" s="134" t="s">
        <v>211</v>
      </c>
      <c r="C131" s="57">
        <v>420</v>
      </c>
      <c r="D131" s="16"/>
      <c r="E131" s="16"/>
      <c r="F131" s="16"/>
      <c r="G131" s="16"/>
      <c r="H131" s="16"/>
      <c r="I131" s="16"/>
      <c r="J131" s="16"/>
      <c r="K131" s="16"/>
      <c r="L131" s="16"/>
      <c r="M131" s="16"/>
      <c r="N131" s="16"/>
      <c r="O131" s="16"/>
      <c r="P131" s="16"/>
      <c r="Q131" s="210"/>
    </row>
    <row r="132" spans="1:17" ht="15" thickBot="1" x14ac:dyDescent="0.25">
      <c r="A132" s="210"/>
      <c r="B132" s="134" t="s">
        <v>918</v>
      </c>
      <c r="C132" s="55">
        <v>19.5</v>
      </c>
      <c r="D132" s="16"/>
      <c r="E132" s="16"/>
      <c r="F132" s="16"/>
      <c r="G132" s="16"/>
      <c r="H132" s="16"/>
      <c r="I132" s="16"/>
      <c r="J132" s="16"/>
      <c r="K132" s="16"/>
      <c r="L132" s="16"/>
      <c r="M132" s="16"/>
      <c r="N132" s="16"/>
      <c r="O132" s="16"/>
      <c r="P132" s="16"/>
      <c r="Q132" s="210"/>
    </row>
    <row r="133" spans="1:17" ht="15" thickBot="1" x14ac:dyDescent="0.25">
      <c r="A133" s="210"/>
      <c r="B133" s="134" t="s">
        <v>212</v>
      </c>
      <c r="C133" s="57">
        <v>131.19999999999999</v>
      </c>
      <c r="D133" s="16"/>
      <c r="E133" s="16"/>
      <c r="F133" s="16"/>
      <c r="G133" s="16"/>
      <c r="H133" s="16"/>
      <c r="I133" s="16"/>
      <c r="J133" s="16"/>
      <c r="K133" s="16"/>
      <c r="L133" s="16"/>
      <c r="M133" s="16"/>
      <c r="N133" s="16"/>
      <c r="O133" s="16"/>
      <c r="P133" s="16"/>
      <c r="Q133" s="210"/>
    </row>
    <row r="134" spans="1:17" ht="15" thickBot="1" x14ac:dyDescent="0.25">
      <c r="A134" s="210"/>
      <c r="B134" s="134" t="s">
        <v>213</v>
      </c>
      <c r="C134" s="55">
        <v>67.2</v>
      </c>
      <c r="D134" s="16"/>
      <c r="E134" s="16"/>
      <c r="F134" s="16"/>
      <c r="G134" s="16"/>
      <c r="H134" s="16"/>
      <c r="I134" s="16"/>
      <c r="J134" s="16"/>
      <c r="K134" s="16"/>
      <c r="L134" s="16"/>
      <c r="M134" s="16"/>
      <c r="N134" s="16"/>
      <c r="O134" s="16"/>
      <c r="P134" s="16"/>
      <c r="Q134" s="210"/>
    </row>
    <row r="135" spans="1:17" ht="15" thickBot="1" x14ac:dyDescent="0.25">
      <c r="A135" s="210"/>
      <c r="B135" s="134" t="s">
        <v>929</v>
      </c>
      <c r="C135" s="57">
        <v>151.69999999999999</v>
      </c>
      <c r="D135" s="16"/>
      <c r="E135" s="16"/>
      <c r="F135" s="16"/>
      <c r="G135" s="16"/>
      <c r="H135" s="16"/>
      <c r="I135" s="16"/>
      <c r="J135" s="16"/>
      <c r="K135" s="16"/>
      <c r="L135" s="16"/>
      <c r="M135" s="16"/>
      <c r="N135" s="16"/>
      <c r="O135" s="16"/>
      <c r="P135" s="16"/>
      <c r="Q135" s="210"/>
    </row>
    <row r="136" spans="1:17" ht="15" thickBot="1" x14ac:dyDescent="0.25">
      <c r="A136" s="210"/>
      <c r="B136" s="134" t="s">
        <v>903</v>
      </c>
      <c r="C136" s="55">
        <v>54</v>
      </c>
      <c r="D136" s="16"/>
      <c r="E136" s="16"/>
      <c r="F136" s="16"/>
      <c r="G136" s="16"/>
      <c r="H136" s="16"/>
      <c r="I136" s="16"/>
      <c r="J136" s="16"/>
      <c r="K136" s="16"/>
      <c r="L136" s="16"/>
      <c r="M136" s="16"/>
      <c r="N136" s="16"/>
      <c r="O136" s="16"/>
      <c r="P136" s="16"/>
      <c r="Q136" s="210"/>
    </row>
    <row r="137" spans="1:17" ht="15" thickBot="1" x14ac:dyDescent="0.25">
      <c r="A137" s="210"/>
      <c r="B137" s="134" t="s">
        <v>214</v>
      </c>
      <c r="C137" s="57">
        <v>192</v>
      </c>
      <c r="D137" s="16"/>
      <c r="E137" s="16"/>
      <c r="F137" s="16"/>
      <c r="G137" s="16"/>
      <c r="H137" s="16"/>
      <c r="I137" s="16"/>
      <c r="J137" s="16"/>
      <c r="K137" s="16"/>
      <c r="L137" s="16"/>
      <c r="M137" s="16"/>
      <c r="N137" s="16"/>
      <c r="O137" s="16"/>
      <c r="P137" s="16"/>
      <c r="Q137" s="210"/>
    </row>
    <row r="138" spans="1:17" ht="15" thickBot="1" x14ac:dyDescent="0.25">
      <c r="A138" s="210"/>
      <c r="B138" s="134" t="s">
        <v>944</v>
      </c>
      <c r="C138" s="55">
        <v>30</v>
      </c>
      <c r="D138" s="16"/>
      <c r="E138" s="16"/>
      <c r="F138" s="16"/>
      <c r="G138" s="16"/>
      <c r="H138" s="16"/>
      <c r="I138" s="16"/>
      <c r="J138" s="16"/>
      <c r="K138" s="16"/>
      <c r="L138" s="16"/>
      <c r="M138" s="16"/>
      <c r="N138" s="16"/>
      <c r="O138" s="16"/>
      <c r="P138" s="16"/>
      <c r="Q138" s="210"/>
    </row>
    <row r="139" spans="1:17" ht="15" thickBot="1" x14ac:dyDescent="0.25">
      <c r="A139" s="210"/>
      <c r="B139" s="134" t="s">
        <v>905</v>
      </c>
      <c r="C139" s="57">
        <v>28.7</v>
      </c>
      <c r="D139" s="16"/>
      <c r="E139" s="16"/>
      <c r="F139" s="16"/>
      <c r="G139" s="16"/>
      <c r="H139" s="16"/>
      <c r="I139" s="16"/>
      <c r="J139" s="16"/>
      <c r="K139" s="16"/>
      <c r="L139" s="16"/>
      <c r="M139" s="16"/>
      <c r="N139" s="16"/>
      <c r="O139" s="16"/>
      <c r="P139" s="16"/>
      <c r="Q139" s="210"/>
    </row>
    <row r="140" spans="1:17" ht="15" thickBot="1" x14ac:dyDescent="0.25">
      <c r="A140" s="210"/>
      <c r="B140" s="134" t="s">
        <v>141</v>
      </c>
      <c r="C140" s="55">
        <v>53</v>
      </c>
      <c r="D140" s="16"/>
      <c r="E140" s="16"/>
      <c r="F140" s="16"/>
      <c r="G140" s="16"/>
      <c r="H140" s="16"/>
      <c r="I140" s="16"/>
      <c r="J140" s="16"/>
      <c r="K140" s="16"/>
      <c r="L140" s="16"/>
      <c r="M140" s="16"/>
      <c r="N140" s="16"/>
      <c r="O140" s="16"/>
      <c r="P140" s="16"/>
      <c r="Q140" s="210"/>
    </row>
    <row r="141" spans="1:17" ht="15" thickBot="1" x14ac:dyDescent="0.25">
      <c r="A141" s="210"/>
      <c r="B141" s="134" t="s">
        <v>881</v>
      </c>
      <c r="C141" s="57">
        <v>180</v>
      </c>
      <c r="D141" s="16"/>
      <c r="E141" s="16"/>
      <c r="F141" s="16"/>
      <c r="G141" s="16"/>
      <c r="H141" s="16"/>
      <c r="I141" s="16"/>
      <c r="J141" s="16"/>
      <c r="K141" s="16"/>
      <c r="L141" s="16"/>
      <c r="M141" s="16"/>
      <c r="N141" s="16"/>
      <c r="O141" s="16"/>
      <c r="P141" s="16"/>
      <c r="Q141" s="210"/>
    </row>
    <row r="142" spans="1:17" ht="15" thickBot="1" x14ac:dyDescent="0.25">
      <c r="A142" s="210"/>
      <c r="B142" s="134" t="s">
        <v>232</v>
      </c>
      <c r="C142" s="55">
        <v>29.99</v>
      </c>
      <c r="D142" s="16"/>
      <c r="E142" s="16"/>
      <c r="F142" s="16"/>
      <c r="G142" s="16"/>
      <c r="H142" s="16"/>
      <c r="I142" s="16"/>
      <c r="J142" s="16"/>
      <c r="K142" s="16"/>
      <c r="L142" s="16"/>
      <c r="M142" s="16"/>
      <c r="N142" s="16"/>
      <c r="O142" s="16"/>
      <c r="P142" s="16"/>
      <c r="Q142" s="210"/>
    </row>
    <row r="143" spans="1:17" ht="15" thickBot="1" x14ac:dyDescent="0.25">
      <c r="A143" s="210"/>
      <c r="B143" s="134" t="s">
        <v>233</v>
      </c>
      <c r="C143" s="57">
        <v>50</v>
      </c>
      <c r="D143" s="16"/>
      <c r="E143" s="16"/>
      <c r="F143" s="16"/>
      <c r="G143" s="16"/>
      <c r="H143" s="16"/>
      <c r="I143" s="16"/>
      <c r="J143" s="16"/>
      <c r="K143" s="16"/>
      <c r="L143" s="16"/>
      <c r="M143" s="16"/>
      <c r="N143" s="16"/>
      <c r="O143" s="16"/>
      <c r="P143" s="16"/>
      <c r="Q143" s="210"/>
    </row>
    <row r="144" spans="1:17" ht="15" thickBot="1" x14ac:dyDescent="0.25">
      <c r="A144" s="210"/>
      <c r="B144" s="134" t="s">
        <v>234</v>
      </c>
      <c r="C144" s="55">
        <v>56</v>
      </c>
      <c r="D144" s="16"/>
      <c r="E144" s="16"/>
      <c r="F144" s="16"/>
      <c r="G144" s="16"/>
      <c r="H144" s="16"/>
      <c r="I144" s="16"/>
      <c r="J144" s="16"/>
      <c r="K144" s="16"/>
      <c r="L144" s="16"/>
      <c r="M144" s="16"/>
      <c r="N144" s="16"/>
      <c r="O144" s="16"/>
      <c r="P144" s="16"/>
      <c r="Q144" s="210"/>
    </row>
    <row r="145" spans="1:17" ht="15" thickBot="1" x14ac:dyDescent="0.25">
      <c r="A145" s="210"/>
      <c r="B145" s="134" t="s">
        <v>235</v>
      </c>
      <c r="C145" s="57">
        <v>102</v>
      </c>
      <c r="D145" s="16"/>
      <c r="E145" s="16"/>
      <c r="F145" s="16"/>
      <c r="G145" s="16"/>
      <c r="H145" s="16"/>
      <c r="I145" s="16"/>
      <c r="J145" s="16"/>
      <c r="K145" s="16"/>
      <c r="L145" s="16"/>
      <c r="M145" s="16"/>
      <c r="N145" s="16"/>
      <c r="O145" s="16"/>
      <c r="P145" s="16"/>
      <c r="Q145" s="210"/>
    </row>
    <row r="146" spans="1:17" ht="15" thickBot="1" x14ac:dyDescent="0.25">
      <c r="A146" s="210"/>
      <c r="B146" s="134" t="s">
        <v>236</v>
      </c>
      <c r="C146" s="55">
        <v>50.5</v>
      </c>
      <c r="D146" s="16"/>
      <c r="E146" s="16"/>
      <c r="F146" s="16"/>
      <c r="G146" s="16"/>
      <c r="H146" s="16"/>
      <c r="I146" s="16"/>
      <c r="J146" s="16"/>
      <c r="K146" s="16"/>
      <c r="L146" s="16"/>
      <c r="M146" s="16"/>
      <c r="N146" s="16"/>
      <c r="O146" s="16"/>
      <c r="P146" s="16"/>
      <c r="Q146" s="210"/>
    </row>
    <row r="147" spans="1:17" ht="15" thickBot="1" x14ac:dyDescent="0.25">
      <c r="A147" s="210"/>
      <c r="B147" s="134" t="s">
        <v>237</v>
      </c>
      <c r="C147" s="57">
        <v>100</v>
      </c>
      <c r="D147" s="16"/>
      <c r="E147" s="16"/>
      <c r="F147" s="16"/>
      <c r="G147" s="16"/>
      <c r="H147" s="16"/>
      <c r="I147" s="16"/>
      <c r="J147" s="16"/>
      <c r="K147" s="16"/>
      <c r="L147" s="16"/>
      <c r="M147" s="16"/>
      <c r="N147" s="16"/>
      <c r="O147" s="16"/>
      <c r="P147" s="16"/>
      <c r="Q147" s="210"/>
    </row>
    <row r="148" spans="1:17" ht="15" thickBot="1" x14ac:dyDescent="0.25">
      <c r="A148" s="210"/>
      <c r="B148" s="134" t="s">
        <v>144</v>
      </c>
      <c r="C148" s="55">
        <v>108.5</v>
      </c>
      <c r="D148" s="16"/>
      <c r="E148" s="16"/>
      <c r="F148" s="16"/>
      <c r="G148" s="16"/>
      <c r="H148" s="16"/>
      <c r="I148" s="16"/>
      <c r="J148" s="16"/>
      <c r="K148" s="16"/>
      <c r="L148" s="16"/>
      <c r="M148" s="16"/>
      <c r="N148" s="16"/>
      <c r="O148" s="16"/>
      <c r="P148" s="16"/>
      <c r="Q148" s="210"/>
    </row>
    <row r="149" spans="1:17" ht="15" thickBot="1" x14ac:dyDescent="0.25">
      <c r="A149" s="210"/>
      <c r="B149" s="134" t="s">
        <v>238</v>
      </c>
      <c r="C149" s="57">
        <v>57.5</v>
      </c>
      <c r="D149" s="16"/>
      <c r="E149" s="16"/>
      <c r="F149" s="16"/>
      <c r="G149" s="16"/>
      <c r="H149" s="16"/>
      <c r="I149" s="16"/>
      <c r="J149" s="16"/>
      <c r="K149" s="16"/>
      <c r="L149" s="16"/>
      <c r="M149" s="16"/>
      <c r="N149" s="16"/>
      <c r="O149" s="16"/>
      <c r="P149" s="16"/>
      <c r="Q149" s="210"/>
    </row>
    <row r="150" spans="1:17" ht="15" thickBot="1" x14ac:dyDescent="0.25">
      <c r="A150" s="210"/>
      <c r="B150" s="134" t="s">
        <v>906</v>
      </c>
      <c r="C150" s="265">
        <v>18</v>
      </c>
      <c r="D150" s="16"/>
      <c r="E150" s="16"/>
      <c r="F150" s="16"/>
      <c r="G150" s="16"/>
      <c r="H150" s="16"/>
      <c r="I150" s="16"/>
      <c r="J150" s="16"/>
      <c r="K150" s="16"/>
      <c r="L150" s="16"/>
      <c r="M150" s="16"/>
      <c r="N150" s="16"/>
      <c r="O150" s="16"/>
      <c r="P150" s="16"/>
      <c r="Q150" s="210"/>
    </row>
    <row r="151" spans="1:17" ht="15" thickBot="1" x14ac:dyDescent="0.25">
      <c r="A151" s="210"/>
      <c r="B151" s="134" t="s">
        <v>239</v>
      </c>
      <c r="C151" s="57">
        <v>50</v>
      </c>
      <c r="D151" s="16"/>
      <c r="E151" s="16"/>
      <c r="F151" s="16"/>
      <c r="G151" s="16"/>
      <c r="H151" s="16"/>
      <c r="I151" s="16"/>
      <c r="J151" s="16"/>
      <c r="K151" s="16"/>
      <c r="L151" s="16"/>
      <c r="M151" s="16"/>
      <c r="N151" s="16"/>
      <c r="O151" s="16"/>
      <c r="P151" s="16"/>
      <c r="Q151" s="210"/>
    </row>
    <row r="152" spans="1:17" ht="15" thickBot="1" x14ac:dyDescent="0.25">
      <c r="A152" s="210"/>
      <c r="B152" s="134" t="s">
        <v>904</v>
      </c>
      <c r="C152" s="55">
        <v>17</v>
      </c>
      <c r="D152" s="16"/>
      <c r="E152" s="16"/>
      <c r="F152" s="16"/>
      <c r="G152" s="16"/>
      <c r="H152" s="16"/>
      <c r="I152" s="16"/>
      <c r="J152" s="16"/>
      <c r="K152" s="16"/>
      <c r="L152" s="16"/>
      <c r="M152" s="16"/>
      <c r="N152" s="16"/>
      <c r="O152" s="16"/>
      <c r="P152" s="16"/>
      <c r="Q152" s="210"/>
    </row>
    <row r="153" spans="1:17" ht="15" thickBot="1" x14ac:dyDescent="0.25">
      <c r="A153" s="210"/>
      <c r="B153" s="173" t="s">
        <v>240</v>
      </c>
      <c r="C153" s="57">
        <v>128</v>
      </c>
      <c r="D153" s="16"/>
      <c r="E153" s="16"/>
      <c r="F153" s="16"/>
      <c r="G153" s="16"/>
      <c r="H153" s="16"/>
      <c r="I153" s="16"/>
      <c r="J153" s="16"/>
      <c r="K153" s="16"/>
      <c r="L153" s="16"/>
      <c r="M153" s="16"/>
      <c r="N153" s="16"/>
      <c r="O153" s="16"/>
      <c r="P153" s="16"/>
      <c r="Q153" s="210"/>
    </row>
    <row r="154" spans="1:17" ht="15" thickBot="1" x14ac:dyDescent="0.25">
      <c r="A154" s="210"/>
      <c r="B154" s="192" t="s">
        <v>241</v>
      </c>
      <c r="C154" s="55">
        <v>124</v>
      </c>
      <c r="D154" s="16"/>
      <c r="E154" s="16"/>
      <c r="F154" s="16"/>
      <c r="G154" s="16"/>
      <c r="H154" s="16"/>
      <c r="I154" s="16"/>
      <c r="J154" s="16"/>
      <c r="K154" s="16"/>
      <c r="L154" s="16"/>
      <c r="M154" s="16"/>
      <c r="N154" s="16"/>
      <c r="O154" s="16"/>
      <c r="P154" s="16"/>
      <c r="Q154" s="210"/>
    </row>
    <row r="155" spans="1:17" ht="15" thickBot="1" x14ac:dyDescent="0.25">
      <c r="A155" s="210"/>
      <c r="B155" s="195" t="s">
        <v>245</v>
      </c>
      <c r="C155" s="57">
        <v>55</v>
      </c>
      <c r="D155" s="16"/>
      <c r="E155" s="16"/>
      <c r="F155" s="16"/>
      <c r="G155" s="16"/>
      <c r="H155" s="16"/>
      <c r="I155" s="16"/>
      <c r="J155" s="16"/>
      <c r="K155" s="16"/>
      <c r="L155" s="16"/>
      <c r="M155" s="16"/>
      <c r="N155" s="16"/>
      <c r="O155" s="16"/>
      <c r="P155" s="16"/>
      <c r="Q155" s="210"/>
    </row>
    <row r="156" spans="1:17" ht="15" thickBot="1" x14ac:dyDescent="0.25">
      <c r="A156" s="210"/>
      <c r="B156" s="195" t="s">
        <v>718</v>
      </c>
      <c r="C156" s="55">
        <v>110</v>
      </c>
      <c r="D156" s="16"/>
      <c r="E156" s="16"/>
      <c r="F156" s="16"/>
      <c r="G156" s="16"/>
      <c r="H156" s="16"/>
      <c r="I156" s="16"/>
      <c r="J156" s="16"/>
      <c r="K156" s="16"/>
      <c r="L156" s="16"/>
      <c r="M156" s="16"/>
      <c r="N156" s="16"/>
      <c r="O156" s="16"/>
      <c r="P156" s="16"/>
      <c r="Q156" s="210"/>
    </row>
    <row r="157" spans="1:17" ht="15" thickBot="1" x14ac:dyDescent="0.25">
      <c r="A157" s="210"/>
      <c r="B157" s="195" t="s">
        <v>243</v>
      </c>
      <c r="C157" s="57">
        <v>57.5</v>
      </c>
      <c r="D157" s="210"/>
      <c r="E157" s="210"/>
      <c r="F157" s="210"/>
      <c r="G157" s="210"/>
      <c r="H157" s="210"/>
      <c r="I157" s="210"/>
      <c r="J157" s="210"/>
      <c r="K157" s="210"/>
      <c r="L157" s="210"/>
      <c r="M157" s="210"/>
      <c r="N157" s="210"/>
      <c r="O157" s="210"/>
      <c r="P157" s="210"/>
      <c r="Q157" s="210"/>
    </row>
    <row r="158" spans="1:17" x14ac:dyDescent="0.2">
      <c r="A158" s="210"/>
      <c r="B158" s="210"/>
      <c r="C158" s="210"/>
      <c r="D158" s="210"/>
      <c r="E158" s="210"/>
      <c r="F158" s="210"/>
      <c r="G158" s="210"/>
      <c r="H158" s="210"/>
      <c r="I158" s="210"/>
      <c r="J158" s="210"/>
      <c r="K158" s="210"/>
      <c r="L158" s="210"/>
      <c r="M158" s="210"/>
      <c r="N158" s="210"/>
      <c r="O158" s="210"/>
      <c r="P158" s="210"/>
      <c r="Q158" s="210"/>
    </row>
    <row r="159" spans="1:17" x14ac:dyDescent="0.2">
      <c r="A159" s="210"/>
      <c r="B159" s="274" t="s">
        <v>394</v>
      </c>
      <c r="C159" s="272"/>
      <c r="D159" s="210"/>
      <c r="E159" s="210"/>
      <c r="F159" s="210"/>
      <c r="G159" s="210"/>
      <c r="H159" s="210"/>
      <c r="I159" s="210"/>
      <c r="J159" s="210"/>
      <c r="K159" s="210"/>
      <c r="L159" s="210"/>
      <c r="M159" s="210"/>
      <c r="N159" s="210"/>
      <c r="O159" s="210"/>
      <c r="P159" s="210"/>
      <c r="Q159" s="210"/>
    </row>
    <row r="160" spans="1:17" x14ac:dyDescent="0.2">
      <c r="A160" s="210"/>
      <c r="B160" s="274" t="s">
        <v>393</v>
      </c>
      <c r="C160" s="272"/>
      <c r="D160" s="210"/>
      <c r="E160" s="210"/>
      <c r="F160" s="210"/>
      <c r="G160" s="210"/>
      <c r="H160" s="210"/>
      <c r="I160" s="210"/>
      <c r="J160" s="210"/>
      <c r="K160" s="210"/>
      <c r="L160" s="210"/>
      <c r="M160" s="210"/>
      <c r="N160" s="210"/>
      <c r="O160" s="210"/>
      <c r="P160" s="210"/>
      <c r="Q160" s="210"/>
    </row>
    <row r="161" spans="1:17" s="253" customFormat="1" x14ac:dyDescent="0.2">
      <c r="A161" s="248"/>
      <c r="B161" s="274" t="s">
        <v>1029</v>
      </c>
      <c r="C161" s="272"/>
      <c r="D161" s="248"/>
      <c r="E161" s="210"/>
      <c r="F161" s="210"/>
      <c r="G161" s="210"/>
      <c r="H161" s="248"/>
      <c r="I161" s="248"/>
      <c r="J161" s="248"/>
      <c r="K161" s="248"/>
      <c r="L161" s="248"/>
      <c r="M161" s="248"/>
      <c r="N161" s="248"/>
      <c r="O161" s="248"/>
      <c r="P161" s="248"/>
      <c r="Q161" s="248"/>
    </row>
    <row r="162" spans="1:17" s="253" customFormat="1" x14ac:dyDescent="0.2">
      <c r="A162" s="248"/>
      <c r="B162" s="274" t="s">
        <v>1030</v>
      </c>
      <c r="C162" s="272"/>
      <c r="D162" s="248"/>
      <c r="E162" s="210"/>
      <c r="F162" s="210"/>
      <c r="G162" s="210"/>
      <c r="H162" s="248"/>
      <c r="I162" s="248"/>
      <c r="J162" s="248"/>
      <c r="K162" s="248"/>
      <c r="L162" s="248"/>
      <c r="M162" s="248"/>
      <c r="N162" s="248"/>
      <c r="O162" s="248"/>
      <c r="P162" s="248"/>
      <c r="Q162" s="248"/>
    </row>
    <row r="163" spans="1:17" s="253" customFormat="1" x14ac:dyDescent="0.2">
      <c r="A163" s="248"/>
      <c r="B163" s="274" t="s">
        <v>1031</v>
      </c>
      <c r="C163" s="272"/>
      <c r="D163" s="248"/>
      <c r="E163" s="210"/>
      <c r="F163" s="210"/>
      <c r="G163" s="210"/>
      <c r="H163" s="248"/>
      <c r="I163" s="248"/>
      <c r="J163" s="248"/>
      <c r="K163" s="248"/>
      <c r="L163" s="248"/>
      <c r="M163" s="248"/>
      <c r="N163" s="248"/>
      <c r="O163" s="248"/>
      <c r="P163" s="248"/>
      <c r="Q163" s="248"/>
    </row>
    <row r="164" spans="1:17" x14ac:dyDescent="0.2">
      <c r="A164" s="210"/>
      <c r="B164" s="210"/>
      <c r="C164" s="210"/>
      <c r="D164" s="210"/>
      <c r="E164" s="210"/>
      <c r="F164" s="210"/>
      <c r="G164" s="210"/>
      <c r="H164" s="210"/>
      <c r="I164" s="210"/>
      <c r="J164" s="210"/>
      <c r="K164" s="210"/>
      <c r="L164" s="210"/>
      <c r="M164" s="210"/>
      <c r="N164" s="210"/>
      <c r="O164" s="210"/>
      <c r="P164" s="210"/>
      <c r="Q164" s="210"/>
    </row>
    <row r="165" spans="1:17" x14ac:dyDescent="0.2">
      <c r="B165" s="79"/>
      <c r="C165" s="78"/>
      <c r="D165" s="253"/>
      <c r="E165" s="253"/>
      <c r="F165" s="253"/>
      <c r="G165" s="253"/>
    </row>
    <row r="166" spans="1:17" x14ac:dyDescent="0.2">
      <c r="B166" s="79"/>
      <c r="C166" s="78"/>
      <c r="E166" s="253"/>
      <c r="F166" s="253"/>
      <c r="G166" s="253"/>
    </row>
    <row r="167" spans="1:17" x14ac:dyDescent="0.2">
      <c r="B167" s="79"/>
      <c r="C167" s="78"/>
      <c r="D167" s="253"/>
      <c r="E167" s="253"/>
      <c r="F167" s="253"/>
      <c r="G167" s="253"/>
    </row>
    <row r="168" spans="1:17" x14ac:dyDescent="0.2">
      <c r="B168" s="79"/>
      <c r="C168" s="78"/>
      <c r="D168" s="253"/>
      <c r="E168" s="253"/>
      <c r="F168" s="253"/>
      <c r="G168" s="253"/>
    </row>
    <row r="169" spans="1:17" x14ac:dyDescent="0.2">
      <c r="B169" s="79"/>
      <c r="C169" s="78"/>
      <c r="D169" s="253"/>
      <c r="E169" s="253"/>
      <c r="F169" s="253"/>
      <c r="G169" s="253"/>
    </row>
    <row r="170" spans="1:17" x14ac:dyDescent="0.2">
      <c r="B170" s="79"/>
      <c r="C170" s="78"/>
    </row>
    <row r="171" spans="1:17" x14ac:dyDescent="0.2">
      <c r="B171" s="79"/>
      <c r="C171" s="78"/>
    </row>
    <row r="172" spans="1:17" x14ac:dyDescent="0.2">
      <c r="B172" s="79"/>
      <c r="C172" s="78"/>
    </row>
    <row r="173" spans="1:17" x14ac:dyDescent="0.2">
      <c r="B173" s="79"/>
      <c r="C173" s="78"/>
    </row>
    <row r="174" spans="1:17" x14ac:dyDescent="0.2">
      <c r="B174" s="79"/>
      <c r="C174" s="78"/>
    </row>
    <row r="175" spans="1:17" x14ac:dyDescent="0.2">
      <c r="B175" s="79"/>
      <c r="C175" s="78"/>
    </row>
    <row r="176" spans="1:17" x14ac:dyDescent="0.2">
      <c r="B176" s="79"/>
      <c r="C176" s="78"/>
    </row>
    <row r="177" spans="2:3" x14ac:dyDescent="0.2">
      <c r="B177" s="79"/>
      <c r="C177" s="78"/>
    </row>
    <row r="178" spans="2:3" x14ac:dyDescent="0.2">
      <c r="B178" s="79"/>
    </row>
    <row r="179" spans="2:3" x14ac:dyDescent="0.2">
      <c r="B179" s="79"/>
    </row>
  </sheetData>
  <hyperlinks>
    <hyperlink ref="B1" location="'Assumptions Summary'!A1" display="Go to Assumptions Summary" xr:uid="{FF506368-7D35-4817-81D4-EB9638F570B5}"/>
  </hyperlinks>
  <pageMargins left="0.7" right="0.7" top="0.75" bottom="0.75" header="0.3" footer="0.3"/>
  <pageSetup paperSize="9" scale="92" orientation="portrait" verticalDpi="0" r:id="rId1"/>
  <rowBreaks count="1" manualBreakCount="1">
    <brk id="57" max="7" man="1"/>
  </rowBreaks>
  <colBreaks count="1" manualBreakCount="1">
    <brk id="4" max="15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3">
    <tabColor theme="4" tint="0.79998168889431442"/>
  </sheetPr>
  <dimension ref="A1:F15"/>
  <sheetViews>
    <sheetView showGridLines="0" zoomScaleNormal="100" workbookViewId="0"/>
  </sheetViews>
  <sheetFormatPr defaultRowHeight="14.25" x14ac:dyDescent="0.2"/>
  <cols>
    <col min="1" max="1" width="3.625" customWidth="1"/>
    <col min="3" max="3" width="22.25" customWidth="1"/>
    <col min="4" max="4" width="19.75" customWidth="1"/>
    <col min="5" max="5" width="9" customWidth="1"/>
    <col min="6" max="6" width="9" style="244" customWidth="1"/>
  </cols>
  <sheetData>
    <row r="1" spans="1:6" ht="15" x14ac:dyDescent="0.25">
      <c r="A1" s="152"/>
      <c r="B1" s="292" t="s">
        <v>1127</v>
      </c>
      <c r="C1" s="30"/>
      <c r="D1" s="30"/>
      <c r="E1" s="30"/>
      <c r="F1" s="30"/>
    </row>
    <row r="2" spans="1:6" ht="20.25" thickBot="1" x14ac:dyDescent="0.35">
      <c r="A2" s="30"/>
      <c r="B2" s="428" t="s">
        <v>321</v>
      </c>
      <c r="C2" s="428"/>
      <c r="D2" s="428"/>
      <c r="E2" s="30"/>
      <c r="F2" s="30"/>
    </row>
    <row r="3" spans="1:6" ht="77.45" customHeight="1" thickTop="1" x14ac:dyDescent="0.2">
      <c r="A3" s="30"/>
      <c r="B3" s="436" t="s">
        <v>1237</v>
      </c>
      <c r="C3" s="436"/>
      <c r="D3" s="436"/>
      <c r="E3" s="436"/>
      <c r="F3" s="30"/>
    </row>
    <row r="4" spans="1:6" ht="15" x14ac:dyDescent="0.25">
      <c r="A4" s="30"/>
      <c r="B4" s="17"/>
      <c r="C4" s="30"/>
      <c r="D4" s="30"/>
      <c r="E4" s="30"/>
      <c r="F4" s="30"/>
    </row>
    <row r="5" spans="1:6" s="244" customFormat="1" ht="45" customHeight="1" x14ac:dyDescent="0.2">
      <c r="A5" s="30"/>
      <c r="B5" s="437" t="s">
        <v>1241</v>
      </c>
      <c r="C5" s="437"/>
      <c r="D5" s="437"/>
      <c r="E5" s="437"/>
      <c r="F5" s="30"/>
    </row>
    <row r="6" spans="1:6" s="244" customFormat="1" ht="15.75" thickBot="1" x14ac:dyDescent="0.3">
      <c r="A6" s="30"/>
      <c r="B6" s="17"/>
      <c r="C6" s="30"/>
      <c r="D6" s="30"/>
      <c r="E6" s="30"/>
      <c r="F6" s="30"/>
    </row>
    <row r="7" spans="1:6" ht="29.25" thickBot="1" x14ac:dyDescent="0.25">
      <c r="A7" s="30"/>
      <c r="B7" s="132" t="s">
        <v>274</v>
      </c>
      <c r="C7" s="132" t="s">
        <v>369</v>
      </c>
      <c r="D7" s="30"/>
      <c r="E7" s="30"/>
      <c r="F7" s="30"/>
    </row>
    <row r="8" spans="1:6" ht="15" thickBot="1" x14ac:dyDescent="0.25">
      <c r="A8" s="30"/>
      <c r="B8" s="134" t="s">
        <v>199</v>
      </c>
      <c r="C8" s="25">
        <v>673.2</v>
      </c>
      <c r="D8" s="30"/>
      <c r="E8" s="30"/>
      <c r="F8" s="30"/>
    </row>
    <row r="9" spans="1:6" ht="15" thickBot="1" x14ac:dyDescent="0.25">
      <c r="A9" s="30"/>
      <c r="B9" s="134" t="s">
        <v>447</v>
      </c>
      <c r="C9" s="26">
        <v>666.08</v>
      </c>
      <c r="D9" s="30"/>
      <c r="E9" s="30"/>
      <c r="F9" s="30"/>
    </row>
    <row r="10" spans="1:6" ht="15" thickBot="1" x14ac:dyDescent="0.25">
      <c r="A10" s="30"/>
      <c r="B10" s="134" t="s">
        <v>200</v>
      </c>
      <c r="C10" s="25">
        <v>273</v>
      </c>
      <c r="D10" s="30"/>
      <c r="E10" s="30"/>
      <c r="F10" s="30"/>
    </row>
    <row r="11" spans="1:6" ht="15" thickBot="1" x14ac:dyDescent="0.25">
      <c r="A11" s="30"/>
      <c r="B11" s="134" t="s">
        <v>339</v>
      </c>
      <c r="C11" s="26">
        <v>194</v>
      </c>
      <c r="D11" s="30"/>
      <c r="E11" s="30"/>
      <c r="F11" s="30"/>
    </row>
    <row r="12" spans="1:6" ht="15" thickBot="1" x14ac:dyDescent="0.25">
      <c r="A12" s="30"/>
      <c r="B12" s="134" t="s">
        <v>448</v>
      </c>
      <c r="C12" s="25">
        <v>498</v>
      </c>
      <c r="D12" s="30"/>
      <c r="E12" s="30"/>
      <c r="F12" s="30"/>
    </row>
    <row r="13" spans="1:6" x14ac:dyDescent="0.2">
      <c r="A13" s="30"/>
      <c r="B13" s="30"/>
      <c r="C13" s="30"/>
      <c r="D13" s="30"/>
      <c r="E13" s="30"/>
      <c r="F13" s="30"/>
    </row>
    <row r="14" spans="1:6" ht="24" customHeight="1" x14ac:dyDescent="0.2">
      <c r="A14" s="30"/>
      <c r="B14" s="435" t="s">
        <v>983</v>
      </c>
      <c r="C14" s="435"/>
      <c r="D14" s="435"/>
      <c r="E14" s="30"/>
      <c r="F14" s="30"/>
    </row>
    <row r="15" spans="1:6" x14ac:dyDescent="0.2">
      <c r="A15" s="30"/>
      <c r="B15" s="30"/>
      <c r="C15" s="30"/>
      <c r="D15" s="30"/>
      <c r="E15" s="30"/>
      <c r="F15" s="30"/>
    </row>
  </sheetData>
  <mergeCells count="4">
    <mergeCell ref="B14:D14"/>
    <mergeCell ref="B2:D2"/>
    <mergeCell ref="B3:E3"/>
    <mergeCell ref="B5:E5"/>
  </mergeCells>
  <hyperlinks>
    <hyperlink ref="B1" location="'Assumptions Summary'!A1" display="Go to Assumptions Summary" xr:uid="{38C52A9B-C40E-4D57-B0B7-D255C2DC83F3}"/>
  </hyperlink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79998168889431442"/>
  </sheetPr>
  <dimension ref="A1:J104"/>
  <sheetViews>
    <sheetView zoomScaleNormal="100" workbookViewId="0"/>
  </sheetViews>
  <sheetFormatPr defaultColWidth="9" defaultRowHeight="12.75" x14ac:dyDescent="0.2"/>
  <cols>
    <col min="1" max="1" width="3.625" style="18" customWidth="1"/>
    <col min="2" max="2" width="30.75" style="18" customWidth="1"/>
    <col min="3" max="3" width="12.75" style="18" customWidth="1"/>
    <col min="4" max="4" width="4.625" style="18" customWidth="1"/>
    <col min="5" max="5" width="37.25" style="18" customWidth="1"/>
    <col min="6" max="6" width="18.625" style="18" customWidth="1"/>
    <col min="7" max="7" width="9" style="18"/>
    <col min="8" max="8" width="13.5" style="18" customWidth="1"/>
    <col min="9" max="9" width="55.125" style="18" customWidth="1"/>
    <col min="10" max="10" width="10.125" style="18" customWidth="1"/>
    <col min="11" max="16384" width="9" style="18"/>
  </cols>
  <sheetData>
    <row r="1" spans="1:10" ht="15" x14ac:dyDescent="0.25">
      <c r="A1" s="152"/>
      <c r="B1" s="292" t="s">
        <v>1127</v>
      </c>
      <c r="C1" s="16"/>
      <c r="D1" s="16"/>
      <c r="E1" s="16"/>
      <c r="F1" s="16"/>
      <c r="G1" s="16"/>
      <c r="H1" s="16"/>
      <c r="I1" s="248"/>
    </row>
    <row r="2" spans="1:10" ht="20.25" thickBot="1" x14ac:dyDescent="0.35">
      <c r="A2" s="16"/>
      <c r="B2" s="135" t="s">
        <v>1243</v>
      </c>
      <c r="C2" s="16"/>
      <c r="D2" s="16"/>
      <c r="E2" s="16"/>
      <c r="F2" s="16"/>
      <c r="G2" s="16"/>
      <c r="H2" s="16"/>
      <c r="I2" s="248"/>
    </row>
    <row r="3" spans="1:10" ht="22.15" customHeight="1" thickTop="1" x14ac:dyDescent="0.2">
      <c r="A3" s="16"/>
      <c r="B3" s="438" t="s">
        <v>1238</v>
      </c>
      <c r="C3" s="439"/>
      <c r="D3" s="439"/>
      <c r="E3" s="439"/>
      <c r="F3" s="439"/>
      <c r="G3" s="439"/>
      <c r="H3" s="439"/>
      <c r="I3" s="248"/>
    </row>
    <row r="4" spans="1:10" s="253" customFormat="1" ht="13.15" customHeight="1" x14ac:dyDescent="0.2">
      <c r="A4" s="248"/>
      <c r="B4" s="438" t="s">
        <v>1198</v>
      </c>
      <c r="C4" s="439"/>
      <c r="D4" s="439"/>
      <c r="E4" s="439"/>
      <c r="F4" s="439"/>
      <c r="G4" s="439"/>
      <c r="H4" s="439"/>
      <c r="I4" s="248"/>
    </row>
    <row r="5" spans="1:10" x14ac:dyDescent="0.2">
      <c r="A5" s="16"/>
      <c r="B5" s="16"/>
      <c r="C5" s="16"/>
      <c r="D5" s="16"/>
      <c r="E5" s="16"/>
      <c r="F5" s="16"/>
      <c r="G5" s="16"/>
      <c r="H5" s="16"/>
      <c r="I5" s="248"/>
    </row>
    <row r="6" spans="1:10" ht="19.5" thickBot="1" x14ac:dyDescent="0.3">
      <c r="A6" s="16"/>
      <c r="B6" s="136" t="s">
        <v>679</v>
      </c>
      <c r="C6" s="16"/>
      <c r="D6" s="16"/>
      <c r="E6" s="136" t="s">
        <v>841</v>
      </c>
      <c r="F6" s="16"/>
      <c r="G6" s="16"/>
      <c r="H6" s="16"/>
      <c r="I6" s="248"/>
    </row>
    <row r="7" spans="1:10" ht="33" customHeight="1" thickTop="1" thickBot="1" x14ac:dyDescent="0.25">
      <c r="A7" s="16"/>
      <c r="B7" s="132" t="s">
        <v>17</v>
      </c>
      <c r="C7" s="132" t="s">
        <v>331</v>
      </c>
      <c r="D7" s="16"/>
      <c r="E7" s="132" t="s">
        <v>17</v>
      </c>
      <c r="F7" s="132" t="s">
        <v>261</v>
      </c>
      <c r="G7" s="132" t="s">
        <v>262</v>
      </c>
      <c r="H7" s="16"/>
      <c r="I7" s="248"/>
    </row>
    <row r="8" spans="1:10" ht="17.25" thickBot="1" x14ac:dyDescent="0.25">
      <c r="A8" s="210"/>
      <c r="B8" s="134" t="s">
        <v>40</v>
      </c>
      <c r="C8" s="57">
        <v>2545</v>
      </c>
      <c r="D8" s="16"/>
      <c r="E8" s="247" t="s">
        <v>659</v>
      </c>
      <c r="F8" s="84">
        <v>6.7000000000000004E-2</v>
      </c>
      <c r="G8" s="84">
        <v>3.6999999999999998E-2</v>
      </c>
      <c r="H8" s="16"/>
      <c r="I8" s="248"/>
      <c r="J8" s="63"/>
    </row>
    <row r="9" spans="1:10" ht="17.25" thickBot="1" x14ac:dyDescent="0.25">
      <c r="A9" s="210"/>
      <c r="B9" s="134" t="s">
        <v>153</v>
      </c>
      <c r="C9" s="55">
        <v>2720</v>
      </c>
      <c r="D9" s="16"/>
      <c r="E9" s="247" t="s">
        <v>1240</v>
      </c>
      <c r="F9" s="83">
        <v>8.1000000000000003E-2</v>
      </c>
      <c r="G9" s="83">
        <v>7.2999999999999995E-2</v>
      </c>
      <c r="H9" s="16"/>
      <c r="I9" s="248"/>
      <c r="J9" s="63"/>
    </row>
    <row r="10" spans="1:10" ht="17.25" thickBot="1" x14ac:dyDescent="0.25">
      <c r="A10" s="210"/>
      <c r="B10" s="134" t="s">
        <v>45</v>
      </c>
      <c r="C10" s="57">
        <v>1800</v>
      </c>
      <c r="D10" s="16"/>
      <c r="E10" s="247" t="s">
        <v>660</v>
      </c>
      <c r="F10" s="84">
        <v>9.4E-2</v>
      </c>
      <c r="G10" s="84">
        <v>6.7000000000000004E-2</v>
      </c>
      <c r="H10" s="16"/>
      <c r="I10" s="248"/>
      <c r="J10" s="63"/>
    </row>
    <row r="11" spans="1:10" ht="17.25" thickBot="1" x14ac:dyDescent="0.25">
      <c r="A11" s="210"/>
      <c r="B11" s="134" t="s">
        <v>49</v>
      </c>
      <c r="C11" s="55">
        <v>1300</v>
      </c>
      <c r="D11" s="16"/>
      <c r="E11" s="247" t="s">
        <v>1239</v>
      </c>
      <c r="F11" s="83">
        <v>0.105</v>
      </c>
      <c r="G11" s="83">
        <v>7.2999999999999995E-2</v>
      </c>
      <c r="H11" s="16"/>
      <c r="I11" s="248"/>
      <c r="J11" s="63"/>
    </row>
    <row r="12" spans="1:10" ht="17.25" thickBot="1" x14ac:dyDescent="0.25">
      <c r="A12" s="210"/>
      <c r="B12" s="134" t="s">
        <v>50</v>
      </c>
      <c r="C12" s="57">
        <v>1320</v>
      </c>
      <c r="D12" s="16"/>
      <c r="E12" s="247" t="s">
        <v>680</v>
      </c>
      <c r="F12" s="84">
        <v>0.11</v>
      </c>
      <c r="G12" s="84">
        <v>0.11</v>
      </c>
      <c r="H12" s="16"/>
      <c r="I12" s="248"/>
      <c r="J12" s="63"/>
    </row>
    <row r="13" spans="1:10" ht="15" thickBot="1" x14ac:dyDescent="0.25">
      <c r="A13" s="210"/>
      <c r="B13" s="134" t="s">
        <v>51</v>
      </c>
      <c r="C13" s="55">
        <v>700</v>
      </c>
      <c r="D13" s="16"/>
      <c r="E13" s="247" t="s">
        <v>1047</v>
      </c>
      <c r="F13" s="83">
        <v>5.5E-2</v>
      </c>
      <c r="G13" s="83">
        <v>5.5E-2</v>
      </c>
      <c r="H13" s="16"/>
      <c r="I13" s="248"/>
      <c r="J13" s="63"/>
    </row>
    <row r="14" spans="1:10" ht="15" thickBot="1" x14ac:dyDescent="0.25">
      <c r="A14" s="210"/>
      <c r="B14" s="134" t="s">
        <v>52</v>
      </c>
      <c r="C14" s="57">
        <v>840</v>
      </c>
      <c r="D14" s="16"/>
      <c r="E14" s="247" t="s">
        <v>332</v>
      </c>
      <c r="F14" s="84">
        <v>0</v>
      </c>
      <c r="G14" s="84">
        <v>0</v>
      </c>
      <c r="H14" s="16"/>
      <c r="I14" s="248"/>
      <c r="J14" s="63"/>
    </row>
    <row r="15" spans="1:10" ht="15" thickBot="1" x14ac:dyDescent="0.25">
      <c r="A15" s="210"/>
      <c r="B15" s="134" t="s">
        <v>154</v>
      </c>
      <c r="C15" s="55">
        <v>1680</v>
      </c>
      <c r="D15" s="16"/>
      <c r="E15" s="248"/>
      <c r="F15" s="248"/>
      <c r="G15" s="248"/>
      <c r="H15" s="64"/>
      <c r="I15" s="248"/>
      <c r="J15" s="63"/>
    </row>
    <row r="16" spans="1:10" ht="15" thickBot="1" x14ac:dyDescent="0.25">
      <c r="A16" s="210"/>
      <c r="B16" s="134" t="s">
        <v>55</v>
      </c>
      <c r="C16" s="57">
        <v>713</v>
      </c>
      <c r="D16" s="16"/>
      <c r="E16" s="16"/>
      <c r="F16" s="16"/>
      <c r="G16" s="85"/>
      <c r="H16" s="16"/>
      <c r="I16" s="248"/>
      <c r="J16" s="63"/>
    </row>
    <row r="17" spans="1:10" ht="15" thickBot="1" x14ac:dyDescent="0.25">
      <c r="A17" s="210"/>
      <c r="B17" s="134" t="s">
        <v>56</v>
      </c>
      <c r="C17" s="55">
        <v>612</v>
      </c>
      <c r="D17" s="16"/>
      <c r="E17" s="16"/>
      <c r="F17" s="16"/>
      <c r="G17" s="85"/>
      <c r="H17" s="16"/>
      <c r="I17" s="248"/>
      <c r="J17" s="63"/>
    </row>
    <row r="18" spans="1:10" ht="15" thickBot="1" x14ac:dyDescent="0.25">
      <c r="A18" s="210"/>
      <c r="B18" s="134" t="s">
        <v>57</v>
      </c>
      <c r="C18" s="57">
        <v>1460</v>
      </c>
      <c r="D18" s="16"/>
      <c r="E18" s="22" t="s">
        <v>1279</v>
      </c>
      <c r="F18" s="16"/>
      <c r="G18" s="86"/>
      <c r="H18" s="16"/>
      <c r="I18" s="248"/>
      <c r="J18" s="63"/>
    </row>
    <row r="19" spans="1:10" ht="15" thickBot="1" x14ac:dyDescent="0.25">
      <c r="A19" s="210"/>
      <c r="B19" s="134" t="s">
        <v>58</v>
      </c>
      <c r="C19" s="55">
        <v>1400</v>
      </c>
      <c r="D19" s="16"/>
      <c r="E19" s="22" t="s">
        <v>1242</v>
      </c>
      <c r="F19" s="331"/>
      <c r="G19" s="331"/>
      <c r="H19" s="248"/>
      <c r="I19" s="248"/>
      <c r="J19" s="63"/>
    </row>
    <row r="20" spans="1:10" ht="15" thickBot="1" x14ac:dyDescent="0.25">
      <c r="A20" s="210"/>
      <c r="B20" s="134" t="s">
        <v>59</v>
      </c>
      <c r="C20" s="57">
        <v>443</v>
      </c>
      <c r="D20" s="16"/>
      <c r="E20" s="115" t="s">
        <v>641</v>
      </c>
      <c r="F20" s="16"/>
      <c r="G20" s="87"/>
      <c r="H20" s="16"/>
      <c r="I20" s="248"/>
      <c r="J20" s="63"/>
    </row>
    <row r="21" spans="1:10" ht="15" thickBot="1" x14ac:dyDescent="0.25">
      <c r="A21" s="210"/>
      <c r="B21" s="134" t="s">
        <v>60</v>
      </c>
      <c r="C21" s="55">
        <v>2144</v>
      </c>
      <c r="D21" s="16"/>
      <c r="E21" s="22" t="s">
        <v>333</v>
      </c>
      <c r="F21" s="16"/>
      <c r="G21" s="16"/>
      <c r="H21" s="16"/>
      <c r="I21" s="248"/>
      <c r="J21" s="63"/>
    </row>
    <row r="22" spans="1:10" ht="15" thickBot="1" x14ac:dyDescent="0.25">
      <c r="A22" s="210"/>
      <c r="B22" s="134" t="s">
        <v>61</v>
      </c>
      <c r="C22" s="57">
        <v>980</v>
      </c>
      <c r="D22" s="16"/>
      <c r="E22" s="22" t="s">
        <v>840</v>
      </c>
      <c r="F22" s="16"/>
      <c r="G22" s="88"/>
      <c r="H22" s="16"/>
      <c r="I22" s="248"/>
      <c r="J22" s="63"/>
    </row>
    <row r="23" spans="1:10" ht="15" thickBot="1" x14ac:dyDescent="0.25">
      <c r="A23" s="210"/>
      <c r="B23" s="134" t="s">
        <v>155</v>
      </c>
      <c r="C23" s="55">
        <v>1420</v>
      </c>
      <c r="D23" s="16"/>
      <c r="E23" s="16"/>
      <c r="F23" s="16"/>
      <c r="G23" s="85"/>
      <c r="H23" s="16"/>
      <c r="I23" s="248"/>
      <c r="J23" s="63"/>
    </row>
    <row r="24" spans="1:10" ht="15" thickBot="1" x14ac:dyDescent="0.25">
      <c r="A24" s="210"/>
      <c r="B24" s="134" t="s">
        <v>100</v>
      </c>
      <c r="C24" s="57">
        <v>648</v>
      </c>
      <c r="D24" s="16"/>
      <c r="E24" s="16"/>
      <c r="F24" s="16"/>
      <c r="G24" s="16"/>
      <c r="H24" s="86"/>
      <c r="I24" s="248"/>
      <c r="J24" s="63"/>
    </row>
    <row r="25" spans="1:10" ht="15" thickBot="1" x14ac:dyDescent="0.25">
      <c r="A25" s="210"/>
      <c r="B25" s="215" t="s">
        <v>101</v>
      </c>
      <c r="C25" s="55">
        <v>108.999</v>
      </c>
      <c r="D25" s="16"/>
      <c r="E25" s="16"/>
      <c r="F25" s="16"/>
      <c r="G25" s="85"/>
      <c r="H25" s="89"/>
      <c r="I25" s="248"/>
      <c r="J25" s="63"/>
    </row>
    <row r="26" spans="1:10" ht="15" thickBot="1" x14ac:dyDescent="0.25">
      <c r="A26" s="210"/>
      <c r="B26" s="134" t="s">
        <v>102</v>
      </c>
      <c r="C26" s="57">
        <v>378</v>
      </c>
      <c r="D26" s="157"/>
      <c r="E26" s="86"/>
      <c r="F26" s="86"/>
      <c r="G26" s="86"/>
      <c r="H26" s="86"/>
      <c r="I26" s="248"/>
      <c r="J26" s="63"/>
    </row>
    <row r="27" spans="1:10" ht="15" thickBot="1" x14ac:dyDescent="0.25">
      <c r="A27" s="210"/>
      <c r="B27" s="134" t="s">
        <v>103</v>
      </c>
      <c r="C27" s="55">
        <v>640</v>
      </c>
      <c r="D27" s="157"/>
      <c r="E27" s="86"/>
      <c r="F27" s="86"/>
      <c r="G27" s="86"/>
      <c r="H27" s="86"/>
      <c r="I27" s="248"/>
      <c r="J27" s="63"/>
    </row>
    <row r="28" spans="1:10" ht="15" thickBot="1" x14ac:dyDescent="0.25">
      <c r="A28" s="210"/>
      <c r="B28" s="215" t="s">
        <v>104</v>
      </c>
      <c r="C28" s="57">
        <v>34</v>
      </c>
      <c r="D28" s="157"/>
      <c r="E28" s="86"/>
      <c r="F28" s="86"/>
      <c r="G28" s="86"/>
      <c r="H28" s="86"/>
      <c r="I28" s="248"/>
      <c r="J28" s="63"/>
    </row>
    <row r="29" spans="1:10" ht="15" thickBot="1" x14ac:dyDescent="0.25">
      <c r="A29" s="210"/>
      <c r="B29" s="134" t="s">
        <v>105</v>
      </c>
      <c r="C29" s="55">
        <v>491</v>
      </c>
      <c r="D29" s="157"/>
      <c r="E29" s="86"/>
      <c r="F29" s="86"/>
      <c r="G29" s="86"/>
      <c r="H29" s="86"/>
      <c r="I29" s="248"/>
      <c r="J29" s="63"/>
    </row>
    <row r="30" spans="1:10" ht="15" thickBot="1" x14ac:dyDescent="0.25">
      <c r="A30" s="210"/>
      <c r="B30" s="134" t="s">
        <v>171</v>
      </c>
      <c r="C30" s="57">
        <v>495</v>
      </c>
      <c r="D30" s="157"/>
      <c r="E30" s="86"/>
      <c r="F30" s="86"/>
      <c r="G30" s="86"/>
      <c r="H30" s="86"/>
      <c r="I30" s="248"/>
      <c r="J30" s="63"/>
    </row>
    <row r="31" spans="1:10" ht="15" thickBot="1" x14ac:dyDescent="0.25">
      <c r="A31" s="210"/>
      <c r="B31" s="134" t="s">
        <v>106</v>
      </c>
      <c r="C31" s="55">
        <v>89.5</v>
      </c>
      <c r="D31" s="157"/>
      <c r="E31" s="86"/>
      <c r="F31" s="86"/>
      <c r="G31" s="86"/>
      <c r="H31" s="86"/>
      <c r="I31" s="248"/>
      <c r="J31" s="63"/>
    </row>
    <row r="32" spans="1:10" ht="15" thickBot="1" x14ac:dyDescent="0.25">
      <c r="A32" s="210"/>
      <c r="B32" s="134" t="s">
        <v>107</v>
      </c>
      <c r="C32" s="57">
        <v>580</v>
      </c>
      <c r="D32" s="157"/>
      <c r="E32" s="86"/>
      <c r="F32" s="86"/>
      <c r="G32" s="86"/>
      <c r="H32" s="86"/>
      <c r="I32" s="248"/>
      <c r="J32" s="63"/>
    </row>
    <row r="33" spans="1:10" ht="15" thickBot="1" x14ac:dyDescent="0.25">
      <c r="A33" s="210"/>
      <c r="B33" s="134" t="s">
        <v>108</v>
      </c>
      <c r="C33" s="55">
        <v>282</v>
      </c>
      <c r="D33" s="157"/>
      <c r="E33" s="86"/>
      <c r="F33" s="86"/>
      <c r="G33" s="86"/>
      <c r="H33" s="86"/>
      <c r="I33" s="248"/>
      <c r="J33" s="63"/>
    </row>
    <row r="34" spans="1:10" ht="15" thickBot="1" x14ac:dyDescent="0.25">
      <c r="A34" s="210"/>
      <c r="B34" s="134" t="s">
        <v>109</v>
      </c>
      <c r="C34" s="57">
        <v>54</v>
      </c>
      <c r="D34" s="16"/>
      <c r="E34" s="16"/>
      <c r="F34" s="16"/>
      <c r="G34" s="16"/>
      <c r="H34" s="86"/>
      <c r="I34" s="248"/>
      <c r="J34" s="63"/>
    </row>
    <row r="35" spans="1:10" ht="15" thickBot="1" x14ac:dyDescent="0.25">
      <c r="A35" s="210"/>
      <c r="B35" s="134" t="s">
        <v>110</v>
      </c>
      <c r="C35" s="55">
        <v>350</v>
      </c>
      <c r="D35" s="16"/>
      <c r="E35" s="22"/>
      <c r="F35" s="16"/>
      <c r="G35" s="16"/>
      <c r="H35" s="89"/>
      <c r="I35" s="248"/>
      <c r="J35" s="63"/>
    </row>
    <row r="36" spans="1:10" ht="15" thickBot="1" x14ac:dyDescent="0.25">
      <c r="A36" s="210"/>
      <c r="B36" s="134" t="s">
        <v>111</v>
      </c>
      <c r="C36" s="57">
        <v>155</v>
      </c>
      <c r="D36" s="16"/>
      <c r="E36" s="115"/>
      <c r="F36" s="16"/>
      <c r="G36" s="16"/>
      <c r="H36" s="89"/>
      <c r="I36" s="248"/>
      <c r="J36" s="63"/>
    </row>
    <row r="37" spans="1:10" ht="15" thickBot="1" x14ac:dyDescent="0.25">
      <c r="A37" s="210"/>
      <c r="B37" s="134" t="s">
        <v>113</v>
      </c>
      <c r="C37" s="55">
        <v>180</v>
      </c>
      <c r="D37" s="16"/>
      <c r="E37" s="115"/>
      <c r="F37" s="16"/>
      <c r="G37" s="16"/>
      <c r="H37" s="89"/>
      <c r="I37" s="248"/>
      <c r="J37" s="63"/>
    </row>
    <row r="38" spans="1:10" ht="15" thickBot="1" x14ac:dyDescent="0.25">
      <c r="A38" s="210"/>
      <c r="B38" s="134" t="s">
        <v>114</v>
      </c>
      <c r="C38" s="57">
        <v>140</v>
      </c>
      <c r="D38" s="16"/>
      <c r="E38" s="16"/>
      <c r="F38" s="16"/>
      <c r="G38" s="16"/>
      <c r="H38" s="89"/>
      <c r="I38" s="248"/>
      <c r="J38" s="63"/>
    </row>
    <row r="39" spans="1:10" ht="15" thickBot="1" x14ac:dyDescent="0.25">
      <c r="A39" s="210"/>
      <c r="B39" s="134" t="s">
        <v>115</v>
      </c>
      <c r="C39" s="55">
        <v>78</v>
      </c>
      <c r="D39" s="16"/>
      <c r="E39" s="16"/>
      <c r="F39" s="16"/>
      <c r="G39" s="85"/>
      <c r="H39" s="89"/>
      <c r="I39" s="248"/>
      <c r="J39" s="63"/>
    </row>
    <row r="40" spans="1:10" ht="15" thickBot="1" x14ac:dyDescent="0.25">
      <c r="A40" s="210"/>
      <c r="B40" s="134" t="s">
        <v>116</v>
      </c>
      <c r="C40" s="57">
        <v>189</v>
      </c>
      <c r="D40" s="16"/>
      <c r="E40" s="16"/>
      <c r="F40" s="16"/>
      <c r="G40" s="16"/>
      <c r="H40" s="89"/>
      <c r="I40" s="248"/>
      <c r="J40" s="63"/>
    </row>
    <row r="41" spans="1:10" ht="15" thickBot="1" x14ac:dyDescent="0.25">
      <c r="A41" s="210"/>
      <c r="B41" s="134" t="s">
        <v>117</v>
      </c>
      <c r="C41" s="55">
        <v>216</v>
      </c>
      <c r="D41" s="16"/>
      <c r="E41" s="16"/>
      <c r="F41" s="16"/>
      <c r="G41" s="85"/>
      <c r="H41" s="89"/>
      <c r="I41" s="248"/>
      <c r="J41" s="63"/>
    </row>
    <row r="42" spans="1:10" ht="15" thickBot="1" x14ac:dyDescent="0.25">
      <c r="A42" s="210"/>
      <c r="B42" s="134" t="s">
        <v>118</v>
      </c>
      <c r="C42" s="57">
        <v>300</v>
      </c>
      <c r="D42" s="16"/>
      <c r="E42" s="16"/>
      <c r="F42" s="16"/>
      <c r="G42" s="16"/>
      <c r="H42" s="89"/>
      <c r="I42" s="248"/>
      <c r="J42" s="82"/>
    </row>
    <row r="43" spans="1:10" ht="15" thickBot="1" x14ac:dyDescent="0.25">
      <c r="A43" s="210"/>
      <c r="B43" s="134" t="s">
        <v>119</v>
      </c>
      <c r="C43" s="55">
        <v>518</v>
      </c>
      <c r="D43" s="16"/>
      <c r="E43" s="16"/>
      <c r="F43" s="16"/>
      <c r="G43" s="85"/>
      <c r="H43" s="89"/>
      <c r="I43" s="248"/>
      <c r="J43" s="82"/>
    </row>
    <row r="44" spans="1:10" ht="15" thickBot="1" x14ac:dyDescent="0.25">
      <c r="A44" s="210"/>
      <c r="B44" s="134" t="s">
        <v>120</v>
      </c>
      <c r="C44" s="57">
        <v>475</v>
      </c>
      <c r="D44" s="16"/>
      <c r="E44" s="16"/>
      <c r="F44" s="16"/>
      <c r="G44" s="16"/>
      <c r="H44" s="89"/>
      <c r="I44" s="248"/>
      <c r="J44" s="82"/>
    </row>
    <row r="45" spans="1:10" ht="15" thickBot="1" x14ac:dyDescent="0.25">
      <c r="A45" s="210"/>
      <c r="B45" s="134" t="s">
        <v>121</v>
      </c>
      <c r="C45" s="55">
        <v>270</v>
      </c>
      <c r="D45" s="16"/>
      <c r="E45" s="16"/>
      <c r="F45" s="16"/>
      <c r="G45" s="85"/>
      <c r="H45" s="88"/>
      <c r="I45" s="248"/>
      <c r="J45" s="82"/>
    </row>
    <row r="46" spans="1:10" ht="15" thickBot="1" x14ac:dyDescent="0.25">
      <c r="A46" s="210"/>
      <c r="B46" s="134" t="s">
        <v>122</v>
      </c>
      <c r="C46" s="57">
        <v>193</v>
      </c>
      <c r="D46" s="16"/>
      <c r="E46" s="16"/>
      <c r="F46" s="16"/>
      <c r="G46" s="85"/>
      <c r="H46" s="89"/>
      <c r="I46" s="248"/>
      <c r="J46" s="82"/>
    </row>
    <row r="47" spans="1:10" ht="15" thickBot="1" x14ac:dyDescent="0.25">
      <c r="A47" s="210"/>
      <c r="B47" s="134" t="s">
        <v>123</v>
      </c>
      <c r="C47" s="55">
        <v>112</v>
      </c>
      <c r="D47" s="16"/>
      <c r="E47" s="16"/>
      <c r="F47" s="16"/>
      <c r="G47" s="16"/>
      <c r="H47" s="89"/>
      <c r="I47" s="248"/>
      <c r="J47" s="82"/>
    </row>
    <row r="48" spans="1:10" ht="15" thickBot="1" x14ac:dyDescent="0.25">
      <c r="A48" s="210"/>
      <c r="B48" s="134" t="s">
        <v>124</v>
      </c>
      <c r="C48" s="57">
        <v>68</v>
      </c>
      <c r="D48" s="16"/>
      <c r="E48" s="16"/>
      <c r="F48" s="16"/>
      <c r="G48" s="85"/>
      <c r="H48" s="88"/>
      <c r="I48" s="248"/>
      <c r="J48" s="82"/>
    </row>
    <row r="49" spans="1:10" ht="15" thickBot="1" x14ac:dyDescent="0.25">
      <c r="A49" s="210"/>
      <c r="B49" s="134" t="s">
        <v>125</v>
      </c>
      <c r="C49" s="55">
        <v>68</v>
      </c>
      <c r="D49" s="16"/>
      <c r="E49" s="16"/>
      <c r="F49" s="16"/>
      <c r="G49" s="16"/>
      <c r="H49" s="88"/>
      <c r="I49" s="248"/>
      <c r="J49" s="82"/>
    </row>
    <row r="50" spans="1:10" ht="15" thickBot="1" x14ac:dyDescent="0.25">
      <c r="A50" s="210"/>
      <c r="B50" s="134" t="s">
        <v>126</v>
      </c>
      <c r="C50" s="57">
        <v>172</v>
      </c>
      <c r="D50" s="16"/>
      <c r="E50" s="16"/>
      <c r="F50" s="16"/>
      <c r="G50" s="16"/>
      <c r="H50" s="88"/>
      <c r="I50" s="248"/>
      <c r="J50" s="82"/>
    </row>
    <row r="51" spans="1:10" ht="15" thickBot="1" x14ac:dyDescent="0.25">
      <c r="A51" s="210"/>
      <c r="B51" s="134" t="s">
        <v>127</v>
      </c>
      <c r="C51" s="55">
        <v>478</v>
      </c>
      <c r="D51" s="16"/>
      <c r="E51" s="16"/>
      <c r="F51" s="16"/>
      <c r="G51" s="16"/>
      <c r="H51" s="88"/>
      <c r="I51" s="248"/>
      <c r="J51" s="82"/>
    </row>
    <row r="52" spans="1:10" ht="15" thickBot="1" x14ac:dyDescent="0.25">
      <c r="A52" s="210"/>
      <c r="B52" s="134" t="s">
        <v>128</v>
      </c>
      <c r="C52" s="57">
        <v>189</v>
      </c>
      <c r="D52" s="16"/>
      <c r="E52" s="16"/>
      <c r="F52" s="16"/>
      <c r="G52" s="16"/>
      <c r="H52" s="86"/>
      <c r="I52" s="248"/>
      <c r="J52" s="82"/>
    </row>
    <row r="53" spans="1:10" ht="15" thickBot="1" x14ac:dyDescent="0.25">
      <c r="A53" s="210"/>
      <c r="B53" s="134" t="s">
        <v>129</v>
      </c>
      <c r="C53" s="55">
        <v>240</v>
      </c>
      <c r="D53" s="16"/>
      <c r="E53" s="16"/>
      <c r="F53" s="16"/>
      <c r="G53" s="85"/>
      <c r="H53" s="86"/>
      <c r="I53" s="248"/>
      <c r="J53" s="82"/>
    </row>
    <row r="54" spans="1:10" ht="15" thickBot="1" x14ac:dyDescent="0.25">
      <c r="A54" s="210"/>
      <c r="B54" s="134" t="s">
        <v>130</v>
      </c>
      <c r="C54" s="57">
        <v>780</v>
      </c>
      <c r="D54" s="16"/>
      <c r="E54" s="16"/>
      <c r="F54" s="16"/>
      <c r="G54" s="85"/>
      <c r="H54" s="86"/>
      <c r="I54" s="248"/>
      <c r="J54" s="82"/>
    </row>
    <row r="55" spans="1:10" ht="15" thickBot="1" x14ac:dyDescent="0.25">
      <c r="A55" s="210"/>
      <c r="B55" s="134" t="s">
        <v>131</v>
      </c>
      <c r="C55" s="55">
        <v>105</v>
      </c>
      <c r="D55" s="16"/>
      <c r="E55" s="16"/>
      <c r="F55" s="16"/>
      <c r="G55" s="85"/>
      <c r="H55" s="86"/>
      <c r="I55" s="248"/>
      <c r="J55" s="82"/>
    </row>
    <row r="56" spans="1:10" ht="15" thickBot="1" x14ac:dyDescent="0.25">
      <c r="A56" s="210"/>
      <c r="B56" s="134" t="s">
        <v>364</v>
      </c>
      <c r="C56" s="57">
        <v>58</v>
      </c>
      <c r="D56" s="16"/>
      <c r="E56" s="16"/>
      <c r="F56" s="16"/>
      <c r="G56" s="85"/>
      <c r="H56" s="86"/>
      <c r="I56" s="248"/>
      <c r="J56" s="82"/>
    </row>
    <row r="57" spans="1:10" ht="15" thickBot="1" x14ac:dyDescent="0.25">
      <c r="A57" s="210"/>
      <c r="B57" s="134" t="s">
        <v>133</v>
      </c>
      <c r="C57" s="55">
        <v>30</v>
      </c>
      <c r="D57" s="16"/>
      <c r="E57" s="16"/>
      <c r="F57" s="16"/>
      <c r="G57" s="85"/>
      <c r="H57" s="86"/>
      <c r="I57" s="248"/>
      <c r="J57" s="82"/>
    </row>
    <row r="58" spans="1:10" ht="15" thickBot="1" x14ac:dyDescent="0.25">
      <c r="A58" s="210"/>
      <c r="B58" s="134" t="s">
        <v>134</v>
      </c>
      <c r="C58" s="57">
        <v>34</v>
      </c>
      <c r="D58" s="16"/>
      <c r="E58" s="16"/>
      <c r="F58" s="16"/>
      <c r="G58" s="16"/>
      <c r="H58" s="86"/>
      <c r="I58" s="248"/>
      <c r="J58" s="82"/>
    </row>
    <row r="59" spans="1:10" ht="15" thickBot="1" x14ac:dyDescent="0.25">
      <c r="A59" s="210"/>
      <c r="B59" s="134" t="s">
        <v>135</v>
      </c>
      <c r="C59" s="55">
        <v>400</v>
      </c>
      <c r="D59" s="16"/>
      <c r="E59" s="16"/>
      <c r="F59" s="16"/>
      <c r="G59" s="88"/>
      <c r="H59" s="86"/>
      <c r="I59" s="248"/>
    </row>
    <row r="60" spans="1:10" ht="15" thickBot="1" x14ac:dyDescent="0.25">
      <c r="A60" s="210"/>
      <c r="B60" s="134" t="s">
        <v>136</v>
      </c>
      <c r="C60" s="57">
        <v>50</v>
      </c>
      <c r="D60" s="16"/>
      <c r="E60" s="16"/>
      <c r="F60" s="16"/>
      <c r="G60" s="88"/>
      <c r="H60" s="86"/>
      <c r="I60" s="248"/>
    </row>
    <row r="61" spans="1:10" ht="15" thickBot="1" x14ac:dyDescent="0.25">
      <c r="A61" s="210"/>
      <c r="B61" s="134" t="s">
        <v>137</v>
      </c>
      <c r="C61" s="55">
        <v>20.7</v>
      </c>
      <c r="D61" s="16"/>
      <c r="E61" s="16"/>
      <c r="F61" s="16"/>
      <c r="G61" s="88"/>
      <c r="H61" s="86"/>
      <c r="I61" s="248"/>
      <c r="J61" s="63"/>
    </row>
    <row r="62" spans="1:10" ht="15" thickBot="1" x14ac:dyDescent="0.25">
      <c r="A62" s="210"/>
      <c r="B62" s="134" t="s">
        <v>138</v>
      </c>
      <c r="C62" s="57">
        <v>56</v>
      </c>
      <c r="D62" s="16"/>
      <c r="E62" s="16"/>
      <c r="F62" s="16"/>
      <c r="G62" s="88"/>
      <c r="H62" s="86"/>
      <c r="I62" s="248"/>
      <c r="J62" s="63"/>
    </row>
    <row r="63" spans="1:10" ht="15" thickBot="1" x14ac:dyDescent="0.25">
      <c r="A63" s="210"/>
      <c r="B63" s="134" t="s">
        <v>522</v>
      </c>
      <c r="C63" s="55">
        <v>57.6</v>
      </c>
      <c r="D63" s="16"/>
      <c r="E63" s="16"/>
      <c r="F63" s="16"/>
      <c r="G63" s="16"/>
      <c r="H63" s="86"/>
      <c r="I63" s="248"/>
      <c r="J63" s="63"/>
    </row>
    <row r="64" spans="1:10" ht="15" thickBot="1" x14ac:dyDescent="0.25">
      <c r="A64" s="210"/>
      <c r="B64" s="134" t="s">
        <v>140</v>
      </c>
      <c r="C64" s="57">
        <v>54</v>
      </c>
      <c r="D64" s="16"/>
      <c r="E64" s="16"/>
      <c r="F64" s="16"/>
      <c r="G64" s="16"/>
      <c r="H64" s="86"/>
      <c r="I64" s="248"/>
      <c r="J64" s="63"/>
    </row>
    <row r="65" spans="1:10" ht="15" thickBot="1" x14ac:dyDescent="0.25">
      <c r="A65" s="210"/>
      <c r="B65" s="134" t="s">
        <v>64</v>
      </c>
      <c r="C65" s="55">
        <v>80</v>
      </c>
      <c r="D65" s="16"/>
      <c r="E65" s="16"/>
      <c r="F65" s="16"/>
      <c r="G65" s="16"/>
      <c r="H65" s="86"/>
      <c r="I65" s="248"/>
      <c r="J65" s="63"/>
    </row>
    <row r="66" spans="1:10" ht="15" thickBot="1" x14ac:dyDescent="0.25">
      <c r="A66" s="210"/>
      <c r="B66" s="134" t="s">
        <v>65</v>
      </c>
      <c r="C66" s="57">
        <v>68</v>
      </c>
      <c r="D66" s="16"/>
      <c r="E66" s="16"/>
      <c r="F66" s="16"/>
      <c r="G66" s="16"/>
      <c r="H66" s="86"/>
      <c r="I66" s="248"/>
      <c r="J66" s="63"/>
    </row>
    <row r="67" spans="1:10" ht="15" thickBot="1" x14ac:dyDescent="0.25">
      <c r="A67" s="210"/>
      <c r="B67" s="134" t="s">
        <v>66</v>
      </c>
      <c r="C67" s="55">
        <v>29</v>
      </c>
      <c r="D67" s="16"/>
      <c r="E67" s="16"/>
      <c r="F67" s="16"/>
      <c r="G67" s="16"/>
      <c r="H67" s="86"/>
      <c r="I67" s="248"/>
      <c r="J67" s="63"/>
    </row>
    <row r="68" spans="1:10" ht="15" thickBot="1" x14ac:dyDescent="0.25">
      <c r="A68" s="210"/>
      <c r="B68" s="134" t="s">
        <v>67</v>
      </c>
      <c r="C68" s="57">
        <v>240</v>
      </c>
      <c r="D68" s="16"/>
      <c r="E68" s="16"/>
      <c r="F68" s="16"/>
      <c r="G68" s="16"/>
      <c r="H68" s="86"/>
      <c r="I68" s="248"/>
    </row>
    <row r="69" spans="1:10" ht="15" thickBot="1" x14ac:dyDescent="0.25">
      <c r="A69" s="210"/>
      <c r="B69" s="134" t="s">
        <v>926</v>
      </c>
      <c r="C69" s="55">
        <v>544</v>
      </c>
      <c r="D69" s="16"/>
      <c r="E69" s="16"/>
      <c r="F69" s="16"/>
      <c r="G69" s="16"/>
      <c r="H69" s="16"/>
      <c r="I69" s="248"/>
    </row>
    <row r="70" spans="1:10" ht="15" thickBot="1" x14ac:dyDescent="0.25">
      <c r="A70" s="210"/>
      <c r="B70" s="134" t="s">
        <v>70</v>
      </c>
      <c r="C70" s="57">
        <v>1800</v>
      </c>
      <c r="D70" s="16"/>
      <c r="E70" s="16"/>
      <c r="F70" s="16"/>
      <c r="G70" s="16"/>
      <c r="H70" s="16"/>
      <c r="I70" s="248"/>
    </row>
    <row r="71" spans="1:10" ht="15" thickBot="1" x14ac:dyDescent="0.25">
      <c r="A71" s="210"/>
      <c r="B71" s="134" t="s">
        <v>71</v>
      </c>
      <c r="C71" s="55">
        <v>66</v>
      </c>
      <c r="D71" s="16"/>
      <c r="E71" s="16"/>
      <c r="F71" s="85"/>
      <c r="G71" s="16"/>
      <c r="H71" s="16"/>
      <c r="I71" s="248"/>
    </row>
    <row r="72" spans="1:10" ht="15" thickBot="1" x14ac:dyDescent="0.25">
      <c r="A72" s="210"/>
      <c r="B72" s="134" t="s">
        <v>72</v>
      </c>
      <c r="C72" s="57">
        <v>86.4</v>
      </c>
      <c r="D72" s="16"/>
      <c r="E72" s="16"/>
      <c r="F72" s="85"/>
      <c r="G72" s="16"/>
      <c r="H72" s="16"/>
      <c r="I72" s="248"/>
    </row>
    <row r="73" spans="1:10" ht="15" thickBot="1" x14ac:dyDescent="0.25">
      <c r="A73" s="210"/>
      <c r="B73" s="134" t="s">
        <v>73</v>
      </c>
      <c r="C73" s="55">
        <v>570</v>
      </c>
      <c r="D73" s="16"/>
      <c r="E73" s="16"/>
      <c r="F73" s="88"/>
      <c r="G73" s="16"/>
      <c r="H73" s="16"/>
      <c r="I73" s="248"/>
    </row>
    <row r="74" spans="1:10" ht="15" thickBot="1" x14ac:dyDescent="0.25">
      <c r="A74" s="210"/>
      <c r="B74" s="247" t="s">
        <v>941</v>
      </c>
      <c r="C74" s="57">
        <v>300</v>
      </c>
      <c r="D74" s="16"/>
      <c r="E74" s="16"/>
      <c r="F74" s="88"/>
      <c r="G74" s="16"/>
      <c r="H74" s="16"/>
      <c r="I74" s="248"/>
    </row>
    <row r="75" spans="1:10" ht="15" thickBot="1" x14ac:dyDescent="0.25">
      <c r="A75" s="210"/>
      <c r="B75" s="134" t="s">
        <v>74</v>
      </c>
      <c r="C75" s="55">
        <v>165</v>
      </c>
      <c r="D75" s="16"/>
      <c r="E75" s="16"/>
      <c r="F75" s="88"/>
      <c r="G75" s="16"/>
      <c r="H75" s="16"/>
      <c r="I75" s="248"/>
    </row>
    <row r="76" spans="1:10" ht="15" thickBot="1" x14ac:dyDescent="0.25">
      <c r="A76" s="210"/>
      <c r="B76" s="134" t="s">
        <v>75</v>
      </c>
      <c r="C76" s="57">
        <v>100</v>
      </c>
      <c r="D76" s="16"/>
      <c r="E76" s="16"/>
      <c r="F76" s="88"/>
      <c r="G76" s="16"/>
      <c r="H76" s="16"/>
      <c r="I76" s="248"/>
    </row>
    <row r="77" spans="1:10" ht="15" thickBot="1" x14ac:dyDescent="0.25">
      <c r="A77" s="210"/>
      <c r="B77" s="134" t="s">
        <v>330</v>
      </c>
      <c r="C77" s="55">
        <v>855</v>
      </c>
      <c r="D77" s="16"/>
      <c r="E77" s="16"/>
      <c r="F77" s="88"/>
      <c r="G77" s="16"/>
      <c r="H77" s="16"/>
      <c r="I77" s="248"/>
    </row>
    <row r="78" spans="1:10" ht="15" thickBot="1" x14ac:dyDescent="0.25">
      <c r="A78" s="210"/>
      <c r="B78" s="134" t="s">
        <v>329</v>
      </c>
      <c r="C78" s="57">
        <v>560</v>
      </c>
      <c r="D78" s="16"/>
      <c r="E78" s="16"/>
      <c r="F78" s="88"/>
      <c r="G78" s="16"/>
      <c r="H78" s="16"/>
      <c r="I78" s="248"/>
    </row>
    <row r="79" spans="1:10" ht="15" thickBot="1" x14ac:dyDescent="0.25">
      <c r="A79" s="210"/>
      <c r="B79" s="134" t="s">
        <v>77</v>
      </c>
      <c r="C79" s="55">
        <v>68</v>
      </c>
      <c r="D79" s="16"/>
      <c r="E79" s="16"/>
      <c r="F79" s="88"/>
      <c r="G79" s="16"/>
      <c r="H79" s="16"/>
      <c r="I79" s="248"/>
    </row>
    <row r="80" spans="1:10" ht="15" thickBot="1" x14ac:dyDescent="0.25">
      <c r="A80" s="210"/>
      <c r="B80" s="215" t="s">
        <v>78</v>
      </c>
      <c r="C80" s="57">
        <v>81</v>
      </c>
      <c r="D80" s="16"/>
      <c r="E80" s="16"/>
      <c r="F80" s="88"/>
      <c r="G80" s="16"/>
      <c r="H80" s="16"/>
      <c r="I80" s="248"/>
    </row>
    <row r="81" spans="1:9" ht="15" thickBot="1" x14ac:dyDescent="0.25">
      <c r="A81" s="210"/>
      <c r="B81" s="247" t="s">
        <v>942</v>
      </c>
      <c r="C81" s="55">
        <v>149.69999999999999</v>
      </c>
      <c r="D81" s="16"/>
      <c r="E81" s="16"/>
      <c r="F81" s="88"/>
      <c r="G81" s="16"/>
      <c r="H81" s="16"/>
      <c r="I81" s="248"/>
    </row>
    <row r="82" spans="1:9" ht="15" thickBot="1" x14ac:dyDescent="0.25">
      <c r="A82" s="210"/>
      <c r="B82" s="134" t="s">
        <v>80</v>
      </c>
      <c r="C82" s="57">
        <v>95</v>
      </c>
      <c r="D82" s="16"/>
      <c r="E82" s="16"/>
      <c r="F82" s="88"/>
      <c r="G82" s="16"/>
      <c r="H82" s="16"/>
      <c r="I82" s="248"/>
    </row>
    <row r="83" spans="1:9" ht="15" thickBot="1" x14ac:dyDescent="0.25">
      <c r="A83" s="210"/>
      <c r="B83" s="134" t="s">
        <v>81</v>
      </c>
      <c r="C83" s="55">
        <v>63</v>
      </c>
      <c r="D83" s="16"/>
      <c r="E83" s="16"/>
      <c r="F83" s="90"/>
      <c r="G83" s="16"/>
      <c r="H83" s="16"/>
      <c r="I83" s="248"/>
    </row>
    <row r="84" spans="1:9" ht="15" thickBot="1" x14ac:dyDescent="0.25">
      <c r="A84" s="210"/>
      <c r="B84" s="134" t="s">
        <v>82</v>
      </c>
      <c r="C84" s="57">
        <v>46</v>
      </c>
      <c r="D84" s="16"/>
      <c r="E84" s="16"/>
      <c r="F84" s="88"/>
      <c r="G84" s="16"/>
      <c r="H84" s="16"/>
      <c r="I84" s="248"/>
    </row>
    <row r="85" spans="1:9" ht="15" thickBot="1" x14ac:dyDescent="0.25">
      <c r="A85" s="210"/>
      <c r="B85" s="134" t="s">
        <v>83</v>
      </c>
      <c r="C85" s="55">
        <v>370.79999999999995</v>
      </c>
      <c r="D85" s="16"/>
      <c r="E85" s="16"/>
      <c r="F85" s="88"/>
      <c r="G85" s="16"/>
      <c r="H85" s="16"/>
      <c r="I85" s="248"/>
    </row>
    <row r="86" spans="1:9" ht="15" thickBot="1" x14ac:dyDescent="0.25">
      <c r="A86" s="210"/>
      <c r="B86" s="134" t="s">
        <v>84</v>
      </c>
      <c r="C86" s="57">
        <v>140</v>
      </c>
      <c r="D86" s="16"/>
      <c r="E86" s="16"/>
      <c r="F86" s="88"/>
      <c r="G86" s="16"/>
      <c r="H86" s="16"/>
      <c r="I86" s="248"/>
    </row>
    <row r="87" spans="1:9" ht="15" thickBot="1" x14ac:dyDescent="0.25">
      <c r="A87" s="210"/>
      <c r="B87" s="134" t="s">
        <v>86</v>
      </c>
      <c r="C87" s="55">
        <v>30</v>
      </c>
      <c r="D87" s="16"/>
      <c r="E87" s="16"/>
      <c r="F87" s="88"/>
      <c r="G87" s="16"/>
      <c r="H87" s="16"/>
      <c r="I87" s="248"/>
    </row>
    <row r="88" spans="1:9" ht="15" thickBot="1" x14ac:dyDescent="0.25">
      <c r="A88" s="210"/>
      <c r="B88" s="247" t="s">
        <v>943</v>
      </c>
      <c r="C88" s="57">
        <v>32</v>
      </c>
      <c r="D88" s="16"/>
      <c r="E88" s="16"/>
      <c r="F88" s="88"/>
      <c r="G88" s="16"/>
      <c r="H88" s="16"/>
      <c r="I88" s="248"/>
    </row>
    <row r="89" spans="1:9" ht="15" thickBot="1" x14ac:dyDescent="0.25">
      <c r="A89" s="210"/>
      <c r="B89" s="134" t="s">
        <v>88</v>
      </c>
      <c r="C89" s="55">
        <v>81</v>
      </c>
      <c r="D89" s="16"/>
      <c r="E89" s="16"/>
      <c r="F89" s="88"/>
      <c r="G89" s="16"/>
      <c r="H89" s="16"/>
      <c r="I89" s="248"/>
    </row>
    <row r="90" spans="1:9" ht="15" thickBot="1" x14ac:dyDescent="0.25">
      <c r="A90" s="210"/>
      <c r="B90" s="134" t="s">
        <v>89</v>
      </c>
      <c r="C90" s="57">
        <v>43.8</v>
      </c>
      <c r="D90" s="16"/>
      <c r="E90" s="16"/>
      <c r="F90" s="88"/>
      <c r="G90" s="16"/>
      <c r="H90" s="16"/>
      <c r="I90" s="248"/>
    </row>
    <row r="91" spans="1:9" ht="15" thickBot="1" x14ac:dyDescent="0.25">
      <c r="A91" s="210"/>
      <c r="B91" s="134" t="s">
        <v>249</v>
      </c>
      <c r="C91" s="55">
        <v>342</v>
      </c>
      <c r="D91" s="16"/>
      <c r="E91" s="16"/>
      <c r="F91" s="88"/>
      <c r="G91" s="16"/>
      <c r="H91" s="16"/>
      <c r="I91" s="248"/>
    </row>
    <row r="92" spans="1:9" ht="15" thickBot="1" x14ac:dyDescent="0.25">
      <c r="A92" s="210"/>
      <c r="B92" s="134" t="s">
        <v>250</v>
      </c>
      <c r="C92" s="57">
        <v>232</v>
      </c>
      <c r="D92" s="16"/>
      <c r="E92" s="16"/>
      <c r="F92" s="88"/>
      <c r="G92" s="16"/>
      <c r="H92" s="16"/>
      <c r="I92" s="248"/>
    </row>
    <row r="93" spans="1:9" ht="15" thickBot="1" x14ac:dyDescent="0.25">
      <c r="A93" s="210"/>
      <c r="B93" s="134" t="s">
        <v>94</v>
      </c>
      <c r="C93" s="55">
        <v>90</v>
      </c>
      <c r="D93" s="16"/>
      <c r="E93" s="16"/>
      <c r="F93" s="88"/>
      <c r="G93" s="16"/>
      <c r="H93" s="16"/>
      <c r="I93" s="248"/>
    </row>
    <row r="94" spans="1:9" ht="15" thickBot="1" x14ac:dyDescent="0.25">
      <c r="A94" s="210"/>
      <c r="B94" s="134" t="s">
        <v>95</v>
      </c>
      <c r="C94" s="57">
        <v>81.900000000000006</v>
      </c>
      <c r="D94" s="16"/>
      <c r="E94" s="16"/>
      <c r="F94" s="88"/>
      <c r="G94" s="16"/>
      <c r="H94" s="16"/>
      <c r="I94" s="248"/>
    </row>
    <row r="95" spans="1:9" ht="15" thickBot="1" x14ac:dyDescent="0.25">
      <c r="A95" s="210"/>
      <c r="B95" s="134" t="s">
        <v>96</v>
      </c>
      <c r="C95" s="55">
        <v>88</v>
      </c>
      <c r="D95" s="16"/>
      <c r="E95" s="16"/>
      <c r="F95" s="88"/>
      <c r="G95" s="16"/>
      <c r="H95" s="16"/>
      <c r="I95" s="248"/>
    </row>
    <row r="96" spans="1:9" ht="15" thickBot="1" x14ac:dyDescent="0.25">
      <c r="A96" s="210"/>
      <c r="B96" s="134" t="s">
        <v>97</v>
      </c>
      <c r="C96" s="57">
        <v>104.4</v>
      </c>
      <c r="D96" s="16"/>
      <c r="E96" s="16"/>
      <c r="F96" s="88"/>
      <c r="G96" s="16"/>
      <c r="H96" s="16"/>
      <c r="I96" s="248"/>
    </row>
    <row r="97" spans="1:9" x14ac:dyDescent="0.2">
      <c r="A97" s="16"/>
      <c r="B97" s="248"/>
      <c r="C97" s="16"/>
      <c r="D97" s="16"/>
      <c r="E97" s="16"/>
      <c r="F97" s="88"/>
      <c r="G97" s="16"/>
      <c r="H97" s="16"/>
      <c r="I97" s="248"/>
    </row>
    <row r="98" spans="1:9" x14ac:dyDescent="0.2">
      <c r="A98" s="16"/>
      <c r="B98" s="248"/>
      <c r="C98" s="16"/>
      <c r="D98" s="16"/>
      <c r="E98" s="16"/>
      <c r="F98" s="88"/>
      <c r="G98" s="16"/>
      <c r="H98" s="16"/>
      <c r="I98" s="248"/>
    </row>
    <row r="99" spans="1:9" x14ac:dyDescent="0.2">
      <c r="A99" s="16"/>
      <c r="B99" s="248"/>
      <c r="C99" s="16"/>
      <c r="D99" s="16"/>
      <c r="E99" s="16"/>
      <c r="F99" s="88"/>
      <c r="G99" s="16"/>
      <c r="H99" s="16"/>
      <c r="I99" s="248"/>
    </row>
    <row r="100" spans="1:9" x14ac:dyDescent="0.2">
      <c r="A100" s="248"/>
      <c r="B100" s="16"/>
      <c r="C100" s="248"/>
      <c r="D100" s="248"/>
      <c r="E100" s="248"/>
      <c r="F100" s="248"/>
      <c r="G100" s="248"/>
      <c r="H100" s="248"/>
      <c r="I100" s="248"/>
    </row>
    <row r="101" spans="1:9" x14ac:dyDescent="0.2">
      <c r="A101" s="211"/>
      <c r="B101" s="211"/>
      <c r="C101" s="211"/>
      <c r="D101" s="211"/>
      <c r="E101" s="211"/>
      <c r="F101" s="211"/>
      <c r="G101" s="211"/>
      <c r="H101" s="211"/>
    </row>
    <row r="102" spans="1:9" x14ac:dyDescent="0.2">
      <c r="A102" s="211"/>
      <c r="B102" s="211"/>
      <c r="C102" s="211"/>
      <c r="D102" s="211"/>
      <c r="E102" s="211"/>
      <c r="F102" s="211"/>
      <c r="G102" s="211"/>
      <c r="H102" s="211"/>
    </row>
    <row r="103" spans="1:9" x14ac:dyDescent="0.2">
      <c r="A103" s="211"/>
      <c r="B103" s="211"/>
      <c r="C103" s="211"/>
      <c r="D103" s="211"/>
      <c r="E103" s="211"/>
      <c r="F103" s="211"/>
      <c r="G103" s="211"/>
      <c r="H103" s="211"/>
    </row>
    <row r="104" spans="1:9" x14ac:dyDescent="0.2">
      <c r="B104" s="211"/>
      <c r="C104" s="211"/>
    </row>
  </sheetData>
  <mergeCells count="2">
    <mergeCell ref="B3:H3"/>
    <mergeCell ref="B4:H4"/>
  </mergeCells>
  <hyperlinks>
    <hyperlink ref="B1" location="'Assumptions Summary'!A1" display="Go to Assumptions Summary" xr:uid="{972FD248-4A1F-450D-A1DE-C88270D3D3E8}"/>
  </hyperlinks>
  <pageMargins left="0.7" right="0.7" top="0.75" bottom="0.75" header="0.3" footer="0.3"/>
  <pageSetup paperSize="9" scale="92" orientation="portrait" verticalDpi="0" r:id="rId1"/>
  <colBreaks count="1" manualBreakCount="1">
    <brk id="4" max="110"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79998168889431442"/>
  </sheetPr>
  <dimension ref="A1:M50"/>
  <sheetViews>
    <sheetView workbookViewId="0"/>
  </sheetViews>
  <sheetFormatPr defaultColWidth="9" defaultRowHeight="14.25" x14ac:dyDescent="0.2"/>
  <cols>
    <col min="1" max="1" width="3.625" style="24" customWidth="1"/>
    <col min="2" max="2" width="19.125" style="24" customWidth="1"/>
    <col min="3" max="3" width="19.625" style="24" customWidth="1"/>
    <col min="4" max="4" width="9.25" style="24" customWidth="1"/>
    <col min="5" max="5" width="3.125" style="24" customWidth="1"/>
    <col min="6" max="6" width="15.25" style="24" customWidth="1"/>
    <col min="7" max="7" width="25" style="24" customWidth="1"/>
    <col min="8" max="8" width="3.125" style="24" customWidth="1"/>
    <col min="9" max="9" width="25.25" style="24" customWidth="1"/>
    <col min="10" max="10" width="10.75" style="24" bestFit="1" customWidth="1"/>
    <col min="11" max="11" width="11.625" style="24" bestFit="1" customWidth="1"/>
    <col min="12" max="12" width="39.625" style="24" bestFit="1" customWidth="1"/>
    <col min="13" max="13" width="3" style="24" customWidth="1"/>
    <col min="14" max="16384" width="9" style="24"/>
  </cols>
  <sheetData>
    <row r="1" spans="1:13" ht="15" x14ac:dyDescent="0.25">
      <c r="A1" s="152"/>
      <c r="B1" s="292" t="s">
        <v>1127</v>
      </c>
      <c r="C1" s="29"/>
      <c r="D1" s="29"/>
      <c r="E1" s="29"/>
      <c r="F1" s="29"/>
      <c r="G1" s="29"/>
      <c r="H1" s="29"/>
      <c r="I1" s="29"/>
      <c r="J1" s="29"/>
      <c r="K1" s="29"/>
      <c r="L1" s="29"/>
      <c r="M1" s="29"/>
    </row>
    <row r="2" spans="1:13" ht="20.25" thickBot="1" x14ac:dyDescent="0.35">
      <c r="A2" s="29"/>
      <c r="B2" s="176" t="s">
        <v>1235</v>
      </c>
      <c r="C2" s="176"/>
      <c r="D2" s="176"/>
      <c r="E2" s="29"/>
      <c r="F2" s="29"/>
      <c r="G2" s="212"/>
      <c r="H2" s="29"/>
      <c r="I2" s="29"/>
      <c r="J2" s="29"/>
      <c r="K2" s="29"/>
      <c r="L2" s="29"/>
      <c r="M2" s="29"/>
    </row>
    <row r="3" spans="1:13" ht="15" thickTop="1" x14ac:dyDescent="0.2">
      <c r="A3" s="29"/>
      <c r="B3" s="275" t="s">
        <v>1119</v>
      </c>
      <c r="C3" s="29"/>
      <c r="D3" s="29"/>
      <c r="E3" s="29"/>
      <c r="F3" s="29"/>
      <c r="G3" s="212"/>
      <c r="H3" s="29"/>
      <c r="I3" s="29"/>
      <c r="J3" s="29"/>
      <c r="K3" s="29"/>
      <c r="L3" s="29"/>
      <c r="M3" s="29"/>
    </row>
    <row r="4" spans="1:13" ht="19.5" thickBot="1" x14ac:dyDescent="0.3">
      <c r="A4" s="29"/>
      <c r="B4" s="329" t="s">
        <v>1236</v>
      </c>
      <c r="C4" s="212"/>
      <c r="D4" s="29"/>
      <c r="E4" s="29"/>
      <c r="F4" s="193" t="s">
        <v>1147</v>
      </c>
      <c r="G4" s="29"/>
      <c r="H4" s="29"/>
      <c r="I4" s="193" t="s">
        <v>967</v>
      </c>
      <c r="J4" s="29"/>
      <c r="K4" s="29"/>
      <c r="L4" s="29"/>
      <c r="M4" s="29"/>
    </row>
    <row r="5" spans="1:13" ht="44.25" thickTop="1" thickBot="1" x14ac:dyDescent="0.25">
      <c r="A5" s="29"/>
      <c r="B5" s="214" t="s">
        <v>966</v>
      </c>
      <c r="C5" s="177" t="s">
        <v>592</v>
      </c>
      <c r="D5" s="177" t="s">
        <v>593</v>
      </c>
      <c r="E5" s="29"/>
      <c r="F5" s="177" t="s">
        <v>17</v>
      </c>
      <c r="G5" s="177" t="s">
        <v>593</v>
      </c>
      <c r="H5" s="29"/>
      <c r="I5" s="177" t="s">
        <v>17</v>
      </c>
      <c r="J5" s="177" t="s">
        <v>836</v>
      </c>
      <c r="K5" s="180" t="s">
        <v>595</v>
      </c>
      <c r="L5" s="180" t="s">
        <v>594</v>
      </c>
      <c r="M5" s="29"/>
    </row>
    <row r="6" spans="1:13" ht="15" thickBot="1" x14ac:dyDescent="0.25">
      <c r="A6" s="29"/>
      <c r="B6" s="215" t="s">
        <v>40</v>
      </c>
      <c r="C6" s="173" t="s">
        <v>596</v>
      </c>
      <c r="D6" s="62">
        <v>291</v>
      </c>
      <c r="E6" s="29"/>
      <c r="F6" s="173" t="s">
        <v>102</v>
      </c>
      <c r="G6" s="62">
        <v>190</v>
      </c>
      <c r="H6" s="29"/>
      <c r="I6" s="173" t="s">
        <v>45</v>
      </c>
      <c r="J6" s="72"/>
      <c r="K6" s="72">
        <v>0.5</v>
      </c>
      <c r="L6" s="72" t="s">
        <v>842</v>
      </c>
      <c r="M6" s="29"/>
    </row>
    <row r="7" spans="1:13" ht="15" thickBot="1" x14ac:dyDescent="0.25">
      <c r="A7" s="29"/>
      <c r="B7" s="215" t="s">
        <v>40</v>
      </c>
      <c r="C7" s="173" t="s">
        <v>597</v>
      </c>
      <c r="D7" s="61">
        <v>291</v>
      </c>
      <c r="E7" s="29"/>
      <c r="F7" s="173" t="s">
        <v>106</v>
      </c>
      <c r="G7" s="61">
        <v>60</v>
      </c>
      <c r="H7" s="29"/>
      <c r="I7" s="173" t="s">
        <v>642</v>
      </c>
      <c r="J7" s="73">
        <v>0.5</v>
      </c>
      <c r="K7" s="73"/>
      <c r="L7" s="73" t="s">
        <v>645</v>
      </c>
      <c r="M7" s="29"/>
    </row>
    <row r="8" spans="1:13" ht="15" thickBot="1" x14ac:dyDescent="0.25">
      <c r="A8" s="29"/>
      <c r="B8" s="215" t="s">
        <v>40</v>
      </c>
      <c r="C8" s="173" t="s">
        <v>598</v>
      </c>
      <c r="D8" s="62">
        <v>291</v>
      </c>
      <c r="E8" s="29"/>
      <c r="F8" s="173" t="s">
        <v>107</v>
      </c>
      <c r="G8" s="62">
        <v>109</v>
      </c>
      <c r="H8" s="29"/>
      <c r="I8" s="173" t="s">
        <v>643</v>
      </c>
      <c r="J8" s="72">
        <v>0.5</v>
      </c>
      <c r="K8" s="72"/>
      <c r="L8" s="72" t="s">
        <v>645</v>
      </c>
      <c r="M8" s="29"/>
    </row>
    <row r="9" spans="1:13" ht="15" thickBot="1" x14ac:dyDescent="0.25">
      <c r="A9" s="29"/>
      <c r="B9" s="215" t="s">
        <v>40</v>
      </c>
      <c r="C9" s="173" t="s">
        <v>599</v>
      </c>
      <c r="D9" s="61">
        <v>291</v>
      </c>
      <c r="E9" s="29"/>
      <c r="F9" s="173" t="s">
        <v>113</v>
      </c>
      <c r="G9" s="61">
        <v>120</v>
      </c>
      <c r="H9" s="29"/>
      <c r="I9" s="173" t="s">
        <v>644</v>
      </c>
      <c r="J9" s="73">
        <v>0.2</v>
      </c>
      <c r="K9" s="73"/>
      <c r="L9" s="73" t="s">
        <v>645</v>
      </c>
      <c r="M9" s="29"/>
    </row>
    <row r="10" spans="1:13" ht="15" thickBot="1" x14ac:dyDescent="0.25">
      <c r="A10" s="29"/>
      <c r="B10" s="215" t="s">
        <v>153</v>
      </c>
      <c r="C10" s="173" t="s">
        <v>600</v>
      </c>
      <c r="D10" s="62">
        <v>230</v>
      </c>
      <c r="E10" s="29"/>
      <c r="F10" s="29"/>
      <c r="G10" s="29"/>
      <c r="H10" s="29"/>
      <c r="I10" s="183" t="s">
        <v>837</v>
      </c>
      <c r="J10" s="29"/>
      <c r="K10" s="29"/>
      <c r="L10" s="29"/>
      <c r="M10" s="29"/>
    </row>
    <row r="11" spans="1:13" ht="15" thickBot="1" x14ac:dyDescent="0.25">
      <c r="A11" s="29"/>
      <c r="B11" s="215" t="s">
        <v>153</v>
      </c>
      <c r="C11" s="173" t="s">
        <v>601</v>
      </c>
      <c r="D11" s="61">
        <v>230</v>
      </c>
      <c r="E11" s="29"/>
      <c r="F11" s="183" t="s">
        <v>1199</v>
      </c>
      <c r="G11" s="29"/>
      <c r="H11" s="29"/>
      <c r="I11" s="183"/>
      <c r="J11" s="29"/>
      <c r="K11" s="29"/>
      <c r="L11" s="29"/>
      <c r="M11" s="29"/>
    </row>
    <row r="12" spans="1:13" ht="15" thickBot="1" x14ac:dyDescent="0.25">
      <c r="A12" s="29"/>
      <c r="B12" s="215" t="s">
        <v>153</v>
      </c>
      <c r="C12" s="173" t="s">
        <v>602</v>
      </c>
      <c r="D12" s="62">
        <v>230</v>
      </c>
      <c r="E12" s="29"/>
      <c r="F12" s="29"/>
      <c r="G12" s="29"/>
      <c r="H12" s="29"/>
      <c r="I12" s="29"/>
      <c r="J12" s="29"/>
      <c r="K12" s="29"/>
      <c r="L12" s="29"/>
      <c r="M12" s="29"/>
    </row>
    <row r="13" spans="1:13" ht="15" thickBot="1" x14ac:dyDescent="0.25">
      <c r="A13" s="29"/>
      <c r="B13" s="215" t="s">
        <v>153</v>
      </c>
      <c r="C13" s="173" t="s">
        <v>603</v>
      </c>
      <c r="D13" s="61">
        <v>230</v>
      </c>
      <c r="E13" s="29"/>
      <c r="F13" s="183"/>
      <c r="G13" s="29"/>
      <c r="H13" s="29"/>
      <c r="I13" s="29"/>
      <c r="J13" s="29"/>
      <c r="K13" s="29"/>
      <c r="L13" s="29"/>
      <c r="M13" s="29"/>
    </row>
    <row r="14" spans="1:13" ht="15" thickBot="1" x14ac:dyDescent="0.25">
      <c r="A14" s="29"/>
      <c r="B14" s="215" t="s">
        <v>45</v>
      </c>
      <c r="C14" s="173" t="s">
        <v>604</v>
      </c>
      <c r="D14" s="62">
        <v>219</v>
      </c>
      <c r="E14" s="29"/>
      <c r="F14" s="29"/>
      <c r="G14" s="29"/>
      <c r="H14" s="29"/>
      <c r="I14" s="29"/>
      <c r="J14" s="29"/>
      <c r="K14" s="29"/>
      <c r="L14" s="29"/>
      <c r="M14" s="29"/>
    </row>
    <row r="15" spans="1:13" ht="15" thickBot="1" x14ac:dyDescent="0.25">
      <c r="A15" s="29"/>
      <c r="B15" s="215" t="s">
        <v>45</v>
      </c>
      <c r="C15" s="173" t="s">
        <v>605</v>
      </c>
      <c r="D15" s="61">
        <v>219</v>
      </c>
      <c r="E15" s="29"/>
      <c r="F15" s="29"/>
      <c r="G15" s="29"/>
      <c r="H15" s="29"/>
      <c r="I15" s="29"/>
      <c r="J15" s="29"/>
      <c r="K15" s="29"/>
      <c r="L15" s="29"/>
      <c r="M15" s="29"/>
    </row>
    <row r="16" spans="1:13" ht="15" thickBot="1" x14ac:dyDescent="0.25">
      <c r="A16" s="29"/>
      <c r="B16" s="215" t="s">
        <v>49</v>
      </c>
      <c r="C16" s="173" t="s">
        <v>606</v>
      </c>
      <c r="D16" s="62">
        <v>294</v>
      </c>
      <c r="E16" s="29"/>
      <c r="F16" s="29"/>
      <c r="G16" s="29"/>
      <c r="H16" s="29"/>
      <c r="I16" s="29"/>
      <c r="J16" s="29"/>
      <c r="K16" s="29"/>
      <c r="L16" s="29"/>
      <c r="M16" s="29"/>
    </row>
    <row r="17" spans="1:13" ht="15" thickBot="1" x14ac:dyDescent="0.25">
      <c r="A17" s="29"/>
      <c r="B17" s="215" t="s">
        <v>49</v>
      </c>
      <c r="C17" s="173" t="s">
        <v>607</v>
      </c>
      <c r="D17" s="61">
        <v>294</v>
      </c>
      <c r="E17" s="29"/>
      <c r="F17" s="116"/>
      <c r="G17" s="29"/>
      <c r="H17" s="29"/>
      <c r="I17" s="29"/>
      <c r="J17" s="29"/>
      <c r="K17" s="29"/>
      <c r="L17" s="29"/>
      <c r="M17" s="29"/>
    </row>
    <row r="18" spans="1:13" ht="15" thickBot="1" x14ac:dyDescent="0.25">
      <c r="A18" s="29"/>
      <c r="B18" s="215" t="s">
        <v>50</v>
      </c>
      <c r="C18" s="173" t="s">
        <v>608</v>
      </c>
      <c r="D18" s="62">
        <v>251</v>
      </c>
      <c r="E18" s="29"/>
      <c r="F18" s="29"/>
      <c r="G18" s="29"/>
      <c r="H18" s="29"/>
      <c r="I18" s="29"/>
      <c r="J18" s="29"/>
      <c r="K18" s="29"/>
      <c r="L18" s="29"/>
      <c r="M18" s="29"/>
    </row>
    <row r="19" spans="1:13" ht="15" thickBot="1" x14ac:dyDescent="0.25">
      <c r="A19" s="29"/>
      <c r="B19" s="215" t="s">
        <v>50</v>
      </c>
      <c r="C19" s="173" t="s">
        <v>609</v>
      </c>
      <c r="D19" s="61">
        <v>251</v>
      </c>
      <c r="E19" s="29"/>
      <c r="F19" s="29"/>
      <c r="G19" s="29"/>
      <c r="H19" s="29"/>
      <c r="I19" s="29"/>
      <c r="J19" s="29"/>
      <c r="K19" s="29"/>
      <c r="L19" s="29"/>
      <c r="M19" s="29"/>
    </row>
    <row r="20" spans="1:13" ht="15" thickBot="1" x14ac:dyDescent="0.25">
      <c r="A20" s="29"/>
      <c r="B20" s="215" t="s">
        <v>51</v>
      </c>
      <c r="C20" s="173" t="s">
        <v>610</v>
      </c>
      <c r="D20" s="62">
        <v>172</v>
      </c>
      <c r="E20" s="29"/>
      <c r="F20" s="29"/>
      <c r="G20" s="29"/>
      <c r="H20" s="29"/>
      <c r="I20" s="29"/>
      <c r="J20" s="29"/>
      <c r="K20" s="29"/>
      <c r="L20" s="29"/>
      <c r="M20" s="29"/>
    </row>
    <row r="21" spans="1:13" ht="15" thickBot="1" x14ac:dyDescent="0.25">
      <c r="A21" s="29"/>
      <c r="B21" s="215" t="s">
        <v>51</v>
      </c>
      <c r="C21" s="173" t="s">
        <v>611</v>
      </c>
      <c r="D21" s="61">
        <v>172</v>
      </c>
      <c r="E21" s="29"/>
      <c r="F21" s="29"/>
      <c r="G21" s="29"/>
      <c r="H21" s="29"/>
      <c r="I21" s="29"/>
      <c r="J21" s="29"/>
      <c r="K21" s="29"/>
      <c r="L21" s="29"/>
      <c r="M21" s="29"/>
    </row>
    <row r="22" spans="1:13" ht="15" thickBot="1" x14ac:dyDescent="0.25">
      <c r="A22" s="29"/>
      <c r="B22" s="215" t="s">
        <v>52</v>
      </c>
      <c r="C22" s="173" t="s">
        <v>612</v>
      </c>
      <c r="D22" s="62">
        <v>222</v>
      </c>
      <c r="E22" s="29"/>
      <c r="F22" s="275"/>
      <c r="G22" s="29"/>
      <c r="H22" s="29"/>
      <c r="I22" s="29"/>
      <c r="J22" s="29"/>
      <c r="K22" s="29"/>
      <c r="L22" s="29"/>
      <c r="M22" s="29"/>
    </row>
    <row r="23" spans="1:13" ht="15" thickBot="1" x14ac:dyDescent="0.25">
      <c r="A23" s="29"/>
      <c r="B23" s="215" t="s">
        <v>52</v>
      </c>
      <c r="C23" s="173" t="s">
        <v>613</v>
      </c>
      <c r="D23" s="61">
        <v>222</v>
      </c>
      <c r="E23" s="29"/>
      <c r="F23" s="29"/>
      <c r="G23" s="29"/>
      <c r="H23" s="29"/>
      <c r="I23" s="29"/>
      <c r="J23" s="29"/>
      <c r="K23" s="29"/>
      <c r="L23" s="29"/>
      <c r="M23" s="29"/>
    </row>
    <row r="24" spans="1:13" ht="15" thickBot="1" x14ac:dyDescent="0.25">
      <c r="A24" s="29"/>
      <c r="B24" s="215" t="s">
        <v>154</v>
      </c>
      <c r="C24" s="173" t="s">
        <v>614</v>
      </c>
      <c r="D24" s="62">
        <v>110</v>
      </c>
      <c r="E24" s="29"/>
      <c r="F24" s="29"/>
      <c r="G24" s="29"/>
      <c r="H24" s="29"/>
      <c r="I24" s="29"/>
      <c r="J24" s="29"/>
      <c r="K24" s="29"/>
      <c r="L24" s="29"/>
      <c r="M24" s="29"/>
    </row>
    <row r="25" spans="1:13" ht="15" thickBot="1" x14ac:dyDescent="0.25">
      <c r="A25" s="29"/>
      <c r="B25" s="215" t="s">
        <v>154</v>
      </c>
      <c r="C25" s="173" t="s">
        <v>615</v>
      </c>
      <c r="D25" s="61">
        <v>110</v>
      </c>
      <c r="E25" s="29"/>
      <c r="F25" s="29"/>
      <c r="G25" s="29"/>
      <c r="H25" s="29"/>
      <c r="I25" s="29"/>
      <c r="J25" s="29"/>
      <c r="K25" s="29"/>
      <c r="L25" s="29"/>
      <c r="M25" s="29"/>
    </row>
    <row r="26" spans="1:13" ht="15" thickBot="1" x14ac:dyDescent="0.25">
      <c r="A26" s="29"/>
      <c r="B26" s="215" t="s">
        <v>154</v>
      </c>
      <c r="C26" s="173" t="s">
        <v>616</v>
      </c>
      <c r="D26" s="62">
        <v>110</v>
      </c>
      <c r="E26" s="29"/>
      <c r="F26" s="29"/>
      <c r="G26" s="29"/>
      <c r="H26" s="29"/>
      <c r="I26" s="29"/>
      <c r="J26" s="29"/>
      <c r="K26" s="29"/>
      <c r="L26" s="29"/>
      <c r="M26" s="29"/>
    </row>
    <row r="27" spans="1:13" ht="15" thickBot="1" x14ac:dyDescent="0.25">
      <c r="A27" s="29"/>
      <c r="B27" s="215" t="s">
        <v>154</v>
      </c>
      <c r="C27" s="173" t="s">
        <v>617</v>
      </c>
      <c r="D27" s="61">
        <v>110</v>
      </c>
      <c r="E27" s="29"/>
      <c r="F27" s="29"/>
      <c r="G27" s="29"/>
      <c r="H27" s="29"/>
      <c r="I27" s="29"/>
      <c r="J27" s="29"/>
      <c r="K27" s="29"/>
      <c r="L27" s="29"/>
      <c r="M27" s="29"/>
    </row>
    <row r="28" spans="1:13" ht="15" thickBot="1" x14ac:dyDescent="0.25">
      <c r="A28" s="29"/>
      <c r="B28" s="215" t="s">
        <v>55</v>
      </c>
      <c r="C28" s="173" t="s">
        <v>618</v>
      </c>
      <c r="D28" s="62">
        <v>350</v>
      </c>
      <c r="E28" s="29"/>
      <c r="F28" s="29"/>
      <c r="G28" s="29"/>
      <c r="H28" s="29"/>
      <c r="I28" s="29"/>
      <c r="J28" s="29"/>
      <c r="K28" s="29"/>
      <c r="L28" s="29"/>
      <c r="M28" s="29"/>
    </row>
    <row r="29" spans="1:13" ht="15" thickBot="1" x14ac:dyDescent="0.25">
      <c r="A29" s="29"/>
      <c r="B29" s="215" t="s">
        <v>56</v>
      </c>
      <c r="C29" s="173" t="s">
        <v>619</v>
      </c>
      <c r="D29" s="61">
        <v>170</v>
      </c>
      <c r="E29" s="29"/>
      <c r="F29" s="29"/>
      <c r="G29" s="29"/>
      <c r="H29" s="29"/>
      <c r="I29" s="29"/>
      <c r="J29" s="29"/>
      <c r="K29" s="29"/>
      <c r="L29" s="29"/>
      <c r="M29" s="29"/>
    </row>
    <row r="30" spans="1:13" ht="15" thickBot="1" x14ac:dyDescent="0.25">
      <c r="A30" s="29"/>
      <c r="B30" s="215" t="s">
        <v>56</v>
      </c>
      <c r="C30" s="173" t="s">
        <v>620</v>
      </c>
      <c r="D30" s="62">
        <v>170</v>
      </c>
      <c r="E30" s="29"/>
      <c r="F30" s="29"/>
      <c r="G30" s="29"/>
      <c r="H30" s="29"/>
      <c r="I30" s="29"/>
      <c r="J30" s="29"/>
      <c r="K30" s="29"/>
      <c r="L30" s="29"/>
      <c r="M30" s="29"/>
    </row>
    <row r="31" spans="1:13" ht="15" thickBot="1" x14ac:dyDescent="0.25">
      <c r="A31" s="29"/>
      <c r="B31" s="215" t="s">
        <v>57</v>
      </c>
      <c r="C31" s="173" t="s">
        <v>621</v>
      </c>
      <c r="D31" s="61">
        <v>183</v>
      </c>
      <c r="E31" s="29"/>
      <c r="F31" s="29"/>
      <c r="G31" s="29"/>
      <c r="H31" s="29"/>
      <c r="I31" s="29"/>
      <c r="J31" s="29"/>
      <c r="K31" s="29"/>
      <c r="L31" s="29"/>
      <c r="M31" s="29"/>
    </row>
    <row r="32" spans="1:13" ht="15" thickBot="1" x14ac:dyDescent="0.25">
      <c r="A32" s="29"/>
      <c r="B32" s="215" t="s">
        <v>57</v>
      </c>
      <c r="C32" s="173" t="s">
        <v>622</v>
      </c>
      <c r="D32" s="62">
        <v>183</v>
      </c>
      <c r="E32" s="29"/>
      <c r="F32" s="29"/>
      <c r="G32" s="29"/>
      <c r="H32" s="29"/>
      <c r="I32" s="29"/>
      <c r="J32" s="29"/>
      <c r="K32" s="29"/>
      <c r="L32" s="29"/>
      <c r="M32" s="29"/>
    </row>
    <row r="33" spans="1:13" ht="15" thickBot="1" x14ac:dyDescent="0.25">
      <c r="A33" s="29"/>
      <c r="B33" s="215" t="s">
        <v>57</v>
      </c>
      <c r="C33" s="173" t="s">
        <v>623</v>
      </c>
      <c r="D33" s="61">
        <v>183</v>
      </c>
      <c r="E33" s="29"/>
      <c r="F33" s="29"/>
      <c r="G33" s="29"/>
      <c r="H33" s="29"/>
      <c r="I33" s="29"/>
      <c r="J33" s="29"/>
      <c r="K33" s="29"/>
      <c r="L33" s="29"/>
      <c r="M33" s="29"/>
    </row>
    <row r="34" spans="1:13" ht="15" thickBot="1" x14ac:dyDescent="0.25">
      <c r="A34" s="29"/>
      <c r="B34" s="215" t="s">
        <v>58</v>
      </c>
      <c r="C34" s="173" t="s">
        <v>624</v>
      </c>
      <c r="D34" s="62">
        <v>140</v>
      </c>
      <c r="E34" s="29"/>
      <c r="F34" s="29"/>
      <c r="G34" s="29"/>
      <c r="H34" s="29"/>
      <c r="I34" s="29"/>
      <c r="J34" s="29"/>
      <c r="K34" s="29"/>
      <c r="L34" s="29"/>
      <c r="M34" s="29"/>
    </row>
    <row r="35" spans="1:13" ht="15" thickBot="1" x14ac:dyDescent="0.25">
      <c r="A35" s="29"/>
      <c r="B35" s="215" t="s">
        <v>58</v>
      </c>
      <c r="C35" s="173" t="s">
        <v>625</v>
      </c>
      <c r="D35" s="61">
        <v>140</v>
      </c>
      <c r="E35" s="29"/>
      <c r="F35" s="29"/>
      <c r="G35" s="29"/>
      <c r="H35" s="29"/>
      <c r="I35" s="29"/>
      <c r="J35" s="29"/>
      <c r="K35" s="29"/>
      <c r="L35" s="29"/>
      <c r="M35" s="29"/>
    </row>
    <row r="36" spans="1:13" ht="15" thickBot="1" x14ac:dyDescent="0.25">
      <c r="A36" s="29"/>
      <c r="B36" s="215" t="s">
        <v>58</v>
      </c>
      <c r="C36" s="173" t="s">
        <v>626</v>
      </c>
      <c r="D36" s="62">
        <v>140</v>
      </c>
      <c r="E36" s="29"/>
      <c r="F36" s="29"/>
      <c r="G36" s="29"/>
      <c r="H36" s="29"/>
      <c r="I36" s="29"/>
      <c r="J36" s="29"/>
      <c r="K36" s="29"/>
      <c r="L36" s="29"/>
      <c r="M36" s="29"/>
    </row>
    <row r="37" spans="1:13" ht="15" thickBot="1" x14ac:dyDescent="0.25">
      <c r="A37" s="29"/>
      <c r="B37" s="215" t="s">
        <v>59</v>
      </c>
      <c r="C37" s="173" t="s">
        <v>627</v>
      </c>
      <c r="D37" s="61">
        <v>178</v>
      </c>
      <c r="E37" s="29"/>
      <c r="F37" s="29"/>
      <c r="G37" s="29"/>
      <c r="H37" s="29"/>
      <c r="I37" s="29"/>
      <c r="J37" s="29"/>
      <c r="K37" s="29"/>
      <c r="L37" s="29"/>
      <c r="M37" s="29"/>
    </row>
    <row r="38" spans="1:13" ht="15" thickBot="1" x14ac:dyDescent="0.25">
      <c r="A38" s="29"/>
      <c r="B38" s="215" t="s">
        <v>61</v>
      </c>
      <c r="C38" s="173" t="s">
        <v>628</v>
      </c>
      <c r="D38" s="62">
        <v>305</v>
      </c>
      <c r="E38" s="29"/>
      <c r="F38" s="29"/>
      <c r="G38" s="29"/>
      <c r="H38" s="29"/>
      <c r="I38" s="29"/>
      <c r="J38" s="29"/>
      <c r="K38" s="29"/>
      <c r="L38" s="29"/>
      <c r="M38" s="29"/>
    </row>
    <row r="39" spans="1:13" ht="15" thickBot="1" x14ac:dyDescent="0.25">
      <c r="A39" s="29"/>
      <c r="B39" s="215" t="s">
        <v>61</v>
      </c>
      <c r="C39" s="173" t="s">
        <v>629</v>
      </c>
      <c r="D39" s="61">
        <v>305</v>
      </c>
      <c r="E39" s="29"/>
      <c r="F39" s="29"/>
      <c r="G39" s="29"/>
      <c r="H39" s="29"/>
      <c r="I39" s="29"/>
      <c r="J39" s="29"/>
      <c r="K39" s="29"/>
      <c r="L39" s="29"/>
      <c r="M39" s="29"/>
    </row>
    <row r="40" spans="1:13" ht="15" thickBot="1" x14ac:dyDescent="0.25">
      <c r="A40" s="29"/>
      <c r="B40" s="215" t="s">
        <v>60</v>
      </c>
      <c r="C40" s="173" t="s">
        <v>630</v>
      </c>
      <c r="D40" s="62">
        <v>347</v>
      </c>
      <c r="E40" s="29"/>
      <c r="F40" s="29"/>
      <c r="G40" s="29"/>
      <c r="H40" s="29"/>
      <c r="I40" s="29"/>
      <c r="J40" s="29"/>
      <c r="K40" s="29"/>
      <c r="L40" s="29"/>
      <c r="M40" s="29"/>
    </row>
    <row r="41" spans="1:13" ht="15" thickBot="1" x14ac:dyDescent="0.25">
      <c r="A41" s="29"/>
      <c r="B41" s="215" t="s">
        <v>60</v>
      </c>
      <c r="C41" s="173" t="s">
        <v>631</v>
      </c>
      <c r="D41" s="61">
        <v>310</v>
      </c>
      <c r="E41" s="29"/>
      <c r="F41" s="29"/>
      <c r="G41" s="29"/>
      <c r="H41" s="29"/>
      <c r="I41" s="29"/>
      <c r="J41" s="29"/>
      <c r="K41" s="29"/>
      <c r="L41" s="29"/>
      <c r="M41" s="29"/>
    </row>
    <row r="42" spans="1:13" ht="15" thickBot="1" x14ac:dyDescent="0.25">
      <c r="A42" s="29"/>
      <c r="B42" s="215" t="s">
        <v>60</v>
      </c>
      <c r="C42" s="173" t="s">
        <v>632</v>
      </c>
      <c r="D42" s="62">
        <v>347</v>
      </c>
      <c r="E42" s="29"/>
      <c r="F42" s="29"/>
      <c r="G42" s="29"/>
      <c r="H42" s="29"/>
      <c r="I42" s="29"/>
      <c r="J42" s="29"/>
      <c r="K42" s="29"/>
      <c r="L42" s="29"/>
      <c r="M42" s="29"/>
    </row>
    <row r="43" spans="1:13" ht="15" thickBot="1" x14ac:dyDescent="0.25">
      <c r="A43" s="29"/>
      <c r="B43" s="215" t="s">
        <v>60</v>
      </c>
      <c r="C43" s="173" t="s">
        <v>633</v>
      </c>
      <c r="D43" s="61">
        <v>347</v>
      </c>
      <c r="E43" s="29"/>
      <c r="F43" s="29"/>
      <c r="G43" s="29"/>
      <c r="H43" s="29"/>
      <c r="I43" s="29"/>
      <c r="J43" s="29"/>
      <c r="K43" s="29"/>
      <c r="L43" s="29"/>
      <c r="M43" s="29"/>
    </row>
    <row r="44" spans="1:13" ht="15" thickBot="1" x14ac:dyDescent="0.25">
      <c r="A44" s="29"/>
      <c r="B44" s="215" t="s">
        <v>155</v>
      </c>
      <c r="C44" s="173" t="s">
        <v>634</v>
      </c>
      <c r="D44" s="62">
        <v>210</v>
      </c>
      <c r="E44" s="29"/>
      <c r="F44" s="29"/>
      <c r="G44" s="29"/>
      <c r="H44" s="29"/>
      <c r="I44" s="29"/>
      <c r="J44" s="29"/>
      <c r="K44" s="29"/>
      <c r="L44" s="29"/>
      <c r="M44" s="29"/>
    </row>
    <row r="45" spans="1:13" ht="15" thickBot="1" x14ac:dyDescent="0.25">
      <c r="A45" s="29"/>
      <c r="B45" s="215" t="s">
        <v>155</v>
      </c>
      <c r="C45" s="173" t="s">
        <v>635</v>
      </c>
      <c r="D45" s="61">
        <v>210</v>
      </c>
      <c r="E45" s="29"/>
      <c r="F45" s="29"/>
      <c r="G45" s="29"/>
      <c r="H45" s="29"/>
      <c r="I45" s="29"/>
      <c r="J45" s="29"/>
      <c r="K45" s="29"/>
      <c r="L45" s="29"/>
      <c r="M45" s="29"/>
    </row>
    <row r="46" spans="1:13" ht="15" thickBot="1" x14ac:dyDescent="0.25">
      <c r="A46" s="29"/>
      <c r="B46" s="215" t="s">
        <v>155</v>
      </c>
      <c r="C46" s="173" t="s">
        <v>636</v>
      </c>
      <c r="D46" s="62">
        <v>225</v>
      </c>
      <c r="E46" s="29"/>
      <c r="F46" s="29"/>
      <c r="G46" s="29"/>
      <c r="H46" s="29"/>
      <c r="I46" s="29"/>
      <c r="J46" s="29"/>
      <c r="K46" s="29"/>
      <c r="L46" s="29"/>
      <c r="M46" s="29"/>
    </row>
    <row r="47" spans="1:13" ht="15" thickBot="1" x14ac:dyDescent="0.25">
      <c r="A47" s="29"/>
      <c r="B47" s="215" t="s">
        <v>155</v>
      </c>
      <c r="C47" s="173" t="s">
        <v>637</v>
      </c>
      <c r="D47" s="61">
        <v>228</v>
      </c>
      <c r="E47" s="29"/>
      <c r="F47" s="29"/>
      <c r="G47" s="29"/>
      <c r="H47" s="29"/>
      <c r="I47" s="29"/>
      <c r="J47" s="29"/>
      <c r="K47" s="29"/>
      <c r="L47" s="29"/>
      <c r="M47" s="29"/>
    </row>
    <row r="48" spans="1:13" x14ac:dyDescent="0.2">
      <c r="A48" s="29"/>
      <c r="B48" s="212"/>
      <c r="C48" s="29"/>
      <c r="D48" s="29"/>
      <c r="E48" s="29"/>
      <c r="F48" s="29"/>
      <c r="G48" s="29"/>
      <c r="H48" s="29"/>
      <c r="I48" s="29"/>
      <c r="J48" s="29"/>
      <c r="K48" s="29"/>
      <c r="L48" s="29"/>
      <c r="M48" s="29"/>
    </row>
    <row r="49" spans="1:13" x14ac:dyDescent="0.2">
      <c r="A49" s="29"/>
      <c r="B49" s="29"/>
      <c r="C49" s="275"/>
      <c r="D49" s="29"/>
      <c r="E49" s="29"/>
      <c r="F49" s="29"/>
      <c r="G49" s="29"/>
      <c r="H49" s="29"/>
      <c r="I49" s="29"/>
      <c r="J49" s="29"/>
      <c r="K49" s="29"/>
      <c r="L49" s="29"/>
      <c r="M49" s="29"/>
    </row>
    <row r="50" spans="1:13" x14ac:dyDescent="0.2">
      <c r="A50" s="29"/>
      <c r="B50" s="212"/>
      <c r="C50" s="29"/>
      <c r="D50" s="29"/>
      <c r="E50" s="29"/>
      <c r="F50" s="29"/>
      <c r="G50" s="29"/>
      <c r="H50" s="29"/>
      <c r="I50" s="29"/>
      <c r="J50" s="29"/>
      <c r="K50" s="29"/>
      <c r="L50" s="29"/>
      <c r="M50" s="29"/>
    </row>
  </sheetData>
  <hyperlinks>
    <hyperlink ref="B1" location="'Assumptions Summary'!A1" display="Go to Assumptions Summary" xr:uid="{32160403-AE85-482E-AB44-15E3DE103BF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F62"/>
  <sheetViews>
    <sheetView tabSelected="1" zoomScaleNormal="100" workbookViewId="0"/>
  </sheetViews>
  <sheetFormatPr defaultColWidth="9" defaultRowHeight="14.25" x14ac:dyDescent="0.2"/>
  <cols>
    <col min="1" max="1" width="3.125" style="131" customWidth="1"/>
    <col min="2" max="2" width="50.375" style="131" customWidth="1"/>
    <col min="3" max="3" width="26.75" style="131" customWidth="1"/>
    <col min="4" max="4" width="68.25" style="131" customWidth="1"/>
    <col min="5" max="5" width="78.25" style="131" customWidth="1"/>
    <col min="6" max="6" width="3.125" style="131" customWidth="1"/>
    <col min="7" max="16384" width="9" style="131"/>
  </cols>
  <sheetData>
    <row r="1" spans="1:6" ht="15" x14ac:dyDescent="0.25">
      <c r="A1" s="152"/>
      <c r="B1" s="130"/>
      <c r="C1" s="130"/>
      <c r="D1" s="130"/>
      <c r="E1" s="130"/>
      <c r="F1" s="130"/>
    </row>
    <row r="2" spans="1:6" ht="20.25" thickBot="1" x14ac:dyDescent="0.35">
      <c r="A2" s="130"/>
      <c r="B2" s="406" t="s">
        <v>1314</v>
      </c>
      <c r="C2" s="406"/>
      <c r="D2" s="130"/>
      <c r="E2" s="130"/>
      <c r="F2" s="130"/>
    </row>
    <row r="3" spans="1:6" ht="15" thickTop="1" x14ac:dyDescent="0.2">
      <c r="A3" s="130"/>
      <c r="B3" s="114" t="s">
        <v>1309</v>
      </c>
      <c r="C3" s="130"/>
      <c r="D3" s="130"/>
      <c r="E3" s="130"/>
      <c r="F3" s="130"/>
    </row>
    <row r="4" spans="1:6" ht="15" thickBot="1" x14ac:dyDescent="0.25">
      <c r="A4" s="130"/>
      <c r="B4" s="130"/>
      <c r="C4" s="130"/>
      <c r="D4" s="130"/>
      <c r="E4" s="130"/>
      <c r="F4" s="130"/>
    </row>
    <row r="5" spans="1:6" ht="15" thickBot="1" x14ac:dyDescent="0.25">
      <c r="A5" s="130"/>
      <c r="B5" s="407" t="s">
        <v>564</v>
      </c>
      <c r="C5" s="407"/>
      <c r="D5" s="407"/>
      <c r="E5" s="130"/>
      <c r="F5" s="130"/>
    </row>
    <row r="6" spans="1:6" ht="15" thickBot="1" x14ac:dyDescent="0.25">
      <c r="A6" s="130"/>
      <c r="B6" s="140" t="s">
        <v>565</v>
      </c>
      <c r="C6" s="140" t="s">
        <v>586</v>
      </c>
      <c r="D6" s="143" t="s">
        <v>317</v>
      </c>
      <c r="E6" s="130"/>
      <c r="F6" s="130"/>
    </row>
    <row r="7" spans="1:6" ht="26.25" thickBot="1" x14ac:dyDescent="0.25">
      <c r="A7" s="130"/>
      <c r="B7" s="123">
        <v>1</v>
      </c>
      <c r="C7" s="124">
        <v>43672</v>
      </c>
      <c r="D7" s="403" t="s">
        <v>1310</v>
      </c>
      <c r="E7" s="130"/>
      <c r="F7" s="130"/>
    </row>
    <row r="8" spans="1:6" ht="15" thickBot="1" x14ac:dyDescent="0.25">
      <c r="A8" s="130"/>
      <c r="B8" s="126"/>
      <c r="C8" s="127"/>
      <c r="D8" s="128"/>
      <c r="E8" s="130"/>
      <c r="F8" s="130"/>
    </row>
    <row r="9" spans="1:6" ht="15" thickBot="1" x14ac:dyDescent="0.25">
      <c r="A9" s="130"/>
      <c r="B9" s="123"/>
      <c r="C9" s="124"/>
      <c r="D9" s="125"/>
      <c r="E9" s="130"/>
      <c r="F9" s="130"/>
    </row>
    <row r="10" spans="1:6" ht="15" thickBot="1" x14ac:dyDescent="0.25">
      <c r="A10" s="130"/>
      <c r="B10" s="129"/>
      <c r="C10" s="127"/>
      <c r="D10" s="128"/>
      <c r="E10" s="130"/>
      <c r="F10" s="130"/>
    </row>
    <row r="11" spans="1:6" ht="15" thickBot="1" x14ac:dyDescent="0.25">
      <c r="A11" s="130"/>
      <c r="B11" s="123"/>
      <c r="C11" s="124"/>
      <c r="D11" s="125"/>
      <c r="E11" s="130"/>
      <c r="F11" s="130"/>
    </row>
    <row r="12" spans="1:6" ht="15" thickBot="1" x14ac:dyDescent="0.25">
      <c r="A12" s="130"/>
      <c r="B12" s="129"/>
      <c r="C12" s="127"/>
      <c r="D12" s="128"/>
      <c r="E12" s="130"/>
      <c r="F12" s="130"/>
    </row>
    <row r="13" spans="1:6" x14ac:dyDescent="0.2">
      <c r="A13" s="130"/>
      <c r="B13" s="130"/>
      <c r="C13" s="130"/>
      <c r="D13" s="130"/>
      <c r="E13" s="130"/>
      <c r="F13" s="130"/>
    </row>
    <row r="14" spans="1:6" x14ac:dyDescent="0.2">
      <c r="A14" s="130"/>
      <c r="B14" s="130"/>
      <c r="C14" s="130"/>
      <c r="D14" s="130"/>
      <c r="E14" s="130"/>
      <c r="F14" s="130"/>
    </row>
    <row r="15" spans="1:6" ht="17.25" thickBot="1" x14ac:dyDescent="0.3">
      <c r="A15" s="130"/>
      <c r="B15" s="136" t="s">
        <v>566</v>
      </c>
      <c r="C15" s="141"/>
      <c r="D15" s="141"/>
      <c r="E15" s="141"/>
      <c r="F15" s="130"/>
    </row>
    <row r="16" spans="1:6" ht="15.75" thickTop="1" thickBot="1" x14ac:dyDescent="0.25">
      <c r="A16" s="130"/>
      <c r="B16" s="140" t="s">
        <v>549</v>
      </c>
      <c r="C16" s="140" t="s">
        <v>560</v>
      </c>
      <c r="D16" s="140" t="s">
        <v>317</v>
      </c>
      <c r="E16" s="140" t="s">
        <v>318</v>
      </c>
      <c r="F16" s="130"/>
    </row>
    <row r="17" spans="1:6" ht="29.25" customHeight="1" thickBot="1" x14ac:dyDescent="0.25">
      <c r="A17" s="130"/>
      <c r="B17" s="334" t="s">
        <v>474</v>
      </c>
      <c r="C17" s="415" t="s">
        <v>1214</v>
      </c>
      <c r="D17" s="336" t="s">
        <v>1215</v>
      </c>
      <c r="E17" s="336" t="s">
        <v>1124</v>
      </c>
      <c r="F17" s="130"/>
    </row>
    <row r="18" spans="1:6" ht="15" thickBot="1" x14ac:dyDescent="0.25">
      <c r="A18" s="130"/>
      <c r="B18" s="335" t="s">
        <v>423</v>
      </c>
      <c r="C18" s="416"/>
      <c r="D18" s="338" t="s">
        <v>423</v>
      </c>
      <c r="E18" s="338" t="s">
        <v>1124</v>
      </c>
      <c r="F18" s="130"/>
    </row>
    <row r="19" spans="1:6" ht="29.25" thickBot="1" x14ac:dyDescent="0.25">
      <c r="A19" s="130"/>
      <c r="B19" s="334" t="s">
        <v>1308</v>
      </c>
      <c r="C19" s="337" t="s">
        <v>469</v>
      </c>
      <c r="D19" s="336" t="s">
        <v>719</v>
      </c>
      <c r="E19" s="336" t="s">
        <v>1125</v>
      </c>
      <c r="F19" s="130"/>
    </row>
    <row r="20" spans="1:6" ht="43.5" thickBot="1" x14ac:dyDescent="0.25">
      <c r="A20" s="130"/>
      <c r="B20" s="335" t="s">
        <v>1126</v>
      </c>
      <c r="C20" s="339" t="s">
        <v>550</v>
      </c>
      <c r="D20" s="338" t="s">
        <v>1209</v>
      </c>
      <c r="E20" s="338" t="s">
        <v>1208</v>
      </c>
      <c r="F20" s="130"/>
    </row>
    <row r="21" spans="1:6" ht="29.25" thickBot="1" x14ac:dyDescent="0.25">
      <c r="A21" s="130"/>
      <c r="B21" s="334" t="s">
        <v>300</v>
      </c>
      <c r="C21" s="408" t="s">
        <v>551</v>
      </c>
      <c r="D21" s="336" t="s">
        <v>301</v>
      </c>
      <c r="E21" s="336" t="s">
        <v>342</v>
      </c>
      <c r="F21" s="130"/>
    </row>
    <row r="22" spans="1:6" ht="15" thickBot="1" x14ac:dyDescent="0.25">
      <c r="A22" s="130"/>
      <c r="B22" s="335" t="s">
        <v>302</v>
      </c>
      <c r="C22" s="409"/>
      <c r="D22" s="338" t="s">
        <v>303</v>
      </c>
      <c r="E22" s="338" t="s">
        <v>713</v>
      </c>
      <c r="F22" s="130"/>
    </row>
    <row r="23" spans="1:6" ht="29.25" thickBot="1" x14ac:dyDescent="0.25">
      <c r="A23" s="130"/>
      <c r="B23" s="334" t="s">
        <v>328</v>
      </c>
      <c r="C23" s="410" t="s">
        <v>552</v>
      </c>
      <c r="D23" s="336" t="s">
        <v>335</v>
      </c>
      <c r="E23" s="336" t="s">
        <v>1106</v>
      </c>
      <c r="F23" s="130"/>
    </row>
    <row r="24" spans="1:6" ht="29.25" thickBot="1" x14ac:dyDescent="0.25">
      <c r="A24" s="130"/>
      <c r="B24" s="335" t="s">
        <v>1129</v>
      </c>
      <c r="C24" s="411"/>
      <c r="D24" s="338" t="s">
        <v>1130</v>
      </c>
      <c r="E24" s="338" t="s">
        <v>1290</v>
      </c>
      <c r="F24" s="130"/>
    </row>
    <row r="25" spans="1:6" ht="29.25" thickBot="1" x14ac:dyDescent="0.25">
      <c r="A25" s="130"/>
      <c r="B25" s="334" t="s">
        <v>188</v>
      </c>
      <c r="C25" s="411"/>
      <c r="D25" s="336" t="s">
        <v>319</v>
      </c>
      <c r="E25" s="336" t="s">
        <v>1106</v>
      </c>
      <c r="F25" s="130"/>
    </row>
    <row r="26" spans="1:6" ht="15" thickBot="1" x14ac:dyDescent="0.25">
      <c r="A26" s="130"/>
      <c r="B26" s="335" t="s">
        <v>368</v>
      </c>
      <c r="C26" s="411"/>
      <c r="D26" s="338" t="s">
        <v>298</v>
      </c>
      <c r="E26" s="338" t="s">
        <v>299</v>
      </c>
      <c r="F26" s="130"/>
    </row>
    <row r="27" spans="1:6" ht="29.25" thickBot="1" x14ac:dyDescent="0.25">
      <c r="A27" s="130"/>
      <c r="B27" s="334" t="s">
        <v>263</v>
      </c>
      <c r="C27" s="411"/>
      <c r="D27" s="336" t="s">
        <v>320</v>
      </c>
      <c r="E27" s="336" t="s">
        <v>1106</v>
      </c>
      <c r="F27" s="130"/>
    </row>
    <row r="28" spans="1:6" ht="29.25" thickBot="1" x14ac:dyDescent="0.25">
      <c r="A28" s="130"/>
      <c r="B28" s="335" t="s">
        <v>387</v>
      </c>
      <c r="C28" s="411"/>
      <c r="D28" s="338" t="s">
        <v>334</v>
      </c>
      <c r="E28" s="338" t="s">
        <v>1290</v>
      </c>
      <c r="F28" s="130"/>
    </row>
    <row r="29" spans="1:6" ht="29.25" thickBot="1" x14ac:dyDescent="0.25">
      <c r="A29" s="130"/>
      <c r="B29" s="334" t="s">
        <v>523</v>
      </c>
      <c r="C29" s="411"/>
      <c r="D29" s="336" t="s">
        <v>527</v>
      </c>
      <c r="E29" s="336" t="s">
        <v>1290</v>
      </c>
      <c r="F29" s="130"/>
    </row>
    <row r="30" spans="1:6" ht="29.25" thickBot="1" x14ac:dyDescent="0.25">
      <c r="A30" s="130"/>
      <c r="B30" s="335" t="s">
        <v>387</v>
      </c>
      <c r="C30" s="412"/>
      <c r="D30" s="338" t="s">
        <v>385</v>
      </c>
      <c r="E30" s="338" t="s">
        <v>1289</v>
      </c>
      <c r="F30" s="130"/>
    </row>
    <row r="31" spans="1:6" ht="43.5" thickBot="1" x14ac:dyDescent="0.25">
      <c r="A31" s="130"/>
      <c r="B31" s="334" t="s">
        <v>989</v>
      </c>
      <c r="C31" s="419" t="s">
        <v>557</v>
      </c>
      <c r="D31" s="336" t="s">
        <v>993</v>
      </c>
      <c r="E31" s="336" t="s">
        <v>1292</v>
      </c>
      <c r="F31" s="130"/>
    </row>
    <row r="32" spans="1:6" ht="57.75" thickBot="1" x14ac:dyDescent="0.25">
      <c r="A32" s="130"/>
      <c r="B32" s="335" t="s">
        <v>990</v>
      </c>
      <c r="C32" s="420"/>
      <c r="D32" s="338" t="s">
        <v>1132</v>
      </c>
      <c r="E32" s="338" t="s">
        <v>1289</v>
      </c>
      <c r="F32" s="130"/>
    </row>
    <row r="33" spans="1:6" ht="57.75" thickBot="1" x14ac:dyDescent="0.25">
      <c r="A33" s="130"/>
      <c r="B33" s="334" t="s">
        <v>1133</v>
      </c>
      <c r="C33" s="420"/>
      <c r="D33" s="336" t="s">
        <v>1131</v>
      </c>
      <c r="E33" s="336" t="s">
        <v>1291</v>
      </c>
      <c r="F33" s="130"/>
    </row>
    <row r="34" spans="1:6" ht="72" thickBot="1" x14ac:dyDescent="0.25">
      <c r="A34" s="130"/>
      <c r="B34" s="335" t="s">
        <v>1134</v>
      </c>
      <c r="C34" s="420"/>
      <c r="D34" s="338" t="s">
        <v>1206</v>
      </c>
      <c r="E34" s="338" t="s">
        <v>1292</v>
      </c>
      <c r="F34" s="130"/>
    </row>
    <row r="35" spans="1:6" ht="15" thickBot="1" x14ac:dyDescent="0.25">
      <c r="A35" s="130"/>
      <c r="B35" s="334" t="s">
        <v>361</v>
      </c>
      <c r="C35" s="420"/>
      <c r="D35" s="336" t="s">
        <v>1135</v>
      </c>
      <c r="E35" s="336" t="s">
        <v>299</v>
      </c>
      <c r="F35" s="130"/>
    </row>
    <row r="36" spans="1:6" ht="15" thickBot="1" x14ac:dyDescent="0.25">
      <c r="A36" s="130"/>
      <c r="B36" s="335" t="s">
        <v>553</v>
      </c>
      <c r="C36" s="420"/>
      <c r="D36" s="338" t="s">
        <v>558</v>
      </c>
      <c r="E36" s="338" t="s">
        <v>299</v>
      </c>
      <c r="F36" s="130"/>
    </row>
    <row r="37" spans="1:6" ht="15" thickBot="1" x14ac:dyDescent="0.25">
      <c r="A37" s="130"/>
      <c r="B37" s="334" t="s">
        <v>964</v>
      </c>
      <c r="C37" s="420"/>
      <c r="D37" s="336" t="s">
        <v>1207</v>
      </c>
      <c r="E37" s="336" t="s">
        <v>988</v>
      </c>
      <c r="F37" s="130"/>
    </row>
    <row r="38" spans="1:6" ht="15" thickBot="1" x14ac:dyDescent="0.25">
      <c r="A38" s="130"/>
      <c r="B38" s="335" t="s">
        <v>554</v>
      </c>
      <c r="C38" s="420"/>
      <c r="D38" s="338" t="s">
        <v>559</v>
      </c>
      <c r="E38" s="338" t="s">
        <v>1289</v>
      </c>
      <c r="F38" s="130"/>
    </row>
    <row r="39" spans="1:6" ht="15" thickBot="1" x14ac:dyDescent="0.25">
      <c r="A39" s="130"/>
      <c r="B39" s="335" t="s">
        <v>555</v>
      </c>
      <c r="C39" s="420"/>
      <c r="D39" s="338" t="s">
        <v>316</v>
      </c>
      <c r="E39" s="338" t="s">
        <v>1289</v>
      </c>
      <c r="F39" s="130"/>
    </row>
    <row r="40" spans="1:6" ht="57.75" thickBot="1" x14ac:dyDescent="0.25">
      <c r="A40" s="130"/>
      <c r="B40" s="334" t="s">
        <v>556</v>
      </c>
      <c r="C40" s="420"/>
      <c r="D40" s="336" t="s">
        <v>315</v>
      </c>
      <c r="E40" s="336" t="s">
        <v>673</v>
      </c>
      <c r="F40" s="130"/>
    </row>
    <row r="41" spans="1:6" ht="15" thickBot="1" x14ac:dyDescent="0.25">
      <c r="A41" s="130"/>
      <c r="B41" s="335" t="s">
        <v>674</v>
      </c>
      <c r="C41" s="420"/>
      <c r="D41" s="338" t="s">
        <v>675</v>
      </c>
      <c r="E41" s="338" t="s">
        <v>1288</v>
      </c>
      <c r="F41" s="130"/>
    </row>
    <row r="42" spans="1:6" ht="15" thickBot="1" x14ac:dyDescent="0.25">
      <c r="A42" s="130"/>
      <c r="B42" s="334" t="s">
        <v>170</v>
      </c>
      <c r="C42" s="420"/>
      <c r="D42" s="336" t="s">
        <v>314</v>
      </c>
      <c r="E42" s="336" t="s">
        <v>714</v>
      </c>
      <c r="F42" s="130"/>
    </row>
    <row r="43" spans="1:6" ht="15" thickBot="1" x14ac:dyDescent="0.25">
      <c r="A43" s="130"/>
      <c r="B43" s="335" t="s">
        <v>165</v>
      </c>
      <c r="C43" s="420"/>
      <c r="D43" s="338" t="s">
        <v>312</v>
      </c>
      <c r="E43" s="338" t="s">
        <v>313</v>
      </c>
      <c r="F43" s="130"/>
    </row>
    <row r="44" spans="1:6" ht="15" thickBot="1" x14ac:dyDescent="0.25">
      <c r="A44" s="130"/>
      <c r="B44" s="334" t="s">
        <v>164</v>
      </c>
      <c r="C44" s="420"/>
      <c r="D44" s="336" t="s">
        <v>311</v>
      </c>
      <c r="E44" s="336" t="s">
        <v>1289</v>
      </c>
      <c r="F44" s="130"/>
    </row>
    <row r="45" spans="1:6" ht="15" thickBot="1" x14ac:dyDescent="0.25">
      <c r="A45" s="130"/>
      <c r="B45" s="335" t="s">
        <v>306</v>
      </c>
      <c r="C45" s="420"/>
      <c r="D45" s="338" t="s">
        <v>362</v>
      </c>
      <c r="E45" s="338" t="s">
        <v>1289</v>
      </c>
      <c r="F45" s="130"/>
    </row>
    <row r="46" spans="1:6" ht="15" thickBot="1" x14ac:dyDescent="0.25">
      <c r="A46" s="130"/>
      <c r="B46" s="334" t="s">
        <v>304</v>
      </c>
      <c r="C46" s="420"/>
      <c r="D46" s="336" t="s">
        <v>310</v>
      </c>
      <c r="E46" s="336" t="s">
        <v>1289</v>
      </c>
      <c r="F46" s="130"/>
    </row>
    <row r="47" spans="1:6" ht="15" thickBot="1" x14ac:dyDescent="0.25">
      <c r="A47" s="130"/>
      <c r="B47" s="335" t="s">
        <v>305</v>
      </c>
      <c r="C47" s="420"/>
      <c r="D47" s="338" t="s">
        <v>309</v>
      </c>
      <c r="E47" s="338" t="s">
        <v>1289</v>
      </c>
      <c r="F47" s="130"/>
    </row>
    <row r="48" spans="1:6" ht="15" thickBot="1" x14ac:dyDescent="0.25">
      <c r="A48" s="130"/>
      <c r="B48" s="334" t="s">
        <v>162</v>
      </c>
      <c r="C48" s="420"/>
      <c r="D48" s="336" t="s">
        <v>308</v>
      </c>
      <c r="E48" s="336" t="s">
        <v>1289</v>
      </c>
      <c r="F48" s="130"/>
    </row>
    <row r="49" spans="1:6" ht="15" thickBot="1" x14ac:dyDescent="0.25">
      <c r="A49" s="130"/>
      <c r="B49" s="335" t="s">
        <v>1136</v>
      </c>
      <c r="C49" s="421"/>
      <c r="D49" s="338" t="s">
        <v>307</v>
      </c>
      <c r="E49" s="338" t="s">
        <v>713</v>
      </c>
      <c r="F49" s="130"/>
    </row>
    <row r="50" spans="1:6" x14ac:dyDescent="0.2">
      <c r="A50" s="130"/>
      <c r="B50" s="130"/>
      <c r="C50" s="130"/>
      <c r="D50" s="130"/>
      <c r="E50" s="130"/>
      <c r="F50" s="130"/>
    </row>
    <row r="51" spans="1:6" x14ac:dyDescent="0.2">
      <c r="A51" s="130"/>
      <c r="B51" s="130"/>
      <c r="C51" s="130"/>
      <c r="D51" s="130"/>
      <c r="E51" s="130"/>
      <c r="F51" s="130"/>
    </row>
    <row r="52" spans="1:6" ht="17.25" thickBot="1" x14ac:dyDescent="0.3">
      <c r="A52" s="130"/>
      <c r="B52" s="286" t="s">
        <v>1137</v>
      </c>
      <c r="C52" s="141"/>
      <c r="D52" s="130"/>
      <c r="E52" s="130"/>
      <c r="F52" s="130"/>
    </row>
    <row r="53" spans="1:6" ht="15.75" thickTop="1" x14ac:dyDescent="0.2">
      <c r="A53" s="130"/>
      <c r="B53" s="399" t="s">
        <v>1302</v>
      </c>
      <c r="C53" s="402" t="s">
        <v>1303</v>
      </c>
      <c r="D53" s="130"/>
      <c r="E53" s="130"/>
      <c r="F53" s="130"/>
    </row>
    <row r="54" spans="1:6" ht="16.5" thickBot="1" x14ac:dyDescent="0.3">
      <c r="A54" s="130"/>
      <c r="B54" s="130"/>
      <c r="C54" s="141"/>
      <c r="D54" s="130"/>
      <c r="E54" s="130"/>
      <c r="F54" s="130"/>
    </row>
    <row r="55" spans="1:6" ht="15" thickBot="1" x14ac:dyDescent="0.25">
      <c r="A55" s="130"/>
      <c r="B55" s="285" t="s">
        <v>318</v>
      </c>
      <c r="C55" s="417" t="s">
        <v>1138</v>
      </c>
      <c r="D55" s="418"/>
      <c r="E55" s="418"/>
      <c r="F55" s="130"/>
    </row>
    <row r="56" spans="1:6" ht="76.5" customHeight="1" thickBot="1" x14ac:dyDescent="0.3">
      <c r="A56" s="130"/>
      <c r="B56" s="338" t="s">
        <v>1297</v>
      </c>
      <c r="C56" s="413" t="s">
        <v>1296</v>
      </c>
      <c r="D56" s="414"/>
      <c r="E56" s="414"/>
      <c r="F56" s="130"/>
    </row>
    <row r="57" spans="1:6" ht="30" thickBot="1" x14ac:dyDescent="0.25">
      <c r="A57" s="130"/>
      <c r="B57" s="336" t="s">
        <v>1298</v>
      </c>
      <c r="C57" s="404" t="s">
        <v>1139</v>
      </c>
      <c r="D57" s="405"/>
      <c r="E57" s="405"/>
      <c r="F57" s="130"/>
    </row>
    <row r="58" spans="1:6" ht="15.75" thickBot="1" x14ac:dyDescent="0.3">
      <c r="A58" s="130"/>
      <c r="B58" s="338" t="s">
        <v>1299</v>
      </c>
      <c r="C58" s="413" t="s">
        <v>1141</v>
      </c>
      <c r="D58" s="414"/>
      <c r="E58" s="414"/>
      <c r="F58" s="130"/>
    </row>
    <row r="59" spans="1:6" ht="15.75" thickBot="1" x14ac:dyDescent="0.3">
      <c r="A59" s="130"/>
      <c r="B59" s="336" t="s">
        <v>1300</v>
      </c>
      <c r="C59" s="404" t="s">
        <v>1140</v>
      </c>
      <c r="D59" s="405"/>
      <c r="E59" s="405"/>
      <c r="F59" s="130"/>
    </row>
    <row r="60" spans="1:6" ht="81" customHeight="1" thickBot="1" x14ac:dyDescent="0.3">
      <c r="A60" s="130"/>
      <c r="B60" s="338" t="s">
        <v>1301</v>
      </c>
      <c r="C60" s="413" t="s">
        <v>1295</v>
      </c>
      <c r="D60" s="414"/>
      <c r="E60" s="414"/>
      <c r="F60" s="130"/>
    </row>
    <row r="61" spans="1:6" ht="15" thickBot="1" x14ac:dyDescent="0.25">
      <c r="A61" s="130"/>
      <c r="B61" s="336" t="s">
        <v>1293</v>
      </c>
      <c r="C61" s="404" t="s">
        <v>1294</v>
      </c>
      <c r="D61" s="405"/>
      <c r="E61" s="405"/>
      <c r="F61" s="130"/>
    </row>
    <row r="62" spans="1:6" x14ac:dyDescent="0.2">
      <c r="A62" s="130"/>
      <c r="B62" s="130"/>
      <c r="C62" s="130"/>
      <c r="D62" s="130"/>
      <c r="E62" s="130"/>
      <c r="F62" s="130"/>
    </row>
  </sheetData>
  <mergeCells count="13">
    <mergeCell ref="C61:E61"/>
    <mergeCell ref="B2:C2"/>
    <mergeCell ref="B5:D5"/>
    <mergeCell ref="C21:C22"/>
    <mergeCell ref="C23:C30"/>
    <mergeCell ref="C60:E60"/>
    <mergeCell ref="C17:C18"/>
    <mergeCell ref="C55:E55"/>
    <mergeCell ref="C56:E56"/>
    <mergeCell ref="C57:E57"/>
    <mergeCell ref="C58:E58"/>
    <mergeCell ref="C59:E59"/>
    <mergeCell ref="C31:C49"/>
  </mergeCells>
  <hyperlinks>
    <hyperlink ref="E49" r:id="rId1" display="2017 Regional Boundaries and Marginal Loss Factors" xr:uid="{00000000-0004-0000-0200-000008000000}"/>
    <hyperlink ref="E23" r:id="rId2" display="Generator information" xr:uid="{D5537E57-EA81-41B2-9228-9E4A3F566ECF}"/>
    <hyperlink ref="E25" r:id="rId3" display="Generator information" xr:uid="{AB29E952-1EFB-4497-917F-D3B813586E6E}"/>
    <hyperlink ref="E27" r:id="rId4" display="Generator information" xr:uid="{AB9ADF32-6A27-4E33-A0CC-E4E3441F3341}"/>
    <hyperlink ref="B18" location="'Renewable Energy Zones'!A1" display="Renewable Energy Zones" xr:uid="{D6B9E7AC-B48D-422E-96E3-23C17E0D5686}"/>
    <hyperlink ref="B19" location="'Demand Summary'!A1" display="Demand, Maximum Demand, Rooftop PV, Gross State Product and Electric Vehicles, DSP, Battery Aggregation" xr:uid="{B7070E38-2D2F-442B-ACE7-FD71AE78A4B4}"/>
    <hyperlink ref="B20" location="'Renewable Policy Targets'!A1" display="Renewable Policy Targets" xr:uid="{42D527A8-7D8E-4FF9-99C1-DBB8AAE1A62A}"/>
    <hyperlink ref="B21" location="'Interconnector Capability'!A1" display="Interconnector Capability" xr:uid="{E3784C76-3834-4ACA-80C8-04171C9A40DF}"/>
    <hyperlink ref="B22" location="'Proportioning factors'!A1" display="Proportioning Factors" xr:uid="{1E782D71-6137-42B8-B833-427C4ED192F5}"/>
    <hyperlink ref="B23" location="'Maximum capacity'!A1" display="Maximum capacity" xr:uid="{908FA883-BDD0-4CBF-BCD9-85BEA0281193}"/>
    <hyperlink ref="B24" location="'Generation limits'!A1" display="Generator limits" xr:uid="{5A0F3FED-5257-4925-AA13-28BA942A50F5}"/>
    <hyperlink ref="B25" location="'Firm capacity'!A1" display="Firm capacity" xr:uid="{1BC55F2A-5724-4FD6-8D30-4AF5588F0FD9}"/>
    <hyperlink ref="B26" location="Reserves!A1" display="Reserves" xr:uid="{97663537-4ADA-45D2-9E99-823CA3A5EF2C}"/>
    <hyperlink ref="B27" location="'Seasonal ratings'!A1" display="Seasonal ratings" xr:uid="{3E8B3CD7-8BB8-4183-861E-345804920996}"/>
    <hyperlink ref="B28" location="Maintenance!A1" display="Maintenance ratings" xr:uid="{5A608FCA-F5E5-4FC3-966D-950B6D4F6D1C}"/>
    <hyperlink ref="B29" location="'Generator Reliability Settings'!A1" display="Generator Reliability Settings" xr:uid="{9669A73A-B061-452B-ABAE-75CC75F35262}"/>
    <hyperlink ref="B30" location="Maintenance!A1" display="Maintenance" xr:uid="{64E4AC73-7571-4C7C-A6FA-B361854FEBD2}"/>
    <hyperlink ref="B31" location="'Build costs'!A1" display="Build cost " xr:uid="{DB034DD1-620F-42F6-BB35-B057D7752021}"/>
    <hyperlink ref="B32" location="'Regional Cost Factors'!A1" display="Regional Cost Factors " xr:uid="{6DEC7609-AD73-46D5-85CD-D23E47211BD4}"/>
    <hyperlink ref="B33" location="'Generator Regional Build costs '!A1" display="Generator Regional Build Cost " xr:uid="{2B1FA9A5-F8DC-44C7-AFFD-6C49109E4761}"/>
    <hyperlink ref="B34" location="'Storage Regional Build costs'!A1" display="Storage Regional Build Cost " xr:uid="{177D66AA-ADF8-43B7-88A6-031500CBE680}"/>
    <hyperlink ref="B35" location="'Connection cost'!A1" display="Connection cost" xr:uid="{75D8E9C6-AA2D-4781-BB37-4351695F03C1}"/>
    <hyperlink ref="B36" location="'Build limits'!A1" display="Build limits" xr:uid="{A152308C-780B-4E1B-8374-C05EC76F8F36}"/>
    <hyperlink ref="B37" location="'Capacity Factors '!A1" display="Capacity Factors " xr:uid="{71D5C34F-B9F8-41F1-859F-FE97A24C6ABF}"/>
    <hyperlink ref="B38" location="'Lead Time'!A1" display="Lead times" xr:uid="{7DED0287-A454-460F-9051-DB4F90FC8055}"/>
    <hyperlink ref="B39" location="'Storage properties'!A1" display="Storage properties" xr:uid="{026695A8-EA83-46FF-A33A-15326335F240}"/>
    <hyperlink ref="B40" location="'Coal and Biomass price'!A1" display="Coal and Biomass price" xr:uid="{53C814D4-8D52-4721-935B-CD256551AD2D}"/>
    <hyperlink ref="B41" location="'Gas and Liquid fuel price'!A1" display="Gas and Liquid fuel price" xr:uid="{AD99FDA0-3406-4F02-92BB-EF86FE56535D}"/>
    <hyperlink ref="B42" location="Refurbishment!A1" display="Refurbishment" xr:uid="{6D8FE0A2-6934-4D84-8B56-E2D7872689DD}"/>
    <hyperlink ref="B43" location="Retirement!A1" display="Retirement" xr:uid="{416A564A-1743-4A93-B64B-0D9AC00C316C}"/>
    <hyperlink ref="B44" location="'Heat rates'!A1" display="Heat rates" xr:uid="{4DA95E81-93AA-444E-A0A4-C4C3C07709CB}"/>
    <hyperlink ref="B45" location="Auxiliary!A1" display="Auxiliary" xr:uid="{050AF35D-58FE-4E3D-9564-D2C9268D0B78}"/>
    <hyperlink ref="B46" location="'Fixed OPEX'!A1" display="Fixed OPEX" xr:uid="{E36B162D-196D-4448-B85F-311223B0A2ED}"/>
    <hyperlink ref="B47" location="'Variable OPEX'!A1" display="Variable OPEX" xr:uid="{750595F9-B75B-409D-9465-A1A3A1A6F6ED}"/>
    <hyperlink ref="B48" location="Emissions!A1" display="Emissions" xr:uid="{021A7686-DE8E-4F3F-9F91-BF22408E5797}"/>
    <hyperlink ref="B49" location="MLF!A1" display="Marginal Loss Factors" xr:uid="{F54FA25B-A563-466F-B5F4-4CE2B180EFEA}"/>
    <hyperlink ref="C57" r:id="rId5" xr:uid="{F6458F0B-2403-4A93-881E-0B9D5F818791}"/>
    <hyperlink ref="C56" r:id="rId6" display="https://www.aemo.com.au/-/media/Files/Stakeholder_Consultation/Working_Groups/Other_Meetings/FRG/2018/9110715-REP-A-Cost-and-Technical-Parameter-Review---Rev-4-Final.pdf" xr:uid="{2BEC4721-4FE8-4EF9-A923-497ABB715617}"/>
    <hyperlink ref="C59" r:id="rId7" xr:uid="{F4AF7134-9DA3-4F80-9418-E2D8B290020F}"/>
    <hyperlink ref="C58" r:id="rId8" xr:uid="{E8B6CCD8-D2B5-45D3-9544-675A63694F5C}"/>
    <hyperlink ref="C60" r:id="rId9" display="https://www.aemo.com.au/-/media/Files/XLS/Fuel_and_Technology_Cost_Review_Data_ACIL_Allen.xlsx " xr:uid="{EDD8FBD6-AD64-4DD6-A001-D8E206602B12}"/>
    <hyperlink ref="B17" location="Scenarios!A1" display="Scenarios" xr:uid="{989EF5FC-20D3-4A1B-8A1E-A98C8B9D9B9C}"/>
    <hyperlink ref="C61" r:id="rId10" display="https://projectmarinus.tasnetworks.com.au/assets/Report-Pumped-Hydro-Cost-Modelling.pdf" xr:uid="{C5285E60-2041-4964-932D-443B3D71CE51}"/>
    <hyperlink ref="B39" location="WACC!A1" display="WACC" xr:uid="{1B4E474F-6BB0-457B-9DD2-2379F2FBD51F}"/>
  </hyperlinks>
  <pageMargins left="0.7" right="0.7" top="0.75" bottom="0.75" header="0.3" footer="0.3"/>
  <pageSetup paperSize="9" scale="30" orientation="portrait" verticalDpi="0"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79998168889431442"/>
  </sheetPr>
  <dimension ref="A1:M167"/>
  <sheetViews>
    <sheetView zoomScaleNormal="100" workbookViewId="0"/>
  </sheetViews>
  <sheetFormatPr defaultColWidth="9" defaultRowHeight="12.75" x14ac:dyDescent="0.2"/>
  <cols>
    <col min="1" max="1" width="3.625" style="18" customWidth="1"/>
    <col min="2" max="2" width="30.75" style="18" customWidth="1"/>
    <col min="3" max="4" width="14" style="18" customWidth="1"/>
    <col min="5" max="5" width="9" style="18" customWidth="1"/>
    <col min="6" max="6" width="26" style="18" customWidth="1"/>
    <col min="7" max="8" width="14" style="18" customWidth="1"/>
    <col min="9" max="9" width="6.5" style="18" customWidth="1"/>
    <col min="10" max="10" width="14.25" style="18" customWidth="1"/>
    <col min="11" max="11" width="11.5" style="18" customWidth="1"/>
    <col min="12" max="12" width="11.25" style="18" customWidth="1"/>
    <col min="13" max="16384" width="9" style="18"/>
  </cols>
  <sheetData>
    <row r="1" spans="1:13" ht="15" x14ac:dyDescent="0.25">
      <c r="A1" s="152"/>
      <c r="B1" s="292" t="s">
        <v>1127</v>
      </c>
      <c r="C1" s="16"/>
      <c r="D1" s="16"/>
      <c r="E1" s="16"/>
      <c r="F1" s="16"/>
      <c r="G1" s="16"/>
      <c r="H1" s="16"/>
      <c r="I1" s="16"/>
    </row>
    <row r="2" spans="1:13" ht="20.25" thickBot="1" x14ac:dyDescent="0.35">
      <c r="A2" s="16"/>
      <c r="B2" s="135" t="s">
        <v>1244</v>
      </c>
      <c r="C2" s="16"/>
      <c r="D2" s="16"/>
      <c r="E2" s="16"/>
      <c r="F2" s="16"/>
      <c r="G2" s="16"/>
      <c r="H2" s="16"/>
      <c r="I2" s="16"/>
    </row>
    <row r="3" spans="1:13" ht="13.5" thickTop="1" x14ac:dyDescent="0.2">
      <c r="A3" s="16"/>
      <c r="B3" s="29" t="s">
        <v>1057</v>
      </c>
      <c r="C3" s="16"/>
      <c r="D3" s="16"/>
      <c r="E3" s="16"/>
      <c r="F3" s="16"/>
      <c r="G3" s="16"/>
      <c r="H3" s="16"/>
      <c r="I3" s="16"/>
    </row>
    <row r="4" spans="1:13" x14ac:dyDescent="0.2">
      <c r="A4" s="16"/>
      <c r="B4" s="29" t="s">
        <v>1194</v>
      </c>
      <c r="C4" s="29"/>
      <c r="D4" s="29"/>
      <c r="E4" s="29"/>
      <c r="F4" s="29"/>
      <c r="G4" s="29"/>
      <c r="H4" s="29"/>
      <c r="I4" s="16"/>
    </row>
    <row r="5" spans="1:13" x14ac:dyDescent="0.2">
      <c r="A5" s="16"/>
      <c r="B5" s="16"/>
      <c r="C5" s="16"/>
      <c r="D5" s="16"/>
      <c r="E5" s="16"/>
      <c r="F5" s="16"/>
      <c r="G5" s="16"/>
      <c r="H5" s="16"/>
      <c r="I5" s="16"/>
    </row>
    <row r="6" spans="1:13" ht="19.5" thickBot="1" x14ac:dyDescent="0.3">
      <c r="A6" s="16"/>
      <c r="B6" s="136" t="s">
        <v>1085</v>
      </c>
      <c r="C6" s="16"/>
      <c r="D6" s="16"/>
      <c r="E6" s="16"/>
      <c r="F6" s="136" t="s">
        <v>1086</v>
      </c>
      <c r="G6" s="16"/>
      <c r="H6" s="16"/>
      <c r="I6" s="16"/>
    </row>
    <row r="7" spans="1:13" ht="33" customHeight="1" thickTop="1" thickBot="1" x14ac:dyDescent="0.25">
      <c r="A7" s="16"/>
      <c r="B7" s="132" t="s">
        <v>17</v>
      </c>
      <c r="C7" s="132" t="s">
        <v>358</v>
      </c>
      <c r="D7" s="132" t="s">
        <v>359</v>
      </c>
      <c r="E7" s="16"/>
      <c r="F7" s="132" t="s">
        <v>17</v>
      </c>
      <c r="G7" s="132" t="s">
        <v>358</v>
      </c>
      <c r="H7" s="132" t="s">
        <v>359</v>
      </c>
      <c r="I7" s="16"/>
    </row>
    <row r="8" spans="1:13" ht="15" thickBot="1" x14ac:dyDescent="0.25">
      <c r="A8" s="16"/>
      <c r="B8" s="134" t="s">
        <v>40</v>
      </c>
      <c r="C8" s="57">
        <v>2545</v>
      </c>
      <c r="D8" s="57">
        <v>2665</v>
      </c>
      <c r="E8" s="16"/>
      <c r="F8" s="134" t="s">
        <v>253</v>
      </c>
      <c r="G8" s="117">
        <v>210</v>
      </c>
      <c r="H8" s="117">
        <v>210</v>
      </c>
      <c r="I8" s="16"/>
      <c r="L8" s="273"/>
      <c r="M8" s="273"/>
    </row>
    <row r="9" spans="1:13" ht="15" thickBot="1" x14ac:dyDescent="0.25">
      <c r="A9" s="210"/>
      <c r="B9" s="134" t="s">
        <v>153</v>
      </c>
      <c r="C9" s="55">
        <v>2720</v>
      </c>
      <c r="D9" s="55">
        <v>2880</v>
      </c>
      <c r="E9" s="16"/>
      <c r="F9" s="134" t="s">
        <v>252</v>
      </c>
      <c r="G9" s="203">
        <v>113.19</v>
      </c>
      <c r="H9" s="203">
        <v>113.19</v>
      </c>
      <c r="I9" s="16"/>
      <c r="L9" s="273"/>
      <c r="M9" s="273"/>
    </row>
    <row r="10" spans="1:13" ht="15" thickBot="1" x14ac:dyDescent="0.25">
      <c r="A10" s="210"/>
      <c r="B10" s="134" t="s">
        <v>45</v>
      </c>
      <c r="C10" s="57">
        <v>1800</v>
      </c>
      <c r="D10" s="57">
        <v>1800</v>
      </c>
      <c r="E10" s="16"/>
      <c r="F10" s="134" t="s">
        <v>254</v>
      </c>
      <c r="G10" s="117">
        <v>91</v>
      </c>
      <c r="H10" s="117">
        <v>91</v>
      </c>
      <c r="I10" s="16"/>
      <c r="L10" s="273"/>
      <c r="M10" s="273"/>
    </row>
    <row r="11" spans="1:13" ht="15" thickBot="1" x14ac:dyDescent="0.25">
      <c r="A11" s="210"/>
      <c r="B11" s="134" t="s">
        <v>49</v>
      </c>
      <c r="C11" s="55">
        <v>1300</v>
      </c>
      <c r="D11" s="55">
        <v>1400</v>
      </c>
      <c r="E11" s="16"/>
      <c r="F11" s="134" t="s">
        <v>945</v>
      </c>
      <c r="G11" s="203">
        <v>180.45</v>
      </c>
      <c r="H11" s="203">
        <v>180.45</v>
      </c>
      <c r="I11" s="16"/>
      <c r="L11" s="273"/>
      <c r="M11" s="273"/>
    </row>
    <row r="12" spans="1:13" ht="15" thickBot="1" x14ac:dyDescent="0.25">
      <c r="A12" s="210"/>
      <c r="B12" s="134" t="s">
        <v>50</v>
      </c>
      <c r="C12" s="57">
        <v>1320</v>
      </c>
      <c r="D12" s="57">
        <v>1320</v>
      </c>
      <c r="E12" s="16"/>
      <c r="F12" s="134" t="s">
        <v>373</v>
      </c>
      <c r="G12" s="117">
        <v>453</v>
      </c>
      <c r="H12" s="117">
        <v>453</v>
      </c>
      <c r="I12" s="16"/>
      <c r="L12" s="273"/>
      <c r="M12" s="273"/>
    </row>
    <row r="13" spans="1:13" ht="15" thickBot="1" x14ac:dyDescent="0.25">
      <c r="A13" s="210"/>
      <c r="B13" s="134" t="s">
        <v>51</v>
      </c>
      <c r="C13" s="55">
        <v>700</v>
      </c>
      <c r="D13" s="55">
        <v>700</v>
      </c>
      <c r="E13" s="16"/>
      <c r="F13" s="134" t="s">
        <v>886</v>
      </c>
      <c r="G13" s="203">
        <v>43.2</v>
      </c>
      <c r="H13" s="203">
        <v>43.2</v>
      </c>
      <c r="I13" s="16"/>
      <c r="L13" s="273"/>
      <c r="M13" s="273"/>
    </row>
    <row r="14" spans="1:13" ht="15" thickBot="1" x14ac:dyDescent="0.25">
      <c r="A14" s="210"/>
      <c r="B14" s="134" t="s">
        <v>52</v>
      </c>
      <c r="C14" s="57">
        <v>840</v>
      </c>
      <c r="D14" s="57">
        <v>840</v>
      </c>
      <c r="E14" s="16"/>
      <c r="F14" s="134" t="s">
        <v>880</v>
      </c>
      <c r="G14" s="117">
        <v>135</v>
      </c>
      <c r="H14" s="117" t="s">
        <v>460</v>
      </c>
      <c r="I14" s="16"/>
      <c r="K14" s="77"/>
      <c r="L14" s="273"/>
      <c r="M14" s="273"/>
    </row>
    <row r="15" spans="1:13" ht="15" thickBot="1" x14ac:dyDescent="0.25">
      <c r="A15" s="210"/>
      <c r="B15" s="134" t="s">
        <v>154</v>
      </c>
      <c r="C15" s="55">
        <v>1680</v>
      </c>
      <c r="D15" s="55">
        <v>1680</v>
      </c>
      <c r="E15" s="16"/>
      <c r="F15" s="134" t="s">
        <v>376</v>
      </c>
      <c r="G15" s="203">
        <v>79.95</v>
      </c>
      <c r="H15" s="203">
        <v>79.95</v>
      </c>
      <c r="I15" s="16"/>
      <c r="L15" s="273"/>
      <c r="M15" s="273"/>
    </row>
    <row r="16" spans="1:13" ht="15" thickBot="1" x14ac:dyDescent="0.25">
      <c r="A16" s="210"/>
      <c r="B16" s="134" t="s">
        <v>55</v>
      </c>
      <c r="C16" s="57">
        <v>713</v>
      </c>
      <c r="D16" s="57">
        <v>750</v>
      </c>
      <c r="E16" s="16"/>
      <c r="F16" s="134" t="s">
        <v>899</v>
      </c>
      <c r="G16" s="117">
        <v>126</v>
      </c>
      <c r="H16" s="117">
        <v>126</v>
      </c>
      <c r="I16" s="16"/>
      <c r="L16" s="273"/>
      <c r="M16" s="273"/>
    </row>
    <row r="17" spans="1:13" ht="15" thickBot="1" x14ac:dyDescent="0.25">
      <c r="A17" s="210"/>
      <c r="B17" s="134" t="s">
        <v>56</v>
      </c>
      <c r="C17" s="55">
        <v>612</v>
      </c>
      <c r="D17" s="55">
        <v>852</v>
      </c>
      <c r="E17" s="16"/>
      <c r="F17" s="134" t="s">
        <v>388</v>
      </c>
      <c r="G17" s="203">
        <v>119.4</v>
      </c>
      <c r="H17" s="203">
        <v>119.4</v>
      </c>
      <c r="I17" s="16"/>
      <c r="L17" s="273"/>
      <c r="M17" s="273"/>
    </row>
    <row r="18" spans="1:13" ht="15" thickBot="1" x14ac:dyDescent="0.25">
      <c r="A18" s="210"/>
      <c r="B18" s="134" t="s">
        <v>57</v>
      </c>
      <c r="C18" s="57">
        <v>1460</v>
      </c>
      <c r="D18" s="57">
        <v>1460</v>
      </c>
      <c r="E18" s="16"/>
      <c r="F18" s="134" t="s">
        <v>901</v>
      </c>
      <c r="G18" s="117">
        <v>144</v>
      </c>
      <c r="H18" s="117">
        <v>144</v>
      </c>
      <c r="I18" s="16"/>
      <c r="L18" s="273"/>
      <c r="M18" s="273"/>
    </row>
    <row r="19" spans="1:13" ht="15" thickBot="1" x14ac:dyDescent="0.25">
      <c r="A19" s="210"/>
      <c r="B19" s="134" t="s">
        <v>58</v>
      </c>
      <c r="C19" s="55">
        <v>1400</v>
      </c>
      <c r="D19" s="55">
        <v>1400</v>
      </c>
      <c r="E19" s="16"/>
      <c r="F19" s="134" t="s">
        <v>902</v>
      </c>
      <c r="G19" s="203">
        <v>111.6</v>
      </c>
      <c r="H19" s="203" t="s">
        <v>460</v>
      </c>
      <c r="I19" s="16"/>
      <c r="L19" s="273"/>
      <c r="M19" s="273"/>
    </row>
    <row r="20" spans="1:13" ht="15" thickBot="1" x14ac:dyDescent="0.25">
      <c r="A20" s="210"/>
      <c r="B20" s="134" t="s">
        <v>59</v>
      </c>
      <c r="C20" s="57">
        <v>443</v>
      </c>
      <c r="D20" s="57">
        <v>443</v>
      </c>
      <c r="E20" s="16"/>
      <c r="F20" s="134" t="s">
        <v>259</v>
      </c>
      <c r="G20" s="117">
        <v>132</v>
      </c>
      <c r="H20" s="117">
        <v>132</v>
      </c>
      <c r="I20" s="16"/>
      <c r="L20" s="273"/>
      <c r="M20" s="273"/>
    </row>
    <row r="21" spans="1:13" ht="15" thickBot="1" x14ac:dyDescent="0.25">
      <c r="A21" s="210"/>
      <c r="B21" s="134" t="s">
        <v>60</v>
      </c>
      <c r="C21" s="55">
        <v>2144</v>
      </c>
      <c r="D21" s="55">
        <v>2210</v>
      </c>
      <c r="E21" s="16"/>
      <c r="F21" s="134" t="s">
        <v>896</v>
      </c>
      <c r="G21" s="203">
        <v>226</v>
      </c>
      <c r="H21" s="203">
        <v>226</v>
      </c>
      <c r="I21" s="16"/>
      <c r="L21" s="273"/>
      <c r="M21" s="273"/>
    </row>
    <row r="22" spans="1:13" ht="15" thickBot="1" x14ac:dyDescent="0.25">
      <c r="A22" s="210"/>
      <c r="B22" s="134" t="s">
        <v>61</v>
      </c>
      <c r="C22" s="57">
        <v>980</v>
      </c>
      <c r="D22" s="57">
        <v>1150</v>
      </c>
      <c r="E22" s="16"/>
      <c r="F22" s="134" t="s">
        <v>892</v>
      </c>
      <c r="G22" s="117">
        <v>194</v>
      </c>
      <c r="H22" s="117">
        <v>194</v>
      </c>
      <c r="I22" s="16"/>
      <c r="L22" s="273"/>
      <c r="M22" s="273"/>
    </row>
    <row r="23" spans="1:13" ht="15" thickBot="1" x14ac:dyDescent="0.25">
      <c r="A23" s="210"/>
      <c r="B23" s="134" t="s">
        <v>155</v>
      </c>
      <c r="C23" s="55">
        <v>1420</v>
      </c>
      <c r="D23" s="55">
        <v>1528</v>
      </c>
      <c r="E23" s="16"/>
      <c r="F23" s="247" t="s">
        <v>1084</v>
      </c>
      <c r="G23" s="203" t="s">
        <v>460</v>
      </c>
      <c r="H23" s="203" t="s">
        <v>460</v>
      </c>
      <c r="I23" s="16"/>
      <c r="L23" s="273"/>
      <c r="M23" s="273"/>
    </row>
    <row r="24" spans="1:13" ht="15" thickBot="1" x14ac:dyDescent="0.25">
      <c r="A24" s="210"/>
      <c r="B24" s="134" t="s">
        <v>100</v>
      </c>
      <c r="C24" s="57">
        <v>648</v>
      </c>
      <c r="D24" s="57">
        <v>724</v>
      </c>
      <c r="E24" s="16"/>
      <c r="F24" s="134" t="s">
        <v>893</v>
      </c>
      <c r="G24" s="117">
        <v>83.6</v>
      </c>
      <c r="H24" s="117" t="s">
        <v>460</v>
      </c>
      <c r="I24" s="16"/>
      <c r="L24" s="273"/>
      <c r="M24" s="273"/>
    </row>
    <row r="25" spans="1:13" ht="15" thickBot="1" x14ac:dyDescent="0.25">
      <c r="A25" s="210"/>
      <c r="B25" s="215" t="s">
        <v>1053</v>
      </c>
      <c r="C25" s="55">
        <v>108.999</v>
      </c>
      <c r="D25" s="55">
        <v>108.999</v>
      </c>
      <c r="E25" s="16"/>
      <c r="F25" s="134" t="s">
        <v>894</v>
      </c>
      <c r="G25" s="203">
        <v>144.4</v>
      </c>
      <c r="H25" s="203">
        <v>144.4</v>
      </c>
      <c r="I25" s="16"/>
      <c r="L25" s="273"/>
      <c r="M25" s="273"/>
    </row>
    <row r="26" spans="1:13" ht="17.25" thickBot="1" x14ac:dyDescent="0.25">
      <c r="A26" s="210"/>
      <c r="B26" s="134" t="s">
        <v>102</v>
      </c>
      <c r="C26" s="57">
        <v>378</v>
      </c>
      <c r="D26" s="57">
        <v>440</v>
      </c>
      <c r="E26" s="16"/>
      <c r="F26" s="134" t="s">
        <v>1104</v>
      </c>
      <c r="G26" s="117">
        <v>320</v>
      </c>
      <c r="H26" s="117">
        <v>320</v>
      </c>
      <c r="I26" s="16"/>
      <c r="L26" s="273"/>
      <c r="M26" s="273"/>
    </row>
    <row r="27" spans="1:13" ht="15" thickBot="1" x14ac:dyDescent="0.25">
      <c r="A27" s="210"/>
      <c r="B27" s="134" t="s">
        <v>103</v>
      </c>
      <c r="C27" s="55">
        <v>640</v>
      </c>
      <c r="D27" s="55">
        <v>664</v>
      </c>
      <c r="E27" s="16"/>
      <c r="F27" s="134" t="s">
        <v>375</v>
      </c>
      <c r="G27" s="203">
        <v>400</v>
      </c>
      <c r="H27" s="203">
        <v>532</v>
      </c>
      <c r="I27" s="16"/>
      <c r="L27" s="273"/>
      <c r="M27" s="273"/>
    </row>
    <row r="28" spans="1:13" ht="15" thickBot="1" x14ac:dyDescent="0.25">
      <c r="A28" s="210"/>
      <c r="B28" s="134" t="s">
        <v>104</v>
      </c>
      <c r="C28" s="57">
        <v>34</v>
      </c>
      <c r="D28" s="57">
        <v>37</v>
      </c>
      <c r="E28" s="16"/>
      <c r="F28" s="134" t="s">
        <v>1050</v>
      </c>
      <c r="G28" s="117">
        <v>100</v>
      </c>
      <c r="H28" s="117">
        <v>100</v>
      </c>
      <c r="I28" s="16"/>
      <c r="L28" s="273"/>
      <c r="M28" s="273"/>
    </row>
    <row r="29" spans="1:13" ht="15" thickBot="1" x14ac:dyDescent="0.25">
      <c r="A29" s="210"/>
      <c r="B29" s="134" t="s">
        <v>105</v>
      </c>
      <c r="C29" s="55">
        <v>491</v>
      </c>
      <c r="D29" s="55">
        <v>530</v>
      </c>
      <c r="E29" s="16"/>
      <c r="F29" s="134" t="s">
        <v>390</v>
      </c>
      <c r="G29" s="203">
        <v>150</v>
      </c>
      <c r="H29" s="203">
        <v>150</v>
      </c>
      <c r="I29" s="16"/>
      <c r="L29" s="273"/>
      <c r="M29" s="273"/>
    </row>
    <row r="30" spans="1:13" ht="15" thickBot="1" x14ac:dyDescent="0.25">
      <c r="A30" s="210"/>
      <c r="B30" s="134" t="s">
        <v>171</v>
      </c>
      <c r="C30" s="57">
        <v>495</v>
      </c>
      <c r="D30" s="57">
        <v>519</v>
      </c>
      <c r="E30" s="16"/>
      <c r="F30" s="134" t="s">
        <v>1051</v>
      </c>
      <c r="G30" s="117">
        <v>263.33300000000003</v>
      </c>
      <c r="H30" s="117">
        <v>275</v>
      </c>
      <c r="I30" s="16"/>
      <c r="L30" s="273"/>
      <c r="M30" s="273"/>
    </row>
    <row r="31" spans="1:13" ht="15" thickBot="1" x14ac:dyDescent="0.25">
      <c r="A31" s="210"/>
      <c r="B31" s="134" t="s">
        <v>106</v>
      </c>
      <c r="C31" s="55">
        <v>89.5</v>
      </c>
      <c r="D31" s="55">
        <v>100</v>
      </c>
      <c r="E31" s="16"/>
      <c r="F31" s="134" t="s">
        <v>1052</v>
      </c>
      <c r="G31" s="203">
        <v>133</v>
      </c>
      <c r="H31" s="203">
        <v>133</v>
      </c>
      <c r="I31" s="16"/>
      <c r="L31" s="273"/>
      <c r="M31" s="273"/>
    </row>
    <row r="32" spans="1:13" ht="15" thickBot="1" x14ac:dyDescent="0.25">
      <c r="A32" s="210"/>
      <c r="B32" s="134" t="s">
        <v>107</v>
      </c>
      <c r="C32" s="57">
        <v>580</v>
      </c>
      <c r="D32" s="57">
        <v>633</v>
      </c>
      <c r="E32" s="16"/>
      <c r="F32" s="134" t="s">
        <v>391</v>
      </c>
      <c r="G32" s="117">
        <v>50</v>
      </c>
      <c r="H32" s="117">
        <v>50</v>
      </c>
      <c r="I32" s="16"/>
      <c r="L32" s="273"/>
      <c r="M32" s="273"/>
    </row>
    <row r="33" spans="1:13" ht="15" thickBot="1" x14ac:dyDescent="0.25">
      <c r="A33" s="210"/>
      <c r="B33" s="134" t="s">
        <v>108</v>
      </c>
      <c r="C33" s="55">
        <v>282</v>
      </c>
      <c r="D33" s="55">
        <v>346</v>
      </c>
      <c r="E33" s="16"/>
      <c r="F33" s="134" t="s">
        <v>1048</v>
      </c>
      <c r="G33" s="203">
        <v>0</v>
      </c>
      <c r="H33" s="203">
        <v>34.5</v>
      </c>
      <c r="I33" s="16"/>
      <c r="L33" s="273"/>
      <c r="M33" s="273"/>
    </row>
    <row r="34" spans="1:13" ht="15" thickBot="1" x14ac:dyDescent="0.25">
      <c r="A34" s="210"/>
      <c r="B34" s="134" t="s">
        <v>109</v>
      </c>
      <c r="C34" s="57">
        <v>54</v>
      </c>
      <c r="D34" s="57">
        <v>68</v>
      </c>
      <c r="E34" s="16"/>
      <c r="F34" s="134" t="s">
        <v>887</v>
      </c>
      <c r="G34" s="117">
        <v>56</v>
      </c>
      <c r="H34" s="117">
        <v>56</v>
      </c>
      <c r="I34" s="16"/>
      <c r="L34" s="273"/>
      <c r="M34" s="273"/>
    </row>
    <row r="35" spans="1:13" ht="15" thickBot="1" x14ac:dyDescent="0.25">
      <c r="A35" s="210"/>
      <c r="B35" s="134" t="s">
        <v>925</v>
      </c>
      <c r="C35" s="55">
        <v>350</v>
      </c>
      <c r="D35" s="55">
        <v>365</v>
      </c>
      <c r="E35" s="16"/>
      <c r="F35" s="134" t="s">
        <v>888</v>
      </c>
      <c r="G35" s="203">
        <v>75</v>
      </c>
      <c r="H35" s="203">
        <v>75</v>
      </c>
      <c r="I35" s="16"/>
      <c r="L35" s="273"/>
      <c r="M35" s="273"/>
    </row>
    <row r="36" spans="1:13" ht="15" thickBot="1" x14ac:dyDescent="0.25">
      <c r="A36" s="210"/>
      <c r="B36" s="134" t="s">
        <v>111</v>
      </c>
      <c r="C36" s="57">
        <v>155</v>
      </c>
      <c r="D36" s="57">
        <v>161</v>
      </c>
      <c r="E36" s="16"/>
      <c r="F36" s="134" t="s">
        <v>374</v>
      </c>
      <c r="G36" s="117">
        <v>42.5</v>
      </c>
      <c r="H36" s="117">
        <v>42.5</v>
      </c>
      <c r="I36" s="16"/>
      <c r="L36" s="273"/>
      <c r="M36" s="273"/>
    </row>
    <row r="37" spans="1:13" ht="17.25" thickBot="1" x14ac:dyDescent="0.25">
      <c r="A37" s="210"/>
      <c r="B37" s="134" t="s">
        <v>1058</v>
      </c>
      <c r="C37" s="55">
        <v>180</v>
      </c>
      <c r="D37" s="55">
        <v>180</v>
      </c>
      <c r="E37" s="16"/>
      <c r="F37" s="173" t="s">
        <v>889</v>
      </c>
      <c r="G37" s="203">
        <v>100</v>
      </c>
      <c r="H37" s="203">
        <v>97.3</v>
      </c>
      <c r="I37" s="16"/>
      <c r="L37" s="273"/>
      <c r="M37" s="273"/>
    </row>
    <row r="38" spans="1:13" ht="15" thickBot="1" x14ac:dyDescent="0.25">
      <c r="A38" s="210"/>
      <c r="B38" s="134" t="s">
        <v>114</v>
      </c>
      <c r="C38" s="57">
        <v>140</v>
      </c>
      <c r="D38" s="57">
        <v>160</v>
      </c>
      <c r="E38" s="16"/>
      <c r="F38" s="173" t="s">
        <v>371</v>
      </c>
      <c r="G38" s="117">
        <v>15</v>
      </c>
      <c r="H38" s="117">
        <v>15</v>
      </c>
      <c r="I38" s="16"/>
      <c r="L38" s="273"/>
      <c r="M38" s="273"/>
    </row>
    <row r="39" spans="1:13" ht="15" thickBot="1" x14ac:dyDescent="0.25">
      <c r="A39" s="210"/>
      <c r="B39" s="134" t="s">
        <v>115</v>
      </c>
      <c r="C39" s="55">
        <v>78</v>
      </c>
      <c r="D39" s="55">
        <v>84</v>
      </c>
      <c r="E39" s="16"/>
      <c r="F39" s="173" t="s">
        <v>372</v>
      </c>
      <c r="G39" s="203">
        <v>99.3</v>
      </c>
      <c r="H39" s="203">
        <v>79.8</v>
      </c>
      <c r="I39" s="16"/>
      <c r="L39" s="273"/>
      <c r="M39" s="273"/>
    </row>
    <row r="40" spans="1:13" ht="15" thickBot="1" x14ac:dyDescent="0.25">
      <c r="A40" s="210"/>
      <c r="B40" s="134" t="s">
        <v>116</v>
      </c>
      <c r="C40" s="57">
        <v>189</v>
      </c>
      <c r="D40" s="57">
        <v>224</v>
      </c>
      <c r="E40" s="16"/>
      <c r="F40" s="173" t="s">
        <v>882</v>
      </c>
      <c r="G40" s="117">
        <v>0</v>
      </c>
      <c r="H40" s="117">
        <v>220</v>
      </c>
      <c r="I40" s="16"/>
      <c r="L40" s="273"/>
      <c r="M40" s="273"/>
    </row>
    <row r="41" spans="1:13" ht="15" thickBot="1" x14ac:dyDescent="0.25">
      <c r="A41" s="210"/>
      <c r="B41" s="134" t="s">
        <v>117</v>
      </c>
      <c r="C41" s="55">
        <v>216</v>
      </c>
      <c r="D41" s="55">
        <v>255</v>
      </c>
      <c r="E41" s="16"/>
      <c r="F41" s="173" t="s">
        <v>883</v>
      </c>
      <c r="G41" s="203">
        <v>29</v>
      </c>
      <c r="H41" s="203">
        <v>29</v>
      </c>
      <c r="I41" s="16"/>
      <c r="L41" s="273"/>
      <c r="M41" s="273"/>
    </row>
    <row r="42" spans="1:13" ht="15" thickBot="1" x14ac:dyDescent="0.25">
      <c r="A42" s="210"/>
      <c r="B42" s="134" t="s">
        <v>118</v>
      </c>
      <c r="C42" s="57">
        <v>300</v>
      </c>
      <c r="D42" s="57">
        <v>340</v>
      </c>
      <c r="E42" s="16"/>
      <c r="F42" s="173" t="s">
        <v>143</v>
      </c>
      <c r="G42" s="117">
        <v>25</v>
      </c>
      <c r="H42" s="117">
        <v>25</v>
      </c>
      <c r="I42" s="16"/>
      <c r="L42" s="273"/>
      <c r="M42" s="273"/>
    </row>
    <row r="43" spans="1:13" ht="15" thickBot="1" x14ac:dyDescent="0.25">
      <c r="A43" s="210"/>
      <c r="B43" s="134" t="s">
        <v>119</v>
      </c>
      <c r="C43" s="55">
        <v>518</v>
      </c>
      <c r="D43" s="55">
        <v>584</v>
      </c>
      <c r="E43" s="16"/>
      <c r="F43" s="173" t="s">
        <v>890</v>
      </c>
      <c r="G43" s="203">
        <v>55</v>
      </c>
      <c r="H43" s="203">
        <v>55</v>
      </c>
      <c r="I43" s="16"/>
      <c r="L43" s="273"/>
      <c r="M43" s="273"/>
    </row>
    <row r="44" spans="1:13" ht="15" thickBot="1" x14ac:dyDescent="0.25">
      <c r="A44" s="210"/>
      <c r="B44" s="134" t="s">
        <v>120</v>
      </c>
      <c r="C44" s="57">
        <v>475</v>
      </c>
      <c r="D44" s="57">
        <v>510</v>
      </c>
      <c r="E44" s="16"/>
      <c r="F44" s="173" t="s">
        <v>392</v>
      </c>
      <c r="G44" s="117">
        <v>65</v>
      </c>
      <c r="H44" s="117" t="s">
        <v>460</v>
      </c>
      <c r="I44" s="16"/>
      <c r="L44" s="273"/>
      <c r="M44" s="273"/>
    </row>
    <row r="45" spans="1:13" ht="15" thickBot="1" x14ac:dyDescent="0.25">
      <c r="A45" s="210"/>
      <c r="B45" s="134" t="s">
        <v>121</v>
      </c>
      <c r="C45" s="55">
        <v>270</v>
      </c>
      <c r="D45" s="55">
        <v>336</v>
      </c>
      <c r="E45" s="16"/>
      <c r="F45" s="173" t="s">
        <v>891</v>
      </c>
      <c r="G45" s="203">
        <v>75</v>
      </c>
      <c r="H45" s="203">
        <v>75</v>
      </c>
      <c r="I45" s="16"/>
      <c r="L45" s="273"/>
      <c r="M45" s="273"/>
    </row>
    <row r="46" spans="1:13" ht="15" thickBot="1" x14ac:dyDescent="0.25">
      <c r="A46" s="210"/>
      <c r="B46" s="134" t="s">
        <v>122</v>
      </c>
      <c r="C46" s="57">
        <v>193</v>
      </c>
      <c r="D46" s="57">
        <v>216</v>
      </c>
      <c r="E46" s="16"/>
      <c r="F46" s="173" t="s">
        <v>242</v>
      </c>
      <c r="G46" s="117">
        <v>52.5</v>
      </c>
      <c r="H46" s="117">
        <v>52.5</v>
      </c>
      <c r="I46" s="16"/>
      <c r="L46" s="273"/>
      <c r="M46" s="273"/>
    </row>
    <row r="47" spans="1:13" ht="15" thickBot="1" x14ac:dyDescent="0.25">
      <c r="A47" s="210"/>
      <c r="B47" s="134" t="s">
        <v>123</v>
      </c>
      <c r="C47" s="55">
        <v>112</v>
      </c>
      <c r="D47" s="55">
        <v>143</v>
      </c>
      <c r="E47" s="16"/>
      <c r="F47" s="173" t="s">
        <v>790</v>
      </c>
      <c r="G47" s="203">
        <v>102.5</v>
      </c>
      <c r="H47" s="203">
        <v>102.5</v>
      </c>
      <c r="I47" s="16"/>
      <c r="L47" s="273"/>
      <c r="M47" s="273"/>
    </row>
    <row r="48" spans="1:13" ht="15" thickBot="1" x14ac:dyDescent="0.25">
      <c r="A48" s="210"/>
      <c r="B48" s="134" t="s">
        <v>124</v>
      </c>
      <c r="C48" s="57">
        <v>68</v>
      </c>
      <c r="D48" s="57">
        <v>84</v>
      </c>
      <c r="E48" s="16"/>
      <c r="F48" s="173" t="s">
        <v>1049</v>
      </c>
      <c r="G48" s="117">
        <v>0</v>
      </c>
      <c r="H48" s="117">
        <v>64.2</v>
      </c>
      <c r="I48" s="16"/>
      <c r="L48" s="273"/>
      <c r="M48" s="273"/>
    </row>
    <row r="49" spans="1:13" ht="15" thickBot="1" x14ac:dyDescent="0.25">
      <c r="A49" s="210"/>
      <c r="B49" s="134" t="s">
        <v>125</v>
      </c>
      <c r="C49" s="55">
        <v>68</v>
      </c>
      <c r="D49" s="55">
        <v>90</v>
      </c>
      <c r="E49" s="16"/>
      <c r="F49" s="173" t="s">
        <v>389</v>
      </c>
      <c r="G49" s="203">
        <v>87</v>
      </c>
      <c r="H49" s="203">
        <v>83</v>
      </c>
      <c r="I49" s="16"/>
      <c r="J49" s="63"/>
      <c r="L49" s="273"/>
      <c r="M49" s="273"/>
    </row>
    <row r="50" spans="1:13" ht="15" thickBot="1" x14ac:dyDescent="0.25">
      <c r="A50" s="210"/>
      <c r="B50" s="134" t="s">
        <v>126</v>
      </c>
      <c r="C50" s="57">
        <v>172</v>
      </c>
      <c r="D50" s="57">
        <v>188</v>
      </c>
      <c r="E50" s="16"/>
      <c r="F50" s="173" t="s">
        <v>884</v>
      </c>
      <c r="G50" s="117">
        <v>105</v>
      </c>
      <c r="H50" s="117">
        <v>105</v>
      </c>
      <c r="I50" s="16"/>
      <c r="J50" s="63"/>
      <c r="L50" s="273"/>
      <c r="M50" s="273"/>
    </row>
    <row r="51" spans="1:13" ht="15" thickBot="1" x14ac:dyDescent="0.25">
      <c r="A51" s="210"/>
      <c r="B51" s="134" t="s">
        <v>127</v>
      </c>
      <c r="C51" s="55">
        <v>478</v>
      </c>
      <c r="D51" s="55">
        <v>529</v>
      </c>
      <c r="E51" s="16"/>
      <c r="F51" s="173" t="s">
        <v>885</v>
      </c>
      <c r="G51" s="203" t="s">
        <v>460</v>
      </c>
      <c r="H51" s="203">
        <v>200</v>
      </c>
      <c r="I51" s="16"/>
      <c r="J51" s="63"/>
      <c r="L51" s="273"/>
      <c r="M51" s="273"/>
    </row>
    <row r="52" spans="1:13" ht="15" thickBot="1" x14ac:dyDescent="0.25">
      <c r="A52" s="210"/>
      <c r="B52" s="134" t="s">
        <v>128</v>
      </c>
      <c r="C52" s="57">
        <v>189</v>
      </c>
      <c r="D52" s="57">
        <v>221</v>
      </c>
      <c r="E52" s="16"/>
      <c r="F52" s="173" t="s">
        <v>900</v>
      </c>
      <c r="G52" s="117">
        <v>110</v>
      </c>
      <c r="H52" s="117">
        <v>110</v>
      </c>
      <c r="I52" s="16"/>
      <c r="J52" s="63"/>
      <c r="L52" s="273"/>
      <c r="M52" s="273"/>
    </row>
    <row r="53" spans="1:13" ht="15" thickBot="1" x14ac:dyDescent="0.25">
      <c r="A53" s="210"/>
      <c r="B53" s="134" t="s">
        <v>129</v>
      </c>
      <c r="C53" s="55">
        <v>240</v>
      </c>
      <c r="D53" s="55">
        <v>240</v>
      </c>
      <c r="E53" s="16"/>
      <c r="F53" s="195" t="s">
        <v>244</v>
      </c>
      <c r="G53" s="203">
        <v>88</v>
      </c>
      <c r="H53" s="203">
        <v>88</v>
      </c>
      <c r="I53" s="16"/>
      <c r="J53" s="63"/>
      <c r="L53" s="273"/>
      <c r="M53" s="273"/>
    </row>
    <row r="54" spans="1:13" ht="17.25" thickBot="1" x14ac:dyDescent="0.25">
      <c r="A54" s="210"/>
      <c r="B54" s="134" t="s">
        <v>130</v>
      </c>
      <c r="C54" s="57">
        <v>780</v>
      </c>
      <c r="D54" s="57">
        <v>800</v>
      </c>
      <c r="E54" s="16"/>
      <c r="F54" s="173" t="s">
        <v>1105</v>
      </c>
      <c r="G54" s="117">
        <v>200</v>
      </c>
      <c r="H54" s="117">
        <v>200</v>
      </c>
      <c r="I54" s="16"/>
      <c r="J54" s="63"/>
      <c r="L54" s="273"/>
      <c r="M54" s="273"/>
    </row>
    <row r="55" spans="1:13" ht="15" thickBot="1" x14ac:dyDescent="0.25">
      <c r="A55" s="210"/>
      <c r="B55" s="134" t="s">
        <v>131</v>
      </c>
      <c r="C55" s="55">
        <v>105</v>
      </c>
      <c r="D55" s="55">
        <v>105</v>
      </c>
      <c r="E55" s="16"/>
      <c r="F55" s="195" t="s">
        <v>246</v>
      </c>
      <c r="G55" s="203">
        <v>90</v>
      </c>
      <c r="H55" s="203">
        <v>90</v>
      </c>
      <c r="I55" s="16"/>
      <c r="L55" s="273"/>
      <c r="M55" s="273"/>
    </row>
    <row r="56" spans="1:13" ht="15" thickBot="1" x14ac:dyDescent="0.25">
      <c r="A56" s="210"/>
      <c r="B56" s="134" t="s">
        <v>363</v>
      </c>
      <c r="C56" s="57">
        <v>0</v>
      </c>
      <c r="D56" s="57">
        <v>0</v>
      </c>
      <c r="E56" s="16"/>
      <c r="F56" s="247" t="s">
        <v>898</v>
      </c>
      <c r="G56" s="117">
        <v>100</v>
      </c>
      <c r="H56" s="117">
        <v>100</v>
      </c>
      <c r="I56" s="16"/>
      <c r="L56" s="273"/>
      <c r="M56" s="273"/>
    </row>
    <row r="57" spans="1:13" ht="15" thickBot="1" x14ac:dyDescent="0.25">
      <c r="A57" s="210"/>
      <c r="B57" s="134" t="s">
        <v>364</v>
      </c>
      <c r="C57" s="55">
        <v>58</v>
      </c>
      <c r="D57" s="55">
        <v>58</v>
      </c>
      <c r="E57" s="16"/>
      <c r="F57" s="247" t="s">
        <v>976</v>
      </c>
      <c r="G57" s="203">
        <v>95</v>
      </c>
      <c r="H57" s="203">
        <v>95</v>
      </c>
      <c r="I57" s="16"/>
      <c r="L57" s="273"/>
      <c r="M57" s="273"/>
    </row>
    <row r="58" spans="1:13" ht="15" thickBot="1" x14ac:dyDescent="0.25">
      <c r="A58" s="210"/>
      <c r="B58" s="134" t="s">
        <v>133</v>
      </c>
      <c r="C58" s="57">
        <v>30</v>
      </c>
      <c r="D58" s="57">
        <v>40</v>
      </c>
      <c r="E58" s="16"/>
      <c r="F58" s="247" t="s">
        <v>248</v>
      </c>
      <c r="G58" s="117">
        <v>81</v>
      </c>
      <c r="H58" s="117">
        <v>81</v>
      </c>
      <c r="I58" s="16"/>
      <c r="L58" s="273"/>
      <c r="M58" s="273"/>
    </row>
    <row r="59" spans="1:13" ht="15" thickBot="1" x14ac:dyDescent="0.25">
      <c r="A59" s="210"/>
      <c r="B59" s="134" t="s">
        <v>134</v>
      </c>
      <c r="C59" s="55">
        <v>34</v>
      </c>
      <c r="D59" s="55">
        <v>34</v>
      </c>
      <c r="E59" s="16"/>
      <c r="F59" s="247" t="s">
        <v>247</v>
      </c>
      <c r="G59" s="203">
        <v>87.75</v>
      </c>
      <c r="H59" s="203">
        <v>87.75</v>
      </c>
      <c r="I59" s="16"/>
      <c r="L59" s="273"/>
      <c r="M59" s="273"/>
    </row>
    <row r="60" spans="1:13" ht="15" thickBot="1" x14ac:dyDescent="0.25">
      <c r="A60" s="210"/>
      <c r="B60" s="134" t="s">
        <v>135</v>
      </c>
      <c r="C60" s="57">
        <v>400</v>
      </c>
      <c r="D60" s="57">
        <v>428</v>
      </c>
      <c r="E60" s="16"/>
      <c r="F60" s="118" t="s">
        <v>654</v>
      </c>
      <c r="G60" s="118"/>
      <c r="H60" s="118"/>
      <c r="I60" s="248"/>
      <c r="J60" s="63"/>
    </row>
    <row r="61" spans="1:13" ht="15" thickBot="1" x14ac:dyDescent="0.25">
      <c r="A61" s="210"/>
      <c r="B61" s="134" t="s">
        <v>136</v>
      </c>
      <c r="C61" s="55">
        <v>50</v>
      </c>
      <c r="D61" s="55">
        <v>50</v>
      </c>
      <c r="E61" s="16"/>
      <c r="F61" s="440" t="s">
        <v>1192</v>
      </c>
      <c r="G61" s="441"/>
      <c r="H61" s="441"/>
      <c r="I61" s="248"/>
      <c r="J61" s="63"/>
    </row>
    <row r="62" spans="1:13" ht="15" thickBot="1" x14ac:dyDescent="0.25">
      <c r="A62" s="210"/>
      <c r="B62" s="134" t="s">
        <v>137</v>
      </c>
      <c r="C62" s="57">
        <v>20.7</v>
      </c>
      <c r="D62" s="57">
        <v>20.7</v>
      </c>
      <c r="E62" s="16"/>
      <c r="F62" s="441"/>
      <c r="G62" s="441"/>
      <c r="H62" s="441"/>
      <c r="I62" s="16"/>
      <c r="J62" s="63"/>
    </row>
    <row r="63" spans="1:13" ht="15" thickBot="1" x14ac:dyDescent="0.25">
      <c r="A63" s="210"/>
      <c r="B63" s="134" t="s">
        <v>138</v>
      </c>
      <c r="C63" s="55">
        <v>56</v>
      </c>
      <c r="D63" s="55">
        <v>73.5</v>
      </c>
      <c r="E63" s="16"/>
      <c r="F63" s="118" t="s">
        <v>1193</v>
      </c>
      <c r="G63" s="118"/>
      <c r="H63" s="118"/>
      <c r="I63" s="248"/>
      <c r="J63" s="63"/>
    </row>
    <row r="64" spans="1:13" ht="15" thickBot="1" x14ac:dyDescent="0.25">
      <c r="A64" s="210"/>
      <c r="B64" s="134" t="s">
        <v>522</v>
      </c>
      <c r="C64" s="57">
        <v>57.6</v>
      </c>
      <c r="D64" s="57">
        <v>57.6</v>
      </c>
      <c r="E64" s="16"/>
      <c r="F64" s="16"/>
      <c r="G64" s="16"/>
      <c r="H64" s="16"/>
      <c r="I64" s="16"/>
      <c r="J64" s="63"/>
    </row>
    <row r="65" spans="1:9" ht="15" thickBot="1" x14ac:dyDescent="0.25">
      <c r="A65" s="210"/>
      <c r="B65" s="134" t="s">
        <v>140</v>
      </c>
      <c r="C65" s="55">
        <v>54</v>
      </c>
      <c r="D65" s="55">
        <v>63</v>
      </c>
      <c r="E65" s="16"/>
      <c r="F65" s="16"/>
      <c r="G65" s="16"/>
      <c r="H65" s="16"/>
      <c r="I65" s="16"/>
    </row>
    <row r="66" spans="1:9" ht="15" thickBot="1" x14ac:dyDescent="0.25">
      <c r="A66" s="210"/>
      <c r="B66" s="134" t="s">
        <v>64</v>
      </c>
      <c r="C66" s="57">
        <v>80</v>
      </c>
      <c r="D66" s="57">
        <v>80</v>
      </c>
      <c r="E66" s="16"/>
      <c r="F66" s="16"/>
      <c r="G66" s="16"/>
      <c r="H66" s="16"/>
      <c r="I66" s="16"/>
    </row>
    <row r="67" spans="1:9" ht="15" thickBot="1" x14ac:dyDescent="0.25">
      <c r="A67" s="210"/>
      <c r="B67" s="134" t="s">
        <v>65</v>
      </c>
      <c r="C67" s="55">
        <v>68</v>
      </c>
      <c r="D67" s="55">
        <v>68</v>
      </c>
      <c r="E67" s="16"/>
      <c r="F67" s="16"/>
      <c r="G67" s="16"/>
      <c r="H67" s="16"/>
      <c r="I67" s="16"/>
    </row>
    <row r="68" spans="1:9" ht="15" thickBot="1" x14ac:dyDescent="0.25">
      <c r="A68" s="210"/>
      <c r="B68" s="134" t="s">
        <v>66</v>
      </c>
      <c r="C68" s="57">
        <v>29</v>
      </c>
      <c r="D68" s="57">
        <v>0</v>
      </c>
      <c r="E68" s="16"/>
      <c r="F68" s="16"/>
      <c r="G68" s="16"/>
      <c r="H68" s="16"/>
      <c r="I68" s="16"/>
    </row>
    <row r="69" spans="1:9" ht="15" thickBot="1" x14ac:dyDescent="0.25">
      <c r="A69" s="210"/>
      <c r="B69" s="134" t="s">
        <v>67</v>
      </c>
      <c r="C69" s="55">
        <v>240</v>
      </c>
      <c r="D69" s="55">
        <v>240</v>
      </c>
      <c r="E69" s="16"/>
      <c r="F69" s="16"/>
      <c r="G69" s="16"/>
      <c r="H69" s="16"/>
      <c r="I69" s="16"/>
    </row>
    <row r="70" spans="1:9" ht="15" thickBot="1" x14ac:dyDescent="0.25">
      <c r="A70" s="210"/>
      <c r="B70" s="134" t="s">
        <v>926</v>
      </c>
      <c r="C70" s="57">
        <v>544</v>
      </c>
      <c r="D70" s="57">
        <v>616</v>
      </c>
      <c r="E70" s="16"/>
      <c r="F70" s="16"/>
      <c r="G70" s="16"/>
      <c r="H70" s="16"/>
      <c r="I70" s="16"/>
    </row>
    <row r="71" spans="1:9" ht="15" thickBot="1" x14ac:dyDescent="0.25">
      <c r="A71" s="210"/>
      <c r="B71" s="134" t="s">
        <v>70</v>
      </c>
      <c r="C71" s="55">
        <v>1800</v>
      </c>
      <c r="D71" s="55">
        <v>1800</v>
      </c>
      <c r="E71" s="16"/>
      <c r="F71" s="16"/>
      <c r="G71" s="16"/>
      <c r="H71" s="16"/>
      <c r="I71" s="16"/>
    </row>
    <row r="72" spans="1:9" ht="15" thickBot="1" x14ac:dyDescent="0.25">
      <c r="A72" s="210"/>
      <c r="B72" s="134" t="s">
        <v>71</v>
      </c>
      <c r="C72" s="57">
        <v>66</v>
      </c>
      <c r="D72" s="57">
        <v>66</v>
      </c>
      <c r="E72" s="16"/>
      <c r="F72" s="16"/>
      <c r="G72" s="16"/>
      <c r="H72" s="16"/>
      <c r="I72" s="16"/>
    </row>
    <row r="73" spans="1:9" ht="15" thickBot="1" x14ac:dyDescent="0.25">
      <c r="A73" s="210"/>
      <c r="B73" s="134" t="s">
        <v>72</v>
      </c>
      <c r="C73" s="55">
        <v>86.4</v>
      </c>
      <c r="D73" s="55">
        <v>86.4</v>
      </c>
      <c r="E73" s="16"/>
      <c r="F73" s="16"/>
      <c r="G73" s="16"/>
      <c r="H73" s="16"/>
      <c r="I73" s="16"/>
    </row>
    <row r="74" spans="1:9" ht="15" thickBot="1" x14ac:dyDescent="0.25">
      <c r="A74" s="210"/>
      <c r="B74" s="247" t="s">
        <v>73</v>
      </c>
      <c r="C74" s="57">
        <v>570</v>
      </c>
      <c r="D74" s="57">
        <v>570</v>
      </c>
      <c r="E74" s="16"/>
      <c r="F74" s="16"/>
      <c r="G74" s="16"/>
      <c r="H74" s="16"/>
      <c r="I74" s="16"/>
    </row>
    <row r="75" spans="1:9" ht="15" thickBot="1" x14ac:dyDescent="0.25">
      <c r="A75" s="210"/>
      <c r="B75" s="134" t="s">
        <v>941</v>
      </c>
      <c r="C75" s="55">
        <v>300</v>
      </c>
      <c r="D75" s="55">
        <v>300</v>
      </c>
      <c r="E75" s="16"/>
      <c r="F75" s="16"/>
      <c r="G75" s="16"/>
      <c r="H75" s="16"/>
      <c r="I75" s="16"/>
    </row>
    <row r="76" spans="1:9" ht="15" thickBot="1" x14ac:dyDescent="0.25">
      <c r="A76" s="210"/>
      <c r="B76" s="134" t="s">
        <v>74</v>
      </c>
      <c r="C76" s="57">
        <v>165</v>
      </c>
      <c r="D76" s="57">
        <v>165</v>
      </c>
      <c r="E76" s="16"/>
      <c r="F76" s="16"/>
      <c r="G76" s="16"/>
      <c r="H76" s="16"/>
      <c r="I76" s="16"/>
    </row>
    <row r="77" spans="1:9" ht="15" thickBot="1" x14ac:dyDescent="0.25">
      <c r="A77" s="210"/>
      <c r="B77" s="134" t="s">
        <v>75</v>
      </c>
      <c r="C77" s="55">
        <v>100</v>
      </c>
      <c r="D77" s="55">
        <v>100</v>
      </c>
      <c r="E77" s="16"/>
      <c r="F77" s="16"/>
      <c r="G77" s="16"/>
      <c r="H77" s="16"/>
      <c r="I77" s="16"/>
    </row>
    <row r="78" spans="1:9" ht="15" thickBot="1" x14ac:dyDescent="0.25">
      <c r="A78" s="210"/>
      <c r="B78" s="134" t="s">
        <v>330</v>
      </c>
      <c r="C78" s="57">
        <v>855</v>
      </c>
      <c r="D78" s="57">
        <v>950</v>
      </c>
      <c r="E78" s="16"/>
      <c r="F78" s="16"/>
      <c r="G78" s="16"/>
      <c r="H78" s="16"/>
      <c r="I78" s="16"/>
    </row>
    <row r="79" spans="1:9" ht="15" thickBot="1" x14ac:dyDescent="0.25">
      <c r="A79" s="210"/>
      <c r="B79" s="134" t="s">
        <v>329</v>
      </c>
      <c r="C79" s="55">
        <v>560</v>
      </c>
      <c r="D79" s="55">
        <v>420</v>
      </c>
      <c r="E79" s="16"/>
      <c r="F79" s="16"/>
      <c r="G79" s="16"/>
      <c r="H79" s="16"/>
      <c r="I79" s="16"/>
    </row>
    <row r="80" spans="1:9" ht="15" thickBot="1" x14ac:dyDescent="0.25">
      <c r="A80" s="210"/>
      <c r="B80" s="134" t="s">
        <v>77</v>
      </c>
      <c r="C80" s="57">
        <v>68</v>
      </c>
      <c r="D80" s="57">
        <v>68</v>
      </c>
      <c r="E80" s="16"/>
      <c r="F80" s="16"/>
      <c r="G80" s="16"/>
      <c r="H80" s="16"/>
      <c r="I80" s="16"/>
    </row>
    <row r="81" spans="1:9" ht="15" thickBot="1" x14ac:dyDescent="0.25">
      <c r="A81" s="210"/>
      <c r="B81" s="247" t="s">
        <v>78</v>
      </c>
      <c r="C81" s="55">
        <v>81</v>
      </c>
      <c r="D81" s="55">
        <v>81</v>
      </c>
      <c r="E81" s="16"/>
      <c r="F81" s="16"/>
      <c r="G81" s="16"/>
      <c r="H81" s="16"/>
      <c r="I81" s="16"/>
    </row>
    <row r="82" spans="1:9" ht="15" thickBot="1" x14ac:dyDescent="0.25">
      <c r="A82" s="210"/>
      <c r="B82" s="134" t="s">
        <v>942</v>
      </c>
      <c r="C82" s="57">
        <v>149.69999999999999</v>
      </c>
      <c r="D82" s="57">
        <v>173.7</v>
      </c>
      <c r="E82" s="16"/>
      <c r="F82" s="16"/>
      <c r="G82" s="16"/>
      <c r="H82" s="16"/>
      <c r="I82" s="16"/>
    </row>
    <row r="83" spans="1:9" ht="15" thickBot="1" x14ac:dyDescent="0.25">
      <c r="A83" s="210"/>
      <c r="B83" s="134" t="s">
        <v>80</v>
      </c>
      <c r="C83" s="55">
        <v>95</v>
      </c>
      <c r="D83" s="55">
        <v>95</v>
      </c>
      <c r="E83" s="16"/>
      <c r="F83" s="16"/>
      <c r="G83" s="16"/>
      <c r="H83" s="16"/>
      <c r="I83" s="16"/>
    </row>
    <row r="84" spans="1:9" ht="15" thickBot="1" x14ac:dyDescent="0.25">
      <c r="A84" s="210"/>
      <c r="B84" s="134" t="s">
        <v>81</v>
      </c>
      <c r="C84" s="57">
        <v>63</v>
      </c>
      <c r="D84" s="57">
        <v>63</v>
      </c>
      <c r="E84" s="16"/>
      <c r="F84" s="16"/>
      <c r="G84" s="16"/>
      <c r="H84" s="16"/>
      <c r="I84" s="16"/>
    </row>
    <row r="85" spans="1:9" ht="15" thickBot="1" x14ac:dyDescent="0.25">
      <c r="A85" s="210"/>
      <c r="B85" s="134" t="s">
        <v>82</v>
      </c>
      <c r="C85" s="55">
        <v>46</v>
      </c>
      <c r="D85" s="55">
        <v>46</v>
      </c>
      <c r="E85" s="16"/>
      <c r="F85" s="16"/>
      <c r="G85" s="16"/>
      <c r="H85" s="16"/>
      <c r="I85" s="16"/>
    </row>
    <row r="86" spans="1:9" ht="15" thickBot="1" x14ac:dyDescent="0.25">
      <c r="A86" s="210"/>
      <c r="B86" s="134" t="s">
        <v>83</v>
      </c>
      <c r="C86" s="57">
        <v>370.79999999999995</v>
      </c>
      <c r="D86" s="57">
        <v>370.79999999999995</v>
      </c>
      <c r="E86" s="16"/>
      <c r="F86" s="16"/>
      <c r="G86" s="16"/>
      <c r="H86" s="16"/>
      <c r="I86" s="16"/>
    </row>
    <row r="87" spans="1:9" ht="15" thickBot="1" x14ac:dyDescent="0.25">
      <c r="A87" s="210"/>
      <c r="B87" s="134" t="s">
        <v>84</v>
      </c>
      <c r="C87" s="55">
        <v>140</v>
      </c>
      <c r="D87" s="55">
        <v>140</v>
      </c>
      <c r="E87" s="16"/>
      <c r="F87" s="16"/>
      <c r="G87" s="16"/>
      <c r="H87" s="16"/>
      <c r="I87" s="16"/>
    </row>
    <row r="88" spans="1:9" ht="15" thickBot="1" x14ac:dyDescent="0.25">
      <c r="A88" s="210"/>
      <c r="B88" s="134" t="s">
        <v>86</v>
      </c>
      <c r="C88" s="57">
        <v>30</v>
      </c>
      <c r="D88" s="57">
        <v>0</v>
      </c>
      <c r="E88" s="16"/>
      <c r="F88" s="16"/>
      <c r="G88" s="16"/>
      <c r="H88" s="16"/>
      <c r="I88" s="16"/>
    </row>
    <row r="89" spans="1:9" ht="15" thickBot="1" x14ac:dyDescent="0.25">
      <c r="A89" s="210"/>
      <c r="B89" s="134" t="s">
        <v>943</v>
      </c>
      <c r="C89" s="55">
        <v>32</v>
      </c>
      <c r="D89" s="55">
        <v>86</v>
      </c>
      <c r="E89" s="16"/>
      <c r="F89" s="16"/>
      <c r="G89" s="16"/>
      <c r="H89" s="16"/>
      <c r="I89" s="16"/>
    </row>
    <row r="90" spans="1:9" ht="15" thickBot="1" x14ac:dyDescent="0.25">
      <c r="A90" s="210"/>
      <c r="B90" s="134" t="s">
        <v>88</v>
      </c>
      <c r="C90" s="57">
        <v>81</v>
      </c>
      <c r="D90" s="57">
        <v>81</v>
      </c>
      <c r="E90" s="16"/>
      <c r="F90" s="16"/>
      <c r="G90" s="16"/>
      <c r="H90" s="16"/>
      <c r="I90" s="16"/>
    </row>
    <row r="91" spans="1:9" ht="15" thickBot="1" x14ac:dyDescent="0.25">
      <c r="A91" s="210"/>
      <c r="B91" s="134" t="s">
        <v>89</v>
      </c>
      <c r="C91" s="55">
        <v>43.8</v>
      </c>
      <c r="D91" s="55">
        <v>43.8</v>
      </c>
      <c r="E91" s="16"/>
      <c r="F91" s="16"/>
      <c r="G91" s="16"/>
      <c r="H91" s="16"/>
      <c r="I91" s="16"/>
    </row>
    <row r="92" spans="1:9" ht="15" thickBot="1" x14ac:dyDescent="0.25">
      <c r="A92" s="210"/>
      <c r="B92" s="134" t="s">
        <v>249</v>
      </c>
      <c r="C92" s="57">
        <v>342</v>
      </c>
      <c r="D92" s="57">
        <v>342</v>
      </c>
      <c r="E92" s="16"/>
      <c r="F92" s="16"/>
      <c r="G92" s="16"/>
      <c r="H92" s="16"/>
      <c r="I92" s="16"/>
    </row>
    <row r="93" spans="1:9" ht="15" thickBot="1" x14ac:dyDescent="0.25">
      <c r="A93" s="210"/>
      <c r="B93" s="134" t="s">
        <v>250</v>
      </c>
      <c r="C93" s="55">
        <v>232</v>
      </c>
      <c r="D93" s="55">
        <v>232</v>
      </c>
      <c r="E93" s="16"/>
      <c r="F93" s="16"/>
      <c r="G93" s="16"/>
      <c r="H93" s="16"/>
      <c r="I93" s="16"/>
    </row>
    <row r="94" spans="1:9" ht="15" thickBot="1" x14ac:dyDescent="0.25">
      <c r="A94" s="210"/>
      <c r="B94" s="134" t="s">
        <v>94</v>
      </c>
      <c r="C94" s="57">
        <v>90</v>
      </c>
      <c r="D94" s="57">
        <v>90</v>
      </c>
      <c r="E94" s="16"/>
      <c r="F94" s="16"/>
      <c r="G94" s="16"/>
      <c r="H94" s="16"/>
      <c r="I94" s="16"/>
    </row>
    <row r="95" spans="1:9" ht="15" thickBot="1" x14ac:dyDescent="0.25">
      <c r="A95" s="210"/>
      <c r="B95" s="134" t="s">
        <v>95</v>
      </c>
      <c r="C95" s="55">
        <v>81.900000000000006</v>
      </c>
      <c r="D95" s="55">
        <v>102.8</v>
      </c>
      <c r="E95" s="16"/>
      <c r="F95" s="16"/>
      <c r="G95" s="16"/>
      <c r="H95" s="16"/>
      <c r="I95" s="16"/>
    </row>
    <row r="96" spans="1:9" ht="15" thickBot="1" x14ac:dyDescent="0.25">
      <c r="A96" s="210"/>
      <c r="B96" s="134" t="s">
        <v>96</v>
      </c>
      <c r="C96" s="57">
        <v>88</v>
      </c>
      <c r="D96" s="57">
        <v>88</v>
      </c>
      <c r="E96" s="16"/>
      <c r="F96" s="16"/>
      <c r="G96" s="16"/>
      <c r="H96" s="16"/>
      <c r="I96" s="16"/>
    </row>
    <row r="97" spans="1:9" ht="15" thickBot="1" x14ac:dyDescent="0.25">
      <c r="A97" s="210"/>
      <c r="B97" s="134" t="s">
        <v>97</v>
      </c>
      <c r="C97" s="55">
        <v>104.4</v>
      </c>
      <c r="D97" s="55">
        <v>130.5</v>
      </c>
      <c r="E97" s="16"/>
      <c r="F97" s="16"/>
      <c r="G97" s="16"/>
      <c r="H97" s="16"/>
      <c r="I97" s="16"/>
    </row>
    <row r="98" spans="1:9" ht="15" thickBot="1" x14ac:dyDescent="0.25">
      <c r="A98" s="210"/>
      <c r="B98" s="134" t="s">
        <v>201</v>
      </c>
      <c r="C98" s="57">
        <v>104.09</v>
      </c>
      <c r="D98" s="57">
        <v>113.17999999999999</v>
      </c>
      <c r="E98" s="16"/>
      <c r="F98" s="16"/>
      <c r="G98" s="16"/>
      <c r="H98" s="16"/>
      <c r="I98" s="16"/>
    </row>
    <row r="99" spans="1:9" ht="17.25" thickBot="1" x14ac:dyDescent="0.25">
      <c r="A99" s="210"/>
      <c r="B99" s="134" t="s">
        <v>1088</v>
      </c>
      <c r="C99" s="55">
        <v>140.69999999999999</v>
      </c>
      <c r="D99" s="55">
        <v>140.69999999999999</v>
      </c>
      <c r="E99" s="16"/>
      <c r="F99" s="16"/>
      <c r="G99" s="16"/>
      <c r="H99" s="16"/>
      <c r="I99" s="16"/>
    </row>
    <row r="100" spans="1:9" ht="17.25" thickBot="1" x14ac:dyDescent="0.25">
      <c r="A100" s="210"/>
      <c r="B100" s="134" t="s">
        <v>1087</v>
      </c>
      <c r="C100" s="57">
        <v>30</v>
      </c>
      <c r="D100" s="57">
        <v>30</v>
      </c>
      <c r="E100" s="16"/>
      <c r="F100" s="16"/>
      <c r="G100" s="16"/>
      <c r="H100" s="16"/>
      <c r="I100" s="16"/>
    </row>
    <row r="101" spans="1:9" ht="15" thickBot="1" x14ac:dyDescent="0.25">
      <c r="A101" s="210"/>
      <c r="B101" s="134" t="s">
        <v>204</v>
      </c>
      <c r="C101" s="55">
        <v>165.5</v>
      </c>
      <c r="D101" s="55">
        <v>165.5</v>
      </c>
      <c r="E101" s="210"/>
      <c r="F101" s="16"/>
      <c r="G101" s="16"/>
      <c r="H101" s="16"/>
      <c r="I101" s="16"/>
    </row>
    <row r="102" spans="1:9" ht="15" thickBot="1" x14ac:dyDescent="0.25">
      <c r="A102" s="210"/>
      <c r="B102" s="134" t="s">
        <v>205</v>
      </c>
      <c r="C102" s="57">
        <v>46.5</v>
      </c>
      <c r="D102" s="57">
        <v>46.5</v>
      </c>
      <c r="E102" s="16"/>
      <c r="F102" s="16"/>
      <c r="G102" s="16"/>
      <c r="H102" s="16"/>
      <c r="I102" s="16"/>
    </row>
    <row r="103" spans="1:9" ht="15" thickBot="1" x14ac:dyDescent="0.25">
      <c r="A103" s="210"/>
      <c r="B103" s="134" t="s">
        <v>256</v>
      </c>
      <c r="C103" s="55">
        <v>198</v>
      </c>
      <c r="D103" s="55">
        <v>198</v>
      </c>
      <c r="E103" s="16"/>
      <c r="F103" s="16"/>
      <c r="G103" s="16"/>
      <c r="H103" s="16"/>
      <c r="I103" s="16"/>
    </row>
    <row r="104" spans="1:9" ht="15" thickBot="1" x14ac:dyDescent="0.25">
      <c r="A104" s="210"/>
      <c r="B104" s="134" t="s">
        <v>255</v>
      </c>
      <c r="C104" s="57">
        <v>187</v>
      </c>
      <c r="D104" s="57">
        <v>270</v>
      </c>
      <c r="E104" s="16"/>
      <c r="F104" s="16"/>
      <c r="G104" s="16"/>
      <c r="H104" s="16"/>
      <c r="I104" s="16"/>
    </row>
    <row r="105" spans="1:9" ht="15" thickBot="1" x14ac:dyDescent="0.25">
      <c r="A105" s="210"/>
      <c r="B105" s="134" t="s">
        <v>206</v>
      </c>
      <c r="C105" s="55">
        <v>106.8</v>
      </c>
      <c r="D105" s="55">
        <v>106.8</v>
      </c>
      <c r="E105" s="16"/>
      <c r="F105" s="16"/>
      <c r="G105" s="16"/>
      <c r="H105" s="16"/>
      <c r="I105" s="16"/>
    </row>
    <row r="106" spans="1:9" ht="15" thickBot="1" x14ac:dyDescent="0.25">
      <c r="A106" s="210"/>
      <c r="B106" s="134" t="s">
        <v>257</v>
      </c>
      <c r="C106" s="57">
        <v>172.5</v>
      </c>
      <c r="D106" s="57">
        <v>172.5</v>
      </c>
      <c r="E106" s="16"/>
      <c r="F106" s="16"/>
      <c r="G106" s="16"/>
      <c r="H106" s="16"/>
      <c r="I106" s="16"/>
    </row>
    <row r="107" spans="1:9" ht="15" thickBot="1" x14ac:dyDescent="0.25">
      <c r="A107" s="210"/>
      <c r="B107" s="134" t="s">
        <v>207</v>
      </c>
      <c r="C107" s="55">
        <v>48.3</v>
      </c>
      <c r="D107" s="55">
        <v>48.3</v>
      </c>
      <c r="E107" s="16"/>
      <c r="F107" s="16"/>
      <c r="G107" s="16"/>
      <c r="H107" s="16"/>
      <c r="I107" s="16"/>
    </row>
    <row r="108" spans="1:9" ht="17.25" thickBot="1" x14ac:dyDescent="0.25">
      <c r="A108" s="210"/>
      <c r="B108" s="134" t="s">
        <v>1089</v>
      </c>
      <c r="C108" s="57">
        <v>46</v>
      </c>
      <c r="D108" s="57">
        <v>46</v>
      </c>
      <c r="E108" s="16"/>
      <c r="F108" s="16"/>
      <c r="G108" s="16"/>
      <c r="H108" s="16"/>
      <c r="I108" s="16"/>
    </row>
    <row r="109" spans="1:9" ht="17.25" thickBot="1" x14ac:dyDescent="0.25">
      <c r="A109" s="210"/>
      <c r="B109" s="134" t="s">
        <v>1090</v>
      </c>
      <c r="C109" s="55">
        <v>66</v>
      </c>
      <c r="D109" s="55">
        <v>66</v>
      </c>
      <c r="E109" s="16"/>
      <c r="F109" s="16"/>
      <c r="G109" s="16"/>
      <c r="H109" s="16"/>
      <c r="I109" s="16"/>
    </row>
    <row r="110" spans="1:9" ht="15" thickBot="1" x14ac:dyDescent="0.25">
      <c r="A110" s="210"/>
      <c r="B110" s="134" t="s">
        <v>217</v>
      </c>
      <c r="C110" s="57">
        <v>56.7</v>
      </c>
      <c r="D110" s="57">
        <v>56.7</v>
      </c>
      <c r="E110" s="16"/>
      <c r="F110" s="16"/>
      <c r="G110" s="16"/>
      <c r="H110" s="16"/>
      <c r="I110" s="16"/>
    </row>
    <row r="111" spans="1:9" ht="15" thickBot="1" x14ac:dyDescent="0.25">
      <c r="A111" s="210"/>
      <c r="B111" s="134" t="s">
        <v>218</v>
      </c>
      <c r="C111" s="55">
        <v>58.5</v>
      </c>
      <c r="D111" s="55">
        <v>94.5</v>
      </c>
      <c r="E111" s="16"/>
      <c r="F111" s="16"/>
      <c r="G111" s="16"/>
      <c r="H111" s="16"/>
      <c r="I111" s="16"/>
    </row>
    <row r="112" spans="1:9" ht="15" thickBot="1" x14ac:dyDescent="0.25">
      <c r="A112" s="210"/>
      <c r="B112" s="134" t="s">
        <v>219</v>
      </c>
      <c r="C112" s="57">
        <v>44.2</v>
      </c>
      <c r="D112" s="57">
        <v>71.400000000000006</v>
      </c>
      <c r="E112" s="16"/>
      <c r="F112" s="16"/>
      <c r="G112" s="16"/>
      <c r="H112" s="16"/>
      <c r="I112" s="16"/>
    </row>
    <row r="113" spans="1:9" ht="15" thickBot="1" x14ac:dyDescent="0.25">
      <c r="A113" s="210"/>
      <c r="B113" s="134" t="s">
        <v>220</v>
      </c>
      <c r="C113" s="55">
        <v>81.900000000000006</v>
      </c>
      <c r="D113" s="55">
        <v>132.30000000000001</v>
      </c>
      <c r="E113" s="16"/>
      <c r="F113" s="16"/>
      <c r="G113" s="16"/>
      <c r="H113" s="16"/>
      <c r="I113" s="16"/>
    </row>
    <row r="114" spans="1:9" ht="15" thickBot="1" x14ac:dyDescent="0.25">
      <c r="A114" s="210"/>
      <c r="B114" s="134" t="s">
        <v>221</v>
      </c>
      <c r="C114" s="57">
        <v>32.5</v>
      </c>
      <c r="D114" s="57">
        <v>52.5</v>
      </c>
      <c r="E114" s="16"/>
      <c r="F114" s="16"/>
      <c r="G114" s="16"/>
      <c r="H114" s="16"/>
      <c r="I114" s="16"/>
    </row>
    <row r="115" spans="1:9" ht="15" thickBot="1" x14ac:dyDescent="0.25">
      <c r="A115" s="210"/>
      <c r="B115" s="134" t="s">
        <v>222</v>
      </c>
      <c r="C115" s="55">
        <v>100</v>
      </c>
      <c r="D115" s="55">
        <v>100</v>
      </c>
      <c r="E115" s="16"/>
      <c r="F115" s="16"/>
      <c r="G115" s="16"/>
      <c r="H115" s="16"/>
      <c r="I115" s="16"/>
    </row>
    <row r="116" spans="1:9" ht="15" thickBot="1" x14ac:dyDescent="0.25">
      <c r="A116" s="210"/>
      <c r="B116" s="134" t="s">
        <v>251</v>
      </c>
      <c r="C116" s="57">
        <v>100</v>
      </c>
      <c r="D116" s="57">
        <v>100</v>
      </c>
      <c r="E116" s="16"/>
      <c r="F116" s="16"/>
      <c r="G116" s="16"/>
      <c r="H116" s="16"/>
      <c r="I116" s="16"/>
    </row>
    <row r="117" spans="1:9" ht="15" thickBot="1" x14ac:dyDescent="0.25">
      <c r="A117" s="210"/>
      <c r="B117" s="134" t="s">
        <v>260</v>
      </c>
      <c r="C117" s="55">
        <v>109</v>
      </c>
      <c r="D117" s="55">
        <v>109</v>
      </c>
      <c r="E117" s="16"/>
      <c r="F117" s="16"/>
      <c r="G117" s="16"/>
      <c r="H117" s="16"/>
      <c r="I117" s="16"/>
    </row>
    <row r="118" spans="1:9" ht="17.25" thickBot="1" x14ac:dyDescent="0.25">
      <c r="A118" s="210"/>
      <c r="B118" s="134" t="s">
        <v>1091</v>
      </c>
      <c r="C118" s="57">
        <v>80.5</v>
      </c>
      <c r="D118" s="57">
        <v>80.5</v>
      </c>
      <c r="E118" s="16"/>
      <c r="F118" s="16"/>
      <c r="G118" s="16"/>
      <c r="H118" s="16"/>
      <c r="I118" s="16"/>
    </row>
    <row r="119" spans="1:9" ht="15" thickBot="1" x14ac:dyDescent="0.25">
      <c r="A119" s="210"/>
      <c r="B119" s="134" t="s">
        <v>224</v>
      </c>
      <c r="C119" s="55">
        <v>159</v>
      </c>
      <c r="D119" s="55">
        <v>159</v>
      </c>
      <c r="E119" s="16"/>
      <c r="F119" s="16"/>
      <c r="G119" s="16"/>
      <c r="H119" s="16"/>
      <c r="I119" s="16"/>
    </row>
    <row r="120" spans="1:9" ht="15" thickBot="1" x14ac:dyDescent="0.25">
      <c r="A120" s="210"/>
      <c r="B120" s="134" t="s">
        <v>225</v>
      </c>
      <c r="C120" s="57">
        <v>39</v>
      </c>
      <c r="D120" s="57">
        <v>39</v>
      </c>
      <c r="E120" s="16"/>
      <c r="F120" s="16"/>
      <c r="G120" s="16"/>
      <c r="H120" s="16"/>
      <c r="I120" s="16"/>
    </row>
    <row r="121" spans="1:9" ht="17.25" thickBot="1" x14ac:dyDescent="0.25">
      <c r="A121" s="210"/>
      <c r="B121" s="134" t="s">
        <v>1059</v>
      </c>
      <c r="C121" s="55">
        <v>70</v>
      </c>
      <c r="D121" s="55">
        <v>70</v>
      </c>
      <c r="E121" s="16"/>
      <c r="F121" s="16"/>
      <c r="G121" s="16"/>
      <c r="H121" s="16"/>
      <c r="I121" s="16"/>
    </row>
    <row r="122" spans="1:9" ht="15" thickBot="1" x14ac:dyDescent="0.25">
      <c r="A122" s="210"/>
      <c r="B122" s="134" t="s">
        <v>927</v>
      </c>
      <c r="C122" s="57">
        <v>98.7</v>
      </c>
      <c r="D122" s="57">
        <v>98.7</v>
      </c>
      <c r="E122" s="16"/>
      <c r="F122" s="16"/>
      <c r="G122" s="16"/>
      <c r="H122" s="16"/>
      <c r="I122" s="16"/>
    </row>
    <row r="123" spans="1:9" ht="15" thickBot="1" x14ac:dyDescent="0.25">
      <c r="A123" s="210"/>
      <c r="B123" s="134" t="s">
        <v>928</v>
      </c>
      <c r="C123" s="55">
        <v>270</v>
      </c>
      <c r="D123" s="55">
        <v>270</v>
      </c>
      <c r="E123" s="16"/>
      <c r="F123" s="16"/>
      <c r="G123" s="16"/>
      <c r="H123" s="16"/>
      <c r="I123" s="16"/>
    </row>
    <row r="124" spans="1:9" ht="17.25" thickBot="1" x14ac:dyDescent="0.25">
      <c r="A124" s="210"/>
      <c r="B124" s="134" t="s">
        <v>1092</v>
      </c>
      <c r="C124" s="57">
        <v>34.5</v>
      </c>
      <c r="D124" s="57">
        <v>34.5</v>
      </c>
      <c r="E124" s="16"/>
      <c r="F124" s="16"/>
      <c r="G124" s="16"/>
      <c r="H124" s="16"/>
      <c r="I124" s="16"/>
    </row>
    <row r="125" spans="1:9" ht="15" thickBot="1" x14ac:dyDescent="0.25">
      <c r="A125" s="210"/>
      <c r="B125" s="134" t="s">
        <v>228</v>
      </c>
      <c r="C125" s="55">
        <v>130.80000000000001</v>
      </c>
      <c r="D125" s="55">
        <v>130.80000000000001</v>
      </c>
      <c r="E125" s="16"/>
      <c r="F125" s="16"/>
      <c r="G125" s="16"/>
      <c r="H125" s="16"/>
      <c r="I125" s="16"/>
    </row>
    <row r="126" spans="1:9" ht="17.25" thickBot="1" x14ac:dyDescent="0.25">
      <c r="A126" s="210"/>
      <c r="B126" s="134" t="s">
        <v>1093</v>
      </c>
      <c r="C126" s="57">
        <v>90.75</v>
      </c>
      <c r="D126" s="57">
        <v>90.75</v>
      </c>
      <c r="E126" s="16"/>
      <c r="F126" s="16"/>
      <c r="G126" s="16"/>
      <c r="H126" s="16"/>
      <c r="I126" s="16"/>
    </row>
    <row r="127" spans="1:9" ht="15" thickBot="1" x14ac:dyDescent="0.25">
      <c r="A127" s="210"/>
      <c r="B127" s="134" t="s">
        <v>230</v>
      </c>
      <c r="C127" s="55">
        <v>168</v>
      </c>
      <c r="D127" s="55">
        <v>168</v>
      </c>
      <c r="E127" s="16"/>
      <c r="F127" s="16"/>
      <c r="G127" s="16"/>
      <c r="H127" s="16"/>
      <c r="I127" s="16"/>
    </row>
    <row r="128" spans="1:9" ht="17.25" thickBot="1" x14ac:dyDescent="0.25">
      <c r="A128" s="210"/>
      <c r="B128" s="134" t="s">
        <v>1094</v>
      </c>
      <c r="C128" s="57">
        <v>140</v>
      </c>
      <c r="D128" s="57">
        <v>140</v>
      </c>
      <c r="E128" s="16"/>
      <c r="F128" s="16"/>
      <c r="G128" s="16"/>
      <c r="H128" s="16"/>
      <c r="I128" s="16"/>
    </row>
    <row r="129" spans="1:9" ht="15" thickBot="1" x14ac:dyDescent="0.25">
      <c r="A129" s="210"/>
      <c r="B129" s="134" t="s">
        <v>208</v>
      </c>
      <c r="C129" s="55">
        <v>195</v>
      </c>
      <c r="D129" s="55">
        <v>240</v>
      </c>
      <c r="E129" s="16"/>
      <c r="F129" s="16"/>
      <c r="G129" s="16"/>
      <c r="H129" s="16"/>
      <c r="I129" s="16"/>
    </row>
    <row r="130" spans="1:9" ht="15" thickBot="1" x14ac:dyDescent="0.25">
      <c r="A130" s="210"/>
      <c r="B130" s="134" t="s">
        <v>209</v>
      </c>
      <c r="C130" s="57">
        <v>106.6</v>
      </c>
      <c r="D130" s="57">
        <v>106.6</v>
      </c>
      <c r="E130" s="16"/>
      <c r="F130" s="16"/>
      <c r="G130" s="16"/>
      <c r="H130" s="16"/>
      <c r="I130" s="16"/>
    </row>
    <row r="131" spans="1:9" ht="17.25" thickBot="1" x14ac:dyDescent="0.25">
      <c r="A131" s="210"/>
      <c r="B131" s="134" t="s">
        <v>1095</v>
      </c>
      <c r="C131" s="55">
        <v>52.5</v>
      </c>
      <c r="D131" s="55">
        <v>52.5</v>
      </c>
      <c r="E131" s="16"/>
      <c r="F131" s="16"/>
      <c r="G131" s="16"/>
      <c r="H131" s="16"/>
      <c r="I131" s="16"/>
    </row>
    <row r="132" spans="1:9" ht="15" thickBot="1" x14ac:dyDescent="0.25">
      <c r="A132" s="210"/>
      <c r="B132" s="134" t="s">
        <v>258</v>
      </c>
      <c r="C132" s="57">
        <v>31.05</v>
      </c>
      <c r="D132" s="57">
        <v>31.05</v>
      </c>
      <c r="E132" s="16"/>
      <c r="F132" s="16"/>
      <c r="G132" s="16"/>
      <c r="H132" s="16"/>
      <c r="I132" s="16"/>
    </row>
    <row r="133" spans="1:9" ht="15" thickBot="1" x14ac:dyDescent="0.25">
      <c r="A133" s="210"/>
      <c r="B133" s="134" t="s">
        <v>211</v>
      </c>
      <c r="C133" s="55">
        <v>420</v>
      </c>
      <c r="D133" s="55">
        <v>420</v>
      </c>
      <c r="E133" s="16"/>
      <c r="F133" s="16"/>
      <c r="G133" s="16"/>
      <c r="H133" s="16"/>
      <c r="I133" s="16"/>
    </row>
    <row r="134" spans="1:9" ht="17.25" thickBot="1" x14ac:dyDescent="0.25">
      <c r="A134" s="210"/>
      <c r="B134" s="134" t="s">
        <v>1096</v>
      </c>
      <c r="C134" s="57">
        <v>19.5</v>
      </c>
      <c r="D134" s="57">
        <v>19.5</v>
      </c>
      <c r="E134" s="16"/>
      <c r="F134" s="16"/>
      <c r="G134" s="16"/>
      <c r="H134" s="16"/>
      <c r="I134" s="16"/>
    </row>
    <row r="135" spans="1:9" ht="15" thickBot="1" x14ac:dyDescent="0.25">
      <c r="A135" s="210"/>
      <c r="B135" s="134" t="s">
        <v>212</v>
      </c>
      <c r="C135" s="55">
        <v>131.19999999999999</v>
      </c>
      <c r="D135" s="55">
        <v>131.19999999999999</v>
      </c>
      <c r="E135" s="16"/>
      <c r="F135" s="16"/>
      <c r="G135" s="16"/>
      <c r="H135" s="16"/>
      <c r="I135" s="16"/>
    </row>
    <row r="136" spans="1:9" ht="15" thickBot="1" x14ac:dyDescent="0.25">
      <c r="A136" s="210"/>
      <c r="B136" s="134" t="s">
        <v>213</v>
      </c>
      <c r="C136" s="57">
        <v>41.6</v>
      </c>
      <c r="D136" s="57">
        <v>63</v>
      </c>
      <c r="E136" s="16"/>
      <c r="F136" s="16"/>
      <c r="G136" s="16"/>
      <c r="H136" s="16"/>
      <c r="I136" s="16"/>
    </row>
    <row r="137" spans="1:9" ht="17.25" thickBot="1" x14ac:dyDescent="0.25">
      <c r="A137" s="210"/>
      <c r="B137" s="134" t="s">
        <v>1060</v>
      </c>
      <c r="C137" s="55">
        <v>151.69999999999999</v>
      </c>
      <c r="D137" s="55">
        <v>151.69999999999999</v>
      </c>
      <c r="E137" s="16"/>
      <c r="F137" s="16"/>
      <c r="G137" s="16"/>
      <c r="H137" s="16"/>
      <c r="I137" s="16"/>
    </row>
    <row r="138" spans="1:9" ht="15" thickBot="1" x14ac:dyDescent="0.25">
      <c r="A138" s="210"/>
      <c r="B138" s="134" t="s">
        <v>903</v>
      </c>
      <c r="C138" s="57">
        <v>54</v>
      </c>
      <c r="D138" s="57">
        <v>54</v>
      </c>
      <c r="E138" s="16"/>
      <c r="F138" s="16"/>
      <c r="G138" s="16"/>
      <c r="H138" s="16"/>
      <c r="I138" s="16"/>
    </row>
    <row r="139" spans="1:9" ht="17.25" thickBot="1" x14ac:dyDescent="0.25">
      <c r="A139" s="210"/>
      <c r="B139" s="134" t="s">
        <v>1097</v>
      </c>
      <c r="C139" s="55">
        <v>192</v>
      </c>
      <c r="D139" s="55">
        <v>192</v>
      </c>
      <c r="E139" s="16"/>
      <c r="F139" s="16"/>
      <c r="G139" s="16"/>
      <c r="H139" s="16"/>
      <c r="I139" s="16"/>
    </row>
    <row r="140" spans="1:9" ht="17.25" thickBot="1" x14ac:dyDescent="0.25">
      <c r="A140" s="210"/>
      <c r="B140" s="134" t="s">
        <v>1098</v>
      </c>
      <c r="C140" s="57">
        <v>30</v>
      </c>
      <c r="D140" s="57">
        <v>30</v>
      </c>
      <c r="E140" s="16"/>
      <c r="F140" s="16"/>
      <c r="G140" s="16"/>
      <c r="H140" s="16"/>
      <c r="I140" s="16"/>
    </row>
    <row r="141" spans="1:9" ht="17.25" thickBot="1" x14ac:dyDescent="0.25">
      <c r="A141" s="210"/>
      <c r="B141" s="134" t="s">
        <v>1099</v>
      </c>
      <c r="C141" s="55">
        <v>28.7</v>
      </c>
      <c r="D141" s="55">
        <v>28.7</v>
      </c>
      <c r="E141" s="16"/>
      <c r="F141" s="16"/>
      <c r="G141" s="16"/>
      <c r="H141" s="16"/>
      <c r="I141" s="16"/>
    </row>
    <row r="142" spans="1:9" ht="15" thickBot="1" x14ac:dyDescent="0.25">
      <c r="A142" s="210"/>
      <c r="B142" s="134" t="s">
        <v>141</v>
      </c>
      <c r="C142" s="57">
        <v>53</v>
      </c>
      <c r="D142" s="57">
        <v>53</v>
      </c>
      <c r="E142" s="16"/>
      <c r="F142" s="16"/>
      <c r="G142" s="16"/>
      <c r="H142" s="16"/>
      <c r="I142" s="16"/>
    </row>
    <row r="143" spans="1:9" ht="15" thickBot="1" x14ac:dyDescent="0.25">
      <c r="A143" s="210"/>
      <c r="B143" s="134" t="s">
        <v>881</v>
      </c>
      <c r="C143" s="55">
        <v>150</v>
      </c>
      <c r="D143" s="55">
        <v>130</v>
      </c>
      <c r="E143" s="16"/>
      <c r="F143" s="16"/>
      <c r="G143" s="16"/>
      <c r="H143" s="16"/>
      <c r="I143" s="16"/>
    </row>
    <row r="144" spans="1:9" ht="17.25" thickBot="1" x14ac:dyDescent="0.25">
      <c r="A144" s="210"/>
      <c r="B144" s="134" t="s">
        <v>1100</v>
      </c>
      <c r="C144" s="57">
        <v>29.99</v>
      </c>
      <c r="D144" s="57">
        <v>29.99</v>
      </c>
      <c r="E144" s="16"/>
      <c r="F144" s="16"/>
      <c r="G144" s="16"/>
      <c r="H144" s="16"/>
      <c r="I144" s="16"/>
    </row>
    <row r="145" spans="1:9" ht="15" thickBot="1" x14ac:dyDescent="0.25">
      <c r="A145" s="210"/>
      <c r="B145" s="134" t="s">
        <v>233</v>
      </c>
      <c r="C145" s="55">
        <v>46.7</v>
      </c>
      <c r="D145" s="55">
        <v>45</v>
      </c>
      <c r="E145" s="16"/>
      <c r="F145" s="16"/>
      <c r="G145" s="16"/>
      <c r="H145" s="16"/>
      <c r="I145" s="16"/>
    </row>
    <row r="146" spans="1:9" ht="15" thickBot="1" x14ac:dyDescent="0.25">
      <c r="A146" s="210"/>
      <c r="B146" s="134" t="s">
        <v>234</v>
      </c>
      <c r="C146" s="57">
        <v>55.2</v>
      </c>
      <c r="D146" s="57">
        <v>44.4</v>
      </c>
      <c r="E146" s="16"/>
      <c r="F146" s="16"/>
      <c r="G146" s="16"/>
      <c r="H146" s="16"/>
      <c r="I146" s="16"/>
    </row>
    <row r="147" spans="1:9" ht="15" thickBot="1" x14ac:dyDescent="0.25">
      <c r="A147" s="210"/>
      <c r="B147" s="134" t="s">
        <v>235</v>
      </c>
      <c r="C147" s="55">
        <v>102</v>
      </c>
      <c r="D147" s="55">
        <v>102</v>
      </c>
      <c r="E147" s="16"/>
      <c r="F147" s="16"/>
      <c r="G147" s="16"/>
      <c r="H147" s="16"/>
      <c r="I147" s="16"/>
    </row>
    <row r="148" spans="1:9" ht="15" thickBot="1" x14ac:dyDescent="0.25">
      <c r="A148" s="210"/>
      <c r="B148" s="134" t="s">
        <v>236</v>
      </c>
      <c r="C148" s="57">
        <v>55</v>
      </c>
      <c r="D148" s="57">
        <v>53.5</v>
      </c>
      <c r="E148" s="16"/>
      <c r="F148" s="16"/>
      <c r="G148" s="16"/>
      <c r="H148" s="16"/>
      <c r="I148" s="16"/>
    </row>
    <row r="149" spans="1:9" ht="15" thickBot="1" x14ac:dyDescent="0.25">
      <c r="A149" s="210"/>
      <c r="B149" s="191" t="s">
        <v>237</v>
      </c>
      <c r="C149" s="55">
        <v>99.3</v>
      </c>
      <c r="D149" s="55">
        <v>79.8</v>
      </c>
      <c r="E149" s="16"/>
      <c r="F149" s="16"/>
      <c r="G149" s="16"/>
      <c r="H149" s="16"/>
      <c r="I149" s="16"/>
    </row>
    <row r="150" spans="1:9" ht="15" thickBot="1" x14ac:dyDescent="0.25">
      <c r="A150" s="210"/>
      <c r="B150" s="173" t="s">
        <v>144</v>
      </c>
      <c r="C150" s="57">
        <v>108.5</v>
      </c>
      <c r="D150" s="57">
        <v>108.5</v>
      </c>
      <c r="E150" s="16"/>
      <c r="F150" s="16"/>
      <c r="G150" s="16"/>
      <c r="H150" s="16"/>
      <c r="I150" s="16"/>
    </row>
    <row r="151" spans="1:9" ht="15" thickBot="1" x14ac:dyDescent="0.25">
      <c r="A151" s="210"/>
      <c r="B151" s="173" t="s">
        <v>238</v>
      </c>
      <c r="C151" s="55">
        <v>57.5</v>
      </c>
      <c r="D151" s="55">
        <v>57.5</v>
      </c>
      <c r="E151" s="16"/>
      <c r="F151" s="16"/>
      <c r="G151" s="16"/>
      <c r="H151" s="16"/>
      <c r="I151" s="16"/>
    </row>
    <row r="152" spans="1:9" ht="17.25" thickBot="1" x14ac:dyDescent="0.25">
      <c r="A152" s="210"/>
      <c r="B152" s="173" t="s">
        <v>1101</v>
      </c>
      <c r="C152" s="57">
        <v>18</v>
      </c>
      <c r="D152" s="57">
        <v>18</v>
      </c>
      <c r="E152" s="16"/>
      <c r="F152" s="210"/>
      <c r="G152" s="210"/>
      <c r="H152" s="210"/>
      <c r="I152" s="16"/>
    </row>
    <row r="153" spans="1:9" ht="15" thickBot="1" x14ac:dyDescent="0.25">
      <c r="A153" s="210"/>
      <c r="B153" s="195" t="s">
        <v>239</v>
      </c>
      <c r="C153" s="55">
        <v>48.5</v>
      </c>
      <c r="D153" s="55">
        <v>48.5</v>
      </c>
      <c r="E153" s="16"/>
      <c r="F153" s="210"/>
      <c r="G153" s="210"/>
      <c r="H153" s="210"/>
      <c r="I153" s="16"/>
    </row>
    <row r="154" spans="1:9" ht="17.25" thickBot="1" x14ac:dyDescent="0.25">
      <c r="A154" s="210"/>
      <c r="B154" s="195" t="s">
        <v>1102</v>
      </c>
      <c r="C154" s="57">
        <v>17</v>
      </c>
      <c r="D154" s="57">
        <v>17</v>
      </c>
      <c r="E154" s="210"/>
      <c r="F154" s="210"/>
      <c r="G154" s="210"/>
      <c r="H154" s="210"/>
      <c r="I154" s="16"/>
    </row>
    <row r="155" spans="1:9" ht="15" thickBot="1" x14ac:dyDescent="0.25">
      <c r="A155" s="210"/>
      <c r="B155" s="195" t="s">
        <v>240</v>
      </c>
      <c r="C155" s="55">
        <v>116</v>
      </c>
      <c r="D155" s="55">
        <v>116</v>
      </c>
      <c r="E155" s="210"/>
      <c r="F155" s="210"/>
      <c r="G155" s="210"/>
      <c r="H155" s="210"/>
      <c r="I155" s="210"/>
    </row>
    <row r="156" spans="1:9" ht="15" thickBot="1" x14ac:dyDescent="0.25">
      <c r="A156" s="210"/>
      <c r="B156" s="195" t="s">
        <v>241</v>
      </c>
      <c r="C156" s="57">
        <v>124</v>
      </c>
      <c r="D156" s="57">
        <v>124</v>
      </c>
      <c r="E156" s="210"/>
      <c r="F156" s="210"/>
      <c r="G156" s="210"/>
      <c r="H156" s="210"/>
      <c r="I156" s="210"/>
    </row>
    <row r="157" spans="1:9" ht="15" thickBot="1" x14ac:dyDescent="0.25">
      <c r="A157" s="210"/>
      <c r="B157" s="195" t="s">
        <v>245</v>
      </c>
      <c r="C157" s="55">
        <v>50</v>
      </c>
      <c r="D157" s="55">
        <v>50</v>
      </c>
      <c r="E157" s="210"/>
      <c r="F157" s="210"/>
      <c r="G157" s="210"/>
      <c r="H157" s="210"/>
      <c r="I157" s="210"/>
    </row>
    <row r="158" spans="1:9" ht="15" thickBot="1" x14ac:dyDescent="0.25">
      <c r="A158" s="210"/>
      <c r="B158" s="247" t="s">
        <v>718</v>
      </c>
      <c r="C158" s="57">
        <v>110</v>
      </c>
      <c r="D158" s="57">
        <v>110</v>
      </c>
      <c r="E158" s="210"/>
      <c r="F158" s="210"/>
      <c r="G158" s="210"/>
      <c r="H158" s="210"/>
      <c r="I158" s="210"/>
    </row>
    <row r="159" spans="1:9" ht="15" thickBot="1" x14ac:dyDescent="0.25">
      <c r="A159" s="210"/>
      <c r="B159" s="247" t="s">
        <v>243</v>
      </c>
      <c r="C159" s="55">
        <v>57.5</v>
      </c>
      <c r="D159" s="55">
        <v>57.5</v>
      </c>
      <c r="E159" s="210"/>
      <c r="F159" s="210"/>
      <c r="G159" s="210"/>
      <c r="H159" s="210"/>
      <c r="I159" s="210"/>
    </row>
    <row r="160" spans="1:9" x14ac:dyDescent="0.2">
      <c r="A160" s="248"/>
      <c r="B160" s="118" t="s">
        <v>908</v>
      </c>
      <c r="C160" s="118"/>
      <c r="D160" s="118"/>
      <c r="E160" s="118"/>
      <c r="F160" s="118"/>
      <c r="G160" s="248"/>
      <c r="H160" s="248"/>
      <c r="I160" s="210"/>
    </row>
    <row r="161" spans="1:9" x14ac:dyDescent="0.2">
      <c r="A161" s="248"/>
      <c r="B161" s="118" t="s">
        <v>1114</v>
      </c>
      <c r="C161" s="118"/>
      <c r="D161" s="118"/>
      <c r="E161" s="118"/>
      <c r="F161" s="118"/>
      <c r="G161" s="248"/>
      <c r="H161" s="248"/>
      <c r="I161" s="248"/>
    </row>
    <row r="162" spans="1:9" x14ac:dyDescent="0.2">
      <c r="A162" s="248"/>
      <c r="B162" s="118" t="s">
        <v>1103</v>
      </c>
      <c r="C162" s="118"/>
      <c r="D162" s="118"/>
      <c r="E162" s="118"/>
      <c r="F162" s="118"/>
      <c r="G162" s="248"/>
      <c r="H162" s="248"/>
      <c r="I162" s="248"/>
    </row>
    <row r="163" spans="1:9" x14ac:dyDescent="0.2">
      <c r="A163" s="248"/>
      <c r="B163" s="118"/>
      <c r="C163" s="118"/>
      <c r="D163" s="118"/>
      <c r="E163" s="248"/>
      <c r="F163" s="248"/>
      <c r="G163" s="248"/>
      <c r="H163" s="248"/>
      <c r="I163" s="248"/>
    </row>
    <row r="164" spans="1:9" x14ac:dyDescent="0.2">
      <c r="B164" s="79"/>
      <c r="C164" s="78"/>
    </row>
    <row r="165" spans="1:9" x14ac:dyDescent="0.2">
      <c r="B165" s="79"/>
    </row>
    <row r="166" spans="1:9" x14ac:dyDescent="0.2">
      <c r="B166" s="79"/>
    </row>
    <row r="167" spans="1:9" x14ac:dyDescent="0.2">
      <c r="B167" s="79"/>
    </row>
  </sheetData>
  <mergeCells count="1">
    <mergeCell ref="F61:H62"/>
  </mergeCells>
  <hyperlinks>
    <hyperlink ref="B1" location="'Assumptions Summary'!A1" display="Go to Assumptions Summary" xr:uid="{49D12CD7-3325-4990-A1BB-ECE9623D74D8}"/>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79998168889431442"/>
  </sheetPr>
  <dimension ref="A1:P24"/>
  <sheetViews>
    <sheetView zoomScaleNormal="100" workbookViewId="0">
      <selection activeCell="B5" sqref="B5"/>
    </sheetView>
  </sheetViews>
  <sheetFormatPr defaultColWidth="9" defaultRowHeight="14.25" x14ac:dyDescent="0.2"/>
  <cols>
    <col min="1" max="1" width="3.625" style="24" customWidth="1"/>
    <col min="2" max="2" width="25.5" style="24" customWidth="1"/>
    <col min="3" max="8" width="16.75" style="24" customWidth="1"/>
    <col min="9" max="9" width="3.25" style="24" customWidth="1"/>
    <col min="10" max="10" width="35.75" style="24" customWidth="1"/>
    <col min="11" max="15" width="16.75" style="24" customWidth="1"/>
    <col min="16" max="16384" width="9" style="24"/>
  </cols>
  <sheetData>
    <row r="1" spans="1:16" ht="15" x14ac:dyDescent="0.25">
      <c r="A1" s="152"/>
      <c r="B1" s="292" t="s">
        <v>1127</v>
      </c>
      <c r="C1" s="30"/>
      <c r="D1" s="30"/>
      <c r="E1" s="30"/>
      <c r="F1" s="30"/>
      <c r="G1" s="30"/>
      <c r="H1" s="30"/>
      <c r="I1" s="30"/>
      <c r="J1" s="30"/>
      <c r="K1" s="30"/>
      <c r="L1" s="30"/>
      <c r="M1" s="30"/>
      <c r="N1" s="30"/>
      <c r="O1" s="30"/>
      <c r="P1" s="30"/>
    </row>
    <row r="2" spans="1:16" ht="20.25" thickBot="1" x14ac:dyDescent="0.35">
      <c r="A2" s="30"/>
      <c r="B2" s="406" t="s">
        <v>523</v>
      </c>
      <c r="C2" s="406"/>
      <c r="D2" s="30"/>
      <c r="E2" s="30"/>
      <c r="F2" s="30"/>
      <c r="G2" s="30"/>
      <c r="H2" s="30"/>
      <c r="I2" s="30"/>
      <c r="J2" s="30"/>
      <c r="K2" s="30"/>
      <c r="L2" s="30"/>
      <c r="M2" s="30"/>
      <c r="N2" s="30"/>
      <c r="O2" s="30"/>
      <c r="P2" s="30"/>
    </row>
    <row r="3" spans="1:16" ht="15" thickTop="1" x14ac:dyDescent="0.2">
      <c r="A3" s="30"/>
      <c r="B3" s="29" t="s">
        <v>536</v>
      </c>
      <c r="C3" s="30"/>
      <c r="D3" s="30"/>
      <c r="E3" s="30"/>
      <c r="F3" s="30"/>
      <c r="G3" s="30"/>
      <c r="H3" s="30"/>
      <c r="I3" s="30"/>
      <c r="J3" s="30"/>
      <c r="K3" s="30"/>
      <c r="L3" s="30"/>
      <c r="M3" s="30"/>
      <c r="N3" s="30"/>
      <c r="O3" s="30"/>
      <c r="P3" s="30"/>
    </row>
    <row r="4" spans="1:16" s="276" customFormat="1" x14ac:dyDescent="0.2">
      <c r="A4" s="30"/>
      <c r="B4" s="275" t="s">
        <v>1307</v>
      </c>
      <c r="C4" s="30"/>
      <c r="D4" s="30"/>
      <c r="E4" s="30"/>
      <c r="F4" s="30"/>
      <c r="G4" s="30"/>
      <c r="H4" s="30"/>
      <c r="I4" s="30"/>
      <c r="J4" s="30"/>
      <c r="K4" s="30"/>
      <c r="L4" s="30"/>
      <c r="M4" s="30"/>
      <c r="N4" s="30"/>
      <c r="O4" s="30"/>
      <c r="P4" s="30"/>
    </row>
    <row r="5" spans="1:16" s="276" customFormat="1" x14ac:dyDescent="0.2">
      <c r="A5" s="30"/>
      <c r="B5" s="275"/>
      <c r="C5" s="30"/>
      <c r="D5" s="30"/>
      <c r="E5" s="30"/>
      <c r="F5" s="30"/>
      <c r="G5" s="30"/>
      <c r="H5" s="30"/>
      <c r="I5" s="30"/>
      <c r="J5" s="30"/>
      <c r="K5" s="30"/>
      <c r="L5" s="30"/>
      <c r="M5" s="30"/>
      <c r="N5" s="30"/>
      <c r="O5" s="30"/>
      <c r="P5" s="30"/>
    </row>
    <row r="6" spans="1:16" x14ac:dyDescent="0.2">
      <c r="A6" s="30"/>
      <c r="B6" s="212"/>
      <c r="C6" s="30"/>
      <c r="D6" s="30"/>
      <c r="E6" s="30"/>
      <c r="F6" s="30"/>
      <c r="G6" s="30"/>
      <c r="H6" s="30"/>
      <c r="I6" s="30"/>
      <c r="J6" s="30"/>
      <c r="K6" s="30"/>
      <c r="L6" s="30"/>
      <c r="M6" s="30"/>
      <c r="N6" s="30"/>
      <c r="O6" s="30"/>
      <c r="P6" s="30"/>
    </row>
    <row r="7" spans="1:16" ht="17.25" thickBot="1" x14ac:dyDescent="0.3">
      <c r="A7" s="30"/>
      <c r="B7" s="283" t="s">
        <v>46</v>
      </c>
      <c r="C7" s="30"/>
      <c r="D7" s="30"/>
      <c r="E7" s="30"/>
      <c r="F7" s="30"/>
      <c r="G7" s="30"/>
      <c r="H7" s="30"/>
      <c r="I7" s="30"/>
      <c r="J7" s="283" t="s">
        <v>370</v>
      </c>
      <c r="K7" s="30"/>
      <c r="L7" s="30"/>
      <c r="M7" s="30"/>
      <c r="N7" s="30"/>
      <c r="O7" s="30"/>
      <c r="P7" s="30"/>
    </row>
    <row r="8" spans="1:16" ht="23.25" customHeight="1" thickTop="1" thickBot="1" x14ac:dyDescent="0.25">
      <c r="A8" s="30"/>
      <c r="B8" s="431" t="s">
        <v>383</v>
      </c>
      <c r="C8" s="407" t="s">
        <v>661</v>
      </c>
      <c r="D8" s="407"/>
      <c r="E8" s="407" t="s">
        <v>662</v>
      </c>
      <c r="F8" s="407"/>
      <c r="G8" s="407" t="s">
        <v>663</v>
      </c>
      <c r="H8" s="417" t="s">
        <v>717</v>
      </c>
      <c r="I8" s="30"/>
      <c r="J8" s="431" t="s">
        <v>383</v>
      </c>
      <c r="K8" s="407" t="s">
        <v>1120</v>
      </c>
      <c r="L8" s="407"/>
      <c r="M8" s="407" t="s">
        <v>1121</v>
      </c>
      <c r="N8" s="407"/>
      <c r="O8" s="407" t="s">
        <v>1122</v>
      </c>
      <c r="P8" s="30"/>
    </row>
    <row r="9" spans="1:16" ht="33" customHeight="1" thickBot="1" x14ac:dyDescent="0.25">
      <c r="A9" s="30"/>
      <c r="B9" s="432"/>
      <c r="C9" s="132" t="s">
        <v>397</v>
      </c>
      <c r="D9" s="132" t="s">
        <v>398</v>
      </c>
      <c r="E9" s="132" t="s">
        <v>381</v>
      </c>
      <c r="F9" s="132" t="s">
        <v>382</v>
      </c>
      <c r="G9" s="407"/>
      <c r="H9" s="422"/>
      <c r="I9" s="30"/>
      <c r="J9" s="432"/>
      <c r="K9" s="269" t="s">
        <v>397</v>
      </c>
      <c r="L9" s="269" t="s">
        <v>398</v>
      </c>
      <c r="M9" s="269" t="s">
        <v>381</v>
      </c>
      <c r="N9" s="269" t="s">
        <v>382</v>
      </c>
      <c r="O9" s="407"/>
      <c r="P9" s="30"/>
    </row>
    <row r="10" spans="1:16" ht="15" thickBot="1" x14ac:dyDescent="0.25">
      <c r="A10" s="30"/>
      <c r="B10" s="134" t="s">
        <v>399</v>
      </c>
      <c r="C10" s="45">
        <v>2.4199999999999999E-2</v>
      </c>
      <c r="D10" s="45">
        <v>0.1351</v>
      </c>
      <c r="E10" s="57">
        <v>53</v>
      </c>
      <c r="F10" s="57">
        <v>16</v>
      </c>
      <c r="G10" s="45">
        <v>0.1694</v>
      </c>
      <c r="H10" s="45">
        <f>C10+D10*G10</f>
        <v>4.708594E-2</v>
      </c>
      <c r="I10" s="102"/>
      <c r="J10" s="247" t="s">
        <v>846</v>
      </c>
      <c r="K10" s="277">
        <v>2</v>
      </c>
      <c r="L10" s="277">
        <v>1</v>
      </c>
      <c r="M10" s="117" t="s">
        <v>460</v>
      </c>
      <c r="N10" s="117" t="s">
        <v>460</v>
      </c>
      <c r="O10" s="277">
        <v>2.2999999999999998</v>
      </c>
      <c r="P10" s="30"/>
    </row>
    <row r="11" spans="1:16" ht="15" thickBot="1" x14ac:dyDescent="0.25">
      <c r="A11" s="30"/>
      <c r="B11" s="134" t="s">
        <v>701</v>
      </c>
      <c r="C11" s="99">
        <v>6.5600000000000006E-2</v>
      </c>
      <c r="D11" s="99">
        <v>0.2581</v>
      </c>
      <c r="E11" s="55">
        <v>135</v>
      </c>
      <c r="F11" s="55">
        <v>19</v>
      </c>
      <c r="G11" s="99">
        <v>0.19980000000000001</v>
      </c>
      <c r="H11" s="99">
        <f t="shared" ref="H11:H18" si="0">C11+D11*G11</f>
        <v>0.11716838000000002</v>
      </c>
      <c r="I11" s="102"/>
      <c r="J11" s="247" t="s">
        <v>847</v>
      </c>
      <c r="K11" s="278">
        <v>2</v>
      </c>
      <c r="L11" s="278">
        <v>1</v>
      </c>
      <c r="M11" s="203" t="s">
        <v>460</v>
      </c>
      <c r="N11" s="203" t="s">
        <v>460</v>
      </c>
      <c r="O11" s="278">
        <v>2.2999999999999998</v>
      </c>
      <c r="P11" s="30"/>
    </row>
    <row r="12" spans="1:16" ht="15" thickBot="1" x14ac:dyDescent="0.25">
      <c r="A12" s="30"/>
      <c r="B12" s="134" t="s">
        <v>702</v>
      </c>
      <c r="C12" s="45">
        <v>3.8800000000000001E-2</v>
      </c>
      <c r="D12" s="45">
        <v>0.23449999999999999</v>
      </c>
      <c r="E12" s="57">
        <v>102</v>
      </c>
      <c r="F12" s="57">
        <v>16</v>
      </c>
      <c r="G12" s="45">
        <v>0.17760000000000001</v>
      </c>
      <c r="H12" s="45">
        <f t="shared" si="0"/>
        <v>8.0447199999999996E-2</v>
      </c>
      <c r="I12" s="102"/>
      <c r="J12" s="247" t="s">
        <v>848</v>
      </c>
      <c r="K12" s="277">
        <v>2</v>
      </c>
      <c r="L12" s="277">
        <v>1</v>
      </c>
      <c r="M12" s="117" t="s">
        <v>460</v>
      </c>
      <c r="N12" s="117" t="s">
        <v>460</v>
      </c>
      <c r="O12" s="277">
        <v>2.2999999999999998</v>
      </c>
      <c r="P12" s="30"/>
    </row>
    <row r="13" spans="1:16" ht="15" thickBot="1" x14ac:dyDescent="0.25">
      <c r="A13" s="30"/>
      <c r="B13" s="134" t="s">
        <v>400</v>
      </c>
      <c r="C13" s="99">
        <v>5.3400000000000003E-2</v>
      </c>
      <c r="D13" s="99">
        <v>0.13320000000000001</v>
      </c>
      <c r="E13" s="55">
        <v>40</v>
      </c>
      <c r="F13" s="55">
        <v>7</v>
      </c>
      <c r="G13" s="99">
        <v>0.1918</v>
      </c>
      <c r="H13" s="99">
        <f t="shared" si="0"/>
        <v>7.8947760000000006E-2</v>
      </c>
      <c r="I13" s="102"/>
      <c r="J13" s="247" t="s">
        <v>849</v>
      </c>
      <c r="K13" s="278">
        <v>2</v>
      </c>
      <c r="L13" s="278">
        <v>1</v>
      </c>
      <c r="M13" s="203" t="s">
        <v>460</v>
      </c>
      <c r="N13" s="203" t="s">
        <v>460</v>
      </c>
      <c r="O13" s="278">
        <v>2.2999999999999998</v>
      </c>
      <c r="P13" s="30"/>
    </row>
    <row r="14" spans="1:16" ht="15" thickBot="1" x14ac:dyDescent="0.25">
      <c r="A14" s="30"/>
      <c r="B14" s="134" t="s">
        <v>379</v>
      </c>
      <c r="C14" s="45">
        <v>1.5800000000000002E-2</v>
      </c>
      <c r="D14" s="45">
        <v>1E-4</v>
      </c>
      <c r="E14" s="57">
        <v>15</v>
      </c>
      <c r="F14" s="57">
        <v>7</v>
      </c>
      <c r="G14" s="45">
        <v>0.1726</v>
      </c>
      <c r="H14" s="45">
        <f t="shared" si="0"/>
        <v>1.5817260000000003E-2</v>
      </c>
      <c r="I14" s="102"/>
      <c r="J14" s="247" t="s">
        <v>158</v>
      </c>
      <c r="K14" s="277">
        <v>1</v>
      </c>
      <c r="L14" s="277">
        <v>1</v>
      </c>
      <c r="M14" s="117" t="s">
        <v>460</v>
      </c>
      <c r="N14" s="117" t="s">
        <v>460</v>
      </c>
      <c r="O14" s="277">
        <v>1.1000000000000001</v>
      </c>
      <c r="P14" s="30"/>
    </row>
    <row r="15" spans="1:16" ht="15" thickBot="1" x14ac:dyDescent="0.25">
      <c r="A15" s="30"/>
      <c r="B15" s="134" t="s">
        <v>380</v>
      </c>
      <c r="C15" s="99">
        <v>3.56E-2</v>
      </c>
      <c r="D15" s="99">
        <v>2.8E-3</v>
      </c>
      <c r="E15" s="55">
        <v>15</v>
      </c>
      <c r="F15" s="55">
        <v>21</v>
      </c>
      <c r="G15" s="99">
        <v>0.26910000000000001</v>
      </c>
      <c r="H15" s="99">
        <f t="shared" si="0"/>
        <v>3.6353480000000001E-2</v>
      </c>
      <c r="I15" s="102"/>
      <c r="J15" s="247" t="s">
        <v>157</v>
      </c>
      <c r="K15" s="278">
        <v>2</v>
      </c>
      <c r="L15" s="278">
        <v>1</v>
      </c>
      <c r="M15" s="203" t="s">
        <v>460</v>
      </c>
      <c r="N15" s="203" t="s">
        <v>460</v>
      </c>
      <c r="O15" s="278">
        <v>2.4</v>
      </c>
      <c r="P15" s="30"/>
    </row>
    <row r="16" spans="1:16" ht="15" thickBot="1" x14ac:dyDescent="0.25">
      <c r="A16" s="30"/>
      <c r="B16" s="134" t="s">
        <v>703</v>
      </c>
      <c r="C16" s="45">
        <v>4.58E-2</v>
      </c>
      <c r="D16" s="45">
        <v>0.1125</v>
      </c>
      <c r="E16" s="57">
        <v>124</v>
      </c>
      <c r="F16" s="57">
        <v>75</v>
      </c>
      <c r="G16" s="45">
        <v>0.22850000000000001</v>
      </c>
      <c r="H16" s="45">
        <f t="shared" si="0"/>
        <v>7.1506249999999993E-2</v>
      </c>
      <c r="I16" s="102"/>
      <c r="J16" s="247" t="s">
        <v>850</v>
      </c>
      <c r="K16" s="277">
        <v>2</v>
      </c>
      <c r="L16" s="277">
        <v>1</v>
      </c>
      <c r="M16" s="117" t="s">
        <v>460</v>
      </c>
      <c r="N16" s="117" t="s">
        <v>460</v>
      </c>
      <c r="O16" s="277">
        <v>2.4</v>
      </c>
      <c r="P16" s="30"/>
    </row>
    <row r="17" spans="1:16" ht="15" thickBot="1" x14ac:dyDescent="0.25">
      <c r="A17" s="30"/>
      <c r="B17" s="134" t="s">
        <v>157</v>
      </c>
      <c r="C17" s="99">
        <v>1.3299999999999999E-2</v>
      </c>
      <c r="D17" s="99">
        <v>3.5999999999999999E-3</v>
      </c>
      <c r="E17" s="55">
        <v>17</v>
      </c>
      <c r="F17" s="55">
        <v>36</v>
      </c>
      <c r="G17" s="99">
        <v>0.42759999999999998</v>
      </c>
      <c r="H17" s="99">
        <f t="shared" si="0"/>
        <v>1.4839359999999999E-2</v>
      </c>
      <c r="I17" s="102"/>
      <c r="J17" s="247" t="s">
        <v>159</v>
      </c>
      <c r="K17" s="278">
        <v>3</v>
      </c>
      <c r="L17" s="278">
        <v>2</v>
      </c>
      <c r="M17" s="203" t="s">
        <v>460</v>
      </c>
      <c r="N17" s="203" t="s">
        <v>460</v>
      </c>
      <c r="O17" s="278">
        <v>3.6</v>
      </c>
      <c r="P17" s="30"/>
    </row>
    <row r="18" spans="1:16" ht="15" thickBot="1" x14ac:dyDescent="0.25">
      <c r="A18" s="30"/>
      <c r="B18" s="134" t="s">
        <v>158</v>
      </c>
      <c r="C18" s="45">
        <v>3.56E-2</v>
      </c>
      <c r="D18" s="45">
        <v>2.8E-3</v>
      </c>
      <c r="E18" s="57">
        <v>15</v>
      </c>
      <c r="F18" s="57">
        <v>21</v>
      </c>
      <c r="G18" s="45">
        <v>0.26910000000000001</v>
      </c>
      <c r="H18" s="45">
        <f t="shared" si="0"/>
        <v>3.6353480000000001E-2</v>
      </c>
      <c r="I18" s="102"/>
      <c r="J18" s="247" t="s">
        <v>851</v>
      </c>
      <c r="K18" s="277">
        <v>0.4</v>
      </c>
      <c r="L18" s="277">
        <v>0.8</v>
      </c>
      <c r="M18" s="57">
        <v>36</v>
      </c>
      <c r="N18" s="57">
        <v>96</v>
      </c>
      <c r="O18" s="277">
        <v>4.7999999999999996E-3</v>
      </c>
      <c r="P18" s="30"/>
    </row>
    <row r="19" spans="1:16" ht="15" thickBot="1" x14ac:dyDescent="0.25">
      <c r="A19" s="30"/>
      <c r="B19" s="30"/>
      <c r="C19" s="98"/>
      <c r="D19" s="98"/>
      <c r="E19" s="98"/>
      <c r="F19" s="98"/>
      <c r="G19" s="98"/>
      <c r="H19" s="98"/>
      <c r="I19" s="102"/>
      <c r="J19" s="247" t="s">
        <v>969</v>
      </c>
      <c r="K19" s="278">
        <v>4</v>
      </c>
      <c r="L19" s="278">
        <v>0</v>
      </c>
      <c r="M19" s="55">
        <v>10</v>
      </c>
      <c r="N19" s="55">
        <v>0</v>
      </c>
      <c r="O19" s="278">
        <v>8</v>
      </c>
      <c r="P19" s="30"/>
    </row>
    <row r="20" spans="1:16" ht="14.25" customHeight="1" thickBot="1" x14ac:dyDescent="0.25">
      <c r="A20" s="30"/>
      <c r="B20" s="442" t="s">
        <v>401</v>
      </c>
      <c r="C20" s="442"/>
      <c r="D20" s="442"/>
      <c r="E20" s="442"/>
      <c r="F20" s="442"/>
      <c r="G20" s="442"/>
      <c r="H20" s="158"/>
      <c r="I20" s="30"/>
      <c r="J20" s="247" t="s">
        <v>852</v>
      </c>
      <c r="K20" s="235" t="s">
        <v>1123</v>
      </c>
      <c r="L20" s="277">
        <v>4.8</v>
      </c>
      <c r="M20" s="57">
        <v>700</v>
      </c>
      <c r="N20" s="57">
        <v>420</v>
      </c>
      <c r="O20" s="277">
        <v>5.6</v>
      </c>
      <c r="P20" s="30"/>
    </row>
    <row r="21" spans="1:16" ht="15" thickBot="1" x14ac:dyDescent="0.25">
      <c r="A21" s="30"/>
      <c r="B21" s="442" t="s">
        <v>524</v>
      </c>
      <c r="C21" s="442"/>
      <c r="D21" s="442"/>
      <c r="E21" s="442"/>
      <c r="F21" s="442"/>
      <c r="G21" s="442"/>
      <c r="H21" s="158"/>
      <c r="I21" s="30"/>
      <c r="J21" s="247" t="s">
        <v>968</v>
      </c>
      <c r="K21" s="278">
        <v>1.5</v>
      </c>
      <c r="L21" s="278">
        <v>3</v>
      </c>
      <c r="M21" s="55">
        <v>48</v>
      </c>
      <c r="N21" s="55">
        <v>96</v>
      </c>
      <c r="O21" s="278">
        <v>2.1000000000000001E-2</v>
      </c>
      <c r="P21" s="30"/>
    </row>
    <row r="22" spans="1:16" ht="15" thickBot="1" x14ac:dyDescent="0.25">
      <c r="A22" s="30"/>
      <c r="B22" s="442" t="s">
        <v>525</v>
      </c>
      <c r="C22" s="442"/>
      <c r="D22" s="442"/>
      <c r="E22" s="442"/>
      <c r="F22" s="442"/>
      <c r="G22" s="442"/>
      <c r="H22" s="158"/>
      <c r="I22" s="30"/>
      <c r="J22" s="247" t="s">
        <v>160</v>
      </c>
      <c r="K22" s="277">
        <v>3.5</v>
      </c>
      <c r="L22" s="235" t="s">
        <v>460</v>
      </c>
      <c r="M22" s="57">
        <v>300</v>
      </c>
      <c r="N22" s="235" t="s">
        <v>460</v>
      </c>
      <c r="O22" s="277">
        <v>0</v>
      </c>
      <c r="P22" s="30"/>
    </row>
    <row r="23" spans="1:16" ht="15" thickBot="1" x14ac:dyDescent="0.25">
      <c r="A23" s="30"/>
      <c r="B23" s="442" t="s">
        <v>526</v>
      </c>
      <c r="C23" s="442"/>
      <c r="D23" s="442"/>
      <c r="E23" s="442"/>
      <c r="F23" s="442"/>
      <c r="G23" s="442"/>
      <c r="H23" s="158"/>
      <c r="I23" s="30"/>
      <c r="J23" s="247" t="s">
        <v>853</v>
      </c>
      <c r="K23" s="203" t="s">
        <v>460</v>
      </c>
      <c r="L23" s="203" t="s">
        <v>460</v>
      </c>
      <c r="M23" s="203" t="s">
        <v>460</v>
      </c>
      <c r="N23" s="203" t="s">
        <v>460</v>
      </c>
      <c r="O23" s="278">
        <v>1</v>
      </c>
      <c r="P23" s="30"/>
    </row>
    <row r="24" spans="1:16" x14ac:dyDescent="0.2">
      <c r="A24" s="30"/>
      <c r="B24" s="30"/>
      <c r="C24" s="30"/>
      <c r="D24" s="30"/>
      <c r="E24" s="30"/>
      <c r="F24" s="30"/>
      <c r="G24" s="30"/>
      <c r="H24" s="30"/>
      <c r="I24" s="30"/>
      <c r="J24" s="30"/>
      <c r="K24" s="30"/>
      <c r="L24" s="30"/>
      <c r="M24" s="30"/>
      <c r="N24" s="30"/>
      <c r="O24" s="30"/>
      <c r="P24" s="30"/>
    </row>
  </sheetData>
  <mergeCells count="14">
    <mergeCell ref="J8:J9"/>
    <mergeCell ref="K8:L8"/>
    <mergeCell ref="M8:N8"/>
    <mergeCell ref="O8:O9"/>
    <mergeCell ref="H8:H9"/>
    <mergeCell ref="B2:C2"/>
    <mergeCell ref="B21:G21"/>
    <mergeCell ref="B22:G22"/>
    <mergeCell ref="B23:G23"/>
    <mergeCell ref="C8:D8"/>
    <mergeCell ref="E8:F8"/>
    <mergeCell ref="G8:G9"/>
    <mergeCell ref="B20:G20"/>
    <mergeCell ref="B8:B9"/>
  </mergeCells>
  <hyperlinks>
    <hyperlink ref="B1" location="'Assumptions Summary'!A1" display="Go to Assumptions Summary" xr:uid="{5B6DB174-646C-445E-B848-4257F5A3FFA8}"/>
  </hyperlinks>
  <pageMargins left="0.7" right="0.7" top="0.75" bottom="0.75" header="0.3" footer="0.3"/>
  <pageSetup paperSize="9" orientation="landscape"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79998168889431442"/>
  </sheetPr>
  <dimension ref="A1:L21"/>
  <sheetViews>
    <sheetView zoomScaleNormal="100" workbookViewId="0"/>
  </sheetViews>
  <sheetFormatPr defaultColWidth="9" defaultRowHeight="14.25" x14ac:dyDescent="0.2"/>
  <cols>
    <col min="1" max="1" width="3.625" style="24" customWidth="1"/>
    <col min="2" max="2" width="23.125" style="24" customWidth="1"/>
    <col min="3" max="3" width="14.125" style="24" customWidth="1"/>
    <col min="4" max="4" width="14.25" style="24" customWidth="1"/>
    <col min="5" max="5" width="20.5" style="24" customWidth="1"/>
    <col min="6" max="6" width="2.75" style="24" customWidth="1"/>
    <col min="7" max="7" width="3.25" style="24" customWidth="1"/>
    <col min="8" max="8" width="37.75" style="24" customWidth="1"/>
    <col min="9" max="11" width="20.5" style="24" customWidth="1"/>
    <col min="12" max="16384" width="9" style="24"/>
  </cols>
  <sheetData>
    <row r="1" spans="1:12" ht="15" x14ac:dyDescent="0.25">
      <c r="A1" s="152"/>
      <c r="B1" s="292" t="s">
        <v>1127</v>
      </c>
      <c r="C1" s="30"/>
      <c r="D1" s="30"/>
      <c r="E1" s="30"/>
      <c r="F1" s="30"/>
      <c r="G1" s="30"/>
      <c r="H1" s="30"/>
      <c r="I1" s="30"/>
      <c r="J1" s="30"/>
      <c r="K1" s="30"/>
      <c r="L1" s="30"/>
    </row>
    <row r="2" spans="1:12" ht="20.25" thickBot="1" x14ac:dyDescent="0.35">
      <c r="A2" s="30"/>
      <c r="B2" s="135" t="s">
        <v>384</v>
      </c>
      <c r="C2" s="30"/>
      <c r="D2" s="30"/>
      <c r="E2" s="30"/>
      <c r="F2" s="30"/>
      <c r="G2" s="30"/>
      <c r="H2" s="30"/>
      <c r="I2" s="30"/>
      <c r="J2" s="30"/>
      <c r="K2" s="30"/>
      <c r="L2" s="30"/>
    </row>
    <row r="3" spans="1:12" ht="15" thickTop="1" x14ac:dyDescent="0.2">
      <c r="A3" s="30"/>
      <c r="B3" s="29" t="s">
        <v>385</v>
      </c>
      <c r="C3" s="30"/>
      <c r="D3" s="30"/>
      <c r="E3" s="30"/>
      <c r="F3" s="30"/>
      <c r="G3" s="30"/>
      <c r="H3" s="30"/>
      <c r="I3" s="30"/>
      <c r="J3" s="30"/>
      <c r="K3" s="30"/>
      <c r="L3" s="30"/>
    </row>
    <row r="4" spans="1:12" s="276" customFormat="1" x14ac:dyDescent="0.2">
      <c r="A4" s="30"/>
      <c r="B4" s="275"/>
      <c r="C4" s="30"/>
      <c r="D4" s="30"/>
      <c r="E4" s="30"/>
      <c r="F4" s="30"/>
      <c r="G4" s="30"/>
      <c r="H4" s="30"/>
      <c r="I4" s="30"/>
      <c r="J4" s="30"/>
      <c r="K4" s="30"/>
      <c r="L4" s="30"/>
    </row>
    <row r="5" spans="1:12" ht="17.25" thickBot="1" x14ac:dyDescent="0.3">
      <c r="A5" s="30"/>
      <c r="B5" s="283" t="s">
        <v>46</v>
      </c>
      <c r="C5" s="30"/>
      <c r="D5" s="30"/>
      <c r="E5" s="30"/>
      <c r="F5" s="30"/>
      <c r="G5" s="30"/>
      <c r="H5" s="283" t="s">
        <v>370</v>
      </c>
      <c r="I5" s="30"/>
      <c r="J5" s="30"/>
      <c r="K5" s="30"/>
      <c r="L5" s="30"/>
    </row>
    <row r="6" spans="1:12" ht="62.65" customHeight="1" thickTop="1" thickBot="1" x14ac:dyDescent="0.25">
      <c r="A6" s="30"/>
      <c r="B6" s="259" t="s">
        <v>977</v>
      </c>
      <c r="C6" s="132" t="s">
        <v>386</v>
      </c>
      <c r="D6" s="132" t="s">
        <v>778</v>
      </c>
      <c r="E6" s="167" t="s">
        <v>779</v>
      </c>
      <c r="F6" s="30"/>
      <c r="G6" s="30"/>
      <c r="H6" s="279" t="s">
        <v>977</v>
      </c>
      <c r="I6" s="279" t="s">
        <v>386</v>
      </c>
      <c r="J6" s="279" t="s">
        <v>778</v>
      </c>
      <c r="K6" s="279" t="s">
        <v>779</v>
      </c>
      <c r="L6" s="30"/>
    </row>
    <row r="7" spans="1:12" ht="15" thickBot="1" x14ac:dyDescent="0.25">
      <c r="A7" s="30"/>
      <c r="B7" s="134" t="s">
        <v>378</v>
      </c>
      <c r="C7" s="45">
        <v>5.4794520547945202E-2</v>
      </c>
      <c r="D7" s="57">
        <v>1</v>
      </c>
      <c r="E7" s="57">
        <v>20</v>
      </c>
      <c r="F7" s="297"/>
      <c r="G7" s="30"/>
      <c r="H7" s="247" t="s">
        <v>846</v>
      </c>
      <c r="I7" s="45">
        <v>5.7534246575342465E-2</v>
      </c>
      <c r="J7" s="117" t="s">
        <v>460</v>
      </c>
      <c r="K7" s="57">
        <v>21</v>
      </c>
      <c r="L7" s="30"/>
    </row>
    <row r="8" spans="1:12" ht="15" thickBot="1" x14ac:dyDescent="0.25">
      <c r="A8" s="30"/>
      <c r="B8" s="134" t="s">
        <v>356</v>
      </c>
      <c r="C8" s="99">
        <v>5.4794520547945202E-2</v>
      </c>
      <c r="D8" s="55">
        <v>1</v>
      </c>
      <c r="E8" s="55">
        <v>20</v>
      </c>
      <c r="F8" s="297"/>
      <c r="G8" s="30"/>
      <c r="H8" s="247" t="s">
        <v>847</v>
      </c>
      <c r="I8" s="99">
        <v>5.7534246575342465E-2</v>
      </c>
      <c r="J8" s="203" t="s">
        <v>460</v>
      </c>
      <c r="K8" s="55">
        <v>21</v>
      </c>
      <c r="L8" s="30"/>
    </row>
    <row r="9" spans="1:12" ht="15" thickBot="1" x14ac:dyDescent="0.25">
      <c r="A9" s="30"/>
      <c r="B9" s="134" t="s">
        <v>379</v>
      </c>
      <c r="C9" s="290">
        <v>2.7397260273972603E-3</v>
      </c>
      <c r="D9" s="117">
        <v>1</v>
      </c>
      <c r="E9" s="117">
        <v>1</v>
      </c>
      <c r="F9" s="297"/>
      <c r="G9" s="30"/>
      <c r="H9" s="247" t="s">
        <v>848</v>
      </c>
      <c r="I9" s="45">
        <v>5.7534246575342465E-2</v>
      </c>
      <c r="J9" s="117" t="s">
        <v>460</v>
      </c>
      <c r="K9" s="57">
        <v>21</v>
      </c>
      <c r="L9" s="30"/>
    </row>
    <row r="10" spans="1:12" ht="15" thickBot="1" x14ac:dyDescent="0.25">
      <c r="A10" s="30"/>
      <c r="B10" s="247" t="s">
        <v>157</v>
      </c>
      <c r="C10" s="99">
        <v>5.4794520547945202E-2</v>
      </c>
      <c r="D10" s="55">
        <v>1</v>
      </c>
      <c r="E10" s="55">
        <v>20</v>
      </c>
      <c r="F10" s="297"/>
      <c r="G10" s="30"/>
      <c r="H10" s="247" t="s">
        <v>849</v>
      </c>
      <c r="I10" s="99">
        <v>5.7534246575342465E-2</v>
      </c>
      <c r="J10" s="203" t="s">
        <v>460</v>
      </c>
      <c r="K10" s="55">
        <v>21</v>
      </c>
      <c r="L10" s="30"/>
    </row>
    <row r="11" spans="1:12" ht="15" thickBot="1" x14ac:dyDescent="0.25">
      <c r="A11" s="30"/>
      <c r="B11" s="247" t="s">
        <v>158</v>
      </c>
      <c r="C11" s="45">
        <v>1.3698630136986301E-2</v>
      </c>
      <c r="D11" s="57">
        <v>1</v>
      </c>
      <c r="E11" s="57">
        <v>5</v>
      </c>
      <c r="F11" s="297"/>
      <c r="G11" s="30"/>
      <c r="H11" s="247" t="s">
        <v>158</v>
      </c>
      <c r="I11" s="45">
        <v>1.0958904109589041E-2</v>
      </c>
      <c r="J11" s="117" t="s">
        <v>460</v>
      </c>
      <c r="K11" s="57">
        <v>4</v>
      </c>
      <c r="L11" s="30"/>
    </row>
    <row r="12" spans="1:12" ht="15" thickBot="1" x14ac:dyDescent="0.25">
      <c r="A12" s="30"/>
      <c r="B12" s="215" t="s">
        <v>1034</v>
      </c>
      <c r="C12" s="99">
        <v>6.8493150684931503E-3</v>
      </c>
      <c r="D12" s="55">
        <v>1</v>
      </c>
      <c r="E12" s="55">
        <v>2.5</v>
      </c>
      <c r="F12" s="297"/>
      <c r="G12" s="30"/>
      <c r="H12" s="247" t="s">
        <v>157</v>
      </c>
      <c r="I12" s="99">
        <v>2.7397260273972601E-2</v>
      </c>
      <c r="J12" s="203" t="s">
        <v>460</v>
      </c>
      <c r="K12" s="55">
        <v>10</v>
      </c>
      <c r="L12" s="30"/>
    </row>
    <row r="13" spans="1:12" ht="15" thickBot="1" x14ac:dyDescent="0.25">
      <c r="A13" s="30"/>
      <c r="B13" s="247" t="s">
        <v>978</v>
      </c>
      <c r="C13" s="45">
        <v>1.643835616438356E-2</v>
      </c>
      <c r="D13" s="117">
        <v>1</v>
      </c>
      <c r="E13" s="57">
        <v>6</v>
      </c>
      <c r="F13" s="297"/>
      <c r="G13" s="30"/>
      <c r="H13" s="247" t="s">
        <v>850</v>
      </c>
      <c r="I13" s="45">
        <v>2.7397260273972601E-2</v>
      </c>
      <c r="J13" s="117" t="s">
        <v>460</v>
      </c>
      <c r="K13" s="57">
        <v>10</v>
      </c>
      <c r="L13" s="30"/>
    </row>
    <row r="14" spans="1:12" ht="15" thickBot="1" x14ac:dyDescent="0.25">
      <c r="A14" s="30"/>
      <c r="B14" s="30"/>
      <c r="C14" s="30"/>
      <c r="D14" s="30"/>
      <c r="E14" s="30"/>
      <c r="F14" s="30"/>
      <c r="G14" s="30"/>
      <c r="H14" s="247" t="s">
        <v>159</v>
      </c>
      <c r="I14" s="99">
        <v>8.2191780821917804E-2</v>
      </c>
      <c r="J14" s="203" t="s">
        <v>460</v>
      </c>
      <c r="K14" s="55">
        <v>30</v>
      </c>
      <c r="L14" s="30"/>
    </row>
    <row r="15" spans="1:12" ht="15" thickBot="1" x14ac:dyDescent="0.25">
      <c r="A15" s="30"/>
      <c r="B15" s="30"/>
      <c r="C15" s="30"/>
      <c r="D15" s="30"/>
      <c r="E15" s="30"/>
      <c r="F15" s="30"/>
      <c r="G15" s="30"/>
      <c r="H15" s="247" t="s">
        <v>851</v>
      </c>
      <c r="I15" s="45">
        <v>8.21917808219178E-3</v>
      </c>
      <c r="J15" s="57">
        <v>2</v>
      </c>
      <c r="K15" s="57">
        <v>3</v>
      </c>
      <c r="L15" s="30"/>
    </row>
    <row r="16" spans="1:12" ht="15" thickBot="1" x14ac:dyDescent="0.25">
      <c r="A16" s="30"/>
      <c r="B16" s="30"/>
      <c r="C16" s="30"/>
      <c r="D16" s="30"/>
      <c r="E16" s="30"/>
      <c r="F16" s="30"/>
      <c r="G16" s="30"/>
      <c r="H16" s="247" t="s">
        <v>969</v>
      </c>
      <c r="I16" s="99">
        <v>2.1917808219178082E-2</v>
      </c>
      <c r="J16" s="55">
        <v>2</v>
      </c>
      <c r="K16" s="55">
        <v>8</v>
      </c>
      <c r="L16" s="30"/>
    </row>
    <row r="17" spans="1:12" ht="15" thickBot="1" x14ac:dyDescent="0.25">
      <c r="A17" s="30"/>
      <c r="B17" s="30"/>
      <c r="C17" s="30"/>
      <c r="D17" s="30"/>
      <c r="E17" s="30"/>
      <c r="F17" s="30"/>
      <c r="G17" s="30"/>
      <c r="H17" s="247" t="s">
        <v>852</v>
      </c>
      <c r="I17" s="45">
        <v>4.7945205479452052E-2</v>
      </c>
      <c r="J17" s="57">
        <v>1</v>
      </c>
      <c r="K17" s="57">
        <v>17.5</v>
      </c>
      <c r="L17" s="30"/>
    </row>
    <row r="18" spans="1:12" ht="15" thickBot="1" x14ac:dyDescent="0.25">
      <c r="A18" s="30"/>
      <c r="B18" s="30"/>
      <c r="C18" s="30"/>
      <c r="D18" s="30"/>
      <c r="E18" s="30"/>
      <c r="F18" s="30"/>
      <c r="G18" s="30"/>
      <c r="H18" s="247" t="s">
        <v>968</v>
      </c>
      <c r="I18" s="99">
        <v>1.0958904109589041E-2</v>
      </c>
      <c r="J18" s="55">
        <v>2</v>
      </c>
      <c r="K18" s="55">
        <v>4</v>
      </c>
      <c r="L18" s="30"/>
    </row>
    <row r="19" spans="1:12" ht="15" thickBot="1" x14ac:dyDescent="0.25">
      <c r="A19" s="30"/>
      <c r="B19" s="30"/>
      <c r="C19" s="30"/>
      <c r="D19" s="30"/>
      <c r="E19" s="30"/>
      <c r="F19" s="30"/>
      <c r="G19" s="30"/>
      <c r="H19" s="247" t="s">
        <v>160</v>
      </c>
      <c r="I19" s="45">
        <v>3.5013698630136987E-2</v>
      </c>
      <c r="J19" s="57">
        <v>2</v>
      </c>
      <c r="K19" s="57">
        <v>12.78</v>
      </c>
      <c r="L19" s="30"/>
    </row>
    <row r="20" spans="1:12" ht="15" thickBot="1" x14ac:dyDescent="0.25">
      <c r="A20" s="30"/>
      <c r="B20" s="30"/>
      <c r="C20" s="30"/>
      <c r="D20" s="30"/>
      <c r="E20" s="30"/>
      <c r="F20" s="30"/>
      <c r="G20" s="30"/>
      <c r="H20" s="247" t="s">
        <v>853</v>
      </c>
      <c r="I20" s="99">
        <v>2.7397260273972603E-3</v>
      </c>
      <c r="J20" s="55">
        <v>1</v>
      </c>
      <c r="K20" s="55">
        <v>1</v>
      </c>
      <c r="L20" s="30"/>
    </row>
    <row r="21" spans="1:12" x14ac:dyDescent="0.2">
      <c r="A21" s="30"/>
      <c r="B21" s="30"/>
      <c r="C21" s="30"/>
      <c r="D21" s="30"/>
      <c r="E21" s="30"/>
      <c r="F21" s="30"/>
      <c r="G21" s="30"/>
      <c r="H21" s="30"/>
      <c r="I21" s="30"/>
      <c r="J21" s="30"/>
      <c r="K21" s="30"/>
      <c r="L21" s="30"/>
    </row>
  </sheetData>
  <hyperlinks>
    <hyperlink ref="B1" location="'Assumptions Summary'!A1" display="Go to Assumptions Summary" xr:uid="{3120EAF6-2049-43E2-8B95-3506988D103A}"/>
  </hyperlink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CE694-779F-4EB4-BD51-D83CD6C8E56C}">
  <sheetPr>
    <tabColor theme="2" tint="0.79998168889431442"/>
  </sheetPr>
  <dimension ref="A1:AJ1185"/>
  <sheetViews>
    <sheetView showGridLines="0" zoomScaleNormal="100" workbookViewId="0"/>
  </sheetViews>
  <sheetFormatPr defaultColWidth="9" defaultRowHeight="12.75" x14ac:dyDescent="0.2"/>
  <cols>
    <col min="1" max="1" width="3.625" style="18" customWidth="1"/>
    <col min="2" max="2" width="37.5" style="18" customWidth="1"/>
    <col min="3" max="3" width="10" style="18" customWidth="1"/>
    <col min="4" max="25" width="11.125" style="18" customWidth="1"/>
    <col min="26" max="26" width="10.625" style="18" customWidth="1"/>
    <col min="27" max="35" width="10.625" style="16" customWidth="1"/>
    <col min="36" max="36" width="3.75" style="18" customWidth="1"/>
    <col min="37" max="16384" width="9" style="18"/>
  </cols>
  <sheetData>
    <row r="1" spans="1:36" ht="15" x14ac:dyDescent="0.25">
      <c r="A1" s="152"/>
      <c r="B1" s="292" t="s">
        <v>1127</v>
      </c>
      <c r="C1" s="16"/>
      <c r="D1" s="16"/>
      <c r="E1" s="16"/>
      <c r="F1" s="16"/>
      <c r="G1" s="16"/>
      <c r="H1" s="16"/>
      <c r="I1" s="16"/>
      <c r="J1" s="16"/>
      <c r="K1" s="16"/>
      <c r="L1" s="16"/>
      <c r="M1" s="16"/>
      <c r="N1" s="16"/>
      <c r="O1" s="16"/>
      <c r="P1" s="16"/>
      <c r="Q1" s="16"/>
      <c r="R1" s="16"/>
      <c r="S1" s="16"/>
      <c r="T1" s="16"/>
      <c r="U1" s="16"/>
      <c r="V1" s="16"/>
      <c r="W1" s="16"/>
      <c r="X1" s="16"/>
      <c r="Y1" s="16"/>
      <c r="Z1" s="16"/>
      <c r="AJ1" s="16"/>
    </row>
    <row r="2" spans="1:36" ht="20.25" thickBot="1" x14ac:dyDescent="0.35">
      <c r="A2" s="16"/>
      <c r="B2" s="239" t="s">
        <v>1008</v>
      </c>
      <c r="C2" s="179"/>
      <c r="D2" s="239"/>
      <c r="E2" s="239"/>
      <c r="F2" s="239"/>
      <c r="G2" s="239"/>
      <c r="H2" s="16"/>
      <c r="I2" s="16"/>
      <c r="J2" s="16"/>
      <c r="K2" s="16"/>
      <c r="L2" s="16"/>
      <c r="M2" s="16"/>
      <c r="N2" s="16"/>
      <c r="O2" s="16"/>
      <c r="P2" s="16"/>
      <c r="Q2" s="16"/>
      <c r="R2" s="16"/>
      <c r="S2" s="16"/>
      <c r="T2" s="16"/>
      <c r="U2" s="16"/>
      <c r="V2" s="16"/>
      <c r="W2" s="16"/>
      <c r="X2" s="16"/>
      <c r="Y2" s="16"/>
      <c r="Z2" s="16"/>
      <c r="AJ2" s="16"/>
    </row>
    <row r="3" spans="1:36" ht="13.5" thickTop="1" x14ac:dyDescent="0.2">
      <c r="A3" s="16"/>
      <c r="B3" s="254" t="s">
        <v>998</v>
      </c>
      <c r="C3" s="184"/>
      <c r="D3" s="184"/>
      <c r="E3" s="184"/>
      <c r="F3" s="184"/>
      <c r="G3" s="184"/>
      <c r="H3" s="184"/>
      <c r="I3" s="184"/>
      <c r="J3" s="184"/>
      <c r="K3" s="16"/>
      <c r="L3" s="16"/>
      <c r="M3" s="16"/>
      <c r="N3" s="16"/>
      <c r="O3" s="16"/>
      <c r="P3" s="16"/>
      <c r="Q3" s="16"/>
      <c r="R3" s="16"/>
      <c r="S3" s="16"/>
      <c r="T3" s="16"/>
      <c r="U3" s="16"/>
      <c r="V3" s="16"/>
      <c r="W3" s="16"/>
      <c r="X3" s="16"/>
      <c r="Y3" s="16"/>
      <c r="Z3" s="16"/>
      <c r="AJ3" s="16"/>
    </row>
    <row r="4" spans="1:36" ht="24" customHeight="1" x14ac:dyDescent="0.2">
      <c r="A4" s="16"/>
      <c r="B4" s="443" t="s">
        <v>1245</v>
      </c>
      <c r="C4" s="439"/>
      <c r="D4" s="439"/>
      <c r="E4" s="439"/>
      <c r="F4" s="439"/>
      <c r="G4" s="439"/>
      <c r="H4" s="184"/>
      <c r="I4" s="184"/>
      <c r="J4" s="184"/>
      <c r="K4" s="16"/>
      <c r="L4" s="16"/>
      <c r="M4" s="16"/>
      <c r="N4" s="16"/>
      <c r="O4" s="16"/>
      <c r="P4" s="16"/>
      <c r="Q4" s="16"/>
      <c r="R4" s="16"/>
      <c r="S4" s="16"/>
      <c r="T4" s="16"/>
      <c r="U4" s="16"/>
      <c r="V4" s="16"/>
      <c r="W4" s="16"/>
      <c r="X4" s="16"/>
      <c r="Y4" s="16"/>
      <c r="Z4" s="16"/>
      <c r="AJ4" s="16"/>
    </row>
    <row r="5" spans="1:36" x14ac:dyDescent="0.2">
      <c r="A5" s="16"/>
      <c r="B5" s="115" t="s">
        <v>1246</v>
      </c>
      <c r="C5" s="16"/>
      <c r="D5" s="16"/>
      <c r="E5" s="16"/>
      <c r="F5" s="16"/>
      <c r="G5" s="16"/>
      <c r="H5" s="16"/>
      <c r="I5" s="16"/>
      <c r="J5" s="16"/>
      <c r="K5" s="16"/>
      <c r="L5" s="16"/>
      <c r="M5" s="16"/>
      <c r="N5" s="16"/>
      <c r="O5" s="16"/>
      <c r="P5" s="16"/>
      <c r="Q5" s="16"/>
      <c r="R5" s="16"/>
      <c r="S5" s="16"/>
      <c r="T5" s="16"/>
      <c r="U5" s="16"/>
      <c r="V5" s="16"/>
      <c r="W5" s="16"/>
      <c r="X5" s="16"/>
      <c r="Y5" s="16"/>
      <c r="Z5" s="16"/>
      <c r="AJ5" s="16"/>
    </row>
    <row r="6" spans="1:36" s="253" customFormat="1" x14ac:dyDescent="0.2">
      <c r="A6" s="248"/>
      <c r="B6" s="254" t="s">
        <v>1247</v>
      </c>
      <c r="C6" s="248"/>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row>
    <row r="7" spans="1:36" ht="13.5" thickBot="1" x14ac:dyDescent="0.25">
      <c r="A7" s="16"/>
      <c r="B7" s="16"/>
      <c r="C7" s="16"/>
      <c r="D7" s="16"/>
      <c r="E7" s="16"/>
      <c r="F7" s="16"/>
      <c r="G7" s="16"/>
      <c r="H7" s="16"/>
      <c r="I7" s="16"/>
      <c r="J7" s="16"/>
      <c r="K7" s="16"/>
      <c r="L7" s="16"/>
      <c r="M7" s="16"/>
      <c r="N7" s="16"/>
      <c r="O7" s="16"/>
      <c r="P7" s="16"/>
      <c r="Q7" s="16"/>
      <c r="R7" s="16"/>
      <c r="S7" s="16"/>
      <c r="T7" s="16"/>
      <c r="U7" s="16"/>
      <c r="V7" s="16"/>
      <c r="W7" s="16"/>
      <c r="X7" s="16"/>
      <c r="Y7" s="16"/>
      <c r="Z7" s="16"/>
      <c r="AJ7" s="16"/>
    </row>
    <row r="8" spans="1:36" ht="33" customHeight="1" thickBot="1" x14ac:dyDescent="0.25">
      <c r="A8" s="16"/>
      <c r="B8" s="242" t="s">
        <v>1010</v>
      </c>
      <c r="C8" s="226"/>
      <c r="D8" s="196" t="s">
        <v>2</v>
      </c>
      <c r="E8" s="196" t="s">
        <v>3</v>
      </c>
      <c r="F8" s="196" t="s">
        <v>4</v>
      </c>
      <c r="G8" s="196" t="s">
        <v>5</v>
      </c>
      <c r="H8" s="196" t="s">
        <v>6</v>
      </c>
      <c r="I8" s="196" t="s">
        <v>7</v>
      </c>
      <c r="J8" s="196" t="s">
        <v>8</v>
      </c>
      <c r="K8" s="196" t="s">
        <v>9</v>
      </c>
      <c r="L8" s="196" t="s">
        <v>10</v>
      </c>
      <c r="M8" s="196" t="s">
        <v>11</v>
      </c>
      <c r="N8" s="196" t="s">
        <v>12</v>
      </c>
      <c r="O8" s="196" t="s">
        <v>0</v>
      </c>
      <c r="P8" s="196" t="s">
        <v>18</v>
      </c>
      <c r="Q8" s="196" t="s">
        <v>19</v>
      </c>
      <c r="R8" s="196" t="s">
        <v>20</v>
      </c>
      <c r="S8" s="196" t="s">
        <v>21</v>
      </c>
      <c r="T8" s="196" t="s">
        <v>22</v>
      </c>
      <c r="U8" s="196" t="s">
        <v>23</v>
      </c>
      <c r="V8" s="196" t="s">
        <v>24</v>
      </c>
      <c r="W8" s="196" t="s">
        <v>25</v>
      </c>
      <c r="X8" s="196" t="s">
        <v>26</v>
      </c>
      <c r="Y8" s="196" t="s">
        <v>27</v>
      </c>
      <c r="Z8" s="196" t="s">
        <v>28</v>
      </c>
      <c r="AA8" s="196" t="s">
        <v>29</v>
      </c>
      <c r="AB8" s="196" t="s">
        <v>30</v>
      </c>
      <c r="AC8" s="196" t="s">
        <v>31</v>
      </c>
      <c r="AD8" s="196" t="s">
        <v>32</v>
      </c>
      <c r="AE8" s="196" t="s">
        <v>33</v>
      </c>
      <c r="AF8" s="196" t="s">
        <v>34</v>
      </c>
      <c r="AG8" s="196" t="s">
        <v>35</v>
      </c>
      <c r="AH8" s="196" t="s">
        <v>36</v>
      </c>
      <c r="AI8" s="196" t="s">
        <v>37</v>
      </c>
      <c r="AJ8" s="210"/>
    </row>
    <row r="9" spans="1:36" ht="15" thickBot="1" x14ac:dyDescent="0.25">
      <c r="A9" s="16"/>
      <c r="B9" s="173" t="s">
        <v>846</v>
      </c>
      <c r="C9" s="215" t="s">
        <v>797</v>
      </c>
      <c r="D9" s="185">
        <v>3252</v>
      </c>
      <c r="E9" s="185">
        <v>3247</v>
      </c>
      <c r="F9" s="185">
        <v>3242</v>
      </c>
      <c r="G9" s="185">
        <v>3236</v>
      </c>
      <c r="H9" s="185">
        <v>3231</v>
      </c>
      <c r="I9" s="185">
        <v>3226</v>
      </c>
      <c r="J9" s="185">
        <v>3221</v>
      </c>
      <c r="K9" s="185">
        <v>3216</v>
      </c>
      <c r="L9" s="185">
        <v>3211</v>
      </c>
      <c r="M9" s="185">
        <v>3205</v>
      </c>
      <c r="N9" s="185">
        <v>3200</v>
      </c>
      <c r="O9" s="185">
        <v>3195</v>
      </c>
      <c r="P9" s="185">
        <v>3190</v>
      </c>
      <c r="Q9" s="185">
        <v>3185</v>
      </c>
      <c r="R9" s="185">
        <v>3180</v>
      </c>
      <c r="S9" s="185">
        <v>3175</v>
      </c>
      <c r="T9" s="185">
        <v>3170</v>
      </c>
      <c r="U9" s="185">
        <v>3165</v>
      </c>
      <c r="V9" s="185">
        <v>3160</v>
      </c>
      <c r="W9" s="185">
        <v>3154</v>
      </c>
      <c r="X9" s="185">
        <v>3149</v>
      </c>
      <c r="Y9" s="185">
        <v>3144</v>
      </c>
      <c r="Z9" s="185">
        <v>3139</v>
      </c>
      <c r="AA9" s="185">
        <v>3134</v>
      </c>
      <c r="AB9" s="185">
        <v>3129</v>
      </c>
      <c r="AC9" s="185">
        <v>3124</v>
      </c>
      <c r="AD9" s="185">
        <v>3119</v>
      </c>
      <c r="AE9" s="185">
        <v>3114</v>
      </c>
      <c r="AF9" s="185">
        <v>3109</v>
      </c>
      <c r="AG9" s="185">
        <v>3104</v>
      </c>
      <c r="AH9" s="185">
        <v>3099</v>
      </c>
      <c r="AI9" s="185">
        <v>3094</v>
      </c>
      <c r="AJ9" s="210"/>
    </row>
    <row r="10" spans="1:36" ht="15" thickBot="1" x14ac:dyDescent="0.25">
      <c r="A10" s="16"/>
      <c r="B10" s="173" t="s">
        <v>847</v>
      </c>
      <c r="C10" s="215" t="s">
        <v>797</v>
      </c>
      <c r="D10" s="186">
        <v>6002</v>
      </c>
      <c r="E10" s="186">
        <v>5995</v>
      </c>
      <c r="F10" s="186">
        <v>5988</v>
      </c>
      <c r="G10" s="186">
        <v>5981</v>
      </c>
      <c r="H10" s="186">
        <v>5974</v>
      </c>
      <c r="I10" s="186">
        <v>5968</v>
      </c>
      <c r="J10" s="186">
        <v>5961</v>
      </c>
      <c r="K10" s="186">
        <v>5954</v>
      </c>
      <c r="L10" s="186">
        <v>5947</v>
      </c>
      <c r="M10" s="186">
        <v>5940</v>
      </c>
      <c r="N10" s="186">
        <v>5934</v>
      </c>
      <c r="O10" s="186">
        <v>5927</v>
      </c>
      <c r="P10" s="186">
        <v>5920</v>
      </c>
      <c r="Q10" s="186">
        <v>5913</v>
      </c>
      <c r="R10" s="186">
        <v>5907</v>
      </c>
      <c r="S10" s="186">
        <v>5900</v>
      </c>
      <c r="T10" s="186">
        <v>5893</v>
      </c>
      <c r="U10" s="186">
        <v>5880</v>
      </c>
      <c r="V10" s="186">
        <v>5696</v>
      </c>
      <c r="W10" s="186">
        <v>5617</v>
      </c>
      <c r="X10" s="186">
        <v>5518</v>
      </c>
      <c r="Y10" s="186">
        <v>5425</v>
      </c>
      <c r="Z10" s="186">
        <v>5336</v>
      </c>
      <c r="AA10" s="186">
        <v>5302</v>
      </c>
      <c r="AB10" s="186">
        <v>5293</v>
      </c>
      <c r="AC10" s="186">
        <v>5276</v>
      </c>
      <c r="AD10" s="186">
        <v>5265</v>
      </c>
      <c r="AE10" s="186">
        <v>5254</v>
      </c>
      <c r="AF10" s="186">
        <v>5246</v>
      </c>
      <c r="AG10" s="186">
        <v>5239</v>
      </c>
      <c r="AH10" s="186">
        <v>5232</v>
      </c>
      <c r="AI10" s="186">
        <v>5224</v>
      </c>
      <c r="AJ10" s="210"/>
    </row>
    <row r="11" spans="1:36" ht="15" thickBot="1" x14ac:dyDescent="0.25">
      <c r="A11" s="16"/>
      <c r="B11" s="173" t="s">
        <v>848</v>
      </c>
      <c r="C11" s="215" t="s">
        <v>797</v>
      </c>
      <c r="D11" s="185">
        <v>5019</v>
      </c>
      <c r="E11" s="185">
        <v>5011</v>
      </c>
      <c r="F11" s="185">
        <v>5003</v>
      </c>
      <c r="G11" s="185">
        <v>4995</v>
      </c>
      <c r="H11" s="185">
        <v>4987</v>
      </c>
      <c r="I11" s="185">
        <v>4979</v>
      </c>
      <c r="J11" s="185">
        <v>4971</v>
      </c>
      <c r="K11" s="185">
        <v>4963</v>
      </c>
      <c r="L11" s="185">
        <v>4955</v>
      </c>
      <c r="M11" s="185">
        <v>4947</v>
      </c>
      <c r="N11" s="185">
        <v>4939</v>
      </c>
      <c r="O11" s="185">
        <v>4932</v>
      </c>
      <c r="P11" s="185">
        <v>4924</v>
      </c>
      <c r="Q11" s="185">
        <v>4916</v>
      </c>
      <c r="R11" s="185">
        <v>4908</v>
      </c>
      <c r="S11" s="185">
        <v>4900</v>
      </c>
      <c r="T11" s="185">
        <v>4892</v>
      </c>
      <c r="U11" s="185">
        <v>4884</v>
      </c>
      <c r="V11" s="185">
        <v>4877</v>
      </c>
      <c r="W11" s="185">
        <v>4869</v>
      </c>
      <c r="X11" s="185">
        <v>4861</v>
      </c>
      <c r="Y11" s="185">
        <v>4853</v>
      </c>
      <c r="Z11" s="185">
        <v>4845</v>
      </c>
      <c r="AA11" s="185">
        <v>4838</v>
      </c>
      <c r="AB11" s="185">
        <v>4830</v>
      </c>
      <c r="AC11" s="185">
        <v>4822</v>
      </c>
      <c r="AD11" s="185">
        <v>4814</v>
      </c>
      <c r="AE11" s="185">
        <v>4807</v>
      </c>
      <c r="AF11" s="185">
        <v>4799</v>
      </c>
      <c r="AG11" s="185">
        <v>4791</v>
      </c>
      <c r="AH11" s="185">
        <v>4784</v>
      </c>
      <c r="AI11" s="185">
        <v>4776</v>
      </c>
      <c r="AJ11" s="210"/>
    </row>
    <row r="12" spans="1:36" ht="15" thickBot="1" x14ac:dyDescent="0.25">
      <c r="A12" s="16"/>
      <c r="B12" s="173" t="s">
        <v>849</v>
      </c>
      <c r="C12" s="215" t="s">
        <v>797</v>
      </c>
      <c r="D12" s="186">
        <v>9212</v>
      </c>
      <c r="E12" s="186">
        <v>9201</v>
      </c>
      <c r="F12" s="186">
        <v>9189</v>
      </c>
      <c r="G12" s="186">
        <v>9178</v>
      </c>
      <c r="H12" s="186">
        <v>9166</v>
      </c>
      <c r="I12" s="186">
        <v>9155</v>
      </c>
      <c r="J12" s="186">
        <v>9144</v>
      </c>
      <c r="K12" s="186">
        <v>9132</v>
      </c>
      <c r="L12" s="186">
        <v>9121</v>
      </c>
      <c r="M12" s="186">
        <v>9110</v>
      </c>
      <c r="N12" s="186">
        <v>9099</v>
      </c>
      <c r="O12" s="186">
        <v>9087</v>
      </c>
      <c r="P12" s="186">
        <v>9076</v>
      </c>
      <c r="Q12" s="186">
        <v>9065</v>
      </c>
      <c r="R12" s="186">
        <v>9054</v>
      </c>
      <c r="S12" s="186">
        <v>9043</v>
      </c>
      <c r="T12" s="186">
        <v>9032</v>
      </c>
      <c r="U12" s="186">
        <v>9012</v>
      </c>
      <c r="V12" s="186">
        <v>8785</v>
      </c>
      <c r="W12" s="186">
        <v>8685</v>
      </c>
      <c r="X12" s="186">
        <v>8562</v>
      </c>
      <c r="Y12" s="186">
        <v>8445</v>
      </c>
      <c r="Z12" s="186">
        <v>8334</v>
      </c>
      <c r="AA12" s="186">
        <v>8289</v>
      </c>
      <c r="AB12" s="186">
        <v>8275</v>
      </c>
      <c r="AC12" s="186">
        <v>8252</v>
      </c>
      <c r="AD12" s="186">
        <v>8235</v>
      </c>
      <c r="AE12" s="186">
        <v>8219</v>
      </c>
      <c r="AF12" s="186">
        <v>8207</v>
      </c>
      <c r="AG12" s="186">
        <v>8195</v>
      </c>
      <c r="AH12" s="186">
        <v>8184</v>
      </c>
      <c r="AI12" s="186">
        <v>8171</v>
      </c>
      <c r="AJ12" s="210"/>
    </row>
    <row r="13" spans="1:36" ht="15" thickBot="1" x14ac:dyDescent="0.25">
      <c r="A13" s="16"/>
      <c r="B13" s="173" t="s">
        <v>158</v>
      </c>
      <c r="C13" s="215" t="s">
        <v>797</v>
      </c>
      <c r="D13" s="185">
        <v>893</v>
      </c>
      <c r="E13" s="185">
        <v>891</v>
      </c>
      <c r="F13" s="185">
        <v>890</v>
      </c>
      <c r="G13" s="185">
        <v>889</v>
      </c>
      <c r="H13" s="185">
        <v>887</v>
      </c>
      <c r="I13" s="185">
        <v>886</v>
      </c>
      <c r="J13" s="185">
        <v>884</v>
      </c>
      <c r="K13" s="185">
        <v>883</v>
      </c>
      <c r="L13" s="185">
        <v>881</v>
      </c>
      <c r="M13" s="185">
        <v>880</v>
      </c>
      <c r="N13" s="185">
        <v>879</v>
      </c>
      <c r="O13" s="185">
        <v>877</v>
      </c>
      <c r="P13" s="185">
        <v>876</v>
      </c>
      <c r="Q13" s="185">
        <v>874</v>
      </c>
      <c r="R13" s="185">
        <v>873</v>
      </c>
      <c r="S13" s="185">
        <v>872</v>
      </c>
      <c r="T13" s="185">
        <v>870</v>
      </c>
      <c r="U13" s="185">
        <v>869</v>
      </c>
      <c r="V13" s="185">
        <v>867</v>
      </c>
      <c r="W13" s="185">
        <v>866</v>
      </c>
      <c r="X13" s="185">
        <v>865</v>
      </c>
      <c r="Y13" s="185">
        <v>863</v>
      </c>
      <c r="Z13" s="185">
        <v>862</v>
      </c>
      <c r="AA13" s="185">
        <v>861</v>
      </c>
      <c r="AB13" s="185">
        <v>859</v>
      </c>
      <c r="AC13" s="185">
        <v>858</v>
      </c>
      <c r="AD13" s="185">
        <v>856</v>
      </c>
      <c r="AE13" s="185">
        <v>855</v>
      </c>
      <c r="AF13" s="185">
        <v>854</v>
      </c>
      <c r="AG13" s="185">
        <v>852</v>
      </c>
      <c r="AH13" s="185">
        <v>851</v>
      </c>
      <c r="AI13" s="185">
        <v>850</v>
      </c>
      <c r="AJ13" s="210"/>
    </row>
    <row r="14" spans="1:36" ht="15" thickBot="1" x14ac:dyDescent="0.25">
      <c r="A14" s="210"/>
      <c r="B14" s="173" t="s">
        <v>157</v>
      </c>
      <c r="C14" s="215" t="s">
        <v>797</v>
      </c>
      <c r="D14" s="186">
        <v>1276</v>
      </c>
      <c r="E14" s="186">
        <v>1274</v>
      </c>
      <c r="F14" s="186">
        <v>1272</v>
      </c>
      <c r="G14" s="186">
        <v>1270</v>
      </c>
      <c r="H14" s="186">
        <v>1268</v>
      </c>
      <c r="I14" s="186">
        <v>1266</v>
      </c>
      <c r="J14" s="186">
        <v>1264</v>
      </c>
      <c r="K14" s="186">
        <v>1262</v>
      </c>
      <c r="L14" s="186">
        <v>1260</v>
      </c>
      <c r="M14" s="186">
        <v>1258</v>
      </c>
      <c r="N14" s="186">
        <v>1256</v>
      </c>
      <c r="O14" s="186">
        <v>1254</v>
      </c>
      <c r="P14" s="186">
        <v>1252</v>
      </c>
      <c r="Q14" s="186">
        <v>1250</v>
      </c>
      <c r="R14" s="186">
        <v>1248</v>
      </c>
      <c r="S14" s="186">
        <v>1246</v>
      </c>
      <c r="T14" s="186">
        <v>1244</v>
      </c>
      <c r="U14" s="186">
        <v>1242</v>
      </c>
      <c r="V14" s="186">
        <v>1240</v>
      </c>
      <c r="W14" s="186">
        <v>1238</v>
      </c>
      <c r="X14" s="186">
        <v>1236</v>
      </c>
      <c r="Y14" s="186">
        <v>1234</v>
      </c>
      <c r="Z14" s="186">
        <v>1232</v>
      </c>
      <c r="AA14" s="186">
        <v>1230</v>
      </c>
      <c r="AB14" s="186">
        <v>1228</v>
      </c>
      <c r="AC14" s="186">
        <v>1226</v>
      </c>
      <c r="AD14" s="186">
        <v>1224</v>
      </c>
      <c r="AE14" s="186">
        <v>1222</v>
      </c>
      <c r="AF14" s="186">
        <v>1220</v>
      </c>
      <c r="AG14" s="186">
        <v>1218</v>
      </c>
      <c r="AH14" s="186">
        <v>1216</v>
      </c>
      <c r="AI14" s="186">
        <v>1214</v>
      </c>
      <c r="AJ14" s="210"/>
    </row>
    <row r="15" spans="1:36" ht="15" thickBot="1" x14ac:dyDescent="0.25">
      <c r="A15" s="210"/>
      <c r="B15" s="173" t="s">
        <v>850</v>
      </c>
      <c r="C15" s="215" t="s">
        <v>797</v>
      </c>
      <c r="D15" s="185">
        <v>3781</v>
      </c>
      <c r="E15" s="185">
        <v>3778</v>
      </c>
      <c r="F15" s="185">
        <v>3776</v>
      </c>
      <c r="G15" s="185">
        <v>3774</v>
      </c>
      <c r="H15" s="185">
        <v>3772</v>
      </c>
      <c r="I15" s="185">
        <v>3769</v>
      </c>
      <c r="J15" s="185">
        <v>3767</v>
      </c>
      <c r="K15" s="185">
        <v>3765</v>
      </c>
      <c r="L15" s="185">
        <v>3762</v>
      </c>
      <c r="M15" s="185">
        <v>3760</v>
      </c>
      <c r="N15" s="185">
        <v>3758</v>
      </c>
      <c r="O15" s="185">
        <v>3756</v>
      </c>
      <c r="P15" s="185">
        <v>3753</v>
      </c>
      <c r="Q15" s="185">
        <v>3751</v>
      </c>
      <c r="R15" s="185">
        <v>3749</v>
      </c>
      <c r="S15" s="185">
        <v>3747</v>
      </c>
      <c r="T15" s="185">
        <v>3744</v>
      </c>
      <c r="U15" s="185">
        <v>3733</v>
      </c>
      <c r="V15" s="185">
        <v>3487</v>
      </c>
      <c r="W15" s="185">
        <v>3384</v>
      </c>
      <c r="X15" s="185">
        <v>3255</v>
      </c>
      <c r="Y15" s="185">
        <v>3133</v>
      </c>
      <c r="Z15" s="185">
        <v>3017</v>
      </c>
      <c r="AA15" s="185">
        <v>2977</v>
      </c>
      <c r="AB15" s="185">
        <v>2971</v>
      </c>
      <c r="AC15" s="185">
        <v>2955</v>
      </c>
      <c r="AD15" s="185">
        <v>2946</v>
      </c>
      <c r="AE15" s="185">
        <v>2939</v>
      </c>
      <c r="AF15" s="185">
        <v>2935</v>
      </c>
      <c r="AG15" s="185">
        <v>2932</v>
      </c>
      <c r="AH15" s="185">
        <v>2929</v>
      </c>
      <c r="AI15" s="185">
        <v>2924</v>
      </c>
      <c r="AJ15" s="210"/>
    </row>
    <row r="16" spans="1:36" ht="15" thickBot="1" x14ac:dyDescent="0.25">
      <c r="A16" s="210"/>
      <c r="B16" s="173" t="s">
        <v>159</v>
      </c>
      <c r="C16" s="215" t="s">
        <v>797</v>
      </c>
      <c r="D16" s="186">
        <v>12567</v>
      </c>
      <c r="E16" s="186">
        <v>12523</v>
      </c>
      <c r="F16" s="186">
        <v>12518</v>
      </c>
      <c r="G16" s="186">
        <v>12507</v>
      </c>
      <c r="H16" s="186">
        <v>12507</v>
      </c>
      <c r="I16" s="186">
        <v>12507</v>
      </c>
      <c r="J16" s="186">
        <v>12507</v>
      </c>
      <c r="K16" s="186">
        <v>12507</v>
      </c>
      <c r="L16" s="186">
        <v>12507</v>
      </c>
      <c r="M16" s="186">
        <v>12507</v>
      </c>
      <c r="N16" s="186">
        <v>12507</v>
      </c>
      <c r="O16" s="186">
        <v>12507</v>
      </c>
      <c r="P16" s="186">
        <v>12505</v>
      </c>
      <c r="Q16" s="186">
        <v>12505</v>
      </c>
      <c r="R16" s="186">
        <v>12504</v>
      </c>
      <c r="S16" s="186">
        <v>12504</v>
      </c>
      <c r="T16" s="186">
        <v>12502</v>
      </c>
      <c r="U16" s="186">
        <v>12501</v>
      </c>
      <c r="V16" s="186">
        <v>12501</v>
      </c>
      <c r="W16" s="186">
        <v>12501</v>
      </c>
      <c r="X16" s="186">
        <v>12501</v>
      </c>
      <c r="Y16" s="186">
        <v>12499</v>
      </c>
      <c r="Z16" s="186">
        <v>12493</v>
      </c>
      <c r="AA16" s="186">
        <v>12493</v>
      </c>
      <c r="AB16" s="186">
        <v>12493</v>
      </c>
      <c r="AC16" s="186">
        <v>12493</v>
      </c>
      <c r="AD16" s="186">
        <v>12493</v>
      </c>
      <c r="AE16" s="186">
        <v>12493</v>
      </c>
      <c r="AF16" s="186">
        <v>12445</v>
      </c>
      <c r="AG16" s="186">
        <v>12368</v>
      </c>
      <c r="AH16" s="186">
        <v>12341</v>
      </c>
      <c r="AI16" s="186">
        <v>12265</v>
      </c>
      <c r="AJ16" s="210"/>
    </row>
    <row r="17" spans="1:36" ht="15" thickBot="1" x14ac:dyDescent="0.25">
      <c r="A17" s="210"/>
      <c r="B17" s="173" t="s">
        <v>851</v>
      </c>
      <c r="C17" s="215" t="s">
        <v>797</v>
      </c>
      <c r="D17" s="185">
        <v>1458</v>
      </c>
      <c r="E17" s="185">
        <v>1349</v>
      </c>
      <c r="F17" s="185">
        <v>1175</v>
      </c>
      <c r="G17" s="185">
        <v>1118</v>
      </c>
      <c r="H17" s="185">
        <v>1068</v>
      </c>
      <c r="I17" s="185">
        <v>1029</v>
      </c>
      <c r="J17" s="185">
        <v>990</v>
      </c>
      <c r="K17" s="185">
        <v>957</v>
      </c>
      <c r="L17" s="185">
        <v>926</v>
      </c>
      <c r="M17" s="185">
        <v>891</v>
      </c>
      <c r="N17" s="185">
        <v>860</v>
      </c>
      <c r="O17" s="185">
        <v>832</v>
      </c>
      <c r="P17" s="185">
        <v>806</v>
      </c>
      <c r="Q17" s="185">
        <v>792</v>
      </c>
      <c r="R17" s="185">
        <v>774</v>
      </c>
      <c r="S17" s="185">
        <v>755</v>
      </c>
      <c r="T17" s="185">
        <v>749</v>
      </c>
      <c r="U17" s="185">
        <v>721</v>
      </c>
      <c r="V17" s="185">
        <v>712</v>
      </c>
      <c r="W17" s="185">
        <v>703</v>
      </c>
      <c r="X17" s="185">
        <v>697</v>
      </c>
      <c r="Y17" s="185">
        <v>688</v>
      </c>
      <c r="Z17" s="185">
        <v>667</v>
      </c>
      <c r="AA17" s="185">
        <v>647</v>
      </c>
      <c r="AB17" s="185">
        <v>629</v>
      </c>
      <c r="AC17" s="185">
        <v>611</v>
      </c>
      <c r="AD17" s="185">
        <v>594</v>
      </c>
      <c r="AE17" s="185">
        <v>578</v>
      </c>
      <c r="AF17" s="185">
        <v>570</v>
      </c>
      <c r="AG17" s="185">
        <v>560</v>
      </c>
      <c r="AH17" s="185">
        <v>546</v>
      </c>
      <c r="AI17" s="185">
        <v>543</v>
      </c>
      <c r="AJ17" s="210"/>
    </row>
    <row r="18" spans="1:36" ht="15" thickBot="1" x14ac:dyDescent="0.25">
      <c r="A18" s="210"/>
      <c r="B18" s="173" t="s">
        <v>969</v>
      </c>
      <c r="C18" s="215" t="s">
        <v>797</v>
      </c>
      <c r="D18" s="186">
        <v>5814</v>
      </c>
      <c r="E18" s="186">
        <v>5216</v>
      </c>
      <c r="F18" s="186">
        <v>5216</v>
      </c>
      <c r="G18" s="186">
        <v>5216</v>
      </c>
      <c r="H18" s="186">
        <v>5216</v>
      </c>
      <c r="I18" s="186">
        <v>5216</v>
      </c>
      <c r="J18" s="186">
        <v>5216</v>
      </c>
      <c r="K18" s="186">
        <v>5216</v>
      </c>
      <c r="L18" s="186">
        <v>5216</v>
      </c>
      <c r="M18" s="186">
        <v>5216</v>
      </c>
      <c r="N18" s="186">
        <v>5216</v>
      </c>
      <c r="O18" s="186">
        <v>5207</v>
      </c>
      <c r="P18" s="186">
        <v>5200</v>
      </c>
      <c r="Q18" s="186">
        <v>5159</v>
      </c>
      <c r="R18" s="186">
        <v>5123</v>
      </c>
      <c r="S18" s="186">
        <v>4674</v>
      </c>
      <c r="T18" s="186">
        <v>4502</v>
      </c>
      <c r="U18" s="186">
        <v>4411</v>
      </c>
      <c r="V18" s="186">
        <v>4232</v>
      </c>
      <c r="W18" s="186">
        <v>4111</v>
      </c>
      <c r="X18" s="186">
        <v>4023</v>
      </c>
      <c r="Y18" s="186">
        <v>3957</v>
      </c>
      <c r="Z18" s="186">
        <v>3905</v>
      </c>
      <c r="AA18" s="186">
        <v>3864</v>
      </c>
      <c r="AB18" s="186">
        <v>3830</v>
      </c>
      <c r="AC18" s="186">
        <v>3802</v>
      </c>
      <c r="AD18" s="186">
        <v>3778</v>
      </c>
      <c r="AE18" s="186">
        <v>3757</v>
      </c>
      <c r="AF18" s="186">
        <v>3705</v>
      </c>
      <c r="AG18" s="186">
        <v>3642</v>
      </c>
      <c r="AH18" s="186">
        <v>3586</v>
      </c>
      <c r="AI18" s="186">
        <v>3537</v>
      </c>
      <c r="AJ18" s="210"/>
    </row>
    <row r="19" spans="1:36" ht="15" thickBot="1" x14ac:dyDescent="0.25">
      <c r="A19" s="210"/>
      <c r="B19" s="173" t="s">
        <v>852</v>
      </c>
      <c r="C19" s="215" t="s">
        <v>797</v>
      </c>
      <c r="D19" s="185">
        <v>16000</v>
      </c>
      <c r="E19" s="185">
        <v>16000</v>
      </c>
      <c r="F19" s="185">
        <v>15987</v>
      </c>
      <c r="G19" s="185">
        <v>15969</v>
      </c>
      <c r="H19" s="185">
        <v>15969</v>
      </c>
      <c r="I19" s="185">
        <v>15969</v>
      </c>
      <c r="J19" s="185">
        <v>15969</v>
      </c>
      <c r="K19" s="185">
        <v>15969</v>
      </c>
      <c r="L19" s="185">
        <v>15966</v>
      </c>
      <c r="M19" s="185">
        <v>15963</v>
      </c>
      <c r="N19" s="185">
        <v>15954</v>
      </c>
      <c r="O19" s="185">
        <v>15949</v>
      </c>
      <c r="P19" s="185">
        <v>15860</v>
      </c>
      <c r="Q19" s="185">
        <v>15855</v>
      </c>
      <c r="R19" s="185">
        <v>15850</v>
      </c>
      <c r="S19" s="185">
        <v>15847</v>
      </c>
      <c r="T19" s="185">
        <v>15845</v>
      </c>
      <c r="U19" s="185">
        <v>15844</v>
      </c>
      <c r="V19" s="185">
        <v>15844</v>
      </c>
      <c r="W19" s="185">
        <v>15844</v>
      </c>
      <c r="X19" s="185">
        <v>15844</v>
      </c>
      <c r="Y19" s="185">
        <v>15844</v>
      </c>
      <c r="Z19" s="185">
        <v>15844</v>
      </c>
      <c r="AA19" s="185">
        <v>15831</v>
      </c>
      <c r="AB19" s="185">
        <v>15827</v>
      </c>
      <c r="AC19" s="185">
        <v>15824</v>
      </c>
      <c r="AD19" s="185">
        <v>15824</v>
      </c>
      <c r="AE19" s="185">
        <v>15824</v>
      </c>
      <c r="AF19" s="185">
        <v>15824</v>
      </c>
      <c r="AG19" s="185">
        <v>15824</v>
      </c>
      <c r="AH19" s="185">
        <v>15823</v>
      </c>
      <c r="AI19" s="185">
        <v>15823</v>
      </c>
      <c r="AJ19" s="210"/>
    </row>
    <row r="20" spans="1:36" ht="15" thickBot="1" x14ac:dyDescent="0.25">
      <c r="A20" s="210"/>
      <c r="B20" s="175" t="s">
        <v>799</v>
      </c>
      <c r="C20" s="175" t="s">
        <v>798</v>
      </c>
      <c r="D20" s="186">
        <v>222</v>
      </c>
      <c r="E20" s="186">
        <v>198</v>
      </c>
      <c r="F20" s="186">
        <v>191</v>
      </c>
      <c r="G20" s="186">
        <v>175</v>
      </c>
      <c r="H20" s="186">
        <v>159</v>
      </c>
      <c r="I20" s="186">
        <v>144</v>
      </c>
      <c r="J20" s="186">
        <v>128</v>
      </c>
      <c r="K20" s="186">
        <v>102</v>
      </c>
      <c r="L20" s="186">
        <v>83</v>
      </c>
      <c r="M20" s="186">
        <v>71</v>
      </c>
      <c r="N20" s="186">
        <v>64</v>
      </c>
      <c r="O20" s="186">
        <v>46</v>
      </c>
      <c r="P20" s="186">
        <v>46</v>
      </c>
      <c r="Q20" s="186">
        <v>46</v>
      </c>
      <c r="R20" s="186">
        <v>45</v>
      </c>
      <c r="S20" s="186">
        <v>45</v>
      </c>
      <c r="T20" s="186">
        <v>45</v>
      </c>
      <c r="U20" s="186">
        <v>44</v>
      </c>
      <c r="V20" s="186">
        <v>44</v>
      </c>
      <c r="W20" s="186">
        <v>44</v>
      </c>
      <c r="X20" s="186">
        <v>43</v>
      </c>
      <c r="Y20" s="186">
        <v>43</v>
      </c>
      <c r="Z20" s="186">
        <v>43</v>
      </c>
      <c r="AA20" s="186">
        <v>43</v>
      </c>
      <c r="AB20" s="186">
        <v>43</v>
      </c>
      <c r="AC20" s="186">
        <v>43</v>
      </c>
      <c r="AD20" s="186">
        <v>43</v>
      </c>
      <c r="AE20" s="186">
        <v>42</v>
      </c>
      <c r="AF20" s="186">
        <v>42</v>
      </c>
      <c r="AG20" s="186">
        <v>42</v>
      </c>
      <c r="AH20" s="186">
        <v>42</v>
      </c>
      <c r="AI20" s="186">
        <v>42</v>
      </c>
      <c r="AJ20" s="210"/>
    </row>
    <row r="21" spans="1:36" ht="15" thickBot="1" x14ac:dyDescent="0.25">
      <c r="A21" s="210"/>
      <c r="B21" s="175" t="s">
        <v>800</v>
      </c>
      <c r="C21" s="175" t="s">
        <v>798</v>
      </c>
      <c r="D21" s="185">
        <v>508</v>
      </c>
      <c r="E21" s="185">
        <v>489</v>
      </c>
      <c r="F21" s="185">
        <v>474</v>
      </c>
      <c r="G21" s="185">
        <v>462</v>
      </c>
      <c r="H21" s="185">
        <v>451</v>
      </c>
      <c r="I21" s="185">
        <v>438</v>
      </c>
      <c r="J21" s="185">
        <v>422</v>
      </c>
      <c r="K21" s="185">
        <v>422</v>
      </c>
      <c r="L21" s="185">
        <v>422</v>
      </c>
      <c r="M21" s="185">
        <v>422</v>
      </c>
      <c r="N21" s="185">
        <v>422</v>
      </c>
      <c r="O21" s="185">
        <v>422</v>
      </c>
      <c r="P21" s="185">
        <v>422</v>
      </c>
      <c r="Q21" s="185">
        <v>422</v>
      </c>
      <c r="R21" s="185">
        <v>422</v>
      </c>
      <c r="S21" s="185">
        <v>422</v>
      </c>
      <c r="T21" s="185">
        <v>422</v>
      </c>
      <c r="U21" s="185">
        <v>422</v>
      </c>
      <c r="V21" s="185">
        <v>422</v>
      </c>
      <c r="W21" s="185">
        <v>422</v>
      </c>
      <c r="X21" s="185">
        <v>417</v>
      </c>
      <c r="Y21" s="185">
        <v>409</v>
      </c>
      <c r="Z21" s="185">
        <v>409</v>
      </c>
      <c r="AA21" s="185">
        <v>409</v>
      </c>
      <c r="AB21" s="185">
        <v>409</v>
      </c>
      <c r="AC21" s="185">
        <v>409</v>
      </c>
      <c r="AD21" s="185">
        <v>409</v>
      </c>
      <c r="AE21" s="185">
        <v>409</v>
      </c>
      <c r="AF21" s="185">
        <v>409</v>
      </c>
      <c r="AG21" s="185">
        <v>409</v>
      </c>
      <c r="AH21" s="185">
        <v>409</v>
      </c>
      <c r="AI21" s="185">
        <v>409</v>
      </c>
      <c r="AJ21" s="210"/>
    </row>
    <row r="22" spans="1:36" s="161" customFormat="1" ht="15" thickBot="1" x14ac:dyDescent="0.25">
      <c r="A22" s="248"/>
      <c r="B22" s="270" t="s">
        <v>160</v>
      </c>
      <c r="C22" s="270" t="s">
        <v>797</v>
      </c>
      <c r="D22" s="252">
        <v>1864.4299925343742</v>
      </c>
      <c r="E22" s="252">
        <v>1842.01473505596</v>
      </c>
      <c r="F22" s="252">
        <v>1820.7274969974758</v>
      </c>
      <c r="G22" s="252">
        <v>1803.3160318376767</v>
      </c>
      <c r="H22" s="252">
        <v>1787.8944612250316</v>
      </c>
      <c r="I22" s="252">
        <v>1772.6105832071419</v>
      </c>
      <c r="J22" s="252">
        <v>1759.2799998991688</v>
      </c>
      <c r="K22" s="252">
        <v>1746.0673863549837</v>
      </c>
      <c r="L22" s="252">
        <v>1735.6733215228326</v>
      </c>
      <c r="M22" s="252">
        <v>1725.3704326979805</v>
      </c>
      <c r="N22" s="252">
        <v>1715.1575254349182</v>
      </c>
      <c r="O22" s="252">
        <v>1705.0334260610991</v>
      </c>
      <c r="P22" s="252">
        <v>1694.9969812273141</v>
      </c>
      <c r="Q22" s="252">
        <v>1684.1657567074071</v>
      </c>
      <c r="R22" s="252">
        <v>1662.019765449382</v>
      </c>
      <c r="S22" s="252">
        <v>1633.9466782280308</v>
      </c>
      <c r="T22" s="252">
        <v>1624.3835632970881</v>
      </c>
      <c r="U22" s="252">
        <v>1614.9014917130189</v>
      </c>
      <c r="V22" s="252">
        <v>1605.4994376106713</v>
      </c>
      <c r="W22" s="252">
        <v>1596.1763923663268</v>
      </c>
      <c r="X22" s="252">
        <v>1586.9313642369973</v>
      </c>
      <c r="Y22" s="252">
        <v>1576.9114539385469</v>
      </c>
      <c r="Z22" s="252">
        <v>1567.8230855382069</v>
      </c>
      <c r="AA22" s="252">
        <v>1558.8098276205149</v>
      </c>
      <c r="AB22" s="252">
        <v>1550.7121593846455</v>
      </c>
      <c r="AC22" s="252">
        <v>1541.8429073767443</v>
      </c>
      <c r="AD22" s="252">
        <v>1533.8805952907348</v>
      </c>
      <c r="AE22" s="252">
        <v>1525.983017449327</v>
      </c>
      <c r="AF22" s="252">
        <v>1517.3216071335671</v>
      </c>
      <c r="AG22" s="252">
        <v>1507.9056042524192</v>
      </c>
      <c r="AH22" s="252">
        <v>1498.5652319165015</v>
      </c>
      <c r="AI22" s="252">
        <v>1488.4817354518796</v>
      </c>
      <c r="AJ22" s="248"/>
    </row>
    <row r="23" spans="1:36" x14ac:dyDescent="0.2">
      <c r="A23" s="16"/>
      <c r="B23" s="115" t="s">
        <v>801</v>
      </c>
      <c r="C23" s="16"/>
      <c r="D23" s="16"/>
      <c r="E23" s="16"/>
      <c r="F23" s="16"/>
      <c r="G23" s="16"/>
      <c r="H23" s="16"/>
      <c r="I23" s="16"/>
      <c r="J23" s="16"/>
      <c r="K23" s="16"/>
      <c r="L23" s="16"/>
      <c r="M23" s="16"/>
      <c r="N23" s="16"/>
      <c r="O23" s="16"/>
      <c r="P23" s="16"/>
      <c r="Q23" s="16"/>
      <c r="R23" s="16"/>
      <c r="S23" s="16"/>
      <c r="T23" s="16"/>
      <c r="U23" s="16"/>
      <c r="V23" s="16"/>
      <c r="W23" s="16"/>
      <c r="X23" s="16"/>
      <c r="Y23" s="16"/>
      <c r="Z23" s="16"/>
      <c r="AJ23" s="16"/>
    </row>
    <row r="24" spans="1:36" x14ac:dyDescent="0.2">
      <c r="A24" s="16"/>
      <c r="B24" s="115" t="s">
        <v>909</v>
      </c>
      <c r="C24" s="16"/>
      <c r="D24" s="16"/>
      <c r="E24" s="16"/>
      <c r="F24" s="16"/>
      <c r="G24" s="16"/>
      <c r="H24" s="16"/>
      <c r="I24" s="16"/>
      <c r="J24" s="16"/>
      <c r="K24" s="16"/>
      <c r="L24" s="16"/>
      <c r="M24" s="16"/>
      <c r="N24" s="16"/>
      <c r="O24" s="16"/>
      <c r="P24" s="16"/>
      <c r="Q24" s="16"/>
      <c r="R24" s="16"/>
      <c r="S24" s="16"/>
      <c r="T24" s="16"/>
      <c r="U24" s="16"/>
      <c r="V24" s="16"/>
      <c r="W24" s="16"/>
      <c r="X24" s="16"/>
      <c r="Y24" s="16"/>
      <c r="Z24" s="16"/>
      <c r="AJ24" s="16"/>
    </row>
    <row r="25" spans="1:36" ht="13.5" thickBot="1" x14ac:dyDescent="0.25">
      <c r="A25" s="16"/>
      <c r="B25" s="115"/>
      <c r="C25" s="16"/>
      <c r="D25" s="16"/>
      <c r="E25" s="16"/>
      <c r="F25" s="16"/>
      <c r="G25" s="16"/>
      <c r="H25" s="16"/>
      <c r="I25" s="16"/>
      <c r="J25" s="16"/>
      <c r="K25" s="16"/>
      <c r="L25" s="16"/>
      <c r="M25" s="16"/>
      <c r="N25" s="16"/>
      <c r="O25" s="16"/>
      <c r="P25" s="16"/>
      <c r="Q25" s="16"/>
      <c r="R25" s="16"/>
      <c r="S25" s="16"/>
      <c r="T25" s="16"/>
      <c r="U25" s="16"/>
      <c r="V25" s="16"/>
      <c r="W25" s="16"/>
      <c r="X25" s="16"/>
      <c r="Y25" s="16"/>
      <c r="Z25" s="16"/>
      <c r="AJ25" s="16"/>
    </row>
    <row r="26" spans="1:36" ht="29.25" thickBot="1" x14ac:dyDescent="0.25">
      <c r="A26" s="16"/>
      <c r="B26" s="242" t="s">
        <v>1009</v>
      </c>
      <c r="C26" s="238"/>
      <c r="D26" s="238" t="s">
        <v>2</v>
      </c>
      <c r="E26" s="238" t="s">
        <v>3</v>
      </c>
      <c r="F26" s="238" t="s">
        <v>4</v>
      </c>
      <c r="G26" s="238" t="s">
        <v>5</v>
      </c>
      <c r="H26" s="238" t="s">
        <v>6</v>
      </c>
      <c r="I26" s="238" t="s">
        <v>7</v>
      </c>
      <c r="J26" s="238" t="s">
        <v>8</v>
      </c>
      <c r="K26" s="238" t="s">
        <v>9</v>
      </c>
      <c r="L26" s="238" t="s">
        <v>10</v>
      </c>
      <c r="M26" s="238" t="s">
        <v>11</v>
      </c>
      <c r="N26" s="238" t="s">
        <v>12</v>
      </c>
      <c r="O26" s="238" t="s">
        <v>0</v>
      </c>
      <c r="P26" s="238" t="s">
        <v>18</v>
      </c>
      <c r="Q26" s="238" t="s">
        <v>19</v>
      </c>
      <c r="R26" s="238" t="s">
        <v>20</v>
      </c>
      <c r="S26" s="238" t="s">
        <v>21</v>
      </c>
      <c r="T26" s="238" t="s">
        <v>22</v>
      </c>
      <c r="U26" s="238" t="s">
        <v>23</v>
      </c>
      <c r="V26" s="238" t="s">
        <v>24</v>
      </c>
      <c r="W26" s="238" t="s">
        <v>25</v>
      </c>
      <c r="X26" s="238" t="s">
        <v>26</v>
      </c>
      <c r="Y26" s="238" t="s">
        <v>27</v>
      </c>
      <c r="Z26" s="238" t="s">
        <v>28</v>
      </c>
      <c r="AA26" s="238" t="s">
        <v>29</v>
      </c>
      <c r="AB26" s="238" t="s">
        <v>30</v>
      </c>
      <c r="AC26" s="238" t="s">
        <v>31</v>
      </c>
      <c r="AD26" s="238" t="s">
        <v>32</v>
      </c>
      <c r="AE26" s="238" t="s">
        <v>33</v>
      </c>
      <c r="AF26" s="238" t="s">
        <v>34</v>
      </c>
      <c r="AG26" s="238" t="s">
        <v>35</v>
      </c>
      <c r="AH26" s="238" t="s">
        <v>36</v>
      </c>
      <c r="AI26" s="238" t="s">
        <v>37</v>
      </c>
      <c r="AJ26" s="16"/>
    </row>
    <row r="27" spans="1:36" ht="15" thickBot="1" x14ac:dyDescent="0.25">
      <c r="A27" s="16"/>
      <c r="B27" s="215" t="s">
        <v>846</v>
      </c>
      <c r="C27" s="215" t="s">
        <v>797</v>
      </c>
      <c r="D27" s="185">
        <v>3252</v>
      </c>
      <c r="E27" s="185">
        <v>3247</v>
      </c>
      <c r="F27" s="185">
        <v>3242</v>
      </c>
      <c r="G27" s="185">
        <v>3236</v>
      </c>
      <c r="H27" s="185">
        <v>3231</v>
      </c>
      <c r="I27" s="185">
        <v>3226</v>
      </c>
      <c r="J27" s="185">
        <v>3221</v>
      </c>
      <c r="K27" s="185">
        <v>3216</v>
      </c>
      <c r="L27" s="185">
        <v>3211</v>
      </c>
      <c r="M27" s="185">
        <v>3205</v>
      </c>
      <c r="N27" s="185">
        <v>3200</v>
      </c>
      <c r="O27" s="185">
        <v>3195</v>
      </c>
      <c r="P27" s="185">
        <v>3190</v>
      </c>
      <c r="Q27" s="185">
        <v>3185</v>
      </c>
      <c r="R27" s="185">
        <v>3180</v>
      </c>
      <c r="S27" s="185">
        <v>3175</v>
      </c>
      <c r="T27" s="185">
        <v>3170</v>
      </c>
      <c r="U27" s="185">
        <v>3165</v>
      </c>
      <c r="V27" s="185">
        <v>3160</v>
      </c>
      <c r="W27" s="185">
        <v>3154</v>
      </c>
      <c r="X27" s="185">
        <v>3149</v>
      </c>
      <c r="Y27" s="185">
        <v>3144</v>
      </c>
      <c r="Z27" s="185">
        <v>3139</v>
      </c>
      <c r="AA27" s="185">
        <v>3134</v>
      </c>
      <c r="AB27" s="185">
        <v>3129</v>
      </c>
      <c r="AC27" s="185">
        <v>3124</v>
      </c>
      <c r="AD27" s="185">
        <v>3119</v>
      </c>
      <c r="AE27" s="185">
        <v>3114</v>
      </c>
      <c r="AF27" s="185">
        <v>3109</v>
      </c>
      <c r="AG27" s="185">
        <v>3104</v>
      </c>
      <c r="AH27" s="185">
        <v>3099</v>
      </c>
      <c r="AI27" s="185">
        <v>3094</v>
      </c>
      <c r="AJ27" s="16"/>
    </row>
    <row r="28" spans="1:36" ht="15" thickBot="1" x14ac:dyDescent="0.25">
      <c r="A28" s="210"/>
      <c r="B28" s="215" t="s">
        <v>847</v>
      </c>
      <c r="C28" s="215" t="s">
        <v>797</v>
      </c>
      <c r="D28" s="186">
        <v>6002</v>
      </c>
      <c r="E28" s="186">
        <v>5995</v>
      </c>
      <c r="F28" s="186">
        <v>5988</v>
      </c>
      <c r="G28" s="186">
        <v>5981</v>
      </c>
      <c r="H28" s="186">
        <v>5974</v>
      </c>
      <c r="I28" s="186">
        <v>5968</v>
      </c>
      <c r="J28" s="186">
        <v>5961</v>
      </c>
      <c r="K28" s="186">
        <v>5954</v>
      </c>
      <c r="L28" s="186">
        <v>5947</v>
      </c>
      <c r="M28" s="186">
        <v>5940</v>
      </c>
      <c r="N28" s="186">
        <v>5779</v>
      </c>
      <c r="O28" s="186">
        <v>5705</v>
      </c>
      <c r="P28" s="186">
        <v>5598</v>
      </c>
      <c r="Q28" s="186">
        <v>5498</v>
      </c>
      <c r="R28" s="186">
        <v>5461</v>
      </c>
      <c r="S28" s="186">
        <v>5427</v>
      </c>
      <c r="T28" s="186">
        <v>5399</v>
      </c>
      <c r="U28" s="186">
        <v>5370</v>
      </c>
      <c r="V28" s="186">
        <v>5353</v>
      </c>
      <c r="W28" s="186">
        <v>5334</v>
      </c>
      <c r="X28" s="186">
        <v>5314</v>
      </c>
      <c r="Y28" s="186">
        <v>5299</v>
      </c>
      <c r="Z28" s="186">
        <v>5289</v>
      </c>
      <c r="AA28" s="186">
        <v>5282</v>
      </c>
      <c r="AB28" s="186">
        <v>5274</v>
      </c>
      <c r="AC28" s="186">
        <v>5267</v>
      </c>
      <c r="AD28" s="186">
        <v>5260</v>
      </c>
      <c r="AE28" s="186">
        <v>5252</v>
      </c>
      <c r="AF28" s="186">
        <v>5245</v>
      </c>
      <c r="AG28" s="186">
        <v>5238</v>
      </c>
      <c r="AH28" s="186">
        <v>5230</v>
      </c>
      <c r="AI28" s="186">
        <v>5222</v>
      </c>
      <c r="AJ28" s="210"/>
    </row>
    <row r="29" spans="1:36" ht="15" thickBot="1" x14ac:dyDescent="0.25">
      <c r="A29" s="210"/>
      <c r="B29" s="215" t="s">
        <v>848</v>
      </c>
      <c r="C29" s="215" t="s">
        <v>797</v>
      </c>
      <c r="D29" s="185">
        <v>5019</v>
      </c>
      <c r="E29" s="185">
        <v>5011</v>
      </c>
      <c r="F29" s="185">
        <v>5003</v>
      </c>
      <c r="G29" s="185">
        <v>4995</v>
      </c>
      <c r="H29" s="185">
        <v>4987</v>
      </c>
      <c r="I29" s="185">
        <v>4979</v>
      </c>
      <c r="J29" s="185">
        <v>4971</v>
      </c>
      <c r="K29" s="185">
        <v>4963</v>
      </c>
      <c r="L29" s="185">
        <v>4955</v>
      </c>
      <c r="M29" s="185">
        <v>4947</v>
      </c>
      <c r="N29" s="185">
        <v>4939</v>
      </c>
      <c r="O29" s="185">
        <v>4932</v>
      </c>
      <c r="P29" s="185">
        <v>4924</v>
      </c>
      <c r="Q29" s="185">
        <v>4916</v>
      </c>
      <c r="R29" s="185">
        <v>4908</v>
      </c>
      <c r="S29" s="185">
        <v>4900</v>
      </c>
      <c r="T29" s="185">
        <v>4892</v>
      </c>
      <c r="U29" s="185">
        <v>4884</v>
      </c>
      <c r="V29" s="185">
        <v>4877</v>
      </c>
      <c r="W29" s="185">
        <v>4869</v>
      </c>
      <c r="X29" s="185">
        <v>4861</v>
      </c>
      <c r="Y29" s="185">
        <v>4853</v>
      </c>
      <c r="Z29" s="185">
        <v>4845</v>
      </c>
      <c r="AA29" s="185">
        <v>4838</v>
      </c>
      <c r="AB29" s="185">
        <v>4830</v>
      </c>
      <c r="AC29" s="185">
        <v>4822</v>
      </c>
      <c r="AD29" s="185">
        <v>4814</v>
      </c>
      <c r="AE29" s="185">
        <v>4807</v>
      </c>
      <c r="AF29" s="185">
        <v>4799</v>
      </c>
      <c r="AG29" s="185">
        <v>4791</v>
      </c>
      <c r="AH29" s="185">
        <v>4784</v>
      </c>
      <c r="AI29" s="185">
        <v>4776</v>
      </c>
      <c r="AJ29" s="210"/>
    </row>
    <row r="30" spans="1:36" ht="15" thickBot="1" x14ac:dyDescent="0.25">
      <c r="A30" s="210"/>
      <c r="B30" s="215" t="s">
        <v>849</v>
      </c>
      <c r="C30" s="215" t="s">
        <v>797</v>
      </c>
      <c r="D30" s="186">
        <v>9212</v>
      </c>
      <c r="E30" s="186">
        <v>9201</v>
      </c>
      <c r="F30" s="186">
        <v>9189</v>
      </c>
      <c r="G30" s="186">
        <v>9178</v>
      </c>
      <c r="H30" s="186">
        <v>9166</v>
      </c>
      <c r="I30" s="186">
        <v>9155</v>
      </c>
      <c r="J30" s="186">
        <v>9144</v>
      </c>
      <c r="K30" s="186">
        <v>9132</v>
      </c>
      <c r="L30" s="186">
        <v>9121</v>
      </c>
      <c r="M30" s="186">
        <v>9110</v>
      </c>
      <c r="N30" s="186">
        <v>8910</v>
      </c>
      <c r="O30" s="186">
        <v>8817</v>
      </c>
      <c r="P30" s="186">
        <v>8683</v>
      </c>
      <c r="Q30" s="186">
        <v>8558</v>
      </c>
      <c r="R30" s="186">
        <v>8509</v>
      </c>
      <c r="S30" s="186">
        <v>8465</v>
      </c>
      <c r="T30" s="186">
        <v>8429</v>
      </c>
      <c r="U30" s="186">
        <v>8390</v>
      </c>
      <c r="V30" s="186">
        <v>8367</v>
      </c>
      <c r="W30" s="186">
        <v>8341</v>
      </c>
      <c r="X30" s="186">
        <v>8313</v>
      </c>
      <c r="Y30" s="186">
        <v>8291</v>
      </c>
      <c r="Z30" s="186">
        <v>8276</v>
      </c>
      <c r="AA30" s="186">
        <v>8264</v>
      </c>
      <c r="AB30" s="186">
        <v>8253</v>
      </c>
      <c r="AC30" s="186">
        <v>8241</v>
      </c>
      <c r="AD30" s="186">
        <v>8229</v>
      </c>
      <c r="AE30" s="186">
        <v>8217</v>
      </c>
      <c r="AF30" s="186">
        <v>8205</v>
      </c>
      <c r="AG30" s="186">
        <v>8193</v>
      </c>
      <c r="AH30" s="186">
        <v>8182</v>
      </c>
      <c r="AI30" s="186">
        <v>8169</v>
      </c>
      <c r="AJ30" s="210"/>
    </row>
    <row r="31" spans="1:36" ht="15" thickBot="1" x14ac:dyDescent="0.25">
      <c r="A31" s="210"/>
      <c r="B31" s="215" t="s">
        <v>158</v>
      </c>
      <c r="C31" s="215" t="s">
        <v>797</v>
      </c>
      <c r="D31" s="185">
        <v>893</v>
      </c>
      <c r="E31" s="185">
        <v>891</v>
      </c>
      <c r="F31" s="185">
        <v>890</v>
      </c>
      <c r="G31" s="185">
        <v>889</v>
      </c>
      <c r="H31" s="185">
        <v>887</v>
      </c>
      <c r="I31" s="185">
        <v>886</v>
      </c>
      <c r="J31" s="185">
        <v>884</v>
      </c>
      <c r="K31" s="185">
        <v>883</v>
      </c>
      <c r="L31" s="185">
        <v>881</v>
      </c>
      <c r="M31" s="185">
        <v>880</v>
      </c>
      <c r="N31" s="185">
        <v>879</v>
      </c>
      <c r="O31" s="185">
        <v>877</v>
      </c>
      <c r="P31" s="185">
        <v>876</v>
      </c>
      <c r="Q31" s="185">
        <v>874</v>
      </c>
      <c r="R31" s="185">
        <v>873</v>
      </c>
      <c r="S31" s="185">
        <v>872</v>
      </c>
      <c r="T31" s="185">
        <v>870</v>
      </c>
      <c r="U31" s="185">
        <v>869</v>
      </c>
      <c r="V31" s="185">
        <v>867</v>
      </c>
      <c r="W31" s="185">
        <v>866</v>
      </c>
      <c r="X31" s="185">
        <v>865</v>
      </c>
      <c r="Y31" s="185">
        <v>863</v>
      </c>
      <c r="Z31" s="185">
        <v>862</v>
      </c>
      <c r="AA31" s="185">
        <v>861</v>
      </c>
      <c r="AB31" s="185">
        <v>859</v>
      </c>
      <c r="AC31" s="185">
        <v>858</v>
      </c>
      <c r="AD31" s="185">
        <v>856</v>
      </c>
      <c r="AE31" s="185">
        <v>855</v>
      </c>
      <c r="AF31" s="185">
        <v>854</v>
      </c>
      <c r="AG31" s="185">
        <v>852</v>
      </c>
      <c r="AH31" s="185">
        <v>851</v>
      </c>
      <c r="AI31" s="185">
        <v>850</v>
      </c>
      <c r="AJ31" s="210"/>
    </row>
    <row r="32" spans="1:36" ht="15" thickBot="1" x14ac:dyDescent="0.25">
      <c r="A32" s="210"/>
      <c r="B32" s="215" t="s">
        <v>157</v>
      </c>
      <c r="C32" s="215" t="s">
        <v>797</v>
      </c>
      <c r="D32" s="186">
        <v>1276</v>
      </c>
      <c r="E32" s="186">
        <v>1274</v>
      </c>
      <c r="F32" s="186">
        <v>1272</v>
      </c>
      <c r="G32" s="186">
        <v>1270</v>
      </c>
      <c r="H32" s="186">
        <v>1268</v>
      </c>
      <c r="I32" s="186">
        <v>1266</v>
      </c>
      <c r="J32" s="186">
        <v>1264</v>
      </c>
      <c r="K32" s="186">
        <v>1262</v>
      </c>
      <c r="L32" s="186">
        <v>1260</v>
      </c>
      <c r="M32" s="186">
        <v>1258</v>
      </c>
      <c r="N32" s="186">
        <v>1256</v>
      </c>
      <c r="O32" s="186">
        <v>1254</v>
      </c>
      <c r="P32" s="186">
        <v>1252</v>
      </c>
      <c r="Q32" s="186">
        <v>1250</v>
      </c>
      <c r="R32" s="186">
        <v>1248</v>
      </c>
      <c r="S32" s="186">
        <v>1246</v>
      </c>
      <c r="T32" s="186">
        <v>1244</v>
      </c>
      <c r="U32" s="186">
        <v>1242</v>
      </c>
      <c r="V32" s="186">
        <v>1240</v>
      </c>
      <c r="W32" s="186">
        <v>1238</v>
      </c>
      <c r="X32" s="186">
        <v>1236</v>
      </c>
      <c r="Y32" s="186">
        <v>1234</v>
      </c>
      <c r="Z32" s="186">
        <v>1232</v>
      </c>
      <c r="AA32" s="186">
        <v>1230</v>
      </c>
      <c r="AB32" s="186">
        <v>1228</v>
      </c>
      <c r="AC32" s="186">
        <v>1226</v>
      </c>
      <c r="AD32" s="186">
        <v>1224</v>
      </c>
      <c r="AE32" s="186">
        <v>1222</v>
      </c>
      <c r="AF32" s="186">
        <v>1220</v>
      </c>
      <c r="AG32" s="186">
        <v>1218</v>
      </c>
      <c r="AH32" s="186">
        <v>1216</v>
      </c>
      <c r="AI32" s="186">
        <v>1214</v>
      </c>
      <c r="AJ32" s="210"/>
    </row>
    <row r="33" spans="1:36" ht="15" thickBot="1" x14ac:dyDescent="0.25">
      <c r="A33" s="210"/>
      <c r="B33" s="215" t="s">
        <v>850</v>
      </c>
      <c r="C33" s="215" t="s">
        <v>797</v>
      </c>
      <c r="D33" s="185">
        <v>3781</v>
      </c>
      <c r="E33" s="185">
        <v>3778</v>
      </c>
      <c r="F33" s="185">
        <v>3776</v>
      </c>
      <c r="G33" s="185">
        <v>3774</v>
      </c>
      <c r="H33" s="185">
        <v>3772</v>
      </c>
      <c r="I33" s="185">
        <v>3769</v>
      </c>
      <c r="J33" s="185">
        <v>3767</v>
      </c>
      <c r="K33" s="185">
        <v>3765</v>
      </c>
      <c r="L33" s="185">
        <v>3762</v>
      </c>
      <c r="M33" s="185">
        <v>3760</v>
      </c>
      <c r="N33" s="185">
        <v>3544</v>
      </c>
      <c r="O33" s="185">
        <v>3450</v>
      </c>
      <c r="P33" s="185">
        <v>3308</v>
      </c>
      <c r="Q33" s="185">
        <v>3178</v>
      </c>
      <c r="R33" s="185">
        <v>3133</v>
      </c>
      <c r="S33" s="185">
        <v>3094</v>
      </c>
      <c r="T33" s="185">
        <v>3063</v>
      </c>
      <c r="U33" s="185">
        <v>3030</v>
      </c>
      <c r="V33" s="185">
        <v>3013</v>
      </c>
      <c r="W33" s="185">
        <v>2994</v>
      </c>
      <c r="X33" s="185">
        <v>2973</v>
      </c>
      <c r="Y33" s="185">
        <v>2959</v>
      </c>
      <c r="Z33" s="185">
        <v>2952</v>
      </c>
      <c r="AA33" s="185">
        <v>2949</v>
      </c>
      <c r="AB33" s="185">
        <v>2946</v>
      </c>
      <c r="AC33" s="185">
        <v>2943</v>
      </c>
      <c r="AD33" s="185">
        <v>2940</v>
      </c>
      <c r="AE33" s="185">
        <v>2936</v>
      </c>
      <c r="AF33" s="185">
        <v>2933</v>
      </c>
      <c r="AG33" s="185">
        <v>2930</v>
      </c>
      <c r="AH33" s="185">
        <v>2927</v>
      </c>
      <c r="AI33" s="185">
        <v>2923</v>
      </c>
      <c r="AJ33" s="210"/>
    </row>
    <row r="34" spans="1:36" ht="15" thickBot="1" x14ac:dyDescent="0.25">
      <c r="A34" s="210"/>
      <c r="B34" s="215" t="s">
        <v>159</v>
      </c>
      <c r="C34" s="215" t="s">
        <v>797</v>
      </c>
      <c r="D34" s="186">
        <v>12595</v>
      </c>
      <c r="E34" s="186">
        <v>12592</v>
      </c>
      <c r="F34" s="186">
        <v>12587</v>
      </c>
      <c r="G34" s="186">
        <v>12576</v>
      </c>
      <c r="H34" s="186">
        <v>12576</v>
      </c>
      <c r="I34" s="186">
        <v>12576</v>
      </c>
      <c r="J34" s="186">
        <v>12576</v>
      </c>
      <c r="K34" s="186">
        <v>12576</v>
      </c>
      <c r="L34" s="186">
        <v>12576</v>
      </c>
      <c r="M34" s="186">
        <v>12576</v>
      </c>
      <c r="N34" s="186">
        <v>12547</v>
      </c>
      <c r="O34" s="186">
        <v>12432</v>
      </c>
      <c r="P34" s="186">
        <v>12427</v>
      </c>
      <c r="Q34" s="186">
        <v>12427</v>
      </c>
      <c r="R34" s="186">
        <v>12427</v>
      </c>
      <c r="S34" s="186">
        <v>12427</v>
      </c>
      <c r="T34" s="186">
        <v>12424</v>
      </c>
      <c r="U34" s="186">
        <v>12395</v>
      </c>
      <c r="V34" s="186">
        <v>12261</v>
      </c>
      <c r="W34" s="186">
        <v>12249</v>
      </c>
      <c r="X34" s="186">
        <v>12249</v>
      </c>
      <c r="Y34" s="186">
        <v>12082</v>
      </c>
      <c r="Z34" s="186">
        <v>11909</v>
      </c>
      <c r="AA34" s="186">
        <v>11895</v>
      </c>
      <c r="AB34" s="186">
        <v>11895</v>
      </c>
      <c r="AC34" s="186">
        <v>11872</v>
      </c>
      <c r="AD34" s="186">
        <v>11872</v>
      </c>
      <c r="AE34" s="186">
        <v>11868</v>
      </c>
      <c r="AF34" s="186">
        <v>11868</v>
      </c>
      <c r="AG34" s="186">
        <v>11864</v>
      </c>
      <c r="AH34" s="186">
        <v>11864</v>
      </c>
      <c r="AI34" s="186">
        <v>11864</v>
      </c>
      <c r="AJ34" s="210"/>
    </row>
    <row r="35" spans="1:36" ht="15" thickBot="1" x14ac:dyDescent="0.25">
      <c r="A35" s="210"/>
      <c r="B35" s="215" t="s">
        <v>851</v>
      </c>
      <c r="C35" s="215" t="s">
        <v>797</v>
      </c>
      <c r="D35" s="185">
        <v>1450</v>
      </c>
      <c r="E35" s="185">
        <v>1280</v>
      </c>
      <c r="F35" s="185">
        <v>1218</v>
      </c>
      <c r="G35" s="185">
        <v>1170</v>
      </c>
      <c r="H35" s="185">
        <v>1122</v>
      </c>
      <c r="I35" s="185">
        <v>1081</v>
      </c>
      <c r="J35" s="185">
        <v>986</v>
      </c>
      <c r="K35" s="185">
        <v>903</v>
      </c>
      <c r="L35" s="185">
        <v>877</v>
      </c>
      <c r="M35" s="185">
        <v>853</v>
      </c>
      <c r="N35" s="185">
        <v>830</v>
      </c>
      <c r="O35" s="185">
        <v>817</v>
      </c>
      <c r="P35" s="185">
        <v>791</v>
      </c>
      <c r="Q35" s="185">
        <v>781</v>
      </c>
      <c r="R35" s="185">
        <v>769</v>
      </c>
      <c r="S35" s="185">
        <v>753</v>
      </c>
      <c r="T35" s="185">
        <v>746</v>
      </c>
      <c r="U35" s="185">
        <v>728</v>
      </c>
      <c r="V35" s="185">
        <v>725</v>
      </c>
      <c r="W35" s="185">
        <v>715</v>
      </c>
      <c r="X35" s="185">
        <v>710</v>
      </c>
      <c r="Y35" s="185">
        <v>699</v>
      </c>
      <c r="Z35" s="185">
        <v>688</v>
      </c>
      <c r="AA35" s="185">
        <v>682</v>
      </c>
      <c r="AB35" s="185">
        <v>665</v>
      </c>
      <c r="AC35" s="185">
        <v>645</v>
      </c>
      <c r="AD35" s="185">
        <v>632</v>
      </c>
      <c r="AE35" s="185">
        <v>608</v>
      </c>
      <c r="AF35" s="185">
        <v>605</v>
      </c>
      <c r="AG35" s="185">
        <v>593</v>
      </c>
      <c r="AH35" s="185">
        <v>582</v>
      </c>
      <c r="AI35" s="185">
        <v>579</v>
      </c>
      <c r="AJ35" s="210"/>
    </row>
    <row r="36" spans="1:36" ht="15" thickBot="1" x14ac:dyDescent="0.25">
      <c r="A36" s="210"/>
      <c r="B36" s="215" t="s">
        <v>969</v>
      </c>
      <c r="C36" s="215" t="s">
        <v>797</v>
      </c>
      <c r="D36" s="186">
        <v>5993</v>
      </c>
      <c r="E36" s="186">
        <v>5377</v>
      </c>
      <c r="F36" s="186">
        <v>5377</v>
      </c>
      <c r="G36" s="186">
        <v>5377</v>
      </c>
      <c r="H36" s="186">
        <v>5377</v>
      </c>
      <c r="I36" s="186">
        <v>5377</v>
      </c>
      <c r="J36" s="186">
        <v>5377</v>
      </c>
      <c r="K36" s="186">
        <v>5377</v>
      </c>
      <c r="L36" s="186">
        <v>5370</v>
      </c>
      <c r="M36" s="186">
        <v>5355</v>
      </c>
      <c r="N36" s="186">
        <v>5328</v>
      </c>
      <c r="O36" s="186">
        <v>5281</v>
      </c>
      <c r="P36" s="186">
        <v>5281</v>
      </c>
      <c r="Q36" s="186">
        <v>5281</v>
      </c>
      <c r="R36" s="186">
        <v>5280</v>
      </c>
      <c r="S36" s="186">
        <v>5266</v>
      </c>
      <c r="T36" s="186">
        <v>5104</v>
      </c>
      <c r="U36" s="186">
        <v>4878</v>
      </c>
      <c r="V36" s="186">
        <v>4653</v>
      </c>
      <c r="W36" s="186">
        <v>4547</v>
      </c>
      <c r="X36" s="186">
        <v>4348</v>
      </c>
      <c r="Y36" s="186">
        <v>4218</v>
      </c>
      <c r="Z36" s="186">
        <v>4126</v>
      </c>
      <c r="AA36" s="186">
        <v>4058</v>
      </c>
      <c r="AB36" s="186">
        <v>4005</v>
      </c>
      <c r="AC36" s="186">
        <v>3964</v>
      </c>
      <c r="AD36" s="186">
        <v>3930</v>
      </c>
      <c r="AE36" s="186">
        <v>3902</v>
      </c>
      <c r="AF36" s="186">
        <v>3878</v>
      </c>
      <c r="AG36" s="186">
        <v>3834</v>
      </c>
      <c r="AH36" s="186">
        <v>3763</v>
      </c>
      <c r="AI36" s="186">
        <v>3701</v>
      </c>
      <c r="AJ36" s="210"/>
    </row>
    <row r="37" spans="1:36" ht="15" thickBot="1" x14ac:dyDescent="0.25">
      <c r="A37" s="210"/>
      <c r="B37" s="215" t="s">
        <v>852</v>
      </c>
      <c r="C37" s="215" t="s">
        <v>797</v>
      </c>
      <c r="D37" s="185">
        <v>15992</v>
      </c>
      <c r="E37" s="185">
        <v>15991</v>
      </c>
      <c r="F37" s="185">
        <v>15989</v>
      </c>
      <c r="G37" s="185">
        <v>15971</v>
      </c>
      <c r="H37" s="185">
        <v>15971</v>
      </c>
      <c r="I37" s="185">
        <v>15971</v>
      </c>
      <c r="J37" s="185">
        <v>15971</v>
      </c>
      <c r="K37" s="185">
        <v>15968</v>
      </c>
      <c r="L37" s="185">
        <v>15966</v>
      </c>
      <c r="M37" s="185">
        <v>15963</v>
      </c>
      <c r="N37" s="185">
        <v>15956</v>
      </c>
      <c r="O37" s="185">
        <v>15953</v>
      </c>
      <c r="P37" s="185">
        <v>15868</v>
      </c>
      <c r="Q37" s="185">
        <v>15843</v>
      </c>
      <c r="R37" s="185">
        <v>15843</v>
      </c>
      <c r="S37" s="185">
        <v>15843</v>
      </c>
      <c r="T37" s="185">
        <v>15843</v>
      </c>
      <c r="U37" s="185">
        <v>15843</v>
      </c>
      <c r="V37" s="185">
        <v>15843</v>
      </c>
      <c r="W37" s="185">
        <v>15843</v>
      </c>
      <c r="X37" s="185">
        <v>15843</v>
      </c>
      <c r="Y37" s="185">
        <v>15843</v>
      </c>
      <c r="Z37" s="185">
        <v>15842</v>
      </c>
      <c r="AA37" s="185">
        <v>15823</v>
      </c>
      <c r="AB37" s="185">
        <v>15823</v>
      </c>
      <c r="AC37" s="185">
        <v>15823</v>
      </c>
      <c r="AD37" s="185">
        <v>15823</v>
      </c>
      <c r="AE37" s="185">
        <v>15823</v>
      </c>
      <c r="AF37" s="185">
        <v>15823</v>
      </c>
      <c r="AG37" s="185">
        <v>15823</v>
      </c>
      <c r="AH37" s="185">
        <v>15823</v>
      </c>
      <c r="AI37" s="185">
        <v>15823</v>
      </c>
      <c r="AJ37" s="210"/>
    </row>
    <row r="38" spans="1:36" ht="15" thickBot="1" x14ac:dyDescent="0.25">
      <c r="A38" s="210"/>
      <c r="B38" s="175" t="s">
        <v>799</v>
      </c>
      <c r="C38" s="175" t="s">
        <v>798</v>
      </c>
      <c r="D38" s="186">
        <v>220</v>
      </c>
      <c r="E38" s="186">
        <v>196</v>
      </c>
      <c r="F38" s="186">
        <v>191</v>
      </c>
      <c r="G38" s="186">
        <v>177</v>
      </c>
      <c r="H38" s="186">
        <v>164</v>
      </c>
      <c r="I38" s="186">
        <v>151</v>
      </c>
      <c r="J38" s="186">
        <v>137</v>
      </c>
      <c r="K38" s="186">
        <v>107</v>
      </c>
      <c r="L38" s="186">
        <v>86</v>
      </c>
      <c r="M38" s="186">
        <v>73</v>
      </c>
      <c r="N38" s="186">
        <v>65</v>
      </c>
      <c r="O38" s="186">
        <v>47</v>
      </c>
      <c r="P38" s="186">
        <v>47</v>
      </c>
      <c r="Q38" s="186">
        <v>46</v>
      </c>
      <c r="R38" s="186">
        <v>46</v>
      </c>
      <c r="S38" s="186">
        <v>46</v>
      </c>
      <c r="T38" s="186">
        <v>45</v>
      </c>
      <c r="U38" s="186">
        <v>45</v>
      </c>
      <c r="V38" s="186">
        <v>45</v>
      </c>
      <c r="W38" s="186">
        <v>44</v>
      </c>
      <c r="X38" s="186">
        <v>44</v>
      </c>
      <c r="Y38" s="186">
        <v>44</v>
      </c>
      <c r="Z38" s="186">
        <v>44</v>
      </c>
      <c r="AA38" s="186">
        <v>44</v>
      </c>
      <c r="AB38" s="186">
        <v>44</v>
      </c>
      <c r="AC38" s="186">
        <v>43</v>
      </c>
      <c r="AD38" s="186">
        <v>43</v>
      </c>
      <c r="AE38" s="186">
        <v>43</v>
      </c>
      <c r="AF38" s="186">
        <v>43</v>
      </c>
      <c r="AG38" s="186">
        <v>43</v>
      </c>
      <c r="AH38" s="186">
        <v>43</v>
      </c>
      <c r="AI38" s="186">
        <v>43</v>
      </c>
      <c r="AJ38" s="210"/>
    </row>
    <row r="39" spans="1:36" ht="15" thickBot="1" x14ac:dyDescent="0.25">
      <c r="A39" s="210"/>
      <c r="B39" s="175" t="s">
        <v>800</v>
      </c>
      <c r="C39" s="175" t="s">
        <v>798</v>
      </c>
      <c r="D39" s="185">
        <v>486</v>
      </c>
      <c r="E39" s="185">
        <v>471</v>
      </c>
      <c r="F39" s="185">
        <v>462</v>
      </c>
      <c r="G39" s="185">
        <v>455</v>
      </c>
      <c r="H39" s="185">
        <v>450</v>
      </c>
      <c r="I39" s="185">
        <v>446</v>
      </c>
      <c r="J39" s="185">
        <v>443</v>
      </c>
      <c r="K39" s="185">
        <v>442</v>
      </c>
      <c r="L39" s="185">
        <v>441</v>
      </c>
      <c r="M39" s="185">
        <v>441</v>
      </c>
      <c r="N39" s="185">
        <v>440</v>
      </c>
      <c r="O39" s="185">
        <v>440</v>
      </c>
      <c r="P39" s="185">
        <v>439</v>
      </c>
      <c r="Q39" s="185">
        <v>438</v>
      </c>
      <c r="R39" s="185">
        <v>437</v>
      </c>
      <c r="S39" s="185">
        <v>436</v>
      </c>
      <c r="T39" s="185">
        <v>435</v>
      </c>
      <c r="U39" s="185">
        <v>434</v>
      </c>
      <c r="V39" s="185">
        <v>433</v>
      </c>
      <c r="W39" s="185">
        <v>432</v>
      </c>
      <c r="X39" s="185">
        <v>432</v>
      </c>
      <c r="Y39" s="185">
        <v>431</v>
      </c>
      <c r="Z39" s="185">
        <v>431</v>
      </c>
      <c r="AA39" s="185">
        <v>431</v>
      </c>
      <c r="AB39" s="185">
        <v>431</v>
      </c>
      <c r="AC39" s="185">
        <v>431</v>
      </c>
      <c r="AD39" s="185">
        <v>431</v>
      </c>
      <c r="AE39" s="185">
        <v>430</v>
      </c>
      <c r="AF39" s="185">
        <v>430</v>
      </c>
      <c r="AG39" s="185">
        <v>430</v>
      </c>
      <c r="AH39" s="185">
        <v>429</v>
      </c>
      <c r="AI39" s="185">
        <v>429</v>
      </c>
      <c r="AJ39" s="210"/>
    </row>
    <row r="40" spans="1:36" s="161" customFormat="1" ht="15" thickBot="1" x14ac:dyDescent="0.25">
      <c r="A40" s="248"/>
      <c r="B40" s="270" t="s">
        <v>160</v>
      </c>
      <c r="C40" s="270" t="s">
        <v>797</v>
      </c>
      <c r="D40" s="252">
        <v>1875.6333775671301</v>
      </c>
      <c r="E40" s="252">
        <v>1863.3902844536831</v>
      </c>
      <c r="F40" s="252">
        <v>1848.4824893297543</v>
      </c>
      <c r="G40" s="252">
        <v>1833.7089986664021</v>
      </c>
      <c r="H40" s="252">
        <v>1819.06800567716</v>
      </c>
      <c r="I40" s="252">
        <v>1783.5638926811305</v>
      </c>
      <c r="J40" s="252">
        <v>1762.9148759320185</v>
      </c>
      <c r="K40" s="252">
        <v>1738.8298013338231</v>
      </c>
      <c r="L40" s="252">
        <v>1719.4604934027434</v>
      </c>
      <c r="M40" s="252">
        <v>1699.364329502429</v>
      </c>
      <c r="N40" s="252">
        <v>1689.2649860087793</v>
      </c>
      <c r="O40" s="252">
        <v>1665.9189991858707</v>
      </c>
      <c r="P40" s="252">
        <v>1651.6263012899051</v>
      </c>
      <c r="Q40" s="252">
        <v>1636.5755155445602</v>
      </c>
      <c r="R40" s="252">
        <v>1622.5314394487368</v>
      </c>
      <c r="S40" s="252">
        <v>1606.8598616370848</v>
      </c>
      <c r="T40" s="252">
        <v>1592.1917090699903</v>
      </c>
      <c r="U40" s="252">
        <v>1579.3805898030223</v>
      </c>
      <c r="V40" s="252">
        <v>1570.1284129239234</v>
      </c>
      <c r="W40" s="252">
        <v>1559.2358192383651</v>
      </c>
      <c r="X40" s="252">
        <v>1551.0008427825749</v>
      </c>
      <c r="Y40" s="252">
        <v>1540.2787189199853</v>
      </c>
      <c r="Z40" s="252">
        <v>1525.4036297606583</v>
      </c>
      <c r="AA40" s="252">
        <v>1517.4105422257151</v>
      </c>
      <c r="AB40" s="252">
        <v>1509.4832414194543</v>
      </c>
      <c r="AC40" s="252">
        <v>1495.7552117758089</v>
      </c>
      <c r="AD40" s="252">
        <v>1487.1464748683838</v>
      </c>
      <c r="AE40" s="252">
        <v>1478.6077276919132</v>
      </c>
      <c r="AF40" s="252">
        <v>1469.3103396956255</v>
      </c>
      <c r="AG40" s="252">
        <v>1459.2634879862119</v>
      </c>
      <c r="AH40" s="252">
        <v>1450.1184655148172</v>
      </c>
      <c r="AI40" s="252">
        <v>1438.5930619010201</v>
      </c>
      <c r="AJ40" s="248"/>
    </row>
    <row r="41" spans="1:36" x14ac:dyDescent="0.2">
      <c r="A41" s="210"/>
      <c r="B41" s="115" t="s">
        <v>801</v>
      </c>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row>
    <row r="42" spans="1:36" x14ac:dyDescent="0.2">
      <c r="A42" s="210"/>
      <c r="B42" s="115" t="s">
        <v>909</v>
      </c>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row>
    <row r="43" spans="1:36" x14ac:dyDescent="0.2">
      <c r="A43" s="210"/>
      <c r="B43" s="210"/>
      <c r="C43" s="210"/>
      <c r="D43" s="210"/>
      <c r="E43" s="210"/>
      <c r="F43" s="210"/>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c r="AG43" s="210"/>
      <c r="AH43" s="210"/>
      <c r="AI43" s="210"/>
      <c r="AJ43" s="210"/>
    </row>
    <row r="44" spans="1:36" customFormat="1" ht="14.25" x14ac:dyDescent="0.2"/>
    <row r="45" spans="1:36" customFormat="1" ht="14.25" x14ac:dyDescent="0.2"/>
    <row r="46" spans="1:36" customFormat="1" ht="14.25" x14ac:dyDescent="0.2"/>
    <row r="47" spans="1:36" customFormat="1" ht="14.25" x14ac:dyDescent="0.2"/>
    <row r="48" spans="1:36" customFormat="1" ht="14.25" x14ac:dyDescent="0.2"/>
    <row r="49" customFormat="1" ht="14.25" x14ac:dyDescent="0.2"/>
    <row r="50" customFormat="1" ht="14.25" x14ac:dyDescent="0.2"/>
    <row r="51" customFormat="1" ht="14.25" x14ac:dyDescent="0.2"/>
    <row r="52" customFormat="1" ht="14.25" x14ac:dyDescent="0.2"/>
    <row r="53" customFormat="1" ht="14.25" x14ac:dyDescent="0.2"/>
    <row r="54" customFormat="1" ht="14.25" x14ac:dyDescent="0.2"/>
    <row r="55" customFormat="1" ht="14.25" x14ac:dyDescent="0.2"/>
    <row r="56" customFormat="1" ht="14.25" x14ac:dyDescent="0.2"/>
    <row r="57" customFormat="1" ht="14.25" x14ac:dyDescent="0.2"/>
    <row r="58" customFormat="1" ht="14.25" x14ac:dyDescent="0.2"/>
    <row r="59" customFormat="1" ht="14.25" x14ac:dyDescent="0.2"/>
    <row r="60" customFormat="1" ht="14.25" x14ac:dyDescent="0.2"/>
    <row r="61" customFormat="1" ht="14.25" x14ac:dyDescent="0.2"/>
    <row r="62" customFormat="1" ht="14.25" x14ac:dyDescent="0.2"/>
    <row r="63" customFormat="1" ht="14.25" x14ac:dyDescent="0.2"/>
    <row r="64" customFormat="1" ht="14.25" x14ac:dyDescent="0.2"/>
    <row r="65" customFormat="1" ht="14.25" x14ac:dyDescent="0.2"/>
    <row r="66" customFormat="1" ht="14.25" x14ac:dyDescent="0.2"/>
    <row r="67" customFormat="1" ht="14.25" x14ac:dyDescent="0.2"/>
    <row r="68" customFormat="1" ht="14.25" x14ac:dyDescent="0.2"/>
    <row r="69" customFormat="1" ht="14.25" x14ac:dyDescent="0.2"/>
    <row r="70" customFormat="1" ht="14.25" x14ac:dyDescent="0.2"/>
    <row r="71" customFormat="1" ht="14.25" x14ac:dyDescent="0.2"/>
    <row r="72" customFormat="1" ht="14.25" x14ac:dyDescent="0.2"/>
    <row r="73" customFormat="1" ht="14.25" x14ac:dyDescent="0.2"/>
    <row r="74" customFormat="1" ht="14.25" x14ac:dyDescent="0.2"/>
    <row r="75" customFormat="1" ht="14.25" x14ac:dyDescent="0.2"/>
    <row r="76" customFormat="1" ht="14.25" x14ac:dyDescent="0.2"/>
    <row r="77" customFormat="1" ht="14.25" x14ac:dyDescent="0.2"/>
    <row r="78" customFormat="1" ht="14.25" x14ac:dyDescent="0.2"/>
    <row r="79" customFormat="1" ht="14.25" x14ac:dyDescent="0.2"/>
    <row r="80" customFormat="1" ht="14.25" x14ac:dyDescent="0.2"/>
    <row r="81" customFormat="1" ht="14.25" x14ac:dyDescent="0.2"/>
    <row r="82" customFormat="1" ht="14.25" x14ac:dyDescent="0.2"/>
    <row r="83" customFormat="1" ht="14.25" x14ac:dyDescent="0.2"/>
    <row r="84" customFormat="1" ht="14.25" x14ac:dyDescent="0.2"/>
    <row r="85" customFormat="1" ht="14.25" x14ac:dyDescent="0.2"/>
    <row r="86" customFormat="1" ht="14.25" x14ac:dyDescent="0.2"/>
    <row r="87" customFormat="1" ht="14.25" x14ac:dyDescent="0.2"/>
    <row r="88" customFormat="1" ht="14.25" x14ac:dyDescent="0.2"/>
    <row r="89" customFormat="1" ht="14.25" x14ac:dyDescent="0.2"/>
    <row r="90" customFormat="1" ht="14.25" x14ac:dyDescent="0.2"/>
    <row r="91" customFormat="1" ht="14.25" x14ac:dyDescent="0.2"/>
    <row r="92" customFormat="1" ht="14.25" x14ac:dyDescent="0.2"/>
    <row r="93" customFormat="1" ht="14.25" x14ac:dyDescent="0.2"/>
    <row r="94" customFormat="1" ht="14.25" x14ac:dyDescent="0.2"/>
    <row r="95" customFormat="1" ht="14.25" x14ac:dyDescent="0.2"/>
    <row r="96" customFormat="1" ht="14.25" x14ac:dyDescent="0.2"/>
    <row r="97" customFormat="1" ht="14.25" x14ac:dyDescent="0.2"/>
    <row r="98" customFormat="1" ht="14.25" x14ac:dyDescent="0.2"/>
    <row r="99" customFormat="1" ht="14.25" x14ac:dyDescent="0.2"/>
    <row r="100" customFormat="1" ht="14.25" x14ac:dyDescent="0.2"/>
    <row r="101" customFormat="1" ht="14.25" x14ac:dyDescent="0.2"/>
    <row r="102" customFormat="1" ht="14.25" x14ac:dyDescent="0.2"/>
    <row r="103" customFormat="1" ht="14.25" x14ac:dyDescent="0.2"/>
    <row r="104" customFormat="1" ht="14.25" x14ac:dyDescent="0.2"/>
    <row r="105" customFormat="1" ht="14.25" x14ac:dyDescent="0.2"/>
    <row r="106" customFormat="1" ht="14.25" x14ac:dyDescent="0.2"/>
    <row r="107" customFormat="1" ht="14.25" x14ac:dyDescent="0.2"/>
    <row r="108" customFormat="1" ht="14.25" x14ac:dyDescent="0.2"/>
    <row r="109" customFormat="1" ht="14.25" x14ac:dyDescent="0.2"/>
    <row r="110" customFormat="1" ht="14.25" x14ac:dyDescent="0.2"/>
    <row r="111" customFormat="1" ht="14.25" x14ac:dyDescent="0.2"/>
    <row r="112" customFormat="1" ht="14.25" x14ac:dyDescent="0.2"/>
    <row r="113" customFormat="1" ht="14.25" x14ac:dyDescent="0.2"/>
    <row r="114" customFormat="1" ht="14.25" x14ac:dyDescent="0.2"/>
    <row r="115" customFormat="1" ht="14.25" x14ac:dyDescent="0.2"/>
    <row r="116" customFormat="1" ht="14.25" x14ac:dyDescent="0.2"/>
    <row r="117" customFormat="1" ht="14.25" x14ac:dyDescent="0.2"/>
    <row r="118" customFormat="1" ht="14.25" x14ac:dyDescent="0.2"/>
    <row r="119" customFormat="1" ht="14.25" x14ac:dyDescent="0.2"/>
    <row r="120" customFormat="1" ht="14.25" x14ac:dyDescent="0.2"/>
    <row r="121" customFormat="1" ht="14.25" x14ac:dyDescent="0.2"/>
    <row r="122" customFormat="1" ht="14.25" x14ac:dyDescent="0.2"/>
    <row r="123" customFormat="1" ht="14.25" x14ac:dyDescent="0.2"/>
    <row r="124" customFormat="1" ht="14.25" x14ac:dyDescent="0.2"/>
    <row r="125" customFormat="1" ht="14.25" x14ac:dyDescent="0.2"/>
    <row r="126" customFormat="1" ht="14.25" x14ac:dyDescent="0.2"/>
    <row r="127" customFormat="1" ht="14.25" x14ac:dyDescent="0.2"/>
    <row r="128" customFormat="1" ht="14.25" x14ac:dyDescent="0.2"/>
    <row r="129" customFormat="1" ht="14.25" x14ac:dyDescent="0.2"/>
    <row r="130" customFormat="1" ht="14.25" x14ac:dyDescent="0.2"/>
    <row r="131" customFormat="1" ht="14.25" x14ac:dyDescent="0.2"/>
    <row r="132" customFormat="1" ht="14.25" x14ac:dyDescent="0.2"/>
    <row r="133" customFormat="1" ht="14.25" x14ac:dyDescent="0.2"/>
    <row r="134" customFormat="1" ht="14.25" x14ac:dyDescent="0.2"/>
    <row r="135" customFormat="1" ht="14.25" x14ac:dyDescent="0.2"/>
    <row r="136" customFormat="1" ht="14.25" x14ac:dyDescent="0.2"/>
    <row r="137" customFormat="1" ht="14.25" x14ac:dyDescent="0.2"/>
    <row r="138" customFormat="1" ht="14.25" x14ac:dyDescent="0.2"/>
    <row r="139" customFormat="1" ht="14.25" x14ac:dyDescent="0.2"/>
    <row r="140" customFormat="1" ht="14.25" x14ac:dyDescent="0.2"/>
    <row r="141" customFormat="1" ht="14.25" x14ac:dyDescent="0.2"/>
    <row r="142" customFormat="1" ht="14.25" x14ac:dyDescent="0.2"/>
    <row r="143" customFormat="1" ht="14.25" x14ac:dyDescent="0.2"/>
    <row r="144" customFormat="1" ht="14.25" x14ac:dyDescent="0.2"/>
    <row r="145" customFormat="1" ht="14.25" x14ac:dyDescent="0.2"/>
    <row r="146" customFormat="1" ht="14.25" x14ac:dyDescent="0.2"/>
    <row r="147" customFormat="1" ht="14.25" x14ac:dyDescent="0.2"/>
    <row r="148" customFormat="1" ht="14.25" x14ac:dyDescent="0.2"/>
    <row r="149" customFormat="1" ht="14.25" x14ac:dyDescent="0.2"/>
    <row r="150" customFormat="1" ht="14.25" x14ac:dyDescent="0.2"/>
    <row r="151" customFormat="1" ht="14.25" x14ac:dyDescent="0.2"/>
    <row r="152" customFormat="1" ht="14.25" x14ac:dyDescent="0.2"/>
    <row r="153" customFormat="1" ht="14.25" x14ac:dyDescent="0.2"/>
    <row r="154" customFormat="1" ht="14.25" x14ac:dyDescent="0.2"/>
    <row r="155" customFormat="1" ht="14.25" x14ac:dyDescent="0.2"/>
    <row r="156" customFormat="1" ht="14.25" x14ac:dyDescent="0.2"/>
    <row r="157" customFormat="1" ht="14.25" x14ac:dyDescent="0.2"/>
    <row r="158" customFormat="1" ht="14.25" x14ac:dyDescent="0.2"/>
    <row r="159" customFormat="1" ht="14.25" x14ac:dyDescent="0.2"/>
    <row r="160" customFormat="1" ht="14.25" x14ac:dyDescent="0.2"/>
    <row r="161" customFormat="1" ht="14.25" x14ac:dyDescent="0.2"/>
    <row r="162" customFormat="1" ht="14.25" x14ac:dyDescent="0.2"/>
    <row r="163" customFormat="1" ht="14.25" x14ac:dyDescent="0.2"/>
    <row r="164" customFormat="1" ht="14.25" x14ac:dyDescent="0.2"/>
    <row r="165" customFormat="1" ht="14.25" x14ac:dyDescent="0.2"/>
    <row r="166" customFormat="1" ht="14.25" x14ac:dyDescent="0.2"/>
    <row r="167" customFormat="1" ht="14.25" x14ac:dyDescent="0.2"/>
    <row r="168" customFormat="1" ht="14.25" x14ac:dyDescent="0.2"/>
    <row r="169" customFormat="1" ht="14.25" x14ac:dyDescent="0.2"/>
    <row r="170" customFormat="1" ht="14.25" x14ac:dyDescent="0.2"/>
    <row r="171" customFormat="1" ht="14.25" x14ac:dyDescent="0.2"/>
    <row r="172" customFormat="1" ht="14.25" x14ac:dyDescent="0.2"/>
    <row r="173" customFormat="1" ht="14.25" x14ac:dyDescent="0.2"/>
    <row r="174" customFormat="1" ht="14.25" x14ac:dyDescent="0.2"/>
    <row r="175" customFormat="1" ht="14.25" x14ac:dyDescent="0.2"/>
    <row r="176" customFormat="1" ht="14.25" x14ac:dyDescent="0.2"/>
    <row r="177" customFormat="1" ht="14.25" x14ac:dyDescent="0.2"/>
    <row r="178" customFormat="1" ht="14.25" x14ac:dyDescent="0.2"/>
    <row r="179" customFormat="1" ht="14.25" x14ac:dyDescent="0.2"/>
    <row r="180" customFormat="1" ht="14.25" x14ac:dyDescent="0.2"/>
    <row r="181" customFormat="1" ht="14.25" x14ac:dyDescent="0.2"/>
    <row r="182" customFormat="1" ht="14.25" x14ac:dyDescent="0.2"/>
    <row r="183" customFormat="1" ht="14.25" x14ac:dyDescent="0.2"/>
    <row r="184" customFormat="1" ht="14.25" x14ac:dyDescent="0.2"/>
    <row r="185" customFormat="1" ht="14.25" x14ac:dyDescent="0.2"/>
    <row r="186" customFormat="1" ht="14.25" x14ac:dyDescent="0.2"/>
    <row r="187" customFormat="1" ht="14.25" x14ac:dyDescent="0.2"/>
    <row r="188" customFormat="1" ht="14.25" x14ac:dyDescent="0.2"/>
    <row r="189" customFormat="1" ht="14.25" x14ac:dyDescent="0.2"/>
    <row r="190" customFormat="1" ht="14.25" x14ac:dyDescent="0.2"/>
    <row r="191" customFormat="1" ht="14.25" x14ac:dyDescent="0.2"/>
    <row r="192" customFormat="1" ht="14.25" x14ac:dyDescent="0.2"/>
    <row r="193" customFormat="1" ht="14.25" x14ac:dyDescent="0.2"/>
    <row r="194" customFormat="1" ht="14.25" x14ac:dyDescent="0.2"/>
    <row r="195" customFormat="1" ht="14.25" x14ac:dyDescent="0.2"/>
    <row r="196" customFormat="1" ht="14.25" x14ac:dyDescent="0.2"/>
    <row r="197" customFormat="1" ht="14.25" x14ac:dyDescent="0.2"/>
    <row r="198" customFormat="1" ht="14.25" x14ac:dyDescent="0.2"/>
    <row r="199" customFormat="1" ht="14.25" x14ac:dyDescent="0.2"/>
    <row r="200" customFormat="1" ht="14.25" x14ac:dyDescent="0.2"/>
    <row r="201" customFormat="1" ht="14.25" x14ac:dyDescent="0.2"/>
    <row r="202" customFormat="1" ht="14.25" x14ac:dyDescent="0.2"/>
    <row r="203" customFormat="1" ht="14.25" x14ac:dyDescent="0.2"/>
    <row r="204" customFormat="1" ht="14.25" x14ac:dyDescent="0.2"/>
    <row r="205" customFormat="1" ht="14.25" x14ac:dyDescent="0.2"/>
    <row r="206" customFormat="1" ht="14.25" x14ac:dyDescent="0.2"/>
    <row r="207" customFormat="1" ht="14.25" x14ac:dyDescent="0.2"/>
    <row r="208" customFormat="1" ht="14.25" x14ac:dyDescent="0.2"/>
    <row r="209" customFormat="1" ht="14.25" x14ac:dyDescent="0.2"/>
    <row r="210" customFormat="1" ht="14.25" x14ac:dyDescent="0.2"/>
    <row r="211" customFormat="1" ht="14.25" x14ac:dyDescent="0.2"/>
    <row r="212" customFormat="1" ht="14.25" x14ac:dyDescent="0.2"/>
    <row r="213" customFormat="1" ht="14.25" x14ac:dyDescent="0.2"/>
    <row r="214" customFormat="1" ht="14.25" x14ac:dyDescent="0.2"/>
    <row r="215" customFormat="1" ht="14.25" x14ac:dyDescent="0.2"/>
    <row r="216" customFormat="1" ht="14.25" x14ac:dyDescent="0.2"/>
    <row r="217" customFormat="1" ht="14.25" x14ac:dyDescent="0.2"/>
    <row r="218" customFormat="1" ht="14.25" x14ac:dyDescent="0.2"/>
    <row r="219" customFormat="1" ht="14.25" x14ac:dyDescent="0.2"/>
    <row r="220" customFormat="1" ht="14.25" x14ac:dyDescent="0.2"/>
    <row r="221" customFormat="1" ht="14.25" x14ac:dyDescent="0.2"/>
    <row r="222" customFormat="1" ht="14.25" x14ac:dyDescent="0.2"/>
    <row r="223" customFormat="1" ht="14.25" x14ac:dyDescent="0.2"/>
    <row r="224" customFormat="1" ht="14.25" x14ac:dyDescent="0.2"/>
    <row r="225" customFormat="1" ht="14.25" x14ac:dyDescent="0.2"/>
    <row r="226" customFormat="1" ht="14.25" x14ac:dyDescent="0.2"/>
    <row r="227" customFormat="1" ht="14.25" x14ac:dyDescent="0.2"/>
    <row r="228" customFormat="1" ht="14.25" x14ac:dyDescent="0.2"/>
    <row r="229" customFormat="1" ht="14.25" x14ac:dyDescent="0.2"/>
    <row r="230" customFormat="1" ht="14.25" x14ac:dyDescent="0.2"/>
    <row r="231" customFormat="1" ht="14.25" x14ac:dyDescent="0.2"/>
    <row r="232" customFormat="1" ht="14.25" x14ac:dyDescent="0.2"/>
    <row r="233" customFormat="1" ht="14.25" x14ac:dyDescent="0.2"/>
    <row r="234" customFormat="1" ht="14.25" x14ac:dyDescent="0.2"/>
    <row r="235" customFormat="1" ht="14.25" x14ac:dyDescent="0.2"/>
    <row r="236" customFormat="1" ht="14.25" x14ac:dyDescent="0.2"/>
    <row r="237" customFormat="1" ht="14.25" x14ac:dyDescent="0.2"/>
    <row r="238" customFormat="1" ht="14.25" x14ac:dyDescent="0.2"/>
    <row r="239" customFormat="1" ht="14.25" x14ac:dyDescent="0.2"/>
    <row r="240" customFormat="1" ht="14.25" x14ac:dyDescent="0.2"/>
    <row r="241" customFormat="1" ht="14.25" x14ac:dyDescent="0.2"/>
    <row r="242" customFormat="1" ht="14.25" x14ac:dyDescent="0.2"/>
    <row r="243" customFormat="1" ht="14.25" x14ac:dyDescent="0.2"/>
    <row r="244" customFormat="1" ht="14.25" x14ac:dyDescent="0.2"/>
    <row r="245" customFormat="1" ht="14.25" x14ac:dyDescent="0.2"/>
    <row r="246" customFormat="1" ht="14.25" x14ac:dyDescent="0.2"/>
    <row r="247" customFormat="1" ht="14.25" x14ac:dyDescent="0.2"/>
    <row r="248" customFormat="1" ht="14.25" x14ac:dyDescent="0.2"/>
    <row r="249" customFormat="1" ht="14.25" x14ac:dyDescent="0.2"/>
    <row r="250" customFormat="1" ht="14.25" x14ac:dyDescent="0.2"/>
    <row r="251" customFormat="1" ht="14.25" x14ac:dyDescent="0.2"/>
    <row r="252" customFormat="1" ht="14.25" x14ac:dyDescent="0.2"/>
    <row r="253" customFormat="1" ht="14.25" x14ac:dyDescent="0.2"/>
    <row r="254" customFormat="1" ht="14.25" x14ac:dyDescent="0.2"/>
    <row r="255" customFormat="1" ht="14.25" x14ac:dyDescent="0.2"/>
    <row r="256" customFormat="1" ht="14.25" x14ac:dyDescent="0.2"/>
    <row r="257" customFormat="1" ht="14.25" x14ac:dyDescent="0.2"/>
    <row r="258" customFormat="1" ht="14.25" x14ac:dyDescent="0.2"/>
    <row r="259" customFormat="1" ht="14.25" x14ac:dyDescent="0.2"/>
    <row r="260" customFormat="1" ht="14.25" x14ac:dyDescent="0.2"/>
    <row r="261" customFormat="1" ht="14.25" x14ac:dyDescent="0.2"/>
    <row r="262" customFormat="1" ht="14.25" x14ac:dyDescent="0.2"/>
    <row r="263" customFormat="1" ht="14.25" x14ac:dyDescent="0.2"/>
    <row r="264" customFormat="1" ht="14.25" x14ac:dyDescent="0.2"/>
    <row r="265" customFormat="1" ht="14.25" x14ac:dyDescent="0.2"/>
    <row r="266" customFormat="1" ht="14.25" x14ac:dyDescent="0.2"/>
    <row r="267" customFormat="1" ht="14.25" x14ac:dyDescent="0.2"/>
    <row r="268" customFormat="1" ht="14.25" x14ac:dyDescent="0.2"/>
    <row r="269" customFormat="1" ht="14.25" x14ac:dyDescent="0.2"/>
    <row r="270" customFormat="1" ht="14.25" x14ac:dyDescent="0.2"/>
    <row r="271" customFormat="1" ht="14.25" x14ac:dyDescent="0.2"/>
    <row r="272" customFormat="1" ht="14.25" x14ac:dyDescent="0.2"/>
    <row r="273" customFormat="1" ht="14.25" x14ac:dyDescent="0.2"/>
    <row r="274" customFormat="1" ht="14.25" x14ac:dyDescent="0.2"/>
    <row r="275" customFormat="1" ht="14.25" x14ac:dyDescent="0.2"/>
    <row r="276" customFormat="1" ht="14.25" x14ac:dyDescent="0.2"/>
    <row r="277" customFormat="1" ht="14.25" x14ac:dyDescent="0.2"/>
    <row r="278" customFormat="1" ht="14.25" x14ac:dyDescent="0.2"/>
    <row r="279" customFormat="1" ht="14.25" x14ac:dyDescent="0.2"/>
    <row r="280" customFormat="1" ht="14.25" x14ac:dyDescent="0.2"/>
    <row r="281" customFormat="1" ht="14.25" x14ac:dyDescent="0.2"/>
    <row r="282" customFormat="1" ht="14.25" x14ac:dyDescent="0.2"/>
    <row r="283" customFormat="1" ht="14.25" x14ac:dyDescent="0.2"/>
    <row r="284" customFormat="1" ht="14.25" x14ac:dyDescent="0.2"/>
    <row r="285" customFormat="1" ht="14.25" x14ac:dyDescent="0.2"/>
    <row r="286" customFormat="1" ht="14.25" x14ac:dyDescent="0.2"/>
    <row r="287" customFormat="1" ht="14.25" x14ac:dyDescent="0.2"/>
    <row r="288" customFormat="1" ht="14.25" x14ac:dyDescent="0.2"/>
    <row r="289" customFormat="1" ht="14.25" x14ac:dyDescent="0.2"/>
    <row r="290" customFormat="1" ht="14.25" x14ac:dyDescent="0.2"/>
    <row r="291" customFormat="1" ht="14.25" x14ac:dyDescent="0.2"/>
    <row r="292" customFormat="1" ht="14.25" x14ac:dyDescent="0.2"/>
    <row r="293" customFormat="1" ht="14.25" x14ac:dyDescent="0.2"/>
    <row r="294" customFormat="1" ht="14.25" x14ac:dyDescent="0.2"/>
    <row r="295" customFormat="1" ht="14.25" x14ac:dyDescent="0.2"/>
    <row r="296" customFormat="1" ht="14.25" x14ac:dyDescent="0.2"/>
    <row r="297" customFormat="1" ht="14.25" x14ac:dyDescent="0.2"/>
    <row r="298" customFormat="1" ht="14.25" x14ac:dyDescent="0.2"/>
    <row r="299" customFormat="1" ht="14.25" x14ac:dyDescent="0.2"/>
    <row r="300" customFormat="1" ht="14.25" x14ac:dyDescent="0.2"/>
    <row r="301" customFormat="1" ht="14.25" x14ac:dyDescent="0.2"/>
    <row r="302" customFormat="1" ht="14.25" x14ac:dyDescent="0.2"/>
    <row r="303" customFormat="1" ht="14.25" x14ac:dyDescent="0.2"/>
    <row r="304" customFormat="1" ht="14.25" x14ac:dyDescent="0.2"/>
    <row r="305" customFormat="1" ht="14.25" x14ac:dyDescent="0.2"/>
    <row r="306" customFormat="1" ht="14.25" x14ac:dyDescent="0.2"/>
    <row r="307" customFormat="1" ht="14.25" x14ac:dyDescent="0.2"/>
    <row r="308" customFormat="1" ht="14.25" x14ac:dyDescent="0.2"/>
    <row r="309" customFormat="1" ht="14.25" x14ac:dyDescent="0.2"/>
    <row r="310" customFormat="1" ht="14.25" x14ac:dyDescent="0.2"/>
    <row r="311" customFormat="1" ht="14.25" x14ac:dyDescent="0.2"/>
    <row r="312" customFormat="1" ht="14.25" x14ac:dyDescent="0.2"/>
    <row r="313" customFormat="1" ht="14.25" x14ac:dyDescent="0.2"/>
    <row r="314" customFormat="1" ht="14.25" x14ac:dyDescent="0.2"/>
    <row r="315" customFormat="1" ht="14.25" x14ac:dyDescent="0.2"/>
    <row r="316" customFormat="1" ht="14.25" x14ac:dyDescent="0.2"/>
    <row r="317" customFormat="1" ht="14.25" x14ac:dyDescent="0.2"/>
    <row r="318" customFormat="1" ht="14.25" x14ac:dyDescent="0.2"/>
    <row r="319" customFormat="1" ht="14.25" x14ac:dyDescent="0.2"/>
    <row r="320" customFormat="1" ht="14.25" x14ac:dyDescent="0.2"/>
    <row r="321" customFormat="1" ht="14.25" x14ac:dyDescent="0.2"/>
    <row r="322" customFormat="1" ht="14.25" x14ac:dyDescent="0.2"/>
    <row r="323" customFormat="1" ht="14.25" x14ac:dyDescent="0.2"/>
    <row r="324" customFormat="1" ht="14.25" x14ac:dyDescent="0.2"/>
    <row r="325" customFormat="1" ht="14.25" x14ac:dyDescent="0.2"/>
    <row r="326" customFormat="1" ht="14.25" x14ac:dyDescent="0.2"/>
    <row r="327" customFormat="1" ht="14.25" x14ac:dyDescent="0.2"/>
    <row r="328" customFormat="1" ht="14.25" x14ac:dyDescent="0.2"/>
    <row r="329" customFormat="1" ht="14.25" x14ac:dyDescent="0.2"/>
    <row r="330" customFormat="1" ht="14.25" x14ac:dyDescent="0.2"/>
    <row r="331" customFormat="1" ht="14.25" x14ac:dyDescent="0.2"/>
    <row r="332" customFormat="1" ht="14.25" x14ac:dyDescent="0.2"/>
    <row r="333" customFormat="1" ht="14.25" x14ac:dyDescent="0.2"/>
    <row r="334" customFormat="1" ht="14.25" x14ac:dyDescent="0.2"/>
    <row r="335" customFormat="1" ht="14.25" x14ac:dyDescent="0.2"/>
    <row r="336" customFormat="1" ht="14.25" x14ac:dyDescent="0.2"/>
    <row r="337" customFormat="1" ht="14.25" x14ac:dyDescent="0.2"/>
    <row r="338" customFormat="1" ht="14.25" x14ac:dyDescent="0.2"/>
    <row r="339" customFormat="1" ht="14.25" x14ac:dyDescent="0.2"/>
    <row r="340" customFormat="1" ht="14.25" x14ac:dyDescent="0.2"/>
    <row r="341" customFormat="1" ht="14.25" x14ac:dyDescent="0.2"/>
    <row r="342" customFormat="1" ht="14.25" x14ac:dyDescent="0.2"/>
    <row r="343" customFormat="1" ht="14.25" x14ac:dyDescent="0.2"/>
    <row r="344" customFormat="1" ht="14.25" x14ac:dyDescent="0.2"/>
    <row r="345" customFormat="1" ht="14.25" x14ac:dyDescent="0.2"/>
    <row r="346" customFormat="1" ht="14.25" x14ac:dyDescent="0.2"/>
    <row r="347" customFormat="1" ht="14.25" x14ac:dyDescent="0.2"/>
    <row r="348" customFormat="1" ht="14.25" x14ac:dyDescent="0.2"/>
    <row r="349" customFormat="1" ht="14.25" x14ac:dyDescent="0.2"/>
    <row r="350" customFormat="1" ht="14.25" x14ac:dyDescent="0.2"/>
    <row r="351" customFormat="1" ht="14.25" x14ac:dyDescent="0.2"/>
    <row r="352" customFormat="1" ht="14.25" x14ac:dyDescent="0.2"/>
    <row r="353" customFormat="1" ht="14.25" x14ac:dyDescent="0.2"/>
    <row r="354" customFormat="1" ht="14.25" x14ac:dyDescent="0.2"/>
    <row r="355" customFormat="1" ht="14.25" x14ac:dyDescent="0.2"/>
    <row r="356" customFormat="1" ht="14.25" x14ac:dyDescent="0.2"/>
    <row r="357" customFormat="1" ht="14.25" x14ac:dyDescent="0.2"/>
    <row r="358" customFormat="1" ht="14.25" x14ac:dyDescent="0.2"/>
    <row r="359" customFormat="1" ht="14.25" x14ac:dyDescent="0.2"/>
    <row r="360" customFormat="1" ht="14.25" x14ac:dyDescent="0.2"/>
    <row r="361" customFormat="1" ht="14.25" x14ac:dyDescent="0.2"/>
    <row r="362" customFormat="1" ht="14.25" x14ac:dyDescent="0.2"/>
    <row r="363" customFormat="1" ht="14.25" x14ac:dyDescent="0.2"/>
    <row r="364" customFormat="1" ht="14.25" x14ac:dyDescent="0.2"/>
    <row r="365" customFormat="1" ht="14.25" x14ac:dyDescent="0.2"/>
    <row r="366" customFormat="1" ht="14.25" x14ac:dyDescent="0.2"/>
    <row r="367" customFormat="1" ht="14.25" x14ac:dyDescent="0.2"/>
    <row r="368" customFormat="1" ht="14.25" x14ac:dyDescent="0.2"/>
    <row r="369" customFormat="1" ht="14.25" x14ac:dyDescent="0.2"/>
    <row r="370" customFormat="1" ht="14.25" x14ac:dyDescent="0.2"/>
    <row r="371" customFormat="1" ht="14.25" x14ac:dyDescent="0.2"/>
    <row r="372" customFormat="1" ht="14.25" x14ac:dyDescent="0.2"/>
    <row r="373" customFormat="1" ht="14.25" x14ac:dyDescent="0.2"/>
    <row r="374" customFormat="1" ht="14.25" x14ac:dyDescent="0.2"/>
    <row r="375" customFormat="1" ht="14.25" x14ac:dyDescent="0.2"/>
    <row r="376" customFormat="1" ht="14.25" x14ac:dyDescent="0.2"/>
    <row r="377" customFormat="1" ht="14.25" x14ac:dyDescent="0.2"/>
    <row r="378" customFormat="1" ht="14.25" x14ac:dyDescent="0.2"/>
    <row r="379" customFormat="1" ht="14.25" x14ac:dyDescent="0.2"/>
    <row r="380" customFormat="1" ht="14.25" x14ac:dyDescent="0.2"/>
    <row r="381" customFormat="1" ht="14.25" x14ac:dyDescent="0.2"/>
    <row r="382" customFormat="1" ht="14.25" x14ac:dyDescent="0.2"/>
    <row r="383" customFormat="1" ht="14.25" x14ac:dyDescent="0.2"/>
    <row r="384" customFormat="1" ht="14.25" x14ac:dyDescent="0.2"/>
    <row r="385" customFormat="1" ht="14.25" x14ac:dyDescent="0.2"/>
    <row r="386" customFormat="1" ht="14.25" x14ac:dyDescent="0.2"/>
    <row r="387" customFormat="1" ht="14.25" x14ac:dyDescent="0.2"/>
    <row r="388" customFormat="1" ht="14.25" x14ac:dyDescent="0.2"/>
    <row r="389" customFormat="1" ht="14.25" x14ac:dyDescent="0.2"/>
    <row r="390" customFormat="1" ht="14.25" x14ac:dyDescent="0.2"/>
    <row r="391" customFormat="1" ht="14.25" x14ac:dyDescent="0.2"/>
    <row r="392" customFormat="1" ht="14.25" x14ac:dyDescent="0.2"/>
    <row r="393" customFormat="1" ht="14.25" x14ac:dyDescent="0.2"/>
    <row r="394" customFormat="1" ht="14.25" x14ac:dyDescent="0.2"/>
    <row r="395" customFormat="1" ht="14.25" x14ac:dyDescent="0.2"/>
    <row r="396" customFormat="1" ht="14.25" x14ac:dyDescent="0.2"/>
    <row r="397" customFormat="1" ht="14.25" x14ac:dyDescent="0.2"/>
    <row r="398" customFormat="1" ht="14.25" x14ac:dyDescent="0.2"/>
    <row r="399" customFormat="1" ht="14.25" x14ac:dyDescent="0.2"/>
    <row r="400" customFormat="1" ht="14.25" x14ac:dyDescent="0.2"/>
    <row r="401" customFormat="1" ht="14.25" x14ac:dyDescent="0.2"/>
    <row r="402" customFormat="1" ht="14.25" x14ac:dyDescent="0.2"/>
    <row r="403" customFormat="1" ht="14.25" x14ac:dyDescent="0.2"/>
    <row r="404" customFormat="1" ht="14.25" x14ac:dyDescent="0.2"/>
    <row r="405" customFormat="1" ht="14.25" x14ac:dyDescent="0.2"/>
    <row r="406" customFormat="1" ht="14.25" x14ac:dyDescent="0.2"/>
    <row r="407" customFormat="1" ht="14.25" x14ac:dyDescent="0.2"/>
    <row r="408" customFormat="1" ht="14.25" x14ac:dyDescent="0.2"/>
    <row r="409" customFormat="1" ht="14.25" x14ac:dyDescent="0.2"/>
    <row r="410" customFormat="1" ht="14.25" x14ac:dyDescent="0.2"/>
    <row r="411" customFormat="1" ht="14.25" x14ac:dyDescent="0.2"/>
    <row r="412" customFormat="1" ht="14.25" x14ac:dyDescent="0.2"/>
    <row r="413" customFormat="1" ht="14.25" x14ac:dyDescent="0.2"/>
    <row r="414" customFormat="1" ht="14.25" x14ac:dyDescent="0.2"/>
    <row r="415" customFormat="1" ht="14.25" x14ac:dyDescent="0.2"/>
    <row r="416" customFormat="1" ht="14.25" x14ac:dyDescent="0.2"/>
    <row r="417" customFormat="1" ht="14.25" x14ac:dyDescent="0.2"/>
    <row r="418" customFormat="1" ht="14.25" x14ac:dyDescent="0.2"/>
    <row r="419" customFormat="1" ht="14.25" x14ac:dyDescent="0.2"/>
    <row r="420" customFormat="1" ht="14.25" x14ac:dyDescent="0.2"/>
    <row r="421" customFormat="1" ht="14.25" x14ac:dyDescent="0.2"/>
    <row r="422" customFormat="1" ht="14.25" x14ac:dyDescent="0.2"/>
    <row r="423" customFormat="1" ht="14.25" x14ac:dyDescent="0.2"/>
    <row r="424" customFormat="1" ht="14.25" x14ac:dyDescent="0.2"/>
    <row r="425" customFormat="1" ht="14.25" x14ac:dyDescent="0.2"/>
    <row r="426" customFormat="1" ht="14.25" x14ac:dyDescent="0.2"/>
    <row r="427" customFormat="1" ht="14.25" x14ac:dyDescent="0.2"/>
    <row r="428" customFormat="1" ht="14.25" x14ac:dyDescent="0.2"/>
    <row r="429" customFormat="1" ht="14.25" x14ac:dyDescent="0.2"/>
    <row r="430" customFormat="1" ht="14.25" x14ac:dyDescent="0.2"/>
    <row r="431" customFormat="1" ht="14.25" x14ac:dyDescent="0.2"/>
    <row r="432" customFormat="1" ht="14.25" x14ac:dyDescent="0.2"/>
    <row r="433" customFormat="1" ht="14.25" x14ac:dyDescent="0.2"/>
    <row r="434" customFormat="1" ht="14.25" x14ac:dyDescent="0.2"/>
    <row r="435" customFormat="1" ht="14.25" x14ac:dyDescent="0.2"/>
    <row r="436" customFormat="1" ht="14.25" x14ac:dyDescent="0.2"/>
    <row r="437" customFormat="1" ht="14.25" x14ac:dyDescent="0.2"/>
    <row r="438" customFormat="1" ht="14.25" x14ac:dyDescent="0.2"/>
    <row r="439" customFormat="1" ht="14.25" x14ac:dyDescent="0.2"/>
    <row r="440" customFormat="1" ht="14.25" x14ac:dyDescent="0.2"/>
    <row r="441" customFormat="1" ht="14.25" x14ac:dyDescent="0.2"/>
    <row r="442" customFormat="1" ht="14.25" x14ac:dyDescent="0.2"/>
    <row r="443" customFormat="1" ht="14.25" x14ac:dyDescent="0.2"/>
    <row r="444" customFormat="1" ht="14.25" x14ac:dyDescent="0.2"/>
    <row r="445" customFormat="1" ht="14.25" x14ac:dyDescent="0.2"/>
    <row r="446" customFormat="1" ht="14.25" x14ac:dyDescent="0.2"/>
    <row r="447" customFormat="1" ht="14.25" x14ac:dyDescent="0.2"/>
    <row r="448" customFormat="1" ht="14.25" x14ac:dyDescent="0.2"/>
    <row r="449" customFormat="1" ht="14.25" x14ac:dyDescent="0.2"/>
    <row r="450" customFormat="1" ht="14.25" x14ac:dyDescent="0.2"/>
    <row r="451" customFormat="1" ht="14.25" x14ac:dyDescent="0.2"/>
    <row r="452" customFormat="1" ht="14.25" x14ac:dyDescent="0.2"/>
    <row r="453" customFormat="1" ht="14.25" x14ac:dyDescent="0.2"/>
    <row r="454" customFormat="1" ht="14.25" x14ac:dyDescent="0.2"/>
    <row r="455" customFormat="1" ht="14.25" x14ac:dyDescent="0.2"/>
    <row r="456" customFormat="1" ht="14.25" x14ac:dyDescent="0.2"/>
    <row r="457" customFormat="1" ht="14.25" x14ac:dyDescent="0.2"/>
    <row r="458" customFormat="1" ht="14.25" x14ac:dyDescent="0.2"/>
    <row r="459" customFormat="1" ht="14.25" x14ac:dyDescent="0.2"/>
    <row r="460" customFormat="1" ht="14.25" x14ac:dyDescent="0.2"/>
    <row r="461" customFormat="1" ht="14.25" x14ac:dyDescent="0.2"/>
    <row r="462" customFormat="1" ht="14.25" x14ac:dyDescent="0.2"/>
    <row r="463" customFormat="1" ht="14.25" x14ac:dyDescent="0.2"/>
    <row r="464" customFormat="1" ht="14.25" x14ac:dyDescent="0.2"/>
    <row r="465" customFormat="1" ht="14.25" x14ac:dyDescent="0.2"/>
    <row r="466" customFormat="1" ht="14.25" x14ac:dyDescent="0.2"/>
    <row r="467" customFormat="1" ht="14.25" x14ac:dyDescent="0.2"/>
    <row r="468" customFormat="1" ht="14.25" x14ac:dyDescent="0.2"/>
    <row r="469" customFormat="1" ht="14.25" x14ac:dyDescent="0.2"/>
    <row r="470" customFormat="1" ht="14.25" x14ac:dyDescent="0.2"/>
    <row r="471" customFormat="1" ht="14.25" x14ac:dyDescent="0.2"/>
    <row r="472" customFormat="1" ht="14.25" x14ac:dyDescent="0.2"/>
    <row r="473" customFormat="1" ht="14.25" x14ac:dyDescent="0.2"/>
    <row r="474" customFormat="1" ht="14.25" x14ac:dyDescent="0.2"/>
    <row r="475" customFormat="1" ht="14.25" x14ac:dyDescent="0.2"/>
    <row r="476" customFormat="1" ht="14.25" x14ac:dyDescent="0.2"/>
    <row r="477" customFormat="1" ht="14.25" x14ac:dyDescent="0.2"/>
    <row r="478" customFormat="1" ht="14.25" x14ac:dyDescent="0.2"/>
    <row r="479" customFormat="1" ht="14.25" x14ac:dyDescent="0.2"/>
    <row r="480" customFormat="1" ht="14.25" x14ac:dyDescent="0.2"/>
    <row r="481" customFormat="1" ht="14.25" x14ac:dyDescent="0.2"/>
    <row r="482" customFormat="1" ht="14.25" x14ac:dyDescent="0.2"/>
    <row r="483" customFormat="1" ht="14.25" x14ac:dyDescent="0.2"/>
    <row r="484" customFormat="1" ht="14.25" x14ac:dyDescent="0.2"/>
    <row r="485" customFormat="1" ht="14.25" x14ac:dyDescent="0.2"/>
    <row r="486" customFormat="1" ht="14.25" x14ac:dyDescent="0.2"/>
    <row r="487" customFormat="1" ht="14.25" x14ac:dyDescent="0.2"/>
    <row r="488" customFormat="1" ht="14.25" x14ac:dyDescent="0.2"/>
    <row r="489" customFormat="1" ht="14.25" x14ac:dyDescent="0.2"/>
    <row r="490" customFormat="1" ht="14.25" x14ac:dyDescent="0.2"/>
    <row r="491" customFormat="1" ht="14.25" x14ac:dyDescent="0.2"/>
    <row r="492" customFormat="1" ht="14.25" x14ac:dyDescent="0.2"/>
    <row r="493" customFormat="1" ht="14.25" x14ac:dyDescent="0.2"/>
    <row r="494" customFormat="1" ht="14.25" x14ac:dyDescent="0.2"/>
    <row r="495" customFormat="1" ht="14.25" x14ac:dyDescent="0.2"/>
    <row r="496" customFormat="1" ht="14.25" x14ac:dyDescent="0.2"/>
    <row r="497" customFormat="1" ht="14.25" x14ac:dyDescent="0.2"/>
    <row r="498" customFormat="1" ht="14.25" x14ac:dyDescent="0.2"/>
    <row r="499" customFormat="1" ht="14.25" x14ac:dyDescent="0.2"/>
    <row r="500" customFormat="1" ht="14.25" x14ac:dyDescent="0.2"/>
    <row r="501" customFormat="1" ht="14.25" x14ac:dyDescent="0.2"/>
    <row r="502" customFormat="1" ht="14.25" x14ac:dyDescent="0.2"/>
    <row r="503" customFormat="1" ht="14.25" x14ac:dyDescent="0.2"/>
    <row r="504" customFormat="1" ht="14.25" x14ac:dyDescent="0.2"/>
    <row r="505" customFormat="1" ht="14.25" x14ac:dyDescent="0.2"/>
    <row r="506" customFormat="1" ht="14.25" x14ac:dyDescent="0.2"/>
    <row r="507" customFormat="1" ht="14.25" x14ac:dyDescent="0.2"/>
    <row r="508" customFormat="1" ht="14.25" x14ac:dyDescent="0.2"/>
    <row r="509" customFormat="1" ht="14.25" x14ac:dyDescent="0.2"/>
    <row r="510" customFormat="1" ht="14.25" x14ac:dyDescent="0.2"/>
    <row r="511" customFormat="1" ht="14.25" x14ac:dyDescent="0.2"/>
    <row r="512" customFormat="1" ht="14.25" x14ac:dyDescent="0.2"/>
    <row r="513" customFormat="1" ht="14.25" x14ac:dyDescent="0.2"/>
    <row r="514" customFormat="1" ht="14.25" x14ac:dyDescent="0.2"/>
    <row r="515" customFormat="1" ht="14.25" x14ac:dyDescent="0.2"/>
    <row r="516" customFormat="1" ht="14.25" x14ac:dyDescent="0.2"/>
    <row r="517" customFormat="1" ht="14.25" x14ac:dyDescent="0.2"/>
    <row r="518" customFormat="1" ht="14.25" x14ac:dyDescent="0.2"/>
    <row r="519" customFormat="1" ht="14.25" x14ac:dyDescent="0.2"/>
    <row r="520" customFormat="1" ht="14.25" x14ac:dyDescent="0.2"/>
    <row r="521" customFormat="1" ht="14.25" x14ac:dyDescent="0.2"/>
    <row r="522" customFormat="1" ht="14.25" x14ac:dyDescent="0.2"/>
    <row r="523" customFormat="1" ht="14.25" x14ac:dyDescent="0.2"/>
    <row r="524" customFormat="1" ht="14.25" x14ac:dyDescent="0.2"/>
    <row r="525" customFormat="1" ht="14.25" x14ac:dyDescent="0.2"/>
    <row r="526" customFormat="1" ht="14.25" x14ac:dyDescent="0.2"/>
    <row r="527" customFormat="1" ht="14.25" x14ac:dyDescent="0.2"/>
    <row r="528" customFormat="1" ht="14.25" x14ac:dyDescent="0.2"/>
    <row r="529" customFormat="1" ht="14.25" x14ac:dyDescent="0.2"/>
    <row r="530" customFormat="1" ht="14.25" x14ac:dyDescent="0.2"/>
    <row r="531" customFormat="1" ht="14.25" x14ac:dyDescent="0.2"/>
    <row r="532" customFormat="1" ht="14.25" x14ac:dyDescent="0.2"/>
    <row r="533" customFormat="1" ht="14.25" x14ac:dyDescent="0.2"/>
    <row r="534" customFormat="1" ht="14.25" x14ac:dyDescent="0.2"/>
    <row r="535" customFormat="1" ht="14.25" x14ac:dyDescent="0.2"/>
    <row r="536" customFormat="1" ht="14.25" x14ac:dyDescent="0.2"/>
    <row r="537" customFormat="1" ht="14.25" x14ac:dyDescent="0.2"/>
    <row r="538" customFormat="1" ht="14.25" x14ac:dyDescent="0.2"/>
    <row r="539" customFormat="1" ht="14.25" x14ac:dyDescent="0.2"/>
    <row r="540" customFormat="1" ht="14.25" x14ac:dyDescent="0.2"/>
    <row r="541" customFormat="1" ht="14.25" x14ac:dyDescent="0.2"/>
    <row r="542" customFormat="1" ht="14.25" x14ac:dyDescent="0.2"/>
    <row r="543" customFormat="1" ht="14.25" x14ac:dyDescent="0.2"/>
    <row r="544" customFormat="1" ht="14.25" x14ac:dyDescent="0.2"/>
    <row r="545" customFormat="1" ht="14.25" x14ac:dyDescent="0.2"/>
    <row r="546" customFormat="1" ht="14.25" x14ac:dyDescent="0.2"/>
    <row r="547" customFormat="1" ht="14.25" x14ac:dyDescent="0.2"/>
    <row r="548" customFormat="1" ht="14.25" x14ac:dyDescent="0.2"/>
    <row r="549" customFormat="1" ht="14.25" x14ac:dyDescent="0.2"/>
    <row r="550" customFormat="1" ht="14.25" x14ac:dyDescent="0.2"/>
    <row r="551" customFormat="1" ht="14.25" x14ac:dyDescent="0.2"/>
    <row r="552" customFormat="1" ht="14.25" x14ac:dyDescent="0.2"/>
    <row r="553" customFormat="1" ht="14.25" x14ac:dyDescent="0.2"/>
    <row r="554" customFormat="1" ht="14.25" x14ac:dyDescent="0.2"/>
    <row r="555" customFormat="1" ht="14.25" x14ac:dyDescent="0.2"/>
    <row r="556" customFormat="1" ht="14.25" x14ac:dyDescent="0.2"/>
    <row r="557" customFormat="1" ht="14.25" x14ac:dyDescent="0.2"/>
    <row r="558" customFormat="1" ht="14.25" x14ac:dyDescent="0.2"/>
    <row r="559" customFormat="1" ht="14.25" x14ac:dyDescent="0.2"/>
    <row r="560" customFormat="1" ht="14.25" x14ac:dyDescent="0.2"/>
    <row r="561" customFormat="1" ht="14.25" x14ac:dyDescent="0.2"/>
    <row r="562" customFormat="1" ht="14.25" x14ac:dyDescent="0.2"/>
    <row r="563" customFormat="1" ht="14.25" x14ac:dyDescent="0.2"/>
    <row r="564" customFormat="1" ht="14.25" x14ac:dyDescent="0.2"/>
    <row r="565" customFormat="1" ht="14.25" x14ac:dyDescent="0.2"/>
    <row r="566" customFormat="1" ht="14.25" x14ac:dyDescent="0.2"/>
    <row r="567" customFormat="1" ht="14.25" x14ac:dyDescent="0.2"/>
    <row r="568" customFormat="1" ht="14.25" x14ac:dyDescent="0.2"/>
    <row r="569" customFormat="1" ht="14.25" x14ac:dyDescent="0.2"/>
    <row r="570" customFormat="1" ht="14.25" x14ac:dyDescent="0.2"/>
    <row r="571" customFormat="1" ht="14.25" x14ac:dyDescent="0.2"/>
    <row r="572" customFormat="1" ht="14.25" x14ac:dyDescent="0.2"/>
    <row r="573" customFormat="1" ht="14.25" x14ac:dyDescent="0.2"/>
    <row r="574" customFormat="1" ht="14.25" x14ac:dyDescent="0.2"/>
    <row r="575" customFormat="1" ht="14.25" x14ac:dyDescent="0.2"/>
    <row r="576" customFormat="1" ht="14.25" x14ac:dyDescent="0.2"/>
    <row r="577" customFormat="1" ht="14.25" x14ac:dyDescent="0.2"/>
    <row r="578" customFormat="1" ht="14.25" x14ac:dyDescent="0.2"/>
    <row r="579" customFormat="1" ht="14.25" x14ac:dyDescent="0.2"/>
    <row r="580" customFormat="1" ht="14.25" x14ac:dyDescent="0.2"/>
    <row r="581" customFormat="1" ht="14.25" x14ac:dyDescent="0.2"/>
    <row r="582" customFormat="1" ht="14.25" x14ac:dyDescent="0.2"/>
    <row r="583" customFormat="1" ht="14.25" x14ac:dyDescent="0.2"/>
    <row r="584" customFormat="1" ht="14.25" x14ac:dyDescent="0.2"/>
    <row r="585" customFormat="1" ht="14.25" x14ac:dyDescent="0.2"/>
    <row r="586" customFormat="1" ht="14.25" x14ac:dyDescent="0.2"/>
    <row r="587" customFormat="1" ht="14.25" x14ac:dyDescent="0.2"/>
    <row r="588" customFormat="1" ht="14.25" x14ac:dyDescent="0.2"/>
    <row r="589" customFormat="1" ht="14.25" x14ac:dyDescent="0.2"/>
    <row r="590" customFormat="1" ht="14.25" x14ac:dyDescent="0.2"/>
    <row r="591" customFormat="1" ht="14.25" x14ac:dyDescent="0.2"/>
    <row r="592" customFormat="1" ht="14.25" x14ac:dyDescent="0.2"/>
    <row r="593" customFormat="1" ht="14.25" x14ac:dyDescent="0.2"/>
    <row r="594" customFormat="1" ht="14.25" x14ac:dyDescent="0.2"/>
    <row r="595" customFormat="1" ht="14.25" x14ac:dyDescent="0.2"/>
    <row r="596" customFormat="1" ht="14.25" x14ac:dyDescent="0.2"/>
    <row r="597" customFormat="1" ht="14.25" x14ac:dyDescent="0.2"/>
    <row r="598" customFormat="1" ht="14.25" x14ac:dyDescent="0.2"/>
    <row r="599" customFormat="1" ht="14.25" x14ac:dyDescent="0.2"/>
    <row r="600" customFormat="1" ht="14.25" x14ac:dyDescent="0.2"/>
    <row r="601" customFormat="1" ht="14.25" x14ac:dyDescent="0.2"/>
    <row r="602" customFormat="1" ht="14.25" x14ac:dyDescent="0.2"/>
    <row r="603" customFormat="1" ht="14.25" x14ac:dyDescent="0.2"/>
    <row r="604" customFormat="1" ht="14.25" x14ac:dyDescent="0.2"/>
    <row r="605" customFormat="1" ht="14.25" x14ac:dyDescent="0.2"/>
    <row r="606" customFormat="1" ht="14.25" x14ac:dyDescent="0.2"/>
    <row r="607" customFormat="1" ht="14.25" x14ac:dyDescent="0.2"/>
    <row r="608" customFormat="1" ht="14.25" x14ac:dyDescent="0.2"/>
    <row r="609" customFormat="1" ht="14.25" x14ac:dyDescent="0.2"/>
    <row r="610" customFormat="1" ht="14.25" x14ac:dyDescent="0.2"/>
    <row r="611" customFormat="1" ht="14.25" x14ac:dyDescent="0.2"/>
    <row r="612" customFormat="1" ht="14.25" x14ac:dyDescent="0.2"/>
    <row r="613" customFormat="1" ht="14.25" x14ac:dyDescent="0.2"/>
    <row r="614" customFormat="1" ht="14.25" x14ac:dyDescent="0.2"/>
    <row r="615" customFormat="1" ht="14.25" x14ac:dyDescent="0.2"/>
    <row r="616" customFormat="1" ht="14.25" x14ac:dyDescent="0.2"/>
    <row r="617" customFormat="1" ht="14.25" x14ac:dyDescent="0.2"/>
    <row r="618" customFormat="1" ht="14.25" x14ac:dyDescent="0.2"/>
    <row r="619" customFormat="1" ht="14.25" x14ac:dyDescent="0.2"/>
    <row r="620" customFormat="1" ht="14.25" x14ac:dyDescent="0.2"/>
    <row r="621" customFormat="1" ht="14.25" x14ac:dyDescent="0.2"/>
    <row r="622" customFormat="1" ht="14.25" x14ac:dyDescent="0.2"/>
    <row r="623" customFormat="1" ht="14.25" x14ac:dyDescent="0.2"/>
    <row r="624" customFormat="1" ht="14.25" x14ac:dyDescent="0.2"/>
    <row r="625" customFormat="1" ht="14.25" x14ac:dyDescent="0.2"/>
    <row r="626" customFormat="1" ht="14.25" x14ac:dyDescent="0.2"/>
    <row r="627" customFormat="1" ht="14.25" x14ac:dyDescent="0.2"/>
    <row r="628" customFormat="1" ht="14.25" x14ac:dyDescent="0.2"/>
    <row r="629" customFormat="1" ht="14.25" x14ac:dyDescent="0.2"/>
    <row r="630" customFormat="1" ht="14.25" x14ac:dyDescent="0.2"/>
    <row r="631" customFormat="1" ht="14.25" x14ac:dyDescent="0.2"/>
    <row r="632" customFormat="1" ht="14.25" x14ac:dyDescent="0.2"/>
    <row r="633" customFormat="1" ht="14.25" x14ac:dyDescent="0.2"/>
    <row r="634" customFormat="1" ht="14.25" x14ac:dyDescent="0.2"/>
    <row r="635" customFormat="1" ht="14.25" x14ac:dyDescent="0.2"/>
    <row r="636" customFormat="1" ht="14.25" x14ac:dyDescent="0.2"/>
    <row r="637" customFormat="1" ht="14.25" x14ac:dyDescent="0.2"/>
    <row r="638" customFormat="1" ht="14.25" x14ac:dyDescent="0.2"/>
    <row r="639" customFormat="1" ht="14.25" x14ac:dyDescent="0.2"/>
    <row r="640" customFormat="1" ht="14.25" x14ac:dyDescent="0.2"/>
    <row r="641" customFormat="1" ht="14.25" x14ac:dyDescent="0.2"/>
    <row r="642" customFormat="1" ht="14.25" x14ac:dyDescent="0.2"/>
    <row r="643" customFormat="1" ht="14.25" x14ac:dyDescent="0.2"/>
    <row r="644" customFormat="1" ht="14.25" x14ac:dyDescent="0.2"/>
    <row r="645" customFormat="1" ht="14.25" x14ac:dyDescent="0.2"/>
    <row r="646" customFormat="1" ht="14.25" x14ac:dyDescent="0.2"/>
    <row r="647" customFormat="1" ht="14.25" x14ac:dyDescent="0.2"/>
    <row r="648" customFormat="1" ht="14.25" x14ac:dyDescent="0.2"/>
    <row r="649" customFormat="1" ht="14.25" x14ac:dyDescent="0.2"/>
    <row r="650" customFormat="1" ht="14.25" x14ac:dyDescent="0.2"/>
    <row r="651" customFormat="1" ht="14.25" x14ac:dyDescent="0.2"/>
    <row r="652" customFormat="1" ht="14.25" x14ac:dyDescent="0.2"/>
    <row r="653" customFormat="1" ht="14.25" x14ac:dyDescent="0.2"/>
    <row r="654" customFormat="1" ht="14.25" x14ac:dyDescent="0.2"/>
    <row r="655" customFormat="1" ht="14.25" x14ac:dyDescent="0.2"/>
    <row r="656" customFormat="1" ht="14.25" x14ac:dyDescent="0.2"/>
    <row r="657" customFormat="1" ht="14.25" x14ac:dyDescent="0.2"/>
    <row r="658" customFormat="1" ht="14.25" x14ac:dyDescent="0.2"/>
    <row r="659" customFormat="1" ht="14.25" x14ac:dyDescent="0.2"/>
    <row r="660" customFormat="1" ht="14.25" x14ac:dyDescent="0.2"/>
    <row r="661" customFormat="1" ht="14.25" x14ac:dyDescent="0.2"/>
    <row r="662" customFormat="1" ht="14.25" x14ac:dyDescent="0.2"/>
    <row r="663" customFormat="1" ht="14.25" x14ac:dyDescent="0.2"/>
    <row r="664" customFormat="1" ht="14.25" x14ac:dyDescent="0.2"/>
    <row r="665" customFormat="1" ht="14.25" x14ac:dyDescent="0.2"/>
    <row r="666" customFormat="1" ht="14.25" x14ac:dyDescent="0.2"/>
    <row r="667" customFormat="1" ht="14.25" x14ac:dyDescent="0.2"/>
    <row r="668" customFormat="1" ht="14.25" x14ac:dyDescent="0.2"/>
    <row r="669" customFormat="1" ht="14.25" x14ac:dyDescent="0.2"/>
    <row r="670" customFormat="1" ht="14.25" x14ac:dyDescent="0.2"/>
    <row r="671" customFormat="1" ht="14.25" x14ac:dyDescent="0.2"/>
    <row r="672" customFormat="1" ht="14.25" x14ac:dyDescent="0.2"/>
    <row r="673" customFormat="1" ht="14.25" x14ac:dyDescent="0.2"/>
    <row r="674" customFormat="1" ht="14.25" x14ac:dyDescent="0.2"/>
    <row r="675" customFormat="1" ht="14.25" x14ac:dyDescent="0.2"/>
    <row r="676" customFormat="1" ht="14.25" x14ac:dyDescent="0.2"/>
    <row r="677" customFormat="1" ht="14.25" x14ac:dyDescent="0.2"/>
    <row r="678" customFormat="1" ht="14.25" x14ac:dyDescent="0.2"/>
    <row r="679" customFormat="1" ht="14.25" x14ac:dyDescent="0.2"/>
    <row r="680" customFormat="1" ht="14.25" x14ac:dyDescent="0.2"/>
    <row r="681" customFormat="1" ht="14.25" x14ac:dyDescent="0.2"/>
    <row r="682" customFormat="1" ht="14.25" x14ac:dyDescent="0.2"/>
    <row r="683" customFormat="1" ht="14.25" x14ac:dyDescent="0.2"/>
    <row r="684" customFormat="1" ht="14.25" x14ac:dyDescent="0.2"/>
    <row r="685" customFormat="1" ht="14.25" x14ac:dyDescent="0.2"/>
    <row r="686" customFormat="1" ht="14.25" x14ac:dyDescent="0.2"/>
    <row r="687" customFormat="1" ht="14.25" x14ac:dyDescent="0.2"/>
    <row r="688" customFormat="1" ht="14.25" x14ac:dyDescent="0.2"/>
    <row r="689" customFormat="1" ht="14.25" x14ac:dyDescent="0.2"/>
    <row r="690" customFormat="1" ht="14.25" x14ac:dyDescent="0.2"/>
    <row r="691" customFormat="1" ht="14.25" x14ac:dyDescent="0.2"/>
    <row r="692" customFormat="1" ht="14.25" x14ac:dyDescent="0.2"/>
    <row r="693" customFormat="1" ht="14.25" x14ac:dyDescent="0.2"/>
    <row r="694" customFormat="1" ht="14.25" x14ac:dyDescent="0.2"/>
    <row r="695" customFormat="1" ht="14.25" x14ac:dyDescent="0.2"/>
    <row r="696" customFormat="1" ht="14.25" x14ac:dyDescent="0.2"/>
    <row r="697" customFormat="1" ht="14.25" x14ac:dyDescent="0.2"/>
    <row r="698" customFormat="1" ht="14.25" x14ac:dyDescent="0.2"/>
    <row r="699" customFormat="1" ht="14.25" x14ac:dyDescent="0.2"/>
    <row r="700" customFormat="1" ht="14.25" x14ac:dyDescent="0.2"/>
    <row r="701" customFormat="1" ht="14.25" x14ac:dyDescent="0.2"/>
    <row r="702" customFormat="1" ht="14.25" x14ac:dyDescent="0.2"/>
    <row r="703" customFormat="1" ht="14.25" x14ac:dyDescent="0.2"/>
    <row r="704" customFormat="1" ht="14.25" x14ac:dyDescent="0.2"/>
    <row r="705" customFormat="1" ht="14.25" x14ac:dyDescent="0.2"/>
    <row r="706" customFormat="1" ht="14.25" x14ac:dyDescent="0.2"/>
    <row r="707" customFormat="1" ht="14.25" x14ac:dyDescent="0.2"/>
    <row r="708" customFormat="1" ht="14.25" x14ac:dyDescent="0.2"/>
    <row r="709" customFormat="1" ht="14.25" x14ac:dyDescent="0.2"/>
    <row r="710" customFormat="1" ht="14.25" x14ac:dyDescent="0.2"/>
    <row r="711" customFormat="1" ht="14.25" x14ac:dyDescent="0.2"/>
    <row r="712" customFormat="1" ht="14.25" x14ac:dyDescent="0.2"/>
    <row r="713" customFormat="1" ht="14.25" x14ac:dyDescent="0.2"/>
    <row r="714" customFormat="1" ht="14.25" x14ac:dyDescent="0.2"/>
    <row r="715" customFormat="1" ht="14.25" x14ac:dyDescent="0.2"/>
    <row r="716" customFormat="1" ht="14.25" x14ac:dyDescent="0.2"/>
    <row r="717" customFormat="1" ht="14.25" x14ac:dyDescent="0.2"/>
    <row r="718" customFormat="1" ht="14.25" x14ac:dyDescent="0.2"/>
    <row r="719" customFormat="1" ht="14.25" x14ac:dyDescent="0.2"/>
    <row r="720" customFormat="1" ht="14.25" x14ac:dyDescent="0.2"/>
    <row r="721" customFormat="1" ht="14.25" x14ac:dyDescent="0.2"/>
    <row r="722" customFormat="1" ht="14.25" x14ac:dyDescent="0.2"/>
    <row r="723" customFormat="1" ht="14.25" x14ac:dyDescent="0.2"/>
    <row r="724" customFormat="1" ht="14.25" x14ac:dyDescent="0.2"/>
    <row r="725" customFormat="1" ht="14.25" x14ac:dyDescent="0.2"/>
    <row r="726" customFormat="1" ht="14.25" x14ac:dyDescent="0.2"/>
    <row r="727" customFormat="1" ht="14.25" x14ac:dyDescent="0.2"/>
    <row r="728" customFormat="1" ht="14.25" x14ac:dyDescent="0.2"/>
    <row r="729" customFormat="1" ht="14.25" x14ac:dyDescent="0.2"/>
    <row r="730" customFormat="1" ht="14.25" x14ac:dyDescent="0.2"/>
    <row r="731" customFormat="1" ht="14.25" x14ac:dyDescent="0.2"/>
    <row r="732" customFormat="1" ht="14.25" x14ac:dyDescent="0.2"/>
    <row r="733" customFormat="1" ht="14.25" x14ac:dyDescent="0.2"/>
    <row r="734" customFormat="1" ht="14.25" x14ac:dyDescent="0.2"/>
    <row r="735" customFormat="1" ht="14.25" x14ac:dyDescent="0.2"/>
    <row r="736" customFormat="1" ht="14.25" x14ac:dyDescent="0.2"/>
    <row r="737" customFormat="1" ht="14.25" x14ac:dyDescent="0.2"/>
    <row r="738" customFormat="1" ht="14.25" x14ac:dyDescent="0.2"/>
    <row r="739" customFormat="1" ht="14.25" x14ac:dyDescent="0.2"/>
    <row r="740" customFormat="1" ht="14.25" x14ac:dyDescent="0.2"/>
    <row r="741" customFormat="1" ht="14.25" x14ac:dyDescent="0.2"/>
    <row r="742" customFormat="1" ht="14.25" x14ac:dyDescent="0.2"/>
    <row r="743" customFormat="1" ht="14.25" x14ac:dyDescent="0.2"/>
    <row r="744" customFormat="1" ht="14.25" x14ac:dyDescent="0.2"/>
    <row r="745" customFormat="1" ht="14.25" x14ac:dyDescent="0.2"/>
    <row r="746" customFormat="1" ht="14.25" x14ac:dyDescent="0.2"/>
    <row r="747" customFormat="1" ht="14.25" x14ac:dyDescent="0.2"/>
    <row r="748" customFormat="1" ht="14.25" x14ac:dyDescent="0.2"/>
    <row r="749" customFormat="1" ht="14.25" x14ac:dyDescent="0.2"/>
    <row r="750" customFormat="1" ht="14.25" x14ac:dyDescent="0.2"/>
    <row r="751" customFormat="1" ht="14.25" x14ac:dyDescent="0.2"/>
    <row r="752" customFormat="1" ht="14.25" x14ac:dyDescent="0.2"/>
    <row r="753" customFormat="1" ht="14.25" x14ac:dyDescent="0.2"/>
    <row r="754" customFormat="1" ht="14.25" x14ac:dyDescent="0.2"/>
    <row r="755" customFormat="1" ht="14.25" x14ac:dyDescent="0.2"/>
    <row r="756" customFormat="1" ht="14.25" x14ac:dyDescent="0.2"/>
    <row r="757" customFormat="1" ht="14.25" x14ac:dyDescent="0.2"/>
    <row r="758" customFormat="1" ht="14.25" x14ac:dyDescent="0.2"/>
    <row r="759" customFormat="1" ht="14.25" x14ac:dyDescent="0.2"/>
    <row r="760" customFormat="1" ht="14.25" x14ac:dyDescent="0.2"/>
    <row r="761" customFormat="1" ht="14.25" x14ac:dyDescent="0.2"/>
    <row r="762" customFormat="1" ht="14.25" x14ac:dyDescent="0.2"/>
    <row r="763" customFormat="1" ht="14.25" x14ac:dyDescent="0.2"/>
    <row r="764" customFormat="1" ht="14.25" x14ac:dyDescent="0.2"/>
    <row r="765" customFormat="1" ht="14.25" x14ac:dyDescent="0.2"/>
    <row r="766" customFormat="1" ht="14.25" x14ac:dyDescent="0.2"/>
    <row r="767" customFormat="1" ht="14.25" x14ac:dyDescent="0.2"/>
    <row r="768" customFormat="1" ht="14.25" x14ac:dyDescent="0.2"/>
    <row r="769" customFormat="1" ht="14.25" x14ac:dyDescent="0.2"/>
    <row r="770" customFormat="1" ht="14.25" x14ac:dyDescent="0.2"/>
    <row r="771" customFormat="1" ht="14.25" x14ac:dyDescent="0.2"/>
    <row r="772" customFormat="1" ht="14.25" x14ac:dyDescent="0.2"/>
    <row r="773" customFormat="1" ht="14.25" x14ac:dyDescent="0.2"/>
    <row r="774" customFormat="1" ht="14.25" x14ac:dyDescent="0.2"/>
    <row r="775" customFormat="1" ht="14.25" x14ac:dyDescent="0.2"/>
    <row r="776" customFormat="1" ht="14.25" x14ac:dyDescent="0.2"/>
    <row r="777" customFormat="1" ht="14.25" x14ac:dyDescent="0.2"/>
    <row r="778" customFormat="1" ht="14.25" x14ac:dyDescent="0.2"/>
    <row r="779" customFormat="1" ht="14.25" x14ac:dyDescent="0.2"/>
    <row r="780" customFormat="1" ht="14.25" x14ac:dyDescent="0.2"/>
    <row r="781" customFormat="1" ht="14.25" x14ac:dyDescent="0.2"/>
    <row r="782" customFormat="1" ht="14.25" x14ac:dyDescent="0.2"/>
    <row r="783" customFormat="1" ht="14.25" x14ac:dyDescent="0.2"/>
    <row r="784" customFormat="1" ht="14.25" x14ac:dyDescent="0.2"/>
    <row r="785" customFormat="1" ht="14.25" x14ac:dyDescent="0.2"/>
    <row r="786" customFormat="1" ht="14.25" x14ac:dyDescent="0.2"/>
    <row r="787" customFormat="1" ht="14.25" x14ac:dyDescent="0.2"/>
    <row r="788" customFormat="1" ht="14.25" x14ac:dyDescent="0.2"/>
    <row r="789" customFormat="1" ht="14.25" x14ac:dyDescent="0.2"/>
    <row r="790" customFormat="1" ht="14.25" x14ac:dyDescent="0.2"/>
    <row r="791" customFormat="1" ht="14.25" x14ac:dyDescent="0.2"/>
    <row r="792" customFormat="1" ht="14.25" x14ac:dyDescent="0.2"/>
    <row r="793" customFormat="1" ht="14.25" x14ac:dyDescent="0.2"/>
    <row r="794" customFormat="1" ht="14.25" x14ac:dyDescent="0.2"/>
    <row r="795" customFormat="1" ht="14.25" x14ac:dyDescent="0.2"/>
    <row r="796" customFormat="1" ht="14.25" x14ac:dyDescent="0.2"/>
    <row r="797" customFormat="1" ht="14.25" x14ac:dyDescent="0.2"/>
    <row r="798" customFormat="1" ht="14.25" x14ac:dyDescent="0.2"/>
    <row r="799" customFormat="1" ht="14.25" x14ac:dyDescent="0.2"/>
    <row r="800" customFormat="1" ht="14.25" x14ac:dyDescent="0.2"/>
    <row r="801" customFormat="1" ht="14.25" x14ac:dyDescent="0.2"/>
    <row r="802" customFormat="1" ht="14.25" x14ac:dyDescent="0.2"/>
    <row r="803" customFormat="1" ht="14.25" x14ac:dyDescent="0.2"/>
    <row r="804" customFormat="1" ht="14.25" x14ac:dyDescent="0.2"/>
    <row r="805" customFormat="1" ht="14.25" x14ac:dyDescent="0.2"/>
    <row r="806" customFormat="1" ht="14.25" x14ac:dyDescent="0.2"/>
    <row r="807" customFormat="1" ht="14.25" x14ac:dyDescent="0.2"/>
    <row r="808" customFormat="1" ht="14.25" x14ac:dyDescent="0.2"/>
    <row r="809" customFormat="1" ht="14.25" x14ac:dyDescent="0.2"/>
    <row r="810" customFormat="1" ht="14.25" x14ac:dyDescent="0.2"/>
    <row r="811" customFormat="1" ht="14.25" x14ac:dyDescent="0.2"/>
    <row r="812" customFormat="1" ht="14.25" x14ac:dyDescent="0.2"/>
    <row r="813" customFormat="1" ht="14.25" x14ac:dyDescent="0.2"/>
    <row r="814" customFormat="1" ht="14.25" x14ac:dyDescent="0.2"/>
    <row r="815" customFormat="1" ht="14.25" x14ac:dyDescent="0.2"/>
    <row r="816" customFormat="1" ht="14.25" x14ac:dyDescent="0.2"/>
    <row r="817" customFormat="1" ht="14.25" x14ac:dyDescent="0.2"/>
    <row r="818" customFormat="1" ht="14.25" x14ac:dyDescent="0.2"/>
    <row r="819" customFormat="1" ht="14.25" x14ac:dyDescent="0.2"/>
    <row r="820" customFormat="1" ht="14.25" x14ac:dyDescent="0.2"/>
    <row r="821" customFormat="1" ht="14.25" x14ac:dyDescent="0.2"/>
    <row r="822" customFormat="1" ht="14.25" x14ac:dyDescent="0.2"/>
    <row r="823" customFormat="1" ht="14.25" x14ac:dyDescent="0.2"/>
    <row r="824" customFormat="1" ht="14.25" x14ac:dyDescent="0.2"/>
    <row r="825" customFormat="1" ht="14.25" x14ac:dyDescent="0.2"/>
    <row r="826" customFormat="1" ht="14.25" x14ac:dyDescent="0.2"/>
    <row r="827" customFormat="1" ht="14.25" x14ac:dyDescent="0.2"/>
    <row r="828" customFormat="1" ht="14.25" x14ac:dyDescent="0.2"/>
    <row r="829" customFormat="1" ht="14.25" x14ac:dyDescent="0.2"/>
    <row r="830" customFormat="1" ht="14.25" x14ac:dyDescent="0.2"/>
    <row r="831" customFormat="1" ht="14.25" x14ac:dyDescent="0.2"/>
    <row r="832" customFormat="1" ht="14.25" x14ac:dyDescent="0.2"/>
    <row r="833" customFormat="1" ht="14.25" x14ac:dyDescent="0.2"/>
    <row r="834" customFormat="1" ht="14.25" x14ac:dyDescent="0.2"/>
    <row r="835" customFormat="1" ht="14.25" x14ac:dyDescent="0.2"/>
    <row r="836" customFormat="1" ht="14.25" x14ac:dyDescent="0.2"/>
    <row r="837" customFormat="1" ht="14.25" x14ac:dyDescent="0.2"/>
    <row r="838" customFormat="1" ht="14.25" x14ac:dyDescent="0.2"/>
    <row r="839" customFormat="1" ht="14.25" x14ac:dyDescent="0.2"/>
    <row r="840" customFormat="1" ht="14.25" x14ac:dyDescent="0.2"/>
    <row r="841" customFormat="1" ht="14.25" x14ac:dyDescent="0.2"/>
    <row r="842" customFormat="1" ht="14.25" x14ac:dyDescent="0.2"/>
    <row r="843" customFormat="1" ht="14.25" x14ac:dyDescent="0.2"/>
    <row r="844" customFormat="1" ht="14.25" x14ac:dyDescent="0.2"/>
    <row r="845" customFormat="1" ht="14.25" x14ac:dyDescent="0.2"/>
    <row r="846" customFormat="1" ht="14.25" x14ac:dyDescent="0.2"/>
    <row r="847" customFormat="1" ht="14.25" x14ac:dyDescent="0.2"/>
    <row r="848" customFormat="1" ht="14.25" x14ac:dyDescent="0.2"/>
    <row r="849" customFormat="1" ht="14.25" x14ac:dyDescent="0.2"/>
    <row r="850" customFormat="1" ht="14.25" x14ac:dyDescent="0.2"/>
    <row r="851" customFormat="1" ht="14.25" x14ac:dyDescent="0.2"/>
    <row r="852" customFormat="1" ht="14.25" x14ac:dyDescent="0.2"/>
    <row r="853" customFormat="1" ht="14.25" x14ac:dyDescent="0.2"/>
    <row r="854" customFormat="1" ht="14.25" x14ac:dyDescent="0.2"/>
    <row r="855" customFormat="1" ht="14.25" x14ac:dyDescent="0.2"/>
    <row r="856" customFormat="1" ht="14.25" x14ac:dyDescent="0.2"/>
    <row r="857" customFormat="1" ht="14.25" x14ac:dyDescent="0.2"/>
    <row r="858" customFormat="1" ht="14.25" x14ac:dyDescent="0.2"/>
    <row r="859" customFormat="1" ht="14.25" x14ac:dyDescent="0.2"/>
    <row r="860" customFormat="1" ht="14.25" x14ac:dyDescent="0.2"/>
    <row r="861" customFormat="1" ht="14.25" x14ac:dyDescent="0.2"/>
    <row r="862" customFormat="1" ht="14.25" x14ac:dyDescent="0.2"/>
    <row r="863" customFormat="1" ht="14.25" x14ac:dyDescent="0.2"/>
    <row r="864" customFormat="1" ht="14.25" x14ac:dyDescent="0.2"/>
    <row r="865" customFormat="1" ht="14.25" x14ac:dyDescent="0.2"/>
    <row r="866" customFormat="1" ht="14.25" x14ac:dyDescent="0.2"/>
    <row r="867" customFormat="1" ht="14.25" x14ac:dyDescent="0.2"/>
    <row r="868" customFormat="1" ht="14.25" x14ac:dyDescent="0.2"/>
    <row r="869" customFormat="1" ht="14.25" x14ac:dyDescent="0.2"/>
    <row r="870" customFormat="1" ht="14.25" x14ac:dyDescent="0.2"/>
    <row r="871" customFormat="1" ht="14.25" x14ac:dyDescent="0.2"/>
    <row r="872" customFormat="1" ht="14.25" x14ac:dyDescent="0.2"/>
    <row r="873" customFormat="1" ht="14.25" x14ac:dyDescent="0.2"/>
    <row r="874" customFormat="1" ht="14.25" x14ac:dyDescent="0.2"/>
    <row r="875" customFormat="1" ht="14.25" x14ac:dyDescent="0.2"/>
    <row r="876" customFormat="1" ht="14.25" x14ac:dyDescent="0.2"/>
    <row r="877" customFormat="1" ht="14.25" x14ac:dyDescent="0.2"/>
    <row r="878" customFormat="1" ht="14.25" x14ac:dyDescent="0.2"/>
    <row r="879" customFormat="1" ht="14.25" x14ac:dyDescent="0.2"/>
    <row r="880" customFormat="1" ht="14.25" x14ac:dyDescent="0.2"/>
    <row r="881" customFormat="1" ht="14.25" x14ac:dyDescent="0.2"/>
    <row r="882" customFormat="1" ht="14.25" x14ac:dyDescent="0.2"/>
    <row r="883" customFormat="1" ht="14.25" x14ac:dyDescent="0.2"/>
    <row r="884" customFormat="1" ht="14.25" x14ac:dyDescent="0.2"/>
    <row r="885" customFormat="1" ht="14.25" x14ac:dyDescent="0.2"/>
    <row r="886" customFormat="1" ht="14.25" x14ac:dyDescent="0.2"/>
    <row r="887" customFormat="1" ht="14.25" x14ac:dyDescent="0.2"/>
    <row r="888" customFormat="1" ht="14.25" x14ac:dyDescent="0.2"/>
    <row r="889" customFormat="1" ht="14.25" x14ac:dyDescent="0.2"/>
    <row r="890" customFormat="1" ht="14.25" x14ac:dyDescent="0.2"/>
    <row r="891" customFormat="1" ht="14.25" x14ac:dyDescent="0.2"/>
    <row r="892" customFormat="1" ht="14.25" x14ac:dyDescent="0.2"/>
    <row r="893" customFormat="1" ht="14.25" x14ac:dyDescent="0.2"/>
    <row r="894" customFormat="1" ht="14.25" x14ac:dyDescent="0.2"/>
    <row r="895" customFormat="1" ht="14.25" x14ac:dyDescent="0.2"/>
    <row r="896" customFormat="1" ht="14.25" x14ac:dyDescent="0.2"/>
    <row r="897" customFormat="1" ht="14.25" x14ac:dyDescent="0.2"/>
    <row r="898" customFormat="1" ht="14.25" x14ac:dyDescent="0.2"/>
    <row r="899" customFormat="1" ht="14.25" x14ac:dyDescent="0.2"/>
    <row r="900" customFormat="1" ht="14.25" x14ac:dyDescent="0.2"/>
    <row r="901" customFormat="1" ht="14.25" x14ac:dyDescent="0.2"/>
    <row r="902" customFormat="1" ht="14.25" x14ac:dyDescent="0.2"/>
    <row r="903" customFormat="1" ht="14.25" x14ac:dyDescent="0.2"/>
    <row r="904" customFormat="1" ht="14.25" x14ac:dyDescent="0.2"/>
    <row r="905" customFormat="1" ht="14.25" x14ac:dyDescent="0.2"/>
    <row r="906" customFormat="1" ht="14.25" x14ac:dyDescent="0.2"/>
    <row r="907" customFormat="1" ht="14.25" x14ac:dyDescent="0.2"/>
    <row r="908" customFormat="1" ht="14.25" x14ac:dyDescent="0.2"/>
    <row r="909" customFormat="1" ht="14.25" x14ac:dyDescent="0.2"/>
    <row r="910" customFormat="1" ht="14.25" x14ac:dyDescent="0.2"/>
    <row r="911" customFormat="1" ht="14.25" x14ac:dyDescent="0.2"/>
    <row r="912" customFormat="1" ht="14.25" x14ac:dyDescent="0.2"/>
    <row r="913" customFormat="1" ht="14.25" x14ac:dyDescent="0.2"/>
    <row r="914" customFormat="1" ht="14.25" x14ac:dyDescent="0.2"/>
    <row r="915" customFormat="1" ht="14.25" x14ac:dyDescent="0.2"/>
    <row r="916" customFormat="1" ht="14.25" x14ac:dyDescent="0.2"/>
    <row r="917" customFormat="1" ht="14.25" x14ac:dyDescent="0.2"/>
    <row r="918" customFormat="1" ht="14.25" x14ac:dyDescent="0.2"/>
    <row r="919" customFormat="1" ht="14.25" x14ac:dyDescent="0.2"/>
    <row r="920" customFormat="1" ht="14.25" x14ac:dyDescent="0.2"/>
    <row r="921" customFormat="1" ht="14.25" x14ac:dyDescent="0.2"/>
    <row r="922" customFormat="1" ht="14.25" x14ac:dyDescent="0.2"/>
    <row r="923" customFormat="1" ht="14.25" x14ac:dyDescent="0.2"/>
    <row r="924" customFormat="1" ht="14.25" x14ac:dyDescent="0.2"/>
    <row r="925" customFormat="1" ht="14.25" x14ac:dyDescent="0.2"/>
    <row r="926" customFormat="1" ht="14.25" x14ac:dyDescent="0.2"/>
    <row r="927" customFormat="1" ht="14.25" x14ac:dyDescent="0.2"/>
    <row r="928" customFormat="1" ht="14.25" x14ac:dyDescent="0.2"/>
    <row r="929" customFormat="1" ht="14.25" x14ac:dyDescent="0.2"/>
    <row r="930" customFormat="1" ht="14.25" x14ac:dyDescent="0.2"/>
    <row r="931" customFormat="1" ht="14.25" x14ac:dyDescent="0.2"/>
    <row r="932" customFormat="1" ht="14.25" x14ac:dyDescent="0.2"/>
    <row r="933" customFormat="1" ht="14.25" x14ac:dyDescent="0.2"/>
    <row r="934" customFormat="1" ht="14.25" x14ac:dyDescent="0.2"/>
    <row r="935" customFormat="1" ht="14.25" x14ac:dyDescent="0.2"/>
    <row r="936" customFormat="1" ht="14.25" x14ac:dyDescent="0.2"/>
    <row r="937" customFormat="1" ht="14.25" x14ac:dyDescent="0.2"/>
    <row r="938" customFormat="1" ht="14.25" x14ac:dyDescent="0.2"/>
    <row r="939" customFormat="1" ht="14.25" x14ac:dyDescent="0.2"/>
    <row r="940" customFormat="1" ht="14.25" x14ac:dyDescent="0.2"/>
    <row r="941" customFormat="1" ht="14.25" x14ac:dyDescent="0.2"/>
    <row r="942" customFormat="1" ht="14.25" x14ac:dyDescent="0.2"/>
    <row r="943" customFormat="1" ht="14.25" x14ac:dyDescent="0.2"/>
    <row r="944" customFormat="1" ht="14.25" x14ac:dyDescent="0.2"/>
    <row r="945" customFormat="1" ht="14.25" x14ac:dyDescent="0.2"/>
    <row r="946" customFormat="1" ht="14.25" x14ac:dyDescent="0.2"/>
    <row r="947" customFormat="1" ht="14.25" x14ac:dyDescent="0.2"/>
    <row r="948" customFormat="1" ht="14.25" x14ac:dyDescent="0.2"/>
    <row r="949" customFormat="1" ht="14.25" x14ac:dyDescent="0.2"/>
    <row r="950" customFormat="1" ht="14.25" x14ac:dyDescent="0.2"/>
    <row r="951" customFormat="1" ht="14.25" x14ac:dyDescent="0.2"/>
    <row r="952" customFormat="1" ht="14.25" x14ac:dyDescent="0.2"/>
    <row r="953" customFormat="1" ht="14.25" x14ac:dyDescent="0.2"/>
    <row r="954" customFormat="1" ht="14.25" x14ac:dyDescent="0.2"/>
    <row r="955" customFormat="1" ht="14.25" x14ac:dyDescent="0.2"/>
    <row r="956" customFormat="1" ht="14.25" x14ac:dyDescent="0.2"/>
    <row r="957" customFormat="1" ht="14.25" x14ac:dyDescent="0.2"/>
    <row r="958" customFormat="1" ht="14.25" x14ac:dyDescent="0.2"/>
    <row r="959" customFormat="1" ht="14.25" x14ac:dyDescent="0.2"/>
    <row r="960" customFormat="1" ht="14.25" x14ac:dyDescent="0.2"/>
    <row r="961" customFormat="1" ht="14.25" x14ac:dyDescent="0.2"/>
    <row r="962" customFormat="1" ht="14.25" x14ac:dyDescent="0.2"/>
    <row r="963" customFormat="1" ht="14.25" x14ac:dyDescent="0.2"/>
    <row r="964" customFormat="1" ht="14.25" x14ac:dyDescent="0.2"/>
    <row r="965" customFormat="1" ht="14.25" x14ac:dyDescent="0.2"/>
    <row r="966" customFormat="1" ht="14.25" x14ac:dyDescent="0.2"/>
    <row r="967" customFormat="1" ht="14.25" x14ac:dyDescent="0.2"/>
    <row r="968" customFormat="1" ht="14.25" x14ac:dyDescent="0.2"/>
    <row r="969" customFormat="1" ht="14.25" x14ac:dyDescent="0.2"/>
    <row r="970" customFormat="1" ht="14.25" x14ac:dyDescent="0.2"/>
    <row r="971" customFormat="1" ht="14.25" x14ac:dyDescent="0.2"/>
    <row r="972" customFormat="1" ht="14.25" x14ac:dyDescent="0.2"/>
    <row r="973" customFormat="1" ht="14.25" x14ac:dyDescent="0.2"/>
    <row r="974" customFormat="1" ht="14.25" x14ac:dyDescent="0.2"/>
    <row r="975" customFormat="1" ht="14.25" x14ac:dyDescent="0.2"/>
    <row r="976" customFormat="1" ht="14.25" x14ac:dyDescent="0.2"/>
    <row r="977" customFormat="1" ht="14.25" x14ac:dyDescent="0.2"/>
    <row r="978" customFormat="1" ht="14.25" x14ac:dyDescent="0.2"/>
    <row r="979" customFormat="1" ht="14.25" x14ac:dyDescent="0.2"/>
    <row r="980" customFormat="1" ht="14.25" x14ac:dyDescent="0.2"/>
    <row r="981" customFormat="1" ht="14.25" x14ac:dyDescent="0.2"/>
    <row r="982" customFormat="1" ht="14.25" x14ac:dyDescent="0.2"/>
    <row r="983" customFormat="1" ht="14.25" x14ac:dyDescent="0.2"/>
    <row r="984" customFormat="1" ht="14.25" x14ac:dyDescent="0.2"/>
    <row r="985" customFormat="1" ht="14.25" x14ac:dyDescent="0.2"/>
    <row r="986" customFormat="1" ht="14.25" x14ac:dyDescent="0.2"/>
    <row r="987" customFormat="1" ht="14.25" x14ac:dyDescent="0.2"/>
    <row r="988" customFormat="1" ht="14.25" x14ac:dyDescent="0.2"/>
    <row r="989" customFormat="1" ht="14.25" x14ac:dyDescent="0.2"/>
    <row r="990" customFormat="1" ht="14.25" x14ac:dyDescent="0.2"/>
    <row r="991" customFormat="1" ht="14.25" x14ac:dyDescent="0.2"/>
    <row r="992" customFormat="1" ht="14.25" x14ac:dyDescent="0.2"/>
    <row r="993" customFormat="1" ht="14.25" x14ac:dyDescent="0.2"/>
    <row r="994" customFormat="1" ht="14.25" x14ac:dyDescent="0.2"/>
    <row r="995" customFormat="1" ht="14.25" x14ac:dyDescent="0.2"/>
    <row r="996" customFormat="1" ht="14.25" x14ac:dyDescent="0.2"/>
    <row r="997" customFormat="1" ht="14.25" x14ac:dyDescent="0.2"/>
    <row r="998" customFormat="1" ht="14.25" x14ac:dyDescent="0.2"/>
    <row r="999" customFormat="1" ht="14.25" x14ac:dyDescent="0.2"/>
    <row r="1000" customFormat="1" ht="14.25" x14ac:dyDescent="0.2"/>
    <row r="1001" customFormat="1" ht="14.25" x14ac:dyDescent="0.2"/>
    <row r="1002" customFormat="1" ht="14.25" x14ac:dyDescent="0.2"/>
    <row r="1003" customFormat="1" ht="14.25" x14ac:dyDescent="0.2"/>
    <row r="1004" customFormat="1" ht="14.25" x14ac:dyDescent="0.2"/>
    <row r="1005" customFormat="1" ht="14.25" x14ac:dyDescent="0.2"/>
    <row r="1006" customFormat="1" ht="14.25" x14ac:dyDescent="0.2"/>
    <row r="1007" customFormat="1" ht="14.25" x14ac:dyDescent="0.2"/>
    <row r="1008" customFormat="1" ht="14.25" x14ac:dyDescent="0.2"/>
    <row r="1009" customFormat="1" ht="14.25" x14ac:dyDescent="0.2"/>
    <row r="1010" customFormat="1" ht="14.25" x14ac:dyDescent="0.2"/>
    <row r="1011" customFormat="1" ht="14.25" x14ac:dyDescent="0.2"/>
    <row r="1012" customFormat="1" ht="14.25" x14ac:dyDescent="0.2"/>
    <row r="1013" customFormat="1" ht="14.25" x14ac:dyDescent="0.2"/>
    <row r="1014" customFormat="1" ht="14.25" x14ac:dyDescent="0.2"/>
    <row r="1015" customFormat="1" ht="14.25" x14ac:dyDescent="0.2"/>
    <row r="1016" customFormat="1" ht="14.25" x14ac:dyDescent="0.2"/>
    <row r="1017" customFormat="1" ht="14.25" x14ac:dyDescent="0.2"/>
    <row r="1018" customFormat="1" ht="14.25" x14ac:dyDescent="0.2"/>
    <row r="1019" customFormat="1" ht="14.25" x14ac:dyDescent="0.2"/>
    <row r="1020" customFormat="1" ht="14.25" x14ac:dyDescent="0.2"/>
    <row r="1021" customFormat="1" ht="14.25" x14ac:dyDescent="0.2"/>
    <row r="1022" customFormat="1" ht="14.25" x14ac:dyDescent="0.2"/>
    <row r="1023" customFormat="1" ht="14.25" x14ac:dyDescent="0.2"/>
    <row r="1024" customFormat="1" ht="14.25" x14ac:dyDescent="0.2"/>
    <row r="1025" customFormat="1" ht="14.25" x14ac:dyDescent="0.2"/>
    <row r="1026" customFormat="1" ht="14.25" x14ac:dyDescent="0.2"/>
    <row r="1027" customFormat="1" ht="14.25" x14ac:dyDescent="0.2"/>
    <row r="1028" customFormat="1" ht="14.25" x14ac:dyDescent="0.2"/>
    <row r="1029" customFormat="1" ht="14.25" x14ac:dyDescent="0.2"/>
    <row r="1030" customFormat="1" ht="14.25" x14ac:dyDescent="0.2"/>
    <row r="1031" customFormat="1" ht="14.25" x14ac:dyDescent="0.2"/>
    <row r="1032" customFormat="1" ht="14.25" x14ac:dyDescent="0.2"/>
    <row r="1033" customFormat="1" ht="14.25" x14ac:dyDescent="0.2"/>
    <row r="1034" customFormat="1" ht="14.25" x14ac:dyDescent="0.2"/>
    <row r="1035" customFormat="1" ht="14.25" x14ac:dyDescent="0.2"/>
    <row r="1036" customFormat="1" ht="14.25" x14ac:dyDescent="0.2"/>
    <row r="1037" customFormat="1" ht="14.25" x14ac:dyDescent="0.2"/>
    <row r="1038" customFormat="1" ht="14.25" x14ac:dyDescent="0.2"/>
    <row r="1039" customFormat="1" ht="14.25" x14ac:dyDescent="0.2"/>
    <row r="1040" customFormat="1" ht="14.25" x14ac:dyDescent="0.2"/>
    <row r="1041" customFormat="1" ht="14.25" x14ac:dyDescent="0.2"/>
    <row r="1042" customFormat="1" ht="14.25" x14ac:dyDescent="0.2"/>
    <row r="1043" customFormat="1" ht="14.25" x14ac:dyDescent="0.2"/>
    <row r="1044" customFormat="1" ht="14.25" x14ac:dyDescent="0.2"/>
    <row r="1045" customFormat="1" ht="14.25" x14ac:dyDescent="0.2"/>
    <row r="1046" customFormat="1" ht="14.25" x14ac:dyDescent="0.2"/>
    <row r="1047" customFormat="1" ht="14.25" x14ac:dyDescent="0.2"/>
    <row r="1048" customFormat="1" ht="14.25" x14ac:dyDescent="0.2"/>
    <row r="1049" customFormat="1" ht="14.25" x14ac:dyDescent="0.2"/>
    <row r="1050" customFormat="1" ht="14.25" x14ac:dyDescent="0.2"/>
    <row r="1051" customFormat="1" ht="14.25" x14ac:dyDescent="0.2"/>
    <row r="1052" customFormat="1" ht="14.25" x14ac:dyDescent="0.2"/>
    <row r="1053" customFormat="1" ht="14.25" x14ac:dyDescent="0.2"/>
    <row r="1054" customFormat="1" ht="14.25" x14ac:dyDescent="0.2"/>
    <row r="1055" customFormat="1" ht="14.25" x14ac:dyDescent="0.2"/>
    <row r="1056" customFormat="1" ht="14.25" x14ac:dyDescent="0.2"/>
    <row r="1057" customFormat="1" ht="14.25" x14ac:dyDescent="0.2"/>
    <row r="1058" customFormat="1" ht="14.25" x14ac:dyDescent="0.2"/>
    <row r="1059" customFormat="1" ht="14.25" x14ac:dyDescent="0.2"/>
    <row r="1060" customFormat="1" ht="14.25" x14ac:dyDescent="0.2"/>
    <row r="1061" customFormat="1" ht="14.25" x14ac:dyDescent="0.2"/>
    <row r="1062" customFormat="1" ht="14.25" x14ac:dyDescent="0.2"/>
    <row r="1063" customFormat="1" ht="14.25" x14ac:dyDescent="0.2"/>
    <row r="1064" customFormat="1" ht="14.25" x14ac:dyDescent="0.2"/>
    <row r="1065" customFormat="1" ht="14.25" x14ac:dyDescent="0.2"/>
    <row r="1066" customFormat="1" ht="14.25" x14ac:dyDescent="0.2"/>
    <row r="1067" customFormat="1" ht="14.25" x14ac:dyDescent="0.2"/>
    <row r="1068" customFormat="1" ht="14.25" x14ac:dyDescent="0.2"/>
    <row r="1069" customFormat="1" ht="14.25" x14ac:dyDescent="0.2"/>
    <row r="1070" customFormat="1" ht="14.25" x14ac:dyDescent="0.2"/>
    <row r="1071" customFormat="1" ht="14.25" x14ac:dyDescent="0.2"/>
    <row r="1072" customFormat="1" ht="14.25" x14ac:dyDescent="0.2"/>
    <row r="1073" customFormat="1" ht="14.25" x14ac:dyDescent="0.2"/>
    <row r="1074" customFormat="1" ht="14.25" x14ac:dyDescent="0.2"/>
    <row r="1075" customFormat="1" ht="14.25" x14ac:dyDescent="0.2"/>
    <row r="1076" customFormat="1" ht="14.25" x14ac:dyDescent="0.2"/>
    <row r="1077" customFormat="1" ht="14.25" x14ac:dyDescent="0.2"/>
    <row r="1078" customFormat="1" ht="14.25" x14ac:dyDescent="0.2"/>
    <row r="1079" customFormat="1" ht="14.25" x14ac:dyDescent="0.2"/>
    <row r="1080" customFormat="1" ht="14.25" x14ac:dyDescent="0.2"/>
    <row r="1081" customFormat="1" ht="14.25" x14ac:dyDescent="0.2"/>
    <row r="1082" customFormat="1" ht="14.25" x14ac:dyDescent="0.2"/>
    <row r="1083" customFormat="1" ht="14.25" x14ac:dyDescent="0.2"/>
    <row r="1084" customFormat="1" ht="14.25" x14ac:dyDescent="0.2"/>
    <row r="1085" customFormat="1" ht="14.25" x14ac:dyDescent="0.2"/>
    <row r="1086" customFormat="1" ht="14.25" x14ac:dyDescent="0.2"/>
    <row r="1087" customFormat="1" ht="14.25" x14ac:dyDescent="0.2"/>
    <row r="1088" customFormat="1" ht="14.25" x14ac:dyDescent="0.2"/>
    <row r="1089" customFormat="1" ht="14.25" x14ac:dyDescent="0.2"/>
    <row r="1090" customFormat="1" ht="14.25" x14ac:dyDescent="0.2"/>
    <row r="1091" customFormat="1" ht="14.25" x14ac:dyDescent="0.2"/>
    <row r="1092" customFormat="1" ht="14.25" x14ac:dyDescent="0.2"/>
    <row r="1093" customFormat="1" ht="14.25" x14ac:dyDescent="0.2"/>
    <row r="1094" customFormat="1" ht="14.25" x14ac:dyDescent="0.2"/>
    <row r="1095" customFormat="1" ht="14.25" x14ac:dyDescent="0.2"/>
    <row r="1096" customFormat="1" ht="14.25" x14ac:dyDescent="0.2"/>
    <row r="1097" customFormat="1" ht="14.25" x14ac:dyDescent="0.2"/>
    <row r="1098" customFormat="1" ht="14.25" x14ac:dyDescent="0.2"/>
    <row r="1099" customFormat="1" ht="14.25" x14ac:dyDescent="0.2"/>
    <row r="1100" customFormat="1" ht="14.25" x14ac:dyDescent="0.2"/>
    <row r="1101" customFormat="1" ht="14.25" x14ac:dyDescent="0.2"/>
    <row r="1102" customFormat="1" ht="14.25" x14ac:dyDescent="0.2"/>
    <row r="1103" customFormat="1" ht="14.25" x14ac:dyDescent="0.2"/>
    <row r="1104" customFormat="1" ht="14.25" x14ac:dyDescent="0.2"/>
    <row r="1105" customFormat="1" ht="14.25" x14ac:dyDescent="0.2"/>
    <row r="1106" customFormat="1" ht="14.25" x14ac:dyDescent="0.2"/>
    <row r="1107" customFormat="1" ht="14.25" x14ac:dyDescent="0.2"/>
    <row r="1108" customFormat="1" ht="14.25" x14ac:dyDescent="0.2"/>
    <row r="1109" customFormat="1" ht="14.25" x14ac:dyDescent="0.2"/>
    <row r="1110" customFormat="1" ht="14.25" x14ac:dyDescent="0.2"/>
    <row r="1111" customFormat="1" ht="14.25" x14ac:dyDescent="0.2"/>
    <row r="1112" customFormat="1" ht="14.25" x14ac:dyDescent="0.2"/>
    <row r="1113" customFormat="1" ht="14.25" x14ac:dyDescent="0.2"/>
    <row r="1114" customFormat="1" ht="14.25" x14ac:dyDescent="0.2"/>
    <row r="1115" customFormat="1" ht="14.25" x14ac:dyDescent="0.2"/>
    <row r="1116" customFormat="1" ht="14.25" x14ac:dyDescent="0.2"/>
    <row r="1117" customFormat="1" ht="14.25" x14ac:dyDescent="0.2"/>
    <row r="1118" customFormat="1" ht="14.25" x14ac:dyDescent="0.2"/>
    <row r="1119" customFormat="1" ht="14.25" x14ac:dyDescent="0.2"/>
    <row r="1120" customFormat="1" ht="14.25" x14ac:dyDescent="0.2"/>
    <row r="1121" customFormat="1" ht="14.25" x14ac:dyDescent="0.2"/>
    <row r="1122" customFormat="1" ht="14.25" x14ac:dyDescent="0.2"/>
    <row r="1123" customFormat="1" ht="14.25" x14ac:dyDescent="0.2"/>
    <row r="1124" customFormat="1" ht="14.25" x14ac:dyDescent="0.2"/>
    <row r="1125" customFormat="1" ht="14.25" x14ac:dyDescent="0.2"/>
    <row r="1126" customFormat="1" ht="14.25" x14ac:dyDescent="0.2"/>
    <row r="1127" customFormat="1" ht="14.25" x14ac:dyDescent="0.2"/>
    <row r="1128" customFormat="1" ht="14.25" x14ac:dyDescent="0.2"/>
    <row r="1129" customFormat="1" ht="14.25" x14ac:dyDescent="0.2"/>
    <row r="1130" customFormat="1" ht="14.25" x14ac:dyDescent="0.2"/>
    <row r="1131" customFormat="1" ht="14.25" x14ac:dyDescent="0.2"/>
    <row r="1132" customFormat="1" ht="14.25" x14ac:dyDescent="0.2"/>
    <row r="1133" customFormat="1" ht="14.25" x14ac:dyDescent="0.2"/>
    <row r="1134" customFormat="1" ht="14.25" x14ac:dyDescent="0.2"/>
    <row r="1135" customFormat="1" ht="14.25" x14ac:dyDescent="0.2"/>
    <row r="1136" customFormat="1" ht="14.25" x14ac:dyDescent="0.2"/>
    <row r="1137" customFormat="1" ht="14.25" x14ac:dyDescent="0.2"/>
    <row r="1138" customFormat="1" ht="14.25" x14ac:dyDescent="0.2"/>
    <row r="1139" customFormat="1" ht="14.25" x14ac:dyDescent="0.2"/>
    <row r="1140" customFormat="1" ht="14.25" x14ac:dyDescent="0.2"/>
    <row r="1141" customFormat="1" ht="14.25" x14ac:dyDescent="0.2"/>
    <row r="1142" customFormat="1" ht="14.25" x14ac:dyDescent="0.2"/>
    <row r="1143" customFormat="1" ht="14.25" x14ac:dyDescent="0.2"/>
    <row r="1144" customFormat="1" ht="14.25" x14ac:dyDescent="0.2"/>
    <row r="1145" customFormat="1" ht="14.25" x14ac:dyDescent="0.2"/>
    <row r="1146" customFormat="1" ht="14.25" x14ac:dyDescent="0.2"/>
    <row r="1147" customFormat="1" ht="14.25" x14ac:dyDescent="0.2"/>
    <row r="1148" customFormat="1" ht="14.25" x14ac:dyDescent="0.2"/>
    <row r="1149" customFormat="1" ht="14.25" x14ac:dyDescent="0.2"/>
    <row r="1150" customFormat="1" ht="14.25" x14ac:dyDescent="0.2"/>
    <row r="1151" customFormat="1" ht="14.25" x14ac:dyDescent="0.2"/>
    <row r="1152" customFormat="1" ht="14.25" x14ac:dyDescent="0.2"/>
    <row r="1153" customFormat="1" ht="14.25" x14ac:dyDescent="0.2"/>
    <row r="1154" customFormat="1" ht="14.25" x14ac:dyDescent="0.2"/>
    <row r="1155" customFormat="1" ht="14.25" x14ac:dyDescent="0.2"/>
    <row r="1156" customFormat="1" ht="14.25" x14ac:dyDescent="0.2"/>
    <row r="1157" customFormat="1" ht="14.25" x14ac:dyDescent="0.2"/>
    <row r="1158" customFormat="1" ht="14.25" x14ac:dyDescent="0.2"/>
    <row r="1159" customFormat="1" ht="14.25" x14ac:dyDescent="0.2"/>
    <row r="1160" customFormat="1" ht="14.25" x14ac:dyDescent="0.2"/>
    <row r="1161" customFormat="1" ht="14.25" x14ac:dyDescent="0.2"/>
    <row r="1162" customFormat="1" ht="14.25" x14ac:dyDescent="0.2"/>
    <row r="1163" customFormat="1" ht="14.25" x14ac:dyDescent="0.2"/>
    <row r="1164" customFormat="1" ht="14.25" x14ac:dyDescent="0.2"/>
    <row r="1165" customFormat="1" ht="14.25" x14ac:dyDescent="0.2"/>
    <row r="1166" customFormat="1" ht="14.25" x14ac:dyDescent="0.2"/>
    <row r="1167" customFormat="1" ht="14.25" x14ac:dyDescent="0.2"/>
    <row r="1168" customFormat="1" ht="14.25" x14ac:dyDescent="0.2"/>
    <row r="1169" customFormat="1" ht="14.25" x14ac:dyDescent="0.2"/>
    <row r="1170" customFormat="1" ht="14.25" x14ac:dyDescent="0.2"/>
    <row r="1171" customFormat="1" ht="14.25" x14ac:dyDescent="0.2"/>
    <row r="1172" customFormat="1" ht="14.25" x14ac:dyDescent="0.2"/>
    <row r="1173" customFormat="1" ht="14.25" x14ac:dyDescent="0.2"/>
    <row r="1174" customFormat="1" ht="14.25" x14ac:dyDescent="0.2"/>
    <row r="1175" customFormat="1" ht="14.25" x14ac:dyDescent="0.2"/>
    <row r="1176" customFormat="1" ht="14.25" x14ac:dyDescent="0.2"/>
    <row r="1177" customFormat="1" ht="14.25" x14ac:dyDescent="0.2"/>
    <row r="1178" customFormat="1" ht="14.25" x14ac:dyDescent="0.2"/>
    <row r="1179" customFormat="1" ht="14.25" x14ac:dyDescent="0.2"/>
    <row r="1180" customFormat="1" ht="14.25" x14ac:dyDescent="0.2"/>
    <row r="1181" customFormat="1" ht="14.25" x14ac:dyDescent="0.2"/>
    <row r="1182" customFormat="1" ht="14.25" x14ac:dyDescent="0.2"/>
    <row r="1183" customFormat="1" ht="14.25" x14ac:dyDescent="0.2"/>
    <row r="1184" customFormat="1" ht="14.25" x14ac:dyDescent="0.2"/>
    <row r="1185" customFormat="1" ht="14.25" x14ac:dyDescent="0.2"/>
  </sheetData>
  <mergeCells count="1">
    <mergeCell ref="B4:G4"/>
  </mergeCells>
  <hyperlinks>
    <hyperlink ref="B1" location="'Assumptions Summary'!A1" display="Go to Assumptions Summary" xr:uid="{C347D4B0-83BF-40F8-8E0A-266D98C8F9D5}"/>
  </hyperlinks>
  <pageMargins left="0.7" right="0.7" top="0.75" bottom="0.75" header="0.3" footer="0.3"/>
  <pageSetup paperSize="9" scale="82" orientation="landscape"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49358-5C96-4F81-9CB7-58E305017902}">
  <sheetPr>
    <tabColor theme="2" tint="0.79998168889431442"/>
  </sheetPr>
  <dimension ref="A1:H31"/>
  <sheetViews>
    <sheetView workbookViewId="0"/>
  </sheetViews>
  <sheetFormatPr defaultColWidth="9" defaultRowHeight="14.25" x14ac:dyDescent="0.2"/>
  <cols>
    <col min="1" max="1" width="3.625" style="24" customWidth="1"/>
    <col min="2" max="2" width="23.25" style="24" customWidth="1"/>
    <col min="3" max="7" width="16.25" style="24" customWidth="1"/>
    <col min="8" max="8" width="2.625" style="24" customWidth="1"/>
    <col min="9" max="16384" width="9" style="24"/>
  </cols>
  <sheetData>
    <row r="1" spans="1:8" ht="15" x14ac:dyDescent="0.25">
      <c r="A1" s="209"/>
      <c r="B1" s="292" t="s">
        <v>1127</v>
      </c>
      <c r="C1" s="30"/>
      <c r="D1" s="30"/>
      <c r="E1" s="30"/>
      <c r="F1" s="30"/>
      <c r="G1" s="30"/>
      <c r="H1" s="30"/>
    </row>
    <row r="2" spans="1:8" ht="20.25" thickBot="1" x14ac:dyDescent="0.35">
      <c r="A2" s="30"/>
      <c r="B2" s="249" t="s">
        <v>844</v>
      </c>
      <c r="C2" s="30"/>
      <c r="D2" s="30"/>
      <c r="E2" s="30"/>
      <c r="F2" s="30"/>
      <c r="G2" s="30"/>
      <c r="H2" s="30"/>
    </row>
    <row r="3" spans="1:8" ht="25.5" customHeight="1" thickTop="1" x14ac:dyDescent="0.2">
      <c r="A3" s="30"/>
      <c r="B3" s="443" t="s">
        <v>1248</v>
      </c>
      <c r="C3" s="444"/>
      <c r="D3" s="444"/>
      <c r="E3" s="444"/>
      <c r="F3" s="444"/>
      <c r="G3" s="444"/>
      <c r="H3" s="254"/>
    </row>
    <row r="4" spans="1:8" ht="22.15" customHeight="1" x14ac:dyDescent="0.2">
      <c r="A4" s="30"/>
      <c r="B4" s="443" t="s">
        <v>1249</v>
      </c>
      <c r="C4" s="444"/>
      <c r="D4" s="444"/>
      <c r="E4" s="444"/>
      <c r="F4" s="444"/>
      <c r="G4" s="444"/>
      <c r="H4" s="254"/>
    </row>
    <row r="5" spans="1:8" s="276" customFormat="1" x14ac:dyDescent="0.2">
      <c r="A5" s="30"/>
      <c r="B5" s="443" t="s">
        <v>1250</v>
      </c>
      <c r="C5" s="444"/>
      <c r="D5" s="444"/>
      <c r="E5" s="444"/>
      <c r="F5" s="444"/>
      <c r="G5" s="444"/>
      <c r="H5" s="254"/>
    </row>
    <row r="6" spans="1:8" s="276" customFormat="1" x14ac:dyDescent="0.2">
      <c r="A6" s="30"/>
      <c r="B6" s="443"/>
      <c r="C6" s="444"/>
      <c r="D6" s="444"/>
      <c r="E6" s="444"/>
      <c r="F6" s="444"/>
      <c r="G6" s="444"/>
      <c r="H6" s="254"/>
    </row>
    <row r="7" spans="1:8" ht="17.25" thickBot="1" x14ac:dyDescent="0.3">
      <c r="A7" s="30"/>
      <c r="B7" s="213" t="s">
        <v>803</v>
      </c>
      <c r="C7" s="254"/>
      <c r="D7" s="254"/>
      <c r="E7" s="254"/>
      <c r="F7" s="254"/>
      <c r="G7" s="254"/>
      <c r="H7" s="30"/>
    </row>
    <row r="8" spans="1:8" ht="30" thickTop="1" thickBot="1" x14ac:dyDescent="0.25">
      <c r="A8" s="30"/>
      <c r="B8" s="202" t="s">
        <v>274</v>
      </c>
      <c r="C8" s="202" t="s">
        <v>804</v>
      </c>
      <c r="D8" s="202" t="s">
        <v>805</v>
      </c>
      <c r="E8" s="289" t="s">
        <v>806</v>
      </c>
      <c r="F8" s="240" t="s">
        <v>807</v>
      </c>
      <c r="G8" s="202" t="s">
        <v>843</v>
      </c>
      <c r="H8" s="30"/>
    </row>
    <row r="9" spans="1:8" ht="15" thickBot="1" x14ac:dyDescent="0.25">
      <c r="A9" s="30"/>
      <c r="B9" s="215" t="s">
        <v>808</v>
      </c>
      <c r="C9" s="256">
        <v>1</v>
      </c>
      <c r="D9" s="256">
        <v>1</v>
      </c>
      <c r="E9" s="256">
        <v>1</v>
      </c>
      <c r="F9" s="256">
        <v>1</v>
      </c>
      <c r="G9" s="256">
        <v>1</v>
      </c>
      <c r="H9" s="30"/>
    </row>
    <row r="10" spans="1:8" ht="15" thickBot="1" x14ac:dyDescent="0.25">
      <c r="A10" s="30"/>
      <c r="B10" s="215" t="s">
        <v>809</v>
      </c>
      <c r="C10" s="257">
        <v>1.03</v>
      </c>
      <c r="D10" s="257">
        <v>1.03</v>
      </c>
      <c r="E10" s="257">
        <v>1</v>
      </c>
      <c r="F10" s="257">
        <v>1.03</v>
      </c>
      <c r="G10" s="257">
        <v>1.03</v>
      </c>
      <c r="H10" s="30"/>
    </row>
    <row r="11" spans="1:8" ht="15" thickBot="1" x14ac:dyDescent="0.25">
      <c r="A11" s="30"/>
      <c r="B11" s="215" t="s">
        <v>810</v>
      </c>
      <c r="C11" s="256">
        <v>1.05</v>
      </c>
      <c r="D11" s="256">
        <v>1.05</v>
      </c>
      <c r="E11" s="256">
        <v>1</v>
      </c>
      <c r="F11" s="256">
        <v>1.05</v>
      </c>
      <c r="G11" s="256">
        <v>1.05</v>
      </c>
      <c r="H11" s="30"/>
    </row>
    <row r="12" spans="1:8" ht="15" thickBot="1" x14ac:dyDescent="0.25">
      <c r="A12" s="30"/>
      <c r="B12" s="215" t="s">
        <v>811</v>
      </c>
      <c r="C12" s="257">
        <v>1</v>
      </c>
      <c r="D12" s="257">
        <v>1.05</v>
      </c>
      <c r="E12" s="257">
        <v>1</v>
      </c>
      <c r="F12" s="257">
        <v>1.1000000000000001</v>
      </c>
      <c r="G12" s="257">
        <v>1.07</v>
      </c>
      <c r="H12" s="30"/>
    </row>
    <row r="13" spans="1:8" ht="15" thickBot="1" x14ac:dyDescent="0.25">
      <c r="A13" s="30"/>
      <c r="B13" s="215" t="s">
        <v>812</v>
      </c>
      <c r="C13" s="256">
        <v>1.05</v>
      </c>
      <c r="D13" s="256">
        <v>1.1599999999999999</v>
      </c>
      <c r="E13" s="256">
        <v>1</v>
      </c>
      <c r="F13" s="256">
        <v>1.27</v>
      </c>
      <c r="G13" s="256">
        <v>1.2</v>
      </c>
      <c r="H13" s="30"/>
    </row>
    <row r="14" spans="1:8" ht="15" thickBot="1" x14ac:dyDescent="0.25">
      <c r="A14" s="30"/>
      <c r="B14" s="215" t="s">
        <v>813</v>
      </c>
      <c r="C14" s="257">
        <v>1.1000000000000001</v>
      </c>
      <c r="D14" s="257">
        <v>1.27</v>
      </c>
      <c r="E14" s="257">
        <v>1</v>
      </c>
      <c r="F14" s="257">
        <v>1.44</v>
      </c>
      <c r="G14" s="257">
        <v>1.34</v>
      </c>
      <c r="H14" s="30"/>
    </row>
    <row r="15" spans="1:8" ht="15" thickBot="1" x14ac:dyDescent="0.25">
      <c r="A15" s="30"/>
      <c r="B15" s="215" t="s">
        <v>814</v>
      </c>
      <c r="C15" s="256">
        <v>1</v>
      </c>
      <c r="D15" s="256">
        <v>1.0900000000000001</v>
      </c>
      <c r="E15" s="256">
        <v>1</v>
      </c>
      <c r="F15" s="256">
        <v>1.18</v>
      </c>
      <c r="G15" s="256">
        <v>1.1299999999999999</v>
      </c>
      <c r="H15" s="30"/>
    </row>
    <row r="16" spans="1:8" ht="15" thickBot="1" x14ac:dyDescent="0.25">
      <c r="A16" s="30"/>
      <c r="B16" s="215" t="s">
        <v>815</v>
      </c>
      <c r="C16" s="257">
        <v>1.05</v>
      </c>
      <c r="D16" s="257">
        <v>1.17</v>
      </c>
      <c r="E16" s="257">
        <v>1</v>
      </c>
      <c r="F16" s="257">
        <v>1.3</v>
      </c>
      <c r="G16" s="257">
        <v>1.22</v>
      </c>
      <c r="H16" s="30"/>
    </row>
    <row r="17" spans="1:8" ht="15" thickBot="1" x14ac:dyDescent="0.25">
      <c r="A17" s="30"/>
      <c r="B17" s="215" t="s">
        <v>816</v>
      </c>
      <c r="C17" s="256">
        <v>1.1000000000000001</v>
      </c>
      <c r="D17" s="256">
        <v>1.26</v>
      </c>
      <c r="E17" s="256">
        <v>1</v>
      </c>
      <c r="F17" s="256">
        <v>1.42</v>
      </c>
      <c r="G17" s="256">
        <v>1.32</v>
      </c>
      <c r="H17" s="30"/>
    </row>
    <row r="18" spans="1:8" ht="15" thickBot="1" x14ac:dyDescent="0.25">
      <c r="A18" s="30"/>
      <c r="B18" s="215" t="s">
        <v>817</v>
      </c>
      <c r="C18" s="257">
        <v>1</v>
      </c>
      <c r="D18" s="257">
        <v>1.01</v>
      </c>
      <c r="E18" s="257">
        <v>1</v>
      </c>
      <c r="F18" s="257">
        <v>1.02</v>
      </c>
      <c r="G18" s="257">
        <v>1.01</v>
      </c>
      <c r="H18" s="30"/>
    </row>
    <row r="19" spans="1:8" ht="15" thickBot="1" x14ac:dyDescent="0.25">
      <c r="A19" s="30"/>
      <c r="B19" s="215" t="s">
        <v>818</v>
      </c>
      <c r="C19" s="256">
        <v>1.05</v>
      </c>
      <c r="D19" s="256">
        <v>1.1100000000000001</v>
      </c>
      <c r="E19" s="256">
        <v>1</v>
      </c>
      <c r="F19" s="256">
        <v>1.17</v>
      </c>
      <c r="G19" s="256">
        <v>1.1299999999999999</v>
      </c>
      <c r="H19" s="30"/>
    </row>
    <row r="20" spans="1:8" ht="15" thickBot="1" x14ac:dyDescent="0.25">
      <c r="A20" s="30"/>
      <c r="B20" s="215" t="s">
        <v>819</v>
      </c>
      <c r="C20" s="257">
        <v>1.1000000000000001</v>
      </c>
      <c r="D20" s="257">
        <v>1.21</v>
      </c>
      <c r="E20" s="257">
        <v>1</v>
      </c>
      <c r="F20" s="257">
        <v>1.32</v>
      </c>
      <c r="G20" s="257">
        <v>1.25</v>
      </c>
      <c r="H20" s="30"/>
    </row>
    <row r="21" spans="1:8" ht="15" thickBot="1" x14ac:dyDescent="0.25">
      <c r="A21" s="30"/>
      <c r="B21" s="215" t="s">
        <v>820</v>
      </c>
      <c r="C21" s="256">
        <v>1</v>
      </c>
      <c r="D21" s="256">
        <v>1.06</v>
      </c>
      <c r="E21" s="256">
        <v>1</v>
      </c>
      <c r="F21" s="256">
        <v>1.1100000000000001</v>
      </c>
      <c r="G21" s="256">
        <v>1.08</v>
      </c>
      <c r="H21" s="30"/>
    </row>
    <row r="22" spans="1:8" ht="15" thickBot="1" x14ac:dyDescent="0.25">
      <c r="A22" s="30"/>
      <c r="B22" s="215" t="s">
        <v>821</v>
      </c>
      <c r="C22" s="257">
        <v>1.05</v>
      </c>
      <c r="D22" s="257">
        <v>1.22</v>
      </c>
      <c r="E22" s="257">
        <v>1</v>
      </c>
      <c r="F22" s="257">
        <v>1.39</v>
      </c>
      <c r="G22" s="257">
        <v>1.29</v>
      </c>
      <c r="H22" s="30"/>
    </row>
    <row r="23" spans="1:8" ht="15" thickBot="1" x14ac:dyDescent="0.25">
      <c r="A23" s="30"/>
      <c r="B23" s="215" t="s">
        <v>822</v>
      </c>
      <c r="C23" s="256">
        <v>1.1000000000000001</v>
      </c>
      <c r="D23" s="256">
        <v>1.38</v>
      </c>
      <c r="E23" s="256">
        <v>1</v>
      </c>
      <c r="F23" s="256">
        <v>1.67</v>
      </c>
      <c r="G23" s="256">
        <v>1.5</v>
      </c>
      <c r="H23" s="30"/>
    </row>
    <row r="24" spans="1:8" ht="15" thickBot="1" x14ac:dyDescent="0.25">
      <c r="A24" s="30"/>
      <c r="B24" s="215" t="s">
        <v>823</v>
      </c>
      <c r="C24" s="257">
        <v>1</v>
      </c>
      <c r="D24" s="257">
        <v>1.1299999999999999</v>
      </c>
      <c r="E24" s="257">
        <v>1</v>
      </c>
      <c r="F24" s="257">
        <v>1.27</v>
      </c>
      <c r="G24" s="257">
        <v>1.19</v>
      </c>
      <c r="H24" s="30"/>
    </row>
    <row r="25" spans="1:8" ht="15" thickBot="1" x14ac:dyDescent="0.25">
      <c r="A25" s="30"/>
      <c r="B25" s="215" t="s">
        <v>824</v>
      </c>
      <c r="C25" s="256">
        <v>1.05</v>
      </c>
      <c r="D25" s="256">
        <v>1.32</v>
      </c>
      <c r="E25" s="256">
        <v>1</v>
      </c>
      <c r="F25" s="256">
        <v>1.59</v>
      </c>
      <c r="G25" s="256">
        <v>1.42</v>
      </c>
      <c r="H25" s="30"/>
    </row>
    <row r="26" spans="1:8" ht="15" thickBot="1" x14ac:dyDescent="0.25">
      <c r="A26" s="30"/>
      <c r="B26" s="215" t="s">
        <v>825</v>
      </c>
      <c r="C26" s="257">
        <v>1.1000000000000001</v>
      </c>
      <c r="D26" s="257">
        <v>1.5</v>
      </c>
      <c r="E26" s="257">
        <v>1</v>
      </c>
      <c r="F26" s="257">
        <v>1.9</v>
      </c>
      <c r="G26" s="257">
        <v>1.66</v>
      </c>
      <c r="H26" s="30"/>
    </row>
    <row r="27" spans="1:8" ht="15" thickBot="1" x14ac:dyDescent="0.25">
      <c r="A27" s="30"/>
      <c r="B27" s="215" t="s">
        <v>826</v>
      </c>
      <c r="C27" s="256">
        <v>1</v>
      </c>
      <c r="D27" s="256">
        <v>1.04</v>
      </c>
      <c r="E27" s="256">
        <v>1</v>
      </c>
      <c r="F27" s="256">
        <v>1.07</v>
      </c>
      <c r="G27" s="256">
        <v>1.05</v>
      </c>
      <c r="H27" s="30"/>
    </row>
    <row r="28" spans="1:8" ht="15" thickBot="1" x14ac:dyDescent="0.25">
      <c r="A28" s="30"/>
      <c r="B28" s="215" t="s">
        <v>827</v>
      </c>
      <c r="C28" s="257">
        <v>1.05</v>
      </c>
      <c r="D28" s="257">
        <v>1.1100000000000001</v>
      </c>
      <c r="E28" s="257">
        <v>1</v>
      </c>
      <c r="F28" s="257">
        <v>1.18</v>
      </c>
      <c r="G28" s="257">
        <v>1.1399999999999999</v>
      </c>
      <c r="H28" s="30"/>
    </row>
    <row r="29" spans="1:8" ht="15" thickBot="1" x14ac:dyDescent="0.25">
      <c r="A29" s="30"/>
      <c r="B29" s="215" t="s">
        <v>828</v>
      </c>
      <c r="C29" s="256">
        <v>1.1000000000000001</v>
      </c>
      <c r="D29" s="256">
        <v>1.19</v>
      </c>
      <c r="E29" s="256">
        <v>1</v>
      </c>
      <c r="F29" s="256">
        <v>1.29</v>
      </c>
      <c r="G29" s="256">
        <v>1.23</v>
      </c>
      <c r="H29" s="30"/>
    </row>
    <row r="30" spans="1:8" x14ac:dyDescent="0.2">
      <c r="A30" s="30"/>
      <c r="B30" s="30"/>
      <c r="C30" s="30"/>
      <c r="D30" s="30"/>
      <c r="E30" s="30"/>
      <c r="F30" s="30"/>
      <c r="G30" s="30"/>
      <c r="H30" s="30"/>
    </row>
    <row r="31" spans="1:8" x14ac:dyDescent="0.2">
      <c r="A31" s="30"/>
      <c r="B31" s="243"/>
      <c r="C31" s="243"/>
      <c r="D31" s="243"/>
      <c r="E31" s="243"/>
      <c r="F31" s="243"/>
      <c r="G31" s="243"/>
      <c r="H31" s="243"/>
    </row>
  </sheetData>
  <mergeCells count="4">
    <mergeCell ref="B3:G3"/>
    <mergeCell ref="B4:G4"/>
    <mergeCell ref="B5:G5"/>
    <mergeCell ref="B6:G6"/>
  </mergeCells>
  <hyperlinks>
    <hyperlink ref="B1" location="'Assumptions Summary'!A1" display="Go to Assumptions Summary" xr:uid="{E5366FD0-CD6F-4BF7-A1A4-ED165677C9F9}"/>
  </hyperlink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2A1CF-FCB1-443A-A0F6-F8A1DABBDDF6}">
  <sheetPr>
    <tabColor theme="2" tint="0.79998168889431442"/>
  </sheetPr>
  <dimension ref="A1:CD611"/>
  <sheetViews>
    <sheetView showGridLines="0" workbookViewId="0"/>
  </sheetViews>
  <sheetFormatPr defaultColWidth="8.625" defaultRowHeight="14.25" x14ac:dyDescent="0.2"/>
  <cols>
    <col min="1" max="1" width="3.625" style="244" customWidth="1"/>
    <col min="2" max="2" width="36.75" style="244" customWidth="1"/>
    <col min="3" max="3" width="26.75" style="244" customWidth="1"/>
    <col min="4" max="4" width="10.625" style="244" customWidth="1"/>
    <col min="5" max="5" width="18.25" style="244" customWidth="1"/>
    <col min="6" max="6" width="10.625" style="244" customWidth="1"/>
    <col min="7" max="33" width="11.5" style="244" customWidth="1"/>
    <col min="34" max="34" width="11.5" style="248" customWidth="1"/>
    <col min="35" max="38" width="11.5" style="253" customWidth="1"/>
    <col min="39" max="39" width="3.75" style="253" customWidth="1"/>
    <col min="40" max="77" width="8.625" style="253"/>
    <col min="78" max="16384" width="8.625" style="244"/>
  </cols>
  <sheetData>
    <row r="1" spans="1:82" s="253" customFormat="1" ht="12.75" x14ac:dyDescent="0.2">
      <c r="A1" s="248"/>
      <c r="B1" s="292" t="s">
        <v>1127</v>
      </c>
      <c r="C1" s="248"/>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row>
    <row r="2" spans="1:82" s="253" customFormat="1" ht="20.25" thickBot="1" x14ac:dyDescent="0.35">
      <c r="A2" s="248"/>
      <c r="B2" s="249" t="s">
        <v>1252</v>
      </c>
      <c r="C2" s="249"/>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row>
    <row r="3" spans="1:82" s="253" customFormat="1" ht="13.5" thickTop="1" x14ac:dyDescent="0.2">
      <c r="A3" s="248"/>
      <c r="B3" s="254" t="s">
        <v>1251</v>
      </c>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row>
    <row r="4" spans="1:82" s="253" customFormat="1" ht="12.75" x14ac:dyDescent="0.2">
      <c r="A4" s="248"/>
      <c r="B4" s="254" t="s">
        <v>1286</v>
      </c>
      <c r="C4" s="248"/>
      <c r="D4" s="248"/>
      <c r="E4" s="248"/>
      <c r="F4" s="248"/>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row>
    <row r="5" spans="1:82" s="253" customFormat="1" ht="12.75" x14ac:dyDescent="0.2">
      <c r="A5" s="248"/>
      <c r="B5" s="254"/>
      <c r="C5" s="248"/>
      <c r="D5" s="248"/>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row>
    <row r="6" spans="1:82" s="253" customFormat="1" ht="13.5" thickBot="1" x14ac:dyDescent="0.25">
      <c r="A6" s="248"/>
      <c r="B6" s="248"/>
      <c r="C6" s="248"/>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row>
    <row r="7" spans="1:82" s="253" customFormat="1" ht="29.25" thickBot="1" x14ac:dyDescent="0.25">
      <c r="A7" s="248"/>
      <c r="B7" s="246" t="s">
        <v>1016</v>
      </c>
      <c r="C7" s="246" t="s">
        <v>1017</v>
      </c>
      <c r="D7" s="246" t="s">
        <v>274</v>
      </c>
      <c r="E7" s="246" t="s">
        <v>871</v>
      </c>
      <c r="F7" s="246" t="s">
        <v>980</v>
      </c>
      <c r="G7" s="246" t="s">
        <v>2</v>
      </c>
      <c r="H7" s="246" t="s">
        <v>3</v>
      </c>
      <c r="I7" s="246" t="s">
        <v>4</v>
      </c>
      <c r="J7" s="246" t="s">
        <v>5</v>
      </c>
      <c r="K7" s="246" t="s">
        <v>6</v>
      </c>
      <c r="L7" s="246" t="s">
        <v>7</v>
      </c>
      <c r="M7" s="246" t="s">
        <v>8</v>
      </c>
      <c r="N7" s="246" t="s">
        <v>9</v>
      </c>
      <c r="O7" s="246" t="s">
        <v>10</v>
      </c>
      <c r="P7" s="246" t="s">
        <v>11</v>
      </c>
      <c r="Q7" s="246" t="s">
        <v>12</v>
      </c>
      <c r="R7" s="246" t="s">
        <v>0</v>
      </c>
      <c r="S7" s="246" t="s">
        <v>18</v>
      </c>
      <c r="T7" s="246" t="s">
        <v>19</v>
      </c>
      <c r="U7" s="246" t="s">
        <v>20</v>
      </c>
      <c r="V7" s="246" t="s">
        <v>21</v>
      </c>
      <c r="W7" s="246" t="s">
        <v>22</v>
      </c>
      <c r="X7" s="246" t="s">
        <v>23</v>
      </c>
      <c r="Y7" s="246" t="s">
        <v>24</v>
      </c>
      <c r="Z7" s="246" t="s">
        <v>25</v>
      </c>
      <c r="AA7" s="246" t="s">
        <v>26</v>
      </c>
      <c r="AB7" s="246" t="s">
        <v>27</v>
      </c>
      <c r="AC7" s="246" t="s">
        <v>28</v>
      </c>
      <c r="AD7" s="246" t="s">
        <v>29</v>
      </c>
      <c r="AE7" s="246" t="s">
        <v>30</v>
      </c>
      <c r="AF7" s="246" t="s">
        <v>31</v>
      </c>
      <c r="AG7" s="246" t="s">
        <v>32</v>
      </c>
      <c r="AH7" s="246" t="s">
        <v>33</v>
      </c>
      <c r="AI7" s="246" t="s">
        <v>34</v>
      </c>
      <c r="AJ7" s="246" t="s">
        <v>35</v>
      </c>
      <c r="AK7" s="246" t="s">
        <v>36</v>
      </c>
      <c r="AL7" s="281" t="s">
        <v>37</v>
      </c>
      <c r="AM7" s="248"/>
      <c r="CD7" s="244"/>
    </row>
    <row r="8" spans="1:82" s="253" customFormat="1" ht="15" thickBot="1" x14ac:dyDescent="0.25">
      <c r="A8" s="248"/>
      <c r="B8" s="247" t="s">
        <v>851</v>
      </c>
      <c r="C8" s="247" t="s">
        <v>104</v>
      </c>
      <c r="D8" s="247" t="s">
        <v>325</v>
      </c>
      <c r="E8" s="247" t="s">
        <v>812</v>
      </c>
      <c r="F8" s="247" t="s">
        <v>981</v>
      </c>
      <c r="G8" s="251">
        <v>1548.0940254129605</v>
      </c>
      <c r="H8" s="251">
        <v>1432.3586010165184</v>
      </c>
      <c r="I8" s="251">
        <v>1247.6066391359593</v>
      </c>
      <c r="J8" s="251">
        <v>1187.0844447268105</v>
      </c>
      <c r="K8" s="251">
        <v>1133.994800508259</v>
      </c>
      <c r="L8" s="251">
        <v>1092.5848780177889</v>
      </c>
      <c r="M8" s="251">
        <v>1051.1749555273188</v>
      </c>
      <c r="N8" s="251">
        <v>1016.1357903430749</v>
      </c>
      <c r="O8" s="251">
        <v>983.22021092757302</v>
      </c>
      <c r="P8" s="251">
        <v>946.057459974587</v>
      </c>
      <c r="Q8" s="251">
        <v>913.14188055908494</v>
      </c>
      <c r="R8" s="251">
        <v>883.41167979669626</v>
      </c>
      <c r="S8" s="251">
        <v>855.8050648030495</v>
      </c>
      <c r="T8" s="251">
        <v>840.93996442185517</v>
      </c>
      <c r="U8" s="251">
        <v>821.82769250317665</v>
      </c>
      <c r="V8" s="251">
        <v>801.653627700127</v>
      </c>
      <c r="W8" s="251">
        <v>795.28287039390091</v>
      </c>
      <c r="X8" s="251">
        <v>765.552669631512</v>
      </c>
      <c r="Y8" s="251">
        <v>755.99653367217275</v>
      </c>
      <c r="Z8" s="251">
        <v>746.44039771283349</v>
      </c>
      <c r="AA8" s="251">
        <v>740.06964040660728</v>
      </c>
      <c r="AB8" s="251">
        <v>730.51350444726802</v>
      </c>
      <c r="AC8" s="251">
        <v>708.21585387547645</v>
      </c>
      <c r="AD8" s="251">
        <v>686.97999618805591</v>
      </c>
      <c r="AE8" s="251">
        <v>667.86772426937728</v>
      </c>
      <c r="AF8" s="251">
        <v>648.75545235069876</v>
      </c>
      <c r="AG8" s="251">
        <v>630.70497331639137</v>
      </c>
      <c r="AH8" s="251">
        <v>613.71628716645489</v>
      </c>
      <c r="AI8" s="251">
        <v>605.22194409148665</v>
      </c>
      <c r="AJ8" s="251">
        <v>594.60401524777637</v>
      </c>
      <c r="AK8" s="251">
        <v>579.73891486658192</v>
      </c>
      <c r="AL8" s="251">
        <v>576.55353621346876</v>
      </c>
      <c r="AM8" s="248"/>
      <c r="CD8" s="244"/>
    </row>
    <row r="9" spans="1:82" s="253" customFormat="1" ht="15" thickBot="1" x14ac:dyDescent="0.25">
      <c r="A9" s="248"/>
      <c r="B9" s="247" t="s">
        <v>851</v>
      </c>
      <c r="C9" s="247" t="s">
        <v>107</v>
      </c>
      <c r="D9" s="247" t="s">
        <v>325</v>
      </c>
      <c r="E9" s="247" t="s">
        <v>812</v>
      </c>
      <c r="F9" s="247" t="s">
        <v>981</v>
      </c>
      <c r="G9" s="252">
        <v>1548.0940254129605</v>
      </c>
      <c r="H9" s="252">
        <v>1432.3586010165184</v>
      </c>
      <c r="I9" s="252">
        <v>1247.6066391359593</v>
      </c>
      <c r="J9" s="252">
        <v>1187.0844447268105</v>
      </c>
      <c r="K9" s="252">
        <v>1133.994800508259</v>
      </c>
      <c r="L9" s="252">
        <v>1092.5848780177889</v>
      </c>
      <c r="M9" s="252">
        <v>1051.1749555273188</v>
      </c>
      <c r="N9" s="252">
        <v>1016.1357903430749</v>
      </c>
      <c r="O9" s="252">
        <v>983.22021092757302</v>
      </c>
      <c r="P9" s="252">
        <v>946.057459974587</v>
      </c>
      <c r="Q9" s="252">
        <v>913.14188055908494</v>
      </c>
      <c r="R9" s="252">
        <v>883.41167979669626</v>
      </c>
      <c r="S9" s="252">
        <v>855.8050648030495</v>
      </c>
      <c r="T9" s="252">
        <v>840.93996442185517</v>
      </c>
      <c r="U9" s="252">
        <v>821.82769250317665</v>
      </c>
      <c r="V9" s="252">
        <v>801.653627700127</v>
      </c>
      <c r="W9" s="252">
        <v>795.28287039390091</v>
      </c>
      <c r="X9" s="252">
        <v>765.552669631512</v>
      </c>
      <c r="Y9" s="252">
        <v>755.99653367217275</v>
      </c>
      <c r="Z9" s="252">
        <v>746.44039771283349</v>
      </c>
      <c r="AA9" s="252">
        <v>740.06964040660728</v>
      </c>
      <c r="AB9" s="252">
        <v>730.51350444726802</v>
      </c>
      <c r="AC9" s="252">
        <v>708.21585387547645</v>
      </c>
      <c r="AD9" s="252">
        <v>686.97999618805591</v>
      </c>
      <c r="AE9" s="252">
        <v>667.86772426937728</v>
      </c>
      <c r="AF9" s="252">
        <v>648.75545235069876</v>
      </c>
      <c r="AG9" s="252">
        <v>630.70497331639137</v>
      </c>
      <c r="AH9" s="252">
        <v>613.71628716645489</v>
      </c>
      <c r="AI9" s="252">
        <v>605.22194409148665</v>
      </c>
      <c r="AJ9" s="252">
        <v>594.60401524777637</v>
      </c>
      <c r="AK9" s="252">
        <v>579.73891486658192</v>
      </c>
      <c r="AL9" s="252">
        <v>576.55353621346876</v>
      </c>
      <c r="AM9" s="248"/>
      <c r="CD9" s="244"/>
    </row>
    <row r="10" spans="1:82" s="253" customFormat="1" ht="15" thickBot="1" x14ac:dyDescent="0.25">
      <c r="A10" s="248"/>
      <c r="B10" s="247" t="s">
        <v>851</v>
      </c>
      <c r="C10" s="247" t="s">
        <v>430</v>
      </c>
      <c r="D10" s="247" t="s">
        <v>325</v>
      </c>
      <c r="E10" s="247" t="s">
        <v>811</v>
      </c>
      <c r="F10" s="247" t="s">
        <v>981</v>
      </c>
      <c r="G10" s="251">
        <v>1468.0318551461246</v>
      </c>
      <c r="H10" s="251">
        <v>1358.281874205845</v>
      </c>
      <c r="I10" s="251">
        <v>1183.0846569250318</v>
      </c>
      <c r="J10" s="251">
        <v>1125.6924650571791</v>
      </c>
      <c r="K10" s="251">
        <v>1075.3484371029226</v>
      </c>
      <c r="L10" s="251">
        <v>1036.0800952986024</v>
      </c>
      <c r="M10" s="251">
        <v>996.81175349428213</v>
      </c>
      <c r="N10" s="251">
        <v>963.58469504447271</v>
      </c>
      <c r="O10" s="251">
        <v>932.37139771283364</v>
      </c>
      <c r="P10" s="251">
        <v>897.13057814485387</v>
      </c>
      <c r="Q10" s="251">
        <v>865.91728081321469</v>
      </c>
      <c r="R10" s="251">
        <v>837.72462515883103</v>
      </c>
      <c r="S10" s="251">
        <v>811.54573062261761</v>
      </c>
      <c r="T10" s="251">
        <v>797.44940279542573</v>
      </c>
      <c r="U10" s="251">
        <v>779.32555273189337</v>
      </c>
      <c r="V10" s="251">
        <v>760.19482210927572</v>
      </c>
      <c r="W10" s="251">
        <v>754.15353875476501</v>
      </c>
      <c r="X10" s="251">
        <v>725.96088310038124</v>
      </c>
      <c r="Y10" s="251">
        <v>716.898958068615</v>
      </c>
      <c r="Z10" s="251">
        <v>707.83703303684888</v>
      </c>
      <c r="AA10" s="251">
        <v>701.79574968233794</v>
      </c>
      <c r="AB10" s="251">
        <v>692.73382465057182</v>
      </c>
      <c r="AC10" s="251">
        <v>671.58933290978405</v>
      </c>
      <c r="AD10" s="251">
        <v>651.45172172808145</v>
      </c>
      <c r="AE10" s="251">
        <v>633.32787166454887</v>
      </c>
      <c r="AF10" s="251">
        <v>615.20402160101651</v>
      </c>
      <c r="AG10" s="251">
        <v>598.08705209656932</v>
      </c>
      <c r="AH10" s="251">
        <v>581.9769631512072</v>
      </c>
      <c r="AI10" s="251">
        <v>573.92191867852614</v>
      </c>
      <c r="AJ10" s="251">
        <v>563.85311308767473</v>
      </c>
      <c r="AK10" s="251">
        <v>549.75678526048284</v>
      </c>
      <c r="AL10" s="251">
        <v>546.73614358322743</v>
      </c>
      <c r="AM10" s="248"/>
      <c r="CD10" s="244"/>
    </row>
    <row r="11" spans="1:82" s="253" customFormat="1" ht="15" thickBot="1" x14ac:dyDescent="0.25">
      <c r="A11" s="248"/>
      <c r="B11" s="247" t="s">
        <v>851</v>
      </c>
      <c r="C11" s="247" t="s">
        <v>431</v>
      </c>
      <c r="D11" s="247" t="s">
        <v>325</v>
      </c>
      <c r="E11" s="247" t="s">
        <v>811</v>
      </c>
      <c r="F11" s="247" t="s">
        <v>981</v>
      </c>
      <c r="G11" s="252">
        <v>1468.0318551461246</v>
      </c>
      <c r="H11" s="252">
        <v>1358.281874205845</v>
      </c>
      <c r="I11" s="252">
        <v>1183.0846569250318</v>
      </c>
      <c r="J11" s="252">
        <v>1125.6924650571791</v>
      </c>
      <c r="K11" s="252">
        <v>1075.3484371029226</v>
      </c>
      <c r="L11" s="252">
        <v>1036.0800952986024</v>
      </c>
      <c r="M11" s="252">
        <v>996.81175349428213</v>
      </c>
      <c r="N11" s="252">
        <v>963.58469504447271</v>
      </c>
      <c r="O11" s="252">
        <v>932.37139771283364</v>
      </c>
      <c r="P11" s="252">
        <v>897.13057814485387</v>
      </c>
      <c r="Q11" s="252">
        <v>865.91728081321469</v>
      </c>
      <c r="R11" s="252">
        <v>837.72462515883103</v>
      </c>
      <c r="S11" s="252">
        <v>811.54573062261761</v>
      </c>
      <c r="T11" s="252">
        <v>797.44940279542573</v>
      </c>
      <c r="U11" s="252">
        <v>779.32555273189337</v>
      </c>
      <c r="V11" s="252">
        <v>760.19482210927572</v>
      </c>
      <c r="W11" s="252">
        <v>754.15353875476501</v>
      </c>
      <c r="X11" s="252">
        <v>725.96088310038124</v>
      </c>
      <c r="Y11" s="252">
        <v>716.898958068615</v>
      </c>
      <c r="Z11" s="252">
        <v>707.83703303684888</v>
      </c>
      <c r="AA11" s="252">
        <v>701.79574968233794</v>
      </c>
      <c r="AB11" s="252">
        <v>692.73382465057182</v>
      </c>
      <c r="AC11" s="252">
        <v>671.58933290978405</v>
      </c>
      <c r="AD11" s="252">
        <v>651.45172172808145</v>
      </c>
      <c r="AE11" s="252">
        <v>633.32787166454887</v>
      </c>
      <c r="AF11" s="252">
        <v>615.20402160101651</v>
      </c>
      <c r="AG11" s="252">
        <v>598.08705209656932</v>
      </c>
      <c r="AH11" s="252">
        <v>581.9769631512072</v>
      </c>
      <c r="AI11" s="252">
        <v>573.92191867852614</v>
      </c>
      <c r="AJ11" s="252">
        <v>563.85311308767473</v>
      </c>
      <c r="AK11" s="252">
        <v>549.75678526048284</v>
      </c>
      <c r="AL11" s="252">
        <v>546.73614358322743</v>
      </c>
      <c r="AM11" s="248"/>
      <c r="CD11" s="244"/>
    </row>
    <row r="12" spans="1:82" s="253" customFormat="1" ht="15" thickBot="1" x14ac:dyDescent="0.25">
      <c r="A12" s="248"/>
      <c r="B12" s="247" t="s">
        <v>851</v>
      </c>
      <c r="C12" s="247" t="s">
        <v>1074</v>
      </c>
      <c r="D12" s="247" t="s">
        <v>325</v>
      </c>
      <c r="E12" s="247" t="s">
        <v>812</v>
      </c>
      <c r="F12" s="247" t="s">
        <v>981</v>
      </c>
      <c r="G12" s="251">
        <v>1548.0940254129605</v>
      </c>
      <c r="H12" s="251">
        <v>1432.3586010165184</v>
      </c>
      <c r="I12" s="251">
        <v>1247.6066391359593</v>
      </c>
      <c r="J12" s="251">
        <v>1187.0844447268105</v>
      </c>
      <c r="K12" s="251">
        <v>1133.994800508259</v>
      </c>
      <c r="L12" s="251">
        <v>1092.5848780177889</v>
      </c>
      <c r="M12" s="251">
        <v>1051.1749555273188</v>
      </c>
      <c r="N12" s="251">
        <v>1016.1357903430749</v>
      </c>
      <c r="O12" s="251">
        <v>983.22021092757302</v>
      </c>
      <c r="P12" s="251">
        <v>946.057459974587</v>
      </c>
      <c r="Q12" s="251">
        <v>913.14188055908494</v>
      </c>
      <c r="R12" s="251">
        <v>883.41167979669626</v>
      </c>
      <c r="S12" s="251">
        <v>855.8050648030495</v>
      </c>
      <c r="T12" s="251">
        <v>840.93996442185517</v>
      </c>
      <c r="U12" s="251">
        <v>821.82769250317665</v>
      </c>
      <c r="V12" s="251">
        <v>801.653627700127</v>
      </c>
      <c r="W12" s="251">
        <v>795.28287039390091</v>
      </c>
      <c r="X12" s="251">
        <v>765.552669631512</v>
      </c>
      <c r="Y12" s="251">
        <v>755.99653367217275</v>
      </c>
      <c r="Z12" s="251">
        <v>746.44039771283349</v>
      </c>
      <c r="AA12" s="251">
        <v>740.06964040660728</v>
      </c>
      <c r="AB12" s="251">
        <v>730.51350444726802</v>
      </c>
      <c r="AC12" s="251">
        <v>708.21585387547645</v>
      </c>
      <c r="AD12" s="251">
        <v>686.97999618805591</v>
      </c>
      <c r="AE12" s="251">
        <v>667.86772426937728</v>
      </c>
      <c r="AF12" s="251">
        <v>648.75545235069876</v>
      </c>
      <c r="AG12" s="251">
        <v>630.70497331639137</v>
      </c>
      <c r="AH12" s="251">
        <v>613.71628716645489</v>
      </c>
      <c r="AI12" s="251">
        <v>605.22194409148665</v>
      </c>
      <c r="AJ12" s="251">
        <v>594.60401524777637</v>
      </c>
      <c r="AK12" s="251">
        <v>579.73891486658192</v>
      </c>
      <c r="AL12" s="251">
        <v>576.55353621346876</v>
      </c>
      <c r="AM12" s="248"/>
      <c r="CD12" s="244"/>
    </row>
    <row r="13" spans="1:82" s="253" customFormat="1" ht="15" thickBot="1" x14ac:dyDescent="0.25">
      <c r="A13" s="248"/>
      <c r="B13" s="247" t="s">
        <v>851</v>
      </c>
      <c r="C13" s="247" t="s">
        <v>1075</v>
      </c>
      <c r="D13" s="247" t="s">
        <v>325</v>
      </c>
      <c r="E13" s="247" t="s">
        <v>811</v>
      </c>
      <c r="F13" s="247" t="s">
        <v>981</v>
      </c>
      <c r="G13" s="252">
        <v>1468.0318551461246</v>
      </c>
      <c r="H13" s="252">
        <v>1358.281874205845</v>
      </c>
      <c r="I13" s="252">
        <v>1183.0846569250318</v>
      </c>
      <c r="J13" s="252">
        <v>1125.6924650571791</v>
      </c>
      <c r="K13" s="252">
        <v>1075.3484371029226</v>
      </c>
      <c r="L13" s="252">
        <v>1036.0800952986024</v>
      </c>
      <c r="M13" s="252">
        <v>996.81175349428213</v>
      </c>
      <c r="N13" s="252">
        <v>963.58469504447271</v>
      </c>
      <c r="O13" s="252">
        <v>932.37139771283364</v>
      </c>
      <c r="P13" s="252">
        <v>897.13057814485387</v>
      </c>
      <c r="Q13" s="252">
        <v>865.91728081321469</v>
      </c>
      <c r="R13" s="252">
        <v>837.72462515883103</v>
      </c>
      <c r="S13" s="252">
        <v>811.54573062261761</v>
      </c>
      <c r="T13" s="252">
        <v>797.44940279542573</v>
      </c>
      <c r="U13" s="252">
        <v>779.32555273189337</v>
      </c>
      <c r="V13" s="252">
        <v>760.19482210927572</v>
      </c>
      <c r="W13" s="252">
        <v>754.15353875476501</v>
      </c>
      <c r="X13" s="252">
        <v>725.96088310038124</v>
      </c>
      <c r="Y13" s="252">
        <v>716.898958068615</v>
      </c>
      <c r="Z13" s="252">
        <v>707.83703303684888</v>
      </c>
      <c r="AA13" s="252">
        <v>701.79574968233794</v>
      </c>
      <c r="AB13" s="252">
        <v>692.73382465057182</v>
      </c>
      <c r="AC13" s="252">
        <v>671.58933290978405</v>
      </c>
      <c r="AD13" s="252">
        <v>651.45172172808145</v>
      </c>
      <c r="AE13" s="252">
        <v>633.32787166454887</v>
      </c>
      <c r="AF13" s="252">
        <v>615.20402160101651</v>
      </c>
      <c r="AG13" s="252">
        <v>598.08705209656932</v>
      </c>
      <c r="AH13" s="252">
        <v>581.9769631512072</v>
      </c>
      <c r="AI13" s="252">
        <v>573.92191867852614</v>
      </c>
      <c r="AJ13" s="252">
        <v>563.85311308767473</v>
      </c>
      <c r="AK13" s="252">
        <v>549.75678526048284</v>
      </c>
      <c r="AL13" s="252">
        <v>546.73614358322743</v>
      </c>
      <c r="AM13" s="248"/>
      <c r="CD13" s="244"/>
    </row>
    <row r="14" spans="1:82" s="253" customFormat="1" ht="15" thickBot="1" x14ac:dyDescent="0.25">
      <c r="A14" s="248"/>
      <c r="B14" s="247" t="s">
        <v>851</v>
      </c>
      <c r="C14" s="247" t="s">
        <v>148</v>
      </c>
      <c r="D14" s="247" t="s">
        <v>199</v>
      </c>
      <c r="E14" s="247" t="s">
        <v>816</v>
      </c>
      <c r="F14" s="247" t="s">
        <v>981</v>
      </c>
      <c r="G14" s="251">
        <v>1626.2368970775096</v>
      </c>
      <c r="H14" s="251">
        <v>1504.6595158831005</v>
      </c>
      <c r="I14" s="251">
        <v>1310.5818614993648</v>
      </c>
      <c r="J14" s="251">
        <v>1247.004698856417</v>
      </c>
      <c r="K14" s="251">
        <v>1191.2352579415503</v>
      </c>
      <c r="L14" s="251">
        <v>1147.7350940279543</v>
      </c>
      <c r="M14" s="251">
        <v>1104.2349301143586</v>
      </c>
      <c r="N14" s="251">
        <v>1067.4270991105466</v>
      </c>
      <c r="O14" s="251">
        <v>1032.8500457433292</v>
      </c>
      <c r="P14" s="251">
        <v>993.81143710292258</v>
      </c>
      <c r="Q14" s="251">
        <v>959.23438373570525</v>
      </c>
      <c r="R14" s="251">
        <v>928.00349682338003</v>
      </c>
      <c r="S14" s="251">
        <v>899.00338754764948</v>
      </c>
      <c r="T14" s="251">
        <v>883.38794409148682</v>
      </c>
      <c r="U14" s="251">
        <v>863.31094536213482</v>
      </c>
      <c r="V14" s="251">
        <v>842.11855781448548</v>
      </c>
      <c r="W14" s="251">
        <v>835.4262249047016</v>
      </c>
      <c r="X14" s="251">
        <v>804.19533799237627</v>
      </c>
      <c r="Y14" s="251">
        <v>794.15683862770027</v>
      </c>
      <c r="Z14" s="251">
        <v>784.11833926302427</v>
      </c>
      <c r="AA14" s="251">
        <v>777.42600635324015</v>
      </c>
      <c r="AB14" s="251">
        <v>767.38750698856427</v>
      </c>
      <c r="AC14" s="251">
        <v>743.96434180432038</v>
      </c>
      <c r="AD14" s="251">
        <v>721.65656543837372</v>
      </c>
      <c r="AE14" s="251">
        <v>701.57956670902161</v>
      </c>
      <c r="AF14" s="251">
        <v>681.50256797966972</v>
      </c>
      <c r="AG14" s="251">
        <v>662.54095806861517</v>
      </c>
      <c r="AH14" s="251">
        <v>644.69473697585784</v>
      </c>
      <c r="AI14" s="251">
        <v>635.77162642947917</v>
      </c>
      <c r="AJ14" s="251">
        <v>624.61773824650584</v>
      </c>
      <c r="AK14" s="251">
        <v>609.00229479034317</v>
      </c>
      <c r="AL14" s="251">
        <v>605.65612833545117</v>
      </c>
      <c r="AM14" s="248"/>
      <c r="CD14" s="244"/>
    </row>
    <row r="15" spans="1:82" s="253" customFormat="1" ht="15" thickBot="1" x14ac:dyDescent="0.25">
      <c r="A15" s="248"/>
      <c r="B15" s="247" t="s">
        <v>851</v>
      </c>
      <c r="C15" s="247" t="s">
        <v>1077</v>
      </c>
      <c r="D15" s="247" t="s">
        <v>199</v>
      </c>
      <c r="E15" s="247" t="s">
        <v>816</v>
      </c>
      <c r="F15" s="247" t="s">
        <v>981</v>
      </c>
      <c r="G15" s="252">
        <v>1626.2368970775096</v>
      </c>
      <c r="H15" s="252">
        <v>1504.6595158831005</v>
      </c>
      <c r="I15" s="252">
        <v>1310.5818614993648</v>
      </c>
      <c r="J15" s="252">
        <v>1247.004698856417</v>
      </c>
      <c r="K15" s="252">
        <v>1191.2352579415503</v>
      </c>
      <c r="L15" s="252">
        <v>1147.7350940279543</v>
      </c>
      <c r="M15" s="252">
        <v>1104.2349301143586</v>
      </c>
      <c r="N15" s="252">
        <v>1067.4270991105466</v>
      </c>
      <c r="O15" s="252">
        <v>1032.8500457433292</v>
      </c>
      <c r="P15" s="252">
        <v>993.81143710292258</v>
      </c>
      <c r="Q15" s="252">
        <v>959.23438373570525</v>
      </c>
      <c r="R15" s="252">
        <v>928.00349682338003</v>
      </c>
      <c r="S15" s="252">
        <v>899.00338754764948</v>
      </c>
      <c r="T15" s="252">
        <v>883.38794409148682</v>
      </c>
      <c r="U15" s="252">
        <v>863.31094536213482</v>
      </c>
      <c r="V15" s="252">
        <v>842.11855781448548</v>
      </c>
      <c r="W15" s="252">
        <v>835.4262249047016</v>
      </c>
      <c r="X15" s="252">
        <v>804.19533799237627</v>
      </c>
      <c r="Y15" s="252">
        <v>794.15683862770027</v>
      </c>
      <c r="Z15" s="252">
        <v>784.11833926302427</v>
      </c>
      <c r="AA15" s="252">
        <v>777.42600635324015</v>
      </c>
      <c r="AB15" s="252">
        <v>767.38750698856427</v>
      </c>
      <c r="AC15" s="252">
        <v>743.96434180432038</v>
      </c>
      <c r="AD15" s="252">
        <v>721.65656543837372</v>
      </c>
      <c r="AE15" s="252">
        <v>701.57956670902161</v>
      </c>
      <c r="AF15" s="252">
        <v>681.50256797966972</v>
      </c>
      <c r="AG15" s="252">
        <v>662.54095806861517</v>
      </c>
      <c r="AH15" s="252">
        <v>644.69473697585784</v>
      </c>
      <c r="AI15" s="252">
        <v>635.77162642947917</v>
      </c>
      <c r="AJ15" s="252">
        <v>624.61773824650584</v>
      </c>
      <c r="AK15" s="252">
        <v>609.00229479034317</v>
      </c>
      <c r="AL15" s="252">
        <v>605.65612833545117</v>
      </c>
      <c r="AM15" s="248"/>
      <c r="CD15" s="244"/>
    </row>
    <row r="16" spans="1:82" s="253" customFormat="1" ht="15" thickBot="1" x14ac:dyDescent="0.25">
      <c r="A16" s="248"/>
      <c r="B16" s="247" t="s">
        <v>851</v>
      </c>
      <c r="C16" s="247" t="s">
        <v>470</v>
      </c>
      <c r="D16" s="247" t="s">
        <v>199</v>
      </c>
      <c r="E16" s="247" t="s">
        <v>816</v>
      </c>
      <c r="F16" s="247" t="s">
        <v>981</v>
      </c>
      <c r="G16" s="251">
        <v>1626.2368970775096</v>
      </c>
      <c r="H16" s="251">
        <v>1504.6595158831005</v>
      </c>
      <c r="I16" s="251">
        <v>1310.5818614993648</v>
      </c>
      <c r="J16" s="251">
        <v>1247.004698856417</v>
      </c>
      <c r="K16" s="251">
        <v>1191.2352579415503</v>
      </c>
      <c r="L16" s="251">
        <v>1147.7350940279543</v>
      </c>
      <c r="M16" s="251">
        <v>1104.2349301143586</v>
      </c>
      <c r="N16" s="251">
        <v>1067.4270991105466</v>
      </c>
      <c r="O16" s="251">
        <v>1032.8500457433292</v>
      </c>
      <c r="P16" s="251">
        <v>993.81143710292258</v>
      </c>
      <c r="Q16" s="251">
        <v>959.23438373570525</v>
      </c>
      <c r="R16" s="251">
        <v>928.00349682338003</v>
      </c>
      <c r="S16" s="251">
        <v>899.00338754764948</v>
      </c>
      <c r="T16" s="251">
        <v>883.38794409148682</v>
      </c>
      <c r="U16" s="251">
        <v>863.31094536213482</v>
      </c>
      <c r="V16" s="251">
        <v>842.11855781448548</v>
      </c>
      <c r="W16" s="251">
        <v>835.4262249047016</v>
      </c>
      <c r="X16" s="251">
        <v>804.19533799237627</v>
      </c>
      <c r="Y16" s="251">
        <v>794.15683862770027</v>
      </c>
      <c r="Z16" s="251">
        <v>784.11833926302427</v>
      </c>
      <c r="AA16" s="251">
        <v>777.42600635324015</v>
      </c>
      <c r="AB16" s="251">
        <v>767.38750698856427</v>
      </c>
      <c r="AC16" s="251">
        <v>743.96434180432038</v>
      </c>
      <c r="AD16" s="251">
        <v>721.65656543837372</v>
      </c>
      <c r="AE16" s="251">
        <v>701.57956670902161</v>
      </c>
      <c r="AF16" s="251">
        <v>681.50256797966972</v>
      </c>
      <c r="AG16" s="251">
        <v>662.54095806861517</v>
      </c>
      <c r="AH16" s="251">
        <v>644.69473697585784</v>
      </c>
      <c r="AI16" s="251">
        <v>635.77162642947917</v>
      </c>
      <c r="AJ16" s="251">
        <v>624.61773824650584</v>
      </c>
      <c r="AK16" s="251">
        <v>609.00229479034317</v>
      </c>
      <c r="AL16" s="251">
        <v>605.65612833545117</v>
      </c>
      <c r="AM16" s="248"/>
      <c r="CD16" s="244"/>
    </row>
    <row r="17" spans="1:82" s="253" customFormat="1" ht="15" thickBot="1" x14ac:dyDescent="0.25">
      <c r="A17" s="248"/>
      <c r="B17" s="247" t="s">
        <v>851</v>
      </c>
      <c r="C17" s="247" t="s">
        <v>1076</v>
      </c>
      <c r="D17" s="247" t="s">
        <v>199</v>
      </c>
      <c r="E17" s="247" t="s">
        <v>815</v>
      </c>
      <c r="F17" s="247" t="s">
        <v>981</v>
      </c>
      <c r="G17" s="252">
        <v>1550.9729733163913</v>
      </c>
      <c r="H17" s="252">
        <v>1435.0223189326557</v>
      </c>
      <c r="I17" s="252">
        <v>1249.9267789072426</v>
      </c>
      <c r="J17" s="252">
        <v>1189.2920330368488</v>
      </c>
      <c r="K17" s="252">
        <v>1136.1036594663278</v>
      </c>
      <c r="L17" s="252">
        <v>1094.6167280813213</v>
      </c>
      <c r="M17" s="252">
        <v>1053.1297966963152</v>
      </c>
      <c r="N17" s="252">
        <v>1018.0254701397712</v>
      </c>
      <c r="O17" s="252">
        <v>985.04867852604832</v>
      </c>
      <c r="P17" s="252">
        <v>947.81681702668357</v>
      </c>
      <c r="Q17" s="252">
        <v>914.84002541296047</v>
      </c>
      <c r="R17" s="252">
        <v>885.05453621346885</v>
      </c>
      <c r="S17" s="252">
        <v>857.39658195679795</v>
      </c>
      <c r="T17" s="252">
        <v>842.50383735705213</v>
      </c>
      <c r="U17" s="252">
        <v>823.35602287166455</v>
      </c>
      <c r="V17" s="252">
        <v>803.14444091486655</v>
      </c>
      <c r="W17" s="252">
        <v>796.76183608640406</v>
      </c>
      <c r="X17" s="252">
        <v>766.97634688691232</v>
      </c>
      <c r="Y17" s="252">
        <v>757.40243964421859</v>
      </c>
      <c r="Z17" s="252">
        <v>747.82853240152474</v>
      </c>
      <c r="AA17" s="252">
        <v>741.44592757306214</v>
      </c>
      <c r="AB17" s="252">
        <v>731.8720203303684</v>
      </c>
      <c r="AC17" s="252">
        <v>709.53290343074968</v>
      </c>
      <c r="AD17" s="252">
        <v>688.25755400254138</v>
      </c>
      <c r="AE17" s="252">
        <v>669.10973951715368</v>
      </c>
      <c r="AF17" s="252">
        <v>649.9619250317661</v>
      </c>
      <c r="AG17" s="252">
        <v>631.87787801778904</v>
      </c>
      <c r="AH17" s="252">
        <v>614.8575984752224</v>
      </c>
      <c r="AI17" s="252">
        <v>606.34745870393908</v>
      </c>
      <c r="AJ17" s="252">
        <v>595.70978398983482</v>
      </c>
      <c r="AK17" s="252">
        <v>580.81703939008889</v>
      </c>
      <c r="AL17" s="252">
        <v>577.62573697585765</v>
      </c>
      <c r="AM17" s="248"/>
      <c r="CD17" s="244"/>
    </row>
    <row r="18" spans="1:82" ht="15" thickBot="1" x14ac:dyDescent="0.25">
      <c r="A18" s="248"/>
      <c r="B18" s="255" t="s">
        <v>851</v>
      </c>
      <c r="C18" s="255" t="s">
        <v>459</v>
      </c>
      <c r="D18" s="255" t="s">
        <v>199</v>
      </c>
      <c r="E18" s="255" t="s">
        <v>814</v>
      </c>
      <c r="F18" s="255" t="s">
        <v>981</v>
      </c>
      <c r="G18" s="251">
        <v>1475.7090495552732</v>
      </c>
      <c r="H18" s="251">
        <v>1365.3851219822109</v>
      </c>
      <c r="I18" s="251">
        <v>1189.2716963151206</v>
      </c>
      <c r="J18" s="251">
        <v>1131.5793672172808</v>
      </c>
      <c r="K18" s="251">
        <v>1080.9720609911055</v>
      </c>
      <c r="L18" s="251">
        <v>1041.4983621346887</v>
      </c>
      <c r="M18" s="251">
        <v>1002.024663278272</v>
      </c>
      <c r="N18" s="251">
        <v>968.62384116899614</v>
      </c>
      <c r="O18" s="251">
        <v>937.24731130876751</v>
      </c>
      <c r="P18" s="251">
        <v>901.82219695044466</v>
      </c>
      <c r="Q18" s="251">
        <v>870.44566709021592</v>
      </c>
      <c r="R18" s="251">
        <v>842.10557560355778</v>
      </c>
      <c r="S18" s="251">
        <v>815.78977636594664</v>
      </c>
      <c r="T18" s="251">
        <v>801.61973062261757</v>
      </c>
      <c r="U18" s="251">
        <v>783.4011003811944</v>
      </c>
      <c r="V18" s="251">
        <v>764.17032401524773</v>
      </c>
      <c r="W18" s="251">
        <v>758.09744726810675</v>
      </c>
      <c r="X18" s="251">
        <v>729.7573557814485</v>
      </c>
      <c r="Y18" s="251">
        <v>720.64804066073702</v>
      </c>
      <c r="Z18" s="251">
        <v>711.53872554002544</v>
      </c>
      <c r="AA18" s="251">
        <v>705.46584879288434</v>
      </c>
      <c r="AB18" s="251">
        <v>696.35653367217276</v>
      </c>
      <c r="AC18" s="251">
        <v>675.10146505717921</v>
      </c>
      <c r="AD18" s="251">
        <v>654.85854256670905</v>
      </c>
      <c r="AE18" s="251">
        <v>636.63991232528588</v>
      </c>
      <c r="AF18" s="251">
        <v>618.42128208386271</v>
      </c>
      <c r="AG18" s="251">
        <v>601.21479796696315</v>
      </c>
      <c r="AH18" s="251">
        <v>585.02045997458708</v>
      </c>
      <c r="AI18" s="251">
        <v>576.92329097839911</v>
      </c>
      <c r="AJ18" s="251">
        <v>566.80182973316391</v>
      </c>
      <c r="AK18" s="251">
        <v>552.63178398983484</v>
      </c>
      <c r="AL18" s="251">
        <v>549.59534561626424</v>
      </c>
      <c r="AM18" s="248"/>
      <c r="BZ18" s="253"/>
      <c r="CA18" s="253"/>
      <c r="CB18" s="253"/>
      <c r="CC18" s="253"/>
    </row>
    <row r="19" spans="1:82" ht="15" thickBot="1" x14ac:dyDescent="0.25">
      <c r="A19" s="248"/>
      <c r="B19" s="255" t="s">
        <v>851</v>
      </c>
      <c r="C19" s="255" t="s">
        <v>472</v>
      </c>
      <c r="D19" s="255" t="s">
        <v>199</v>
      </c>
      <c r="E19" s="255" t="s">
        <v>816</v>
      </c>
      <c r="F19" s="255" t="s">
        <v>981</v>
      </c>
      <c r="G19" s="252">
        <v>1626.2368970775096</v>
      </c>
      <c r="H19" s="252">
        <v>1504.6595158831005</v>
      </c>
      <c r="I19" s="252">
        <v>1310.5818614993648</v>
      </c>
      <c r="J19" s="252">
        <v>1247.004698856417</v>
      </c>
      <c r="K19" s="252">
        <v>1191.2352579415503</v>
      </c>
      <c r="L19" s="252">
        <v>1147.7350940279543</v>
      </c>
      <c r="M19" s="252">
        <v>1104.2349301143586</v>
      </c>
      <c r="N19" s="252">
        <v>1067.4270991105466</v>
      </c>
      <c r="O19" s="252">
        <v>1032.8500457433292</v>
      </c>
      <c r="P19" s="252">
        <v>993.81143710292258</v>
      </c>
      <c r="Q19" s="252">
        <v>959.23438373570525</v>
      </c>
      <c r="R19" s="252">
        <v>928.00349682338003</v>
      </c>
      <c r="S19" s="252">
        <v>899.00338754764948</v>
      </c>
      <c r="T19" s="252">
        <v>883.38794409148682</v>
      </c>
      <c r="U19" s="252">
        <v>863.31094536213482</v>
      </c>
      <c r="V19" s="252">
        <v>842.11855781448548</v>
      </c>
      <c r="W19" s="252">
        <v>835.4262249047016</v>
      </c>
      <c r="X19" s="252">
        <v>804.19533799237627</v>
      </c>
      <c r="Y19" s="252">
        <v>794.15683862770027</v>
      </c>
      <c r="Z19" s="252">
        <v>784.11833926302427</v>
      </c>
      <c r="AA19" s="252">
        <v>777.42600635324015</v>
      </c>
      <c r="AB19" s="252">
        <v>767.38750698856427</v>
      </c>
      <c r="AC19" s="252">
        <v>743.96434180432038</v>
      </c>
      <c r="AD19" s="252">
        <v>721.65656543837372</v>
      </c>
      <c r="AE19" s="252">
        <v>701.57956670902161</v>
      </c>
      <c r="AF19" s="252">
        <v>681.50256797966972</v>
      </c>
      <c r="AG19" s="252">
        <v>662.54095806861517</v>
      </c>
      <c r="AH19" s="252">
        <v>644.69473697585784</v>
      </c>
      <c r="AI19" s="252">
        <v>635.77162642947917</v>
      </c>
      <c r="AJ19" s="252">
        <v>624.61773824650584</v>
      </c>
      <c r="AK19" s="252">
        <v>609.00229479034317</v>
      </c>
      <c r="AL19" s="252">
        <v>605.65612833545117</v>
      </c>
      <c r="AM19" s="248"/>
      <c r="BZ19" s="253"/>
      <c r="CA19" s="253"/>
      <c r="CB19" s="253"/>
      <c r="CC19" s="253"/>
    </row>
    <row r="20" spans="1:82" ht="15" thickBot="1" x14ac:dyDescent="0.25">
      <c r="A20" s="248"/>
      <c r="B20" s="247" t="s">
        <v>851</v>
      </c>
      <c r="C20" s="247" t="s">
        <v>1078</v>
      </c>
      <c r="D20" s="247" t="s">
        <v>199</v>
      </c>
      <c r="E20" s="247" t="s">
        <v>814</v>
      </c>
      <c r="F20" s="247" t="s">
        <v>981</v>
      </c>
      <c r="G20" s="251">
        <v>1475.7090495552732</v>
      </c>
      <c r="H20" s="251">
        <v>1365.3851219822109</v>
      </c>
      <c r="I20" s="251">
        <v>1189.2716963151206</v>
      </c>
      <c r="J20" s="251">
        <v>1131.5793672172808</v>
      </c>
      <c r="K20" s="251">
        <v>1080.9720609911055</v>
      </c>
      <c r="L20" s="251">
        <v>1041.4983621346887</v>
      </c>
      <c r="M20" s="251">
        <v>1002.024663278272</v>
      </c>
      <c r="N20" s="251">
        <v>968.62384116899614</v>
      </c>
      <c r="O20" s="251">
        <v>937.24731130876751</v>
      </c>
      <c r="P20" s="251">
        <v>901.82219695044466</v>
      </c>
      <c r="Q20" s="251">
        <v>870.44566709021592</v>
      </c>
      <c r="R20" s="251">
        <v>842.10557560355778</v>
      </c>
      <c r="S20" s="251">
        <v>815.78977636594664</v>
      </c>
      <c r="T20" s="251">
        <v>801.61973062261757</v>
      </c>
      <c r="U20" s="251">
        <v>783.4011003811944</v>
      </c>
      <c r="V20" s="251">
        <v>764.17032401524773</v>
      </c>
      <c r="W20" s="251">
        <v>758.09744726810675</v>
      </c>
      <c r="X20" s="251">
        <v>729.7573557814485</v>
      </c>
      <c r="Y20" s="251">
        <v>720.64804066073702</v>
      </c>
      <c r="Z20" s="251">
        <v>711.53872554002544</v>
      </c>
      <c r="AA20" s="251">
        <v>705.46584879288434</v>
      </c>
      <c r="AB20" s="251">
        <v>696.35653367217276</v>
      </c>
      <c r="AC20" s="251">
        <v>675.10146505717921</v>
      </c>
      <c r="AD20" s="251">
        <v>654.85854256670905</v>
      </c>
      <c r="AE20" s="251">
        <v>636.63991232528588</v>
      </c>
      <c r="AF20" s="251">
        <v>618.42128208386271</v>
      </c>
      <c r="AG20" s="251">
        <v>601.21479796696315</v>
      </c>
      <c r="AH20" s="251">
        <v>585.02045997458708</v>
      </c>
      <c r="AI20" s="251">
        <v>576.92329097839911</v>
      </c>
      <c r="AJ20" s="251">
        <v>566.80182973316391</v>
      </c>
      <c r="AK20" s="251">
        <v>552.63178398983484</v>
      </c>
      <c r="AL20" s="251">
        <v>549.59534561626424</v>
      </c>
      <c r="AM20" s="248"/>
      <c r="BZ20" s="253"/>
      <c r="CA20" s="253"/>
      <c r="CB20" s="253"/>
      <c r="CC20" s="253"/>
    </row>
    <row r="21" spans="1:82" ht="15" thickBot="1" x14ac:dyDescent="0.25">
      <c r="A21" s="248"/>
      <c r="B21" s="247" t="s">
        <v>851</v>
      </c>
      <c r="C21" s="247" t="s">
        <v>428</v>
      </c>
      <c r="D21" s="247" t="s">
        <v>199</v>
      </c>
      <c r="E21" s="247" t="s">
        <v>816</v>
      </c>
      <c r="F21" s="247" t="s">
        <v>981</v>
      </c>
      <c r="G21" s="252">
        <v>1626.2368970775096</v>
      </c>
      <c r="H21" s="252">
        <v>1504.6595158831005</v>
      </c>
      <c r="I21" s="252">
        <v>1310.5818614993648</v>
      </c>
      <c r="J21" s="252">
        <v>1247.004698856417</v>
      </c>
      <c r="K21" s="252">
        <v>1191.2352579415503</v>
      </c>
      <c r="L21" s="252">
        <v>1147.7350940279543</v>
      </c>
      <c r="M21" s="252">
        <v>1104.2349301143586</v>
      </c>
      <c r="N21" s="252">
        <v>1067.4270991105466</v>
      </c>
      <c r="O21" s="252">
        <v>1032.8500457433292</v>
      </c>
      <c r="P21" s="252">
        <v>993.81143710292258</v>
      </c>
      <c r="Q21" s="252">
        <v>959.23438373570525</v>
      </c>
      <c r="R21" s="252">
        <v>928.00349682338003</v>
      </c>
      <c r="S21" s="252">
        <v>899.00338754764948</v>
      </c>
      <c r="T21" s="252">
        <v>883.38794409148682</v>
      </c>
      <c r="U21" s="252">
        <v>863.31094536213482</v>
      </c>
      <c r="V21" s="252">
        <v>842.11855781448548</v>
      </c>
      <c r="W21" s="252">
        <v>835.4262249047016</v>
      </c>
      <c r="X21" s="252">
        <v>804.19533799237627</v>
      </c>
      <c r="Y21" s="252">
        <v>794.15683862770027</v>
      </c>
      <c r="Z21" s="252">
        <v>784.11833926302427</v>
      </c>
      <c r="AA21" s="252">
        <v>777.42600635324015</v>
      </c>
      <c r="AB21" s="252">
        <v>767.38750698856427</v>
      </c>
      <c r="AC21" s="252">
        <v>743.96434180432038</v>
      </c>
      <c r="AD21" s="252">
        <v>721.65656543837372</v>
      </c>
      <c r="AE21" s="252">
        <v>701.57956670902161</v>
      </c>
      <c r="AF21" s="252">
        <v>681.50256797966972</v>
      </c>
      <c r="AG21" s="252">
        <v>662.54095806861517</v>
      </c>
      <c r="AH21" s="252">
        <v>644.69473697585784</v>
      </c>
      <c r="AI21" s="252">
        <v>635.77162642947917</v>
      </c>
      <c r="AJ21" s="252">
        <v>624.61773824650584</v>
      </c>
      <c r="AK21" s="252">
        <v>609.00229479034317</v>
      </c>
      <c r="AL21" s="252">
        <v>605.65612833545117</v>
      </c>
      <c r="AM21" s="248"/>
      <c r="BZ21" s="253"/>
      <c r="CA21" s="253"/>
      <c r="CB21" s="253"/>
      <c r="CC21" s="253"/>
    </row>
    <row r="22" spans="1:82" ht="15" thickBot="1" x14ac:dyDescent="0.25">
      <c r="A22" s="248"/>
      <c r="B22" s="247" t="s">
        <v>851</v>
      </c>
      <c r="C22" s="247" t="s">
        <v>432</v>
      </c>
      <c r="D22" s="247" t="s">
        <v>200</v>
      </c>
      <c r="E22" s="247" t="s">
        <v>818</v>
      </c>
      <c r="F22" s="247" t="s">
        <v>981</v>
      </c>
      <c r="G22" s="251">
        <v>1538.4975324015247</v>
      </c>
      <c r="H22" s="251">
        <v>1423.4795412960611</v>
      </c>
      <c r="I22" s="251">
        <v>1239.8728398983483</v>
      </c>
      <c r="J22" s="251">
        <v>1179.7258170266837</v>
      </c>
      <c r="K22" s="251">
        <v>1126.9652706480306</v>
      </c>
      <c r="L22" s="251">
        <v>1085.812044472681</v>
      </c>
      <c r="M22" s="251">
        <v>1044.6588182973319</v>
      </c>
      <c r="N22" s="251">
        <v>1009.8368576874207</v>
      </c>
      <c r="O22" s="251">
        <v>977.12531893265577</v>
      </c>
      <c r="P22" s="251">
        <v>940.19293646759854</v>
      </c>
      <c r="Q22" s="251">
        <v>907.48139771283354</v>
      </c>
      <c r="R22" s="251">
        <v>877.93549174078782</v>
      </c>
      <c r="S22" s="251">
        <v>850.50000762388834</v>
      </c>
      <c r="T22" s="251">
        <v>835.72705463786542</v>
      </c>
      <c r="U22" s="251">
        <v>816.73325794155028</v>
      </c>
      <c r="V22" s="251">
        <v>796.68425031766208</v>
      </c>
      <c r="W22" s="251">
        <v>790.35298475222373</v>
      </c>
      <c r="X22" s="251">
        <v>760.80707878017802</v>
      </c>
      <c r="Y22" s="251">
        <v>751.31018043202039</v>
      </c>
      <c r="Z22" s="251">
        <v>741.81328208386287</v>
      </c>
      <c r="AA22" s="251">
        <v>735.48201651842442</v>
      </c>
      <c r="AB22" s="251">
        <v>725.9851181702669</v>
      </c>
      <c r="AC22" s="251">
        <v>703.82568869123259</v>
      </c>
      <c r="AD22" s="251">
        <v>682.72147013977144</v>
      </c>
      <c r="AE22" s="251">
        <v>663.72767344345618</v>
      </c>
      <c r="AF22" s="251">
        <v>644.73387674714104</v>
      </c>
      <c r="AG22" s="251">
        <v>626.79529097839907</v>
      </c>
      <c r="AH22" s="251">
        <v>609.91191613723004</v>
      </c>
      <c r="AI22" s="251">
        <v>601.47022871664558</v>
      </c>
      <c r="AJ22" s="251">
        <v>590.91811944091501</v>
      </c>
      <c r="AK22" s="251">
        <v>576.14516645489209</v>
      </c>
      <c r="AL22" s="251">
        <v>572.97953367217281</v>
      </c>
      <c r="AM22" s="248"/>
      <c r="BZ22" s="253"/>
      <c r="CA22" s="253"/>
      <c r="CB22" s="253"/>
      <c r="CC22" s="253"/>
    </row>
    <row r="23" spans="1:82" ht="15" thickBot="1" x14ac:dyDescent="0.25">
      <c r="A23" s="248"/>
      <c r="B23" s="247" t="s">
        <v>851</v>
      </c>
      <c r="C23" s="247" t="s">
        <v>433</v>
      </c>
      <c r="D23" s="247" t="s">
        <v>200</v>
      </c>
      <c r="E23" s="247" t="s">
        <v>818</v>
      </c>
      <c r="F23" s="247" t="s">
        <v>981</v>
      </c>
      <c r="G23" s="252">
        <v>1538.4975324015247</v>
      </c>
      <c r="H23" s="252">
        <v>1423.4795412960611</v>
      </c>
      <c r="I23" s="252">
        <v>1239.8728398983483</v>
      </c>
      <c r="J23" s="252">
        <v>1179.7258170266837</v>
      </c>
      <c r="K23" s="252">
        <v>1126.9652706480306</v>
      </c>
      <c r="L23" s="252">
        <v>1085.812044472681</v>
      </c>
      <c r="M23" s="252">
        <v>1044.6588182973319</v>
      </c>
      <c r="N23" s="252">
        <v>1009.8368576874207</v>
      </c>
      <c r="O23" s="252">
        <v>977.12531893265577</v>
      </c>
      <c r="P23" s="252">
        <v>940.19293646759854</v>
      </c>
      <c r="Q23" s="252">
        <v>907.48139771283354</v>
      </c>
      <c r="R23" s="252">
        <v>877.93549174078782</v>
      </c>
      <c r="S23" s="252">
        <v>850.50000762388834</v>
      </c>
      <c r="T23" s="252">
        <v>835.72705463786542</v>
      </c>
      <c r="U23" s="252">
        <v>816.73325794155028</v>
      </c>
      <c r="V23" s="252">
        <v>796.68425031766208</v>
      </c>
      <c r="W23" s="252">
        <v>790.35298475222373</v>
      </c>
      <c r="X23" s="252">
        <v>760.80707878017802</v>
      </c>
      <c r="Y23" s="252">
        <v>751.31018043202039</v>
      </c>
      <c r="Z23" s="252">
        <v>741.81328208386287</v>
      </c>
      <c r="AA23" s="252">
        <v>735.48201651842442</v>
      </c>
      <c r="AB23" s="252">
        <v>725.9851181702669</v>
      </c>
      <c r="AC23" s="252">
        <v>703.82568869123259</v>
      </c>
      <c r="AD23" s="252">
        <v>682.72147013977144</v>
      </c>
      <c r="AE23" s="252">
        <v>663.72767344345618</v>
      </c>
      <c r="AF23" s="252">
        <v>644.73387674714104</v>
      </c>
      <c r="AG23" s="252">
        <v>626.79529097839907</v>
      </c>
      <c r="AH23" s="252">
        <v>609.91191613723004</v>
      </c>
      <c r="AI23" s="252">
        <v>601.47022871664558</v>
      </c>
      <c r="AJ23" s="252">
        <v>590.91811944091501</v>
      </c>
      <c r="AK23" s="252">
        <v>576.14516645489209</v>
      </c>
      <c r="AL23" s="252">
        <v>572.97953367217281</v>
      </c>
      <c r="AM23" s="248"/>
      <c r="BZ23" s="253"/>
      <c r="CA23" s="253"/>
      <c r="CB23" s="253"/>
      <c r="CC23" s="253"/>
    </row>
    <row r="24" spans="1:82" ht="15" thickBot="1" x14ac:dyDescent="0.25">
      <c r="A24" s="248"/>
      <c r="B24" s="247" t="s">
        <v>851</v>
      </c>
      <c r="C24" s="247" t="s">
        <v>1083</v>
      </c>
      <c r="D24" s="247" t="s">
        <v>200</v>
      </c>
      <c r="E24" s="247" t="s">
        <v>818</v>
      </c>
      <c r="F24" s="247" t="s">
        <v>981</v>
      </c>
      <c r="G24" s="251">
        <v>1538.4975324015247</v>
      </c>
      <c r="H24" s="251">
        <v>1423.4795412960611</v>
      </c>
      <c r="I24" s="251">
        <v>1239.8728398983483</v>
      </c>
      <c r="J24" s="251">
        <v>1179.7258170266837</v>
      </c>
      <c r="K24" s="251">
        <v>1126.9652706480306</v>
      </c>
      <c r="L24" s="251">
        <v>1085.812044472681</v>
      </c>
      <c r="M24" s="251">
        <v>1044.6588182973319</v>
      </c>
      <c r="N24" s="251">
        <v>1009.8368576874207</v>
      </c>
      <c r="O24" s="251">
        <v>977.12531893265577</v>
      </c>
      <c r="P24" s="251">
        <v>940.19293646759854</v>
      </c>
      <c r="Q24" s="251">
        <v>907.48139771283354</v>
      </c>
      <c r="R24" s="251">
        <v>877.93549174078782</v>
      </c>
      <c r="S24" s="251">
        <v>850.50000762388834</v>
      </c>
      <c r="T24" s="251">
        <v>835.72705463786542</v>
      </c>
      <c r="U24" s="251">
        <v>816.73325794155028</v>
      </c>
      <c r="V24" s="251">
        <v>796.68425031766208</v>
      </c>
      <c r="W24" s="251">
        <v>790.35298475222373</v>
      </c>
      <c r="X24" s="251">
        <v>760.80707878017802</v>
      </c>
      <c r="Y24" s="251">
        <v>751.31018043202039</v>
      </c>
      <c r="Z24" s="251">
        <v>741.81328208386287</v>
      </c>
      <c r="AA24" s="251">
        <v>735.48201651842442</v>
      </c>
      <c r="AB24" s="251">
        <v>725.9851181702669</v>
      </c>
      <c r="AC24" s="251">
        <v>703.82568869123259</v>
      </c>
      <c r="AD24" s="251">
        <v>682.72147013977144</v>
      </c>
      <c r="AE24" s="251">
        <v>663.72767344345618</v>
      </c>
      <c r="AF24" s="251">
        <v>644.73387674714104</v>
      </c>
      <c r="AG24" s="251">
        <v>626.79529097839907</v>
      </c>
      <c r="AH24" s="251">
        <v>609.91191613723004</v>
      </c>
      <c r="AI24" s="251">
        <v>601.47022871664558</v>
      </c>
      <c r="AJ24" s="251">
        <v>590.91811944091501</v>
      </c>
      <c r="AK24" s="251">
        <v>576.14516645489209</v>
      </c>
      <c r="AL24" s="251">
        <v>572.97953367217281</v>
      </c>
      <c r="AM24" s="248"/>
      <c r="BZ24" s="253"/>
      <c r="CA24" s="253"/>
      <c r="CB24" s="253"/>
      <c r="CC24" s="253"/>
    </row>
    <row r="25" spans="1:82" ht="15" thickBot="1" x14ac:dyDescent="0.25">
      <c r="A25" s="248"/>
      <c r="B25" s="247" t="s">
        <v>851</v>
      </c>
      <c r="C25" s="247" t="s">
        <v>473</v>
      </c>
      <c r="D25" s="247" t="s">
        <v>200</v>
      </c>
      <c r="E25" s="247" t="s">
        <v>818</v>
      </c>
      <c r="F25" s="247" t="s">
        <v>981</v>
      </c>
      <c r="G25" s="252">
        <v>1538.4975324015247</v>
      </c>
      <c r="H25" s="252">
        <v>1423.4795412960611</v>
      </c>
      <c r="I25" s="252">
        <v>1239.8728398983483</v>
      </c>
      <c r="J25" s="252">
        <v>1179.7258170266837</v>
      </c>
      <c r="K25" s="252">
        <v>1126.9652706480306</v>
      </c>
      <c r="L25" s="252">
        <v>1085.812044472681</v>
      </c>
      <c r="M25" s="252">
        <v>1044.6588182973319</v>
      </c>
      <c r="N25" s="252">
        <v>1009.8368576874207</v>
      </c>
      <c r="O25" s="252">
        <v>977.12531893265577</v>
      </c>
      <c r="P25" s="252">
        <v>940.19293646759854</v>
      </c>
      <c r="Q25" s="252">
        <v>907.48139771283354</v>
      </c>
      <c r="R25" s="252">
        <v>877.93549174078782</v>
      </c>
      <c r="S25" s="252">
        <v>850.50000762388834</v>
      </c>
      <c r="T25" s="252">
        <v>835.72705463786542</v>
      </c>
      <c r="U25" s="252">
        <v>816.73325794155028</v>
      </c>
      <c r="V25" s="252">
        <v>796.68425031766208</v>
      </c>
      <c r="W25" s="252">
        <v>790.35298475222373</v>
      </c>
      <c r="X25" s="252">
        <v>760.80707878017802</v>
      </c>
      <c r="Y25" s="252">
        <v>751.31018043202039</v>
      </c>
      <c r="Z25" s="252">
        <v>741.81328208386287</v>
      </c>
      <c r="AA25" s="252">
        <v>735.48201651842442</v>
      </c>
      <c r="AB25" s="252">
        <v>725.9851181702669</v>
      </c>
      <c r="AC25" s="252">
        <v>703.82568869123259</v>
      </c>
      <c r="AD25" s="252">
        <v>682.72147013977144</v>
      </c>
      <c r="AE25" s="252">
        <v>663.72767344345618</v>
      </c>
      <c r="AF25" s="252">
        <v>644.73387674714104</v>
      </c>
      <c r="AG25" s="252">
        <v>626.79529097839907</v>
      </c>
      <c r="AH25" s="252">
        <v>609.91191613723004</v>
      </c>
      <c r="AI25" s="252">
        <v>601.47022871664558</v>
      </c>
      <c r="AJ25" s="252">
        <v>590.91811944091501</v>
      </c>
      <c r="AK25" s="252">
        <v>576.14516645489209</v>
      </c>
      <c r="AL25" s="252">
        <v>572.97953367217281</v>
      </c>
      <c r="AM25" s="248"/>
      <c r="BZ25" s="253"/>
      <c r="CA25" s="253"/>
      <c r="CB25" s="253"/>
      <c r="CC25" s="253"/>
    </row>
    <row r="26" spans="1:82" ht="15" thickBot="1" x14ac:dyDescent="0.25">
      <c r="A26" s="248"/>
      <c r="B26" s="247" t="s">
        <v>851</v>
      </c>
      <c r="C26" s="247" t="s">
        <v>434</v>
      </c>
      <c r="D26" s="247" t="s">
        <v>200</v>
      </c>
      <c r="E26" s="247" t="s">
        <v>818</v>
      </c>
      <c r="F26" s="247" t="s">
        <v>981</v>
      </c>
      <c r="G26" s="251">
        <v>1538.4975324015247</v>
      </c>
      <c r="H26" s="251">
        <v>1423.4795412960611</v>
      </c>
      <c r="I26" s="251">
        <v>1239.8728398983483</v>
      </c>
      <c r="J26" s="251">
        <v>1179.7258170266837</v>
      </c>
      <c r="K26" s="251">
        <v>1126.9652706480306</v>
      </c>
      <c r="L26" s="251">
        <v>1085.812044472681</v>
      </c>
      <c r="M26" s="251">
        <v>1044.6588182973319</v>
      </c>
      <c r="N26" s="251">
        <v>1009.8368576874207</v>
      </c>
      <c r="O26" s="251">
        <v>977.12531893265577</v>
      </c>
      <c r="P26" s="251">
        <v>940.19293646759854</v>
      </c>
      <c r="Q26" s="251">
        <v>907.48139771283354</v>
      </c>
      <c r="R26" s="251">
        <v>877.93549174078782</v>
      </c>
      <c r="S26" s="251">
        <v>850.50000762388834</v>
      </c>
      <c r="T26" s="251">
        <v>835.72705463786542</v>
      </c>
      <c r="U26" s="251">
        <v>816.73325794155028</v>
      </c>
      <c r="V26" s="251">
        <v>796.68425031766208</v>
      </c>
      <c r="W26" s="251">
        <v>790.35298475222373</v>
      </c>
      <c r="X26" s="251">
        <v>760.80707878017802</v>
      </c>
      <c r="Y26" s="251">
        <v>751.31018043202039</v>
      </c>
      <c r="Z26" s="251">
        <v>741.81328208386287</v>
      </c>
      <c r="AA26" s="251">
        <v>735.48201651842442</v>
      </c>
      <c r="AB26" s="251">
        <v>725.9851181702669</v>
      </c>
      <c r="AC26" s="251">
        <v>703.82568869123259</v>
      </c>
      <c r="AD26" s="251">
        <v>682.72147013977144</v>
      </c>
      <c r="AE26" s="251">
        <v>663.72767344345618</v>
      </c>
      <c r="AF26" s="251">
        <v>644.73387674714104</v>
      </c>
      <c r="AG26" s="251">
        <v>626.79529097839907</v>
      </c>
      <c r="AH26" s="251">
        <v>609.91191613723004</v>
      </c>
      <c r="AI26" s="251">
        <v>601.47022871664558</v>
      </c>
      <c r="AJ26" s="251">
        <v>590.91811944091501</v>
      </c>
      <c r="AK26" s="251">
        <v>576.14516645489209</v>
      </c>
      <c r="AL26" s="251">
        <v>572.97953367217281</v>
      </c>
      <c r="AM26" s="248"/>
      <c r="BZ26" s="253"/>
      <c r="CA26" s="253"/>
      <c r="CB26" s="253"/>
      <c r="CC26" s="253"/>
    </row>
    <row r="27" spans="1:82" ht="15" thickBot="1" x14ac:dyDescent="0.25">
      <c r="A27" s="248"/>
      <c r="B27" s="247" t="s">
        <v>851</v>
      </c>
      <c r="C27" s="247" t="s">
        <v>435</v>
      </c>
      <c r="D27" s="247" t="s">
        <v>200</v>
      </c>
      <c r="E27" s="247" t="s">
        <v>818</v>
      </c>
      <c r="F27" s="247" t="s">
        <v>981</v>
      </c>
      <c r="G27" s="252">
        <v>1538.4975324015247</v>
      </c>
      <c r="H27" s="252">
        <v>1423.4795412960611</v>
      </c>
      <c r="I27" s="252">
        <v>1239.8728398983483</v>
      </c>
      <c r="J27" s="252">
        <v>1179.7258170266837</v>
      </c>
      <c r="K27" s="252">
        <v>1126.9652706480306</v>
      </c>
      <c r="L27" s="252">
        <v>1085.812044472681</v>
      </c>
      <c r="M27" s="252">
        <v>1044.6588182973319</v>
      </c>
      <c r="N27" s="252">
        <v>1009.8368576874207</v>
      </c>
      <c r="O27" s="252">
        <v>977.12531893265577</v>
      </c>
      <c r="P27" s="252">
        <v>940.19293646759854</v>
      </c>
      <c r="Q27" s="252">
        <v>907.48139771283354</v>
      </c>
      <c r="R27" s="252">
        <v>877.93549174078782</v>
      </c>
      <c r="S27" s="252">
        <v>850.50000762388834</v>
      </c>
      <c r="T27" s="252">
        <v>835.72705463786542</v>
      </c>
      <c r="U27" s="252">
        <v>816.73325794155028</v>
      </c>
      <c r="V27" s="252">
        <v>796.68425031766208</v>
      </c>
      <c r="W27" s="252">
        <v>790.35298475222373</v>
      </c>
      <c r="X27" s="252">
        <v>760.80707878017802</v>
      </c>
      <c r="Y27" s="252">
        <v>751.31018043202039</v>
      </c>
      <c r="Z27" s="252">
        <v>741.81328208386287</v>
      </c>
      <c r="AA27" s="252">
        <v>735.48201651842442</v>
      </c>
      <c r="AB27" s="252">
        <v>725.9851181702669</v>
      </c>
      <c r="AC27" s="252">
        <v>703.82568869123259</v>
      </c>
      <c r="AD27" s="252">
        <v>682.72147013977144</v>
      </c>
      <c r="AE27" s="252">
        <v>663.72767344345618</v>
      </c>
      <c r="AF27" s="252">
        <v>644.73387674714104</v>
      </c>
      <c r="AG27" s="252">
        <v>626.79529097839907</v>
      </c>
      <c r="AH27" s="252">
        <v>609.91191613723004</v>
      </c>
      <c r="AI27" s="252">
        <v>601.47022871664558</v>
      </c>
      <c r="AJ27" s="252">
        <v>590.91811944091501</v>
      </c>
      <c r="AK27" s="252">
        <v>576.14516645489209</v>
      </c>
      <c r="AL27" s="252">
        <v>572.97953367217281</v>
      </c>
      <c r="AM27" s="248"/>
      <c r="BZ27" s="253"/>
      <c r="CA27" s="253"/>
      <c r="CB27" s="253"/>
      <c r="CC27" s="253"/>
    </row>
    <row r="28" spans="1:82" ht="15" thickBot="1" x14ac:dyDescent="0.25">
      <c r="A28" s="248"/>
      <c r="B28" s="250" t="s">
        <v>982</v>
      </c>
      <c r="C28" s="250" t="s">
        <v>982</v>
      </c>
      <c r="D28" s="250" t="s">
        <v>982</v>
      </c>
      <c r="E28" s="250" t="s">
        <v>982</v>
      </c>
      <c r="F28" s="250" t="s">
        <v>982</v>
      </c>
      <c r="G28" s="250"/>
      <c r="H28" s="250"/>
      <c r="I28" s="250"/>
      <c r="J28" s="250"/>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250"/>
      <c r="AK28" s="250"/>
      <c r="AL28" s="282"/>
      <c r="AM28" s="248"/>
      <c r="BZ28" s="253"/>
      <c r="CA28" s="253"/>
      <c r="CB28" s="253"/>
      <c r="CC28" s="253"/>
    </row>
    <row r="29" spans="1:82" ht="15" thickBot="1" x14ac:dyDescent="0.25">
      <c r="A29" s="248"/>
      <c r="B29" s="247" t="s">
        <v>874</v>
      </c>
      <c r="C29" s="247" t="s">
        <v>104</v>
      </c>
      <c r="D29" s="247" t="s">
        <v>325</v>
      </c>
      <c r="E29" s="247" t="s">
        <v>812</v>
      </c>
      <c r="F29" s="247" t="s">
        <v>981</v>
      </c>
      <c r="G29" s="251">
        <v>6227.8463414634161</v>
      </c>
      <c r="H29" s="251">
        <v>5587.280102695765</v>
      </c>
      <c r="I29" s="251">
        <v>5587.280102695765</v>
      </c>
      <c r="J29" s="251">
        <v>5587.280102695765</v>
      </c>
      <c r="K29" s="251">
        <v>5587.280102695765</v>
      </c>
      <c r="L29" s="251">
        <v>5587.280102695765</v>
      </c>
      <c r="M29" s="251">
        <v>5587.280102695765</v>
      </c>
      <c r="N29" s="251">
        <v>5587.280102695765</v>
      </c>
      <c r="O29" s="251">
        <v>5587.280102695765</v>
      </c>
      <c r="P29" s="251">
        <v>5587.280102695765</v>
      </c>
      <c r="Q29" s="251">
        <v>5587.280102695765</v>
      </c>
      <c r="R29" s="251">
        <v>5577.6394736842121</v>
      </c>
      <c r="S29" s="251">
        <v>5570.1412066752264</v>
      </c>
      <c r="T29" s="251">
        <v>5526.2227856225945</v>
      </c>
      <c r="U29" s="251">
        <v>5487.6602695763813</v>
      </c>
      <c r="V29" s="251">
        <v>5006.7000000000016</v>
      </c>
      <c r="W29" s="251">
        <v>4822.4568677792049</v>
      </c>
      <c r="X29" s="251">
        <v>4724.9793966623893</v>
      </c>
      <c r="Y29" s="251">
        <v>4533.2379974326068</v>
      </c>
      <c r="Z29" s="251">
        <v>4403.6250962772792</v>
      </c>
      <c r="AA29" s="251">
        <v>4309.3611681643151</v>
      </c>
      <c r="AB29" s="251">
        <v>4238.6632220795909</v>
      </c>
      <c r="AC29" s="251">
        <v>4182.9618100128373</v>
      </c>
      <c r="AD29" s="251">
        <v>4139.0433889602064</v>
      </c>
      <c r="AE29" s="251">
        <v>4102.6232349165602</v>
      </c>
      <c r="AF29" s="251">
        <v>4072.6301668806173</v>
      </c>
      <c r="AG29" s="251">
        <v>4046.9218228498084</v>
      </c>
      <c r="AH29" s="251">
        <v>4024.4270218228503</v>
      </c>
      <c r="AI29" s="251">
        <v>3968.7256097560985</v>
      </c>
      <c r="AJ29" s="251">
        <v>3901.2412066752254</v>
      </c>
      <c r="AK29" s="251">
        <v>3841.2550706033389</v>
      </c>
      <c r="AL29" s="251">
        <v>3788.7672015404373</v>
      </c>
      <c r="AM29" s="248"/>
      <c r="BZ29" s="253"/>
      <c r="CA29" s="253"/>
      <c r="CB29" s="253"/>
      <c r="CC29" s="253"/>
    </row>
    <row r="30" spans="1:82" ht="15" thickBot="1" x14ac:dyDescent="0.25">
      <c r="A30" s="248"/>
      <c r="B30" s="247" t="s">
        <v>874</v>
      </c>
      <c r="C30" s="247" t="s">
        <v>107</v>
      </c>
      <c r="D30" s="247" t="s">
        <v>325</v>
      </c>
      <c r="E30" s="247" t="s">
        <v>812</v>
      </c>
      <c r="F30" s="247" t="s">
        <v>981</v>
      </c>
      <c r="G30" s="252">
        <v>6227.8463414634161</v>
      </c>
      <c r="H30" s="252">
        <v>5587.280102695765</v>
      </c>
      <c r="I30" s="252">
        <v>5587.280102695765</v>
      </c>
      <c r="J30" s="252">
        <v>5587.280102695765</v>
      </c>
      <c r="K30" s="252">
        <v>5587.280102695765</v>
      </c>
      <c r="L30" s="252">
        <v>5587.280102695765</v>
      </c>
      <c r="M30" s="252">
        <v>5587.280102695765</v>
      </c>
      <c r="N30" s="252">
        <v>5587.280102695765</v>
      </c>
      <c r="O30" s="252">
        <v>5587.280102695765</v>
      </c>
      <c r="P30" s="252">
        <v>5587.280102695765</v>
      </c>
      <c r="Q30" s="252">
        <v>5587.280102695765</v>
      </c>
      <c r="R30" s="252">
        <v>5577.6394736842121</v>
      </c>
      <c r="S30" s="252">
        <v>5570.1412066752264</v>
      </c>
      <c r="T30" s="252">
        <v>5526.2227856225945</v>
      </c>
      <c r="U30" s="252">
        <v>5487.6602695763813</v>
      </c>
      <c r="V30" s="252">
        <v>5006.7000000000016</v>
      </c>
      <c r="W30" s="252">
        <v>4822.4568677792049</v>
      </c>
      <c r="X30" s="252">
        <v>4724.9793966623893</v>
      </c>
      <c r="Y30" s="252">
        <v>4533.2379974326068</v>
      </c>
      <c r="Z30" s="252">
        <v>4403.6250962772792</v>
      </c>
      <c r="AA30" s="252">
        <v>4309.3611681643151</v>
      </c>
      <c r="AB30" s="252">
        <v>4238.6632220795909</v>
      </c>
      <c r="AC30" s="252">
        <v>4182.9618100128373</v>
      </c>
      <c r="AD30" s="252">
        <v>4139.0433889602064</v>
      </c>
      <c r="AE30" s="252">
        <v>4102.6232349165602</v>
      </c>
      <c r="AF30" s="252">
        <v>4072.6301668806173</v>
      </c>
      <c r="AG30" s="252">
        <v>4046.9218228498084</v>
      </c>
      <c r="AH30" s="252">
        <v>4024.4270218228503</v>
      </c>
      <c r="AI30" s="252">
        <v>3968.7256097560985</v>
      </c>
      <c r="AJ30" s="252">
        <v>3901.2412066752254</v>
      </c>
      <c r="AK30" s="252">
        <v>3841.2550706033389</v>
      </c>
      <c r="AL30" s="252">
        <v>3788.7672015404373</v>
      </c>
      <c r="AM30" s="248"/>
      <c r="BZ30" s="253"/>
      <c r="CA30" s="253"/>
      <c r="CB30" s="253"/>
      <c r="CC30" s="253"/>
    </row>
    <row r="31" spans="1:82" s="248" customFormat="1" ht="15" thickBot="1" x14ac:dyDescent="0.25">
      <c r="B31" s="247" t="s">
        <v>874</v>
      </c>
      <c r="C31" s="247" t="s">
        <v>430</v>
      </c>
      <c r="D31" s="247" t="s">
        <v>325</v>
      </c>
      <c r="E31" s="247" t="s">
        <v>811</v>
      </c>
      <c r="F31" s="247" t="s">
        <v>981</v>
      </c>
      <c r="G31" s="251">
        <v>5877.4390243902444</v>
      </c>
      <c r="H31" s="251">
        <v>5272.9139922978184</v>
      </c>
      <c r="I31" s="251">
        <v>5272.9139922978184</v>
      </c>
      <c r="J31" s="251">
        <v>5272.9139922978184</v>
      </c>
      <c r="K31" s="251">
        <v>5272.9139922978184</v>
      </c>
      <c r="L31" s="251">
        <v>5272.9139922978184</v>
      </c>
      <c r="M31" s="251">
        <v>5272.9139922978184</v>
      </c>
      <c r="N31" s="251">
        <v>5272.9139922978184</v>
      </c>
      <c r="O31" s="251">
        <v>5272.9139922978184</v>
      </c>
      <c r="P31" s="251">
        <v>5272.9139922978184</v>
      </c>
      <c r="Q31" s="251">
        <v>5272.9139922978184</v>
      </c>
      <c r="R31" s="251">
        <v>5263.8157894736842</v>
      </c>
      <c r="S31" s="251">
        <v>5256.7394094993588</v>
      </c>
      <c r="T31" s="251">
        <v>5215.2920410783054</v>
      </c>
      <c r="U31" s="251">
        <v>5178.8992297817713</v>
      </c>
      <c r="V31" s="251">
        <v>4725</v>
      </c>
      <c r="W31" s="251">
        <v>4551.1232349165602</v>
      </c>
      <c r="X31" s="251">
        <v>4459.1302952503211</v>
      </c>
      <c r="Y31" s="251">
        <v>4278.177150192555</v>
      </c>
      <c r="Z31" s="251">
        <v>4155.8568677792045</v>
      </c>
      <c r="AA31" s="251">
        <v>4066.8966623876772</v>
      </c>
      <c r="AB31" s="251">
        <v>4000.1765083440314</v>
      </c>
      <c r="AC31" s="251">
        <v>3947.6091142490368</v>
      </c>
      <c r="AD31" s="251">
        <v>3906.1617458279848</v>
      </c>
      <c r="AE31" s="251">
        <v>3871.7907573812581</v>
      </c>
      <c r="AF31" s="251">
        <v>3843.4852374839538</v>
      </c>
      <c r="AG31" s="251">
        <v>3819.2233632862644</v>
      </c>
      <c r="AH31" s="251">
        <v>3797.994223363286</v>
      </c>
      <c r="AI31" s="251">
        <v>3745.4268292682927</v>
      </c>
      <c r="AJ31" s="251">
        <v>3681.7394094993583</v>
      </c>
      <c r="AK31" s="251">
        <v>3625.1283697047502</v>
      </c>
      <c r="AL31" s="251">
        <v>3575.5937098844674</v>
      </c>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53"/>
      <c r="BP31" s="253"/>
      <c r="BQ31" s="253"/>
      <c r="BR31" s="253"/>
      <c r="BS31" s="253"/>
      <c r="BT31" s="253"/>
      <c r="BU31" s="253"/>
      <c r="BV31" s="253"/>
      <c r="BW31" s="253"/>
      <c r="BX31" s="253"/>
      <c r="BY31" s="253"/>
      <c r="BZ31" s="253"/>
      <c r="CA31" s="253"/>
      <c r="CB31" s="253"/>
      <c r="CC31" s="253"/>
      <c r="CD31" s="244"/>
    </row>
    <row r="32" spans="1:82" s="248" customFormat="1" ht="15" thickBot="1" x14ac:dyDescent="0.25">
      <c r="B32" s="247" t="s">
        <v>874</v>
      </c>
      <c r="C32" s="247" t="s">
        <v>431</v>
      </c>
      <c r="D32" s="247" t="s">
        <v>325</v>
      </c>
      <c r="E32" s="247" t="s">
        <v>811</v>
      </c>
      <c r="F32" s="247" t="s">
        <v>981</v>
      </c>
      <c r="G32" s="252">
        <v>5877.4390243902444</v>
      </c>
      <c r="H32" s="252">
        <v>5272.9139922978184</v>
      </c>
      <c r="I32" s="252">
        <v>5272.9139922978184</v>
      </c>
      <c r="J32" s="252">
        <v>5272.9139922978184</v>
      </c>
      <c r="K32" s="252">
        <v>5272.9139922978184</v>
      </c>
      <c r="L32" s="252">
        <v>5272.9139922978184</v>
      </c>
      <c r="M32" s="252">
        <v>5272.9139922978184</v>
      </c>
      <c r="N32" s="252">
        <v>5272.9139922978184</v>
      </c>
      <c r="O32" s="252">
        <v>5272.9139922978184</v>
      </c>
      <c r="P32" s="252">
        <v>5272.9139922978184</v>
      </c>
      <c r="Q32" s="252">
        <v>5272.9139922978184</v>
      </c>
      <c r="R32" s="252">
        <v>5263.8157894736842</v>
      </c>
      <c r="S32" s="252">
        <v>5256.7394094993588</v>
      </c>
      <c r="T32" s="252">
        <v>5215.2920410783054</v>
      </c>
      <c r="U32" s="252">
        <v>5178.8992297817713</v>
      </c>
      <c r="V32" s="252">
        <v>4725</v>
      </c>
      <c r="W32" s="252">
        <v>4551.1232349165602</v>
      </c>
      <c r="X32" s="252">
        <v>4459.1302952503211</v>
      </c>
      <c r="Y32" s="252">
        <v>4278.177150192555</v>
      </c>
      <c r="Z32" s="252">
        <v>4155.8568677792045</v>
      </c>
      <c r="AA32" s="252">
        <v>4066.8966623876772</v>
      </c>
      <c r="AB32" s="252">
        <v>4000.1765083440314</v>
      </c>
      <c r="AC32" s="252">
        <v>3947.6091142490368</v>
      </c>
      <c r="AD32" s="252">
        <v>3906.1617458279848</v>
      </c>
      <c r="AE32" s="252">
        <v>3871.7907573812581</v>
      </c>
      <c r="AF32" s="252">
        <v>3843.4852374839538</v>
      </c>
      <c r="AG32" s="252">
        <v>3819.2233632862644</v>
      </c>
      <c r="AH32" s="252">
        <v>3797.994223363286</v>
      </c>
      <c r="AI32" s="252">
        <v>3745.4268292682927</v>
      </c>
      <c r="AJ32" s="252">
        <v>3681.7394094993583</v>
      </c>
      <c r="AK32" s="252">
        <v>3625.1283697047502</v>
      </c>
      <c r="AL32" s="252">
        <v>3575.5937098844674</v>
      </c>
      <c r="AN32" s="253"/>
      <c r="AO32" s="253"/>
      <c r="AP32" s="253"/>
      <c r="AQ32" s="253"/>
      <c r="AR32" s="253"/>
      <c r="AS32" s="253"/>
      <c r="AT32" s="253"/>
      <c r="AU32" s="253"/>
      <c r="AV32" s="253"/>
      <c r="AW32" s="253"/>
      <c r="AX32" s="253"/>
      <c r="AY32" s="253"/>
      <c r="AZ32" s="253"/>
      <c r="BA32" s="253"/>
      <c r="BB32" s="253"/>
      <c r="BC32" s="253"/>
      <c r="BD32" s="253"/>
      <c r="BE32" s="253"/>
      <c r="BF32" s="253"/>
      <c r="BG32" s="253"/>
      <c r="BH32" s="253"/>
      <c r="BI32" s="253"/>
      <c r="BJ32" s="253"/>
      <c r="BK32" s="253"/>
      <c r="BL32" s="253"/>
      <c r="BM32" s="253"/>
      <c r="BN32" s="253"/>
      <c r="BO32" s="253"/>
      <c r="BP32" s="253"/>
      <c r="BQ32" s="253"/>
      <c r="BR32" s="253"/>
      <c r="BS32" s="253"/>
      <c r="BT32" s="253"/>
      <c r="BU32" s="253"/>
      <c r="BV32" s="253"/>
      <c r="BW32" s="253"/>
      <c r="BX32" s="253"/>
      <c r="BY32" s="253"/>
      <c r="BZ32" s="253"/>
      <c r="CA32" s="253"/>
      <c r="CB32" s="253"/>
      <c r="CC32" s="253"/>
      <c r="CD32" s="244"/>
    </row>
    <row r="33" spans="1:82" s="248" customFormat="1" ht="15" thickBot="1" x14ac:dyDescent="0.25">
      <c r="B33" s="247" t="s">
        <v>874</v>
      </c>
      <c r="C33" s="247" t="s">
        <v>1074</v>
      </c>
      <c r="D33" s="247" t="s">
        <v>325</v>
      </c>
      <c r="E33" s="247" t="s">
        <v>812</v>
      </c>
      <c r="F33" s="247" t="s">
        <v>981</v>
      </c>
      <c r="G33" s="251">
        <v>6227.8463414634161</v>
      </c>
      <c r="H33" s="251">
        <v>5587.280102695765</v>
      </c>
      <c r="I33" s="251">
        <v>5587.280102695765</v>
      </c>
      <c r="J33" s="251">
        <v>5587.280102695765</v>
      </c>
      <c r="K33" s="251">
        <v>5587.280102695765</v>
      </c>
      <c r="L33" s="251">
        <v>5587.280102695765</v>
      </c>
      <c r="M33" s="251">
        <v>5587.280102695765</v>
      </c>
      <c r="N33" s="251">
        <v>5587.280102695765</v>
      </c>
      <c r="O33" s="251">
        <v>5587.280102695765</v>
      </c>
      <c r="P33" s="251">
        <v>5587.280102695765</v>
      </c>
      <c r="Q33" s="251">
        <v>5587.280102695765</v>
      </c>
      <c r="R33" s="251">
        <v>5577.6394736842121</v>
      </c>
      <c r="S33" s="251">
        <v>5570.1412066752264</v>
      </c>
      <c r="T33" s="251">
        <v>5526.2227856225945</v>
      </c>
      <c r="U33" s="251">
        <v>5487.6602695763813</v>
      </c>
      <c r="V33" s="251">
        <v>5006.7000000000016</v>
      </c>
      <c r="W33" s="251">
        <v>4822.4568677792049</v>
      </c>
      <c r="X33" s="251">
        <v>4724.9793966623893</v>
      </c>
      <c r="Y33" s="251">
        <v>4533.2379974326068</v>
      </c>
      <c r="Z33" s="251">
        <v>4403.6250962772792</v>
      </c>
      <c r="AA33" s="251">
        <v>4309.3611681643151</v>
      </c>
      <c r="AB33" s="251">
        <v>4238.6632220795909</v>
      </c>
      <c r="AC33" s="251">
        <v>4182.9618100128373</v>
      </c>
      <c r="AD33" s="251">
        <v>4139.0433889602064</v>
      </c>
      <c r="AE33" s="251">
        <v>4102.6232349165602</v>
      </c>
      <c r="AF33" s="251">
        <v>4072.6301668806173</v>
      </c>
      <c r="AG33" s="251">
        <v>4046.9218228498084</v>
      </c>
      <c r="AH33" s="251">
        <v>4024.4270218228503</v>
      </c>
      <c r="AI33" s="251">
        <v>3968.7256097560985</v>
      </c>
      <c r="AJ33" s="251">
        <v>3901.2412066752254</v>
      </c>
      <c r="AK33" s="251">
        <v>3841.2550706033389</v>
      </c>
      <c r="AL33" s="251">
        <v>3788.7672015404373</v>
      </c>
      <c r="AN33" s="253"/>
      <c r="AO33" s="253"/>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c r="BR33" s="253"/>
      <c r="BS33" s="253"/>
      <c r="BT33" s="253"/>
      <c r="BU33" s="253"/>
      <c r="BV33" s="253"/>
      <c r="BW33" s="253"/>
      <c r="BX33" s="253"/>
      <c r="BY33" s="253"/>
      <c r="BZ33" s="253"/>
      <c r="CA33" s="253"/>
      <c r="CB33" s="253"/>
      <c r="CC33" s="253"/>
      <c r="CD33" s="244"/>
    </row>
    <row r="34" spans="1:82" s="248" customFormat="1" ht="15" thickBot="1" x14ac:dyDescent="0.25">
      <c r="B34" s="247" t="s">
        <v>874</v>
      </c>
      <c r="C34" s="247" t="s">
        <v>1075</v>
      </c>
      <c r="D34" s="247" t="s">
        <v>325</v>
      </c>
      <c r="E34" s="247" t="s">
        <v>811</v>
      </c>
      <c r="F34" s="247" t="s">
        <v>981</v>
      </c>
      <c r="G34" s="252">
        <v>5877.4390243902444</v>
      </c>
      <c r="H34" s="252">
        <v>5272.9139922978184</v>
      </c>
      <c r="I34" s="252">
        <v>5272.9139922978184</v>
      </c>
      <c r="J34" s="252">
        <v>5272.9139922978184</v>
      </c>
      <c r="K34" s="252">
        <v>5272.9139922978184</v>
      </c>
      <c r="L34" s="252">
        <v>5272.9139922978184</v>
      </c>
      <c r="M34" s="252">
        <v>5272.9139922978184</v>
      </c>
      <c r="N34" s="252">
        <v>5272.9139922978184</v>
      </c>
      <c r="O34" s="252">
        <v>5272.9139922978184</v>
      </c>
      <c r="P34" s="252">
        <v>5272.9139922978184</v>
      </c>
      <c r="Q34" s="252">
        <v>5272.9139922978184</v>
      </c>
      <c r="R34" s="252">
        <v>5263.8157894736842</v>
      </c>
      <c r="S34" s="252">
        <v>5256.7394094993588</v>
      </c>
      <c r="T34" s="252">
        <v>5215.2920410783054</v>
      </c>
      <c r="U34" s="252">
        <v>5178.8992297817713</v>
      </c>
      <c r="V34" s="252">
        <v>4725</v>
      </c>
      <c r="W34" s="252">
        <v>4551.1232349165602</v>
      </c>
      <c r="X34" s="252">
        <v>4459.1302952503211</v>
      </c>
      <c r="Y34" s="252">
        <v>4278.177150192555</v>
      </c>
      <c r="Z34" s="252">
        <v>4155.8568677792045</v>
      </c>
      <c r="AA34" s="252">
        <v>4066.8966623876772</v>
      </c>
      <c r="AB34" s="252">
        <v>4000.1765083440314</v>
      </c>
      <c r="AC34" s="252">
        <v>3947.6091142490368</v>
      </c>
      <c r="AD34" s="252">
        <v>3906.1617458279848</v>
      </c>
      <c r="AE34" s="252">
        <v>3871.7907573812581</v>
      </c>
      <c r="AF34" s="252">
        <v>3843.4852374839538</v>
      </c>
      <c r="AG34" s="252">
        <v>3819.2233632862644</v>
      </c>
      <c r="AH34" s="252">
        <v>3797.994223363286</v>
      </c>
      <c r="AI34" s="252">
        <v>3745.4268292682927</v>
      </c>
      <c r="AJ34" s="252">
        <v>3681.7394094993583</v>
      </c>
      <c r="AK34" s="252">
        <v>3625.1283697047502</v>
      </c>
      <c r="AL34" s="252">
        <v>3575.5937098844674</v>
      </c>
      <c r="AN34" s="253"/>
      <c r="AO34" s="253"/>
      <c r="AP34" s="253"/>
      <c r="AQ34" s="253"/>
      <c r="AR34" s="253"/>
      <c r="AS34" s="253"/>
      <c r="AT34" s="253"/>
      <c r="AU34" s="253"/>
      <c r="AV34" s="253"/>
      <c r="AW34" s="253"/>
      <c r="AX34" s="253"/>
      <c r="AY34" s="253"/>
      <c r="AZ34" s="253"/>
      <c r="BA34" s="253"/>
      <c r="BB34" s="253"/>
      <c r="BC34" s="253"/>
      <c r="BD34" s="253"/>
      <c r="BE34" s="253"/>
      <c r="BF34" s="253"/>
      <c r="BG34" s="253"/>
      <c r="BH34" s="253"/>
      <c r="BI34" s="253"/>
      <c r="BJ34" s="253"/>
      <c r="BK34" s="253"/>
      <c r="BL34" s="253"/>
      <c r="BM34" s="253"/>
      <c r="BN34" s="253"/>
      <c r="BO34" s="253"/>
      <c r="BP34" s="253"/>
      <c r="BQ34" s="253"/>
      <c r="BR34" s="253"/>
      <c r="BS34" s="253"/>
      <c r="BT34" s="253"/>
      <c r="BU34" s="253"/>
      <c r="BV34" s="253"/>
      <c r="BW34" s="253"/>
      <c r="BX34" s="253"/>
      <c r="BY34" s="253"/>
      <c r="BZ34" s="253"/>
      <c r="CA34" s="253"/>
      <c r="CB34" s="253"/>
      <c r="CC34" s="253"/>
      <c r="CD34" s="244"/>
    </row>
    <row r="35" spans="1:82" s="248" customFormat="1" ht="15" thickBot="1" x14ac:dyDescent="0.25">
      <c r="B35" s="247" t="s">
        <v>874</v>
      </c>
      <c r="C35" s="247" t="s">
        <v>148</v>
      </c>
      <c r="D35" s="247" t="s">
        <v>199</v>
      </c>
      <c r="E35" s="247" t="s">
        <v>816</v>
      </c>
      <c r="F35" s="247" t="s">
        <v>981</v>
      </c>
      <c r="G35" s="251">
        <v>6565.5658536585388</v>
      </c>
      <c r="H35" s="251">
        <v>5890.2634146341479</v>
      </c>
      <c r="I35" s="251">
        <v>5890.2634146341479</v>
      </c>
      <c r="J35" s="251">
        <v>5890.2634146341479</v>
      </c>
      <c r="K35" s="251">
        <v>5890.2634146341479</v>
      </c>
      <c r="L35" s="251">
        <v>5890.2634146341479</v>
      </c>
      <c r="M35" s="251">
        <v>5890.2634146341479</v>
      </c>
      <c r="N35" s="251">
        <v>5890.2634146341479</v>
      </c>
      <c r="O35" s="251">
        <v>5890.2634146341479</v>
      </c>
      <c r="P35" s="251">
        <v>5890.2634146341479</v>
      </c>
      <c r="Q35" s="251">
        <v>5890.2634146341479</v>
      </c>
      <c r="R35" s="251">
        <v>5880.1000000000022</v>
      </c>
      <c r="S35" s="251">
        <v>5872.1951219512212</v>
      </c>
      <c r="T35" s="251">
        <v>5825.895121951221</v>
      </c>
      <c r="U35" s="251">
        <v>5785.2414634146362</v>
      </c>
      <c r="V35" s="251">
        <v>5278.2000000000016</v>
      </c>
      <c r="W35" s="251">
        <v>5083.9658536585384</v>
      </c>
      <c r="X35" s="251">
        <v>4981.2024390243914</v>
      </c>
      <c r="Y35" s="251">
        <v>4779.0634146341481</v>
      </c>
      <c r="Z35" s="251">
        <v>4642.4219512195132</v>
      </c>
      <c r="AA35" s="251">
        <v>4543.0463414634169</v>
      </c>
      <c r="AB35" s="251">
        <v>4468.5146341463433</v>
      </c>
      <c r="AC35" s="251">
        <v>4409.7926829268299</v>
      </c>
      <c r="AD35" s="251">
        <v>4363.4926829268306</v>
      </c>
      <c r="AE35" s="251">
        <v>4325.0975609756115</v>
      </c>
      <c r="AF35" s="251">
        <v>4293.4780487804892</v>
      </c>
      <c r="AG35" s="251">
        <v>4266.375609756099</v>
      </c>
      <c r="AH35" s="251">
        <v>4242.6609756097569</v>
      </c>
      <c r="AI35" s="251">
        <v>4183.9390243902453</v>
      </c>
      <c r="AJ35" s="251">
        <v>4112.7951219512206</v>
      </c>
      <c r="AK35" s="251">
        <v>4049.5560975609774</v>
      </c>
      <c r="AL35" s="251">
        <v>3994.2219512195134</v>
      </c>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53"/>
      <c r="BP35" s="253"/>
      <c r="BQ35" s="253"/>
      <c r="BR35" s="253"/>
      <c r="BS35" s="253"/>
      <c r="BT35" s="253"/>
      <c r="BU35" s="253"/>
      <c r="BV35" s="253"/>
      <c r="BW35" s="253"/>
      <c r="BX35" s="253"/>
      <c r="BY35" s="253"/>
      <c r="BZ35" s="253"/>
      <c r="CA35" s="253"/>
      <c r="CB35" s="253"/>
      <c r="CC35" s="253"/>
      <c r="CD35" s="244"/>
    </row>
    <row r="36" spans="1:82" s="248" customFormat="1" ht="15" thickBot="1" x14ac:dyDescent="0.25">
      <c r="B36" s="247" t="s">
        <v>874</v>
      </c>
      <c r="C36" s="247" t="s">
        <v>1077</v>
      </c>
      <c r="D36" s="247" t="s">
        <v>199</v>
      </c>
      <c r="E36" s="247" t="s">
        <v>816</v>
      </c>
      <c r="F36" s="247" t="s">
        <v>981</v>
      </c>
      <c r="G36" s="252">
        <v>6565.5658536585388</v>
      </c>
      <c r="H36" s="252">
        <v>5890.2634146341479</v>
      </c>
      <c r="I36" s="252">
        <v>5890.2634146341479</v>
      </c>
      <c r="J36" s="252">
        <v>5890.2634146341479</v>
      </c>
      <c r="K36" s="252">
        <v>5890.2634146341479</v>
      </c>
      <c r="L36" s="252">
        <v>5890.2634146341479</v>
      </c>
      <c r="M36" s="252">
        <v>5890.2634146341479</v>
      </c>
      <c r="N36" s="252">
        <v>5890.2634146341479</v>
      </c>
      <c r="O36" s="252">
        <v>5890.2634146341479</v>
      </c>
      <c r="P36" s="252">
        <v>5890.2634146341479</v>
      </c>
      <c r="Q36" s="252">
        <v>5890.2634146341479</v>
      </c>
      <c r="R36" s="252">
        <v>5880.1000000000022</v>
      </c>
      <c r="S36" s="252">
        <v>5872.1951219512212</v>
      </c>
      <c r="T36" s="252">
        <v>5825.895121951221</v>
      </c>
      <c r="U36" s="252">
        <v>5785.2414634146362</v>
      </c>
      <c r="V36" s="252">
        <v>5278.2000000000016</v>
      </c>
      <c r="W36" s="252">
        <v>5083.9658536585384</v>
      </c>
      <c r="X36" s="252">
        <v>4981.2024390243914</v>
      </c>
      <c r="Y36" s="252">
        <v>4779.0634146341481</v>
      </c>
      <c r="Z36" s="252">
        <v>4642.4219512195132</v>
      </c>
      <c r="AA36" s="252">
        <v>4543.0463414634169</v>
      </c>
      <c r="AB36" s="252">
        <v>4468.5146341463433</v>
      </c>
      <c r="AC36" s="252">
        <v>4409.7926829268299</v>
      </c>
      <c r="AD36" s="252">
        <v>4363.4926829268306</v>
      </c>
      <c r="AE36" s="252">
        <v>4325.0975609756115</v>
      </c>
      <c r="AF36" s="252">
        <v>4293.4780487804892</v>
      </c>
      <c r="AG36" s="252">
        <v>4266.375609756099</v>
      </c>
      <c r="AH36" s="252">
        <v>4242.6609756097569</v>
      </c>
      <c r="AI36" s="252">
        <v>4183.9390243902453</v>
      </c>
      <c r="AJ36" s="252">
        <v>4112.7951219512206</v>
      </c>
      <c r="AK36" s="252">
        <v>4049.5560975609774</v>
      </c>
      <c r="AL36" s="252">
        <v>3994.2219512195134</v>
      </c>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253"/>
      <c r="BL36" s="253"/>
      <c r="BM36" s="253"/>
      <c r="BN36" s="253"/>
      <c r="BO36" s="253"/>
      <c r="BP36" s="253"/>
      <c r="BQ36" s="253"/>
      <c r="BR36" s="253"/>
      <c r="BS36" s="253"/>
      <c r="BT36" s="253"/>
      <c r="BU36" s="253"/>
      <c r="BV36" s="253"/>
      <c r="BW36" s="253"/>
      <c r="BX36" s="253"/>
      <c r="BY36" s="253"/>
      <c r="BZ36" s="253"/>
      <c r="CA36" s="253"/>
      <c r="CB36" s="253"/>
      <c r="CC36" s="253"/>
      <c r="CD36" s="244"/>
    </row>
    <row r="37" spans="1:82" s="248" customFormat="1" ht="15" thickBot="1" x14ac:dyDescent="0.25">
      <c r="B37" s="247" t="s">
        <v>874</v>
      </c>
      <c r="C37" s="247" t="s">
        <v>470</v>
      </c>
      <c r="D37" s="247" t="s">
        <v>199</v>
      </c>
      <c r="E37" s="247" t="s">
        <v>816</v>
      </c>
      <c r="F37" s="247" t="s">
        <v>981</v>
      </c>
      <c r="G37" s="251">
        <v>6565.5658536585388</v>
      </c>
      <c r="H37" s="251">
        <v>5890.2634146341479</v>
      </c>
      <c r="I37" s="251">
        <v>5890.2634146341479</v>
      </c>
      <c r="J37" s="251">
        <v>5890.2634146341479</v>
      </c>
      <c r="K37" s="251">
        <v>5890.2634146341479</v>
      </c>
      <c r="L37" s="251">
        <v>5890.2634146341479</v>
      </c>
      <c r="M37" s="251">
        <v>5890.2634146341479</v>
      </c>
      <c r="N37" s="251">
        <v>5890.2634146341479</v>
      </c>
      <c r="O37" s="251">
        <v>5890.2634146341479</v>
      </c>
      <c r="P37" s="251">
        <v>5890.2634146341479</v>
      </c>
      <c r="Q37" s="251">
        <v>5890.2634146341479</v>
      </c>
      <c r="R37" s="251">
        <v>5880.1000000000022</v>
      </c>
      <c r="S37" s="251">
        <v>5872.1951219512212</v>
      </c>
      <c r="T37" s="251">
        <v>5825.895121951221</v>
      </c>
      <c r="U37" s="251">
        <v>5785.2414634146362</v>
      </c>
      <c r="V37" s="251">
        <v>5278.2000000000016</v>
      </c>
      <c r="W37" s="251">
        <v>5083.9658536585384</v>
      </c>
      <c r="X37" s="251">
        <v>4981.2024390243914</v>
      </c>
      <c r="Y37" s="251">
        <v>4779.0634146341481</v>
      </c>
      <c r="Z37" s="251">
        <v>4642.4219512195132</v>
      </c>
      <c r="AA37" s="251">
        <v>4543.0463414634169</v>
      </c>
      <c r="AB37" s="251">
        <v>4468.5146341463433</v>
      </c>
      <c r="AC37" s="251">
        <v>4409.7926829268299</v>
      </c>
      <c r="AD37" s="251">
        <v>4363.4926829268306</v>
      </c>
      <c r="AE37" s="251">
        <v>4325.0975609756115</v>
      </c>
      <c r="AF37" s="251">
        <v>4293.4780487804892</v>
      </c>
      <c r="AG37" s="251">
        <v>4266.375609756099</v>
      </c>
      <c r="AH37" s="251">
        <v>4242.6609756097569</v>
      </c>
      <c r="AI37" s="251">
        <v>4183.9390243902453</v>
      </c>
      <c r="AJ37" s="251">
        <v>4112.7951219512206</v>
      </c>
      <c r="AK37" s="251">
        <v>4049.5560975609774</v>
      </c>
      <c r="AL37" s="251">
        <v>3994.2219512195134</v>
      </c>
      <c r="AN37" s="253"/>
      <c r="AO37" s="253"/>
      <c r="AP37" s="253"/>
      <c r="AQ37" s="253"/>
      <c r="AR37" s="253"/>
      <c r="AS37" s="253"/>
      <c r="AT37" s="253"/>
      <c r="AU37" s="253"/>
      <c r="AV37" s="253"/>
      <c r="AW37" s="253"/>
      <c r="AX37" s="253"/>
      <c r="AY37" s="253"/>
      <c r="AZ37" s="253"/>
      <c r="BA37" s="253"/>
      <c r="BB37" s="253"/>
      <c r="BC37" s="253"/>
      <c r="BD37" s="253"/>
      <c r="BE37" s="253"/>
      <c r="BF37" s="253"/>
      <c r="BG37" s="253"/>
      <c r="BH37" s="253"/>
      <c r="BI37" s="253"/>
      <c r="BJ37" s="253"/>
      <c r="BK37" s="253"/>
      <c r="BL37" s="253"/>
      <c r="BM37" s="253"/>
      <c r="BN37" s="253"/>
      <c r="BO37" s="253"/>
      <c r="BP37" s="253"/>
      <c r="BQ37" s="253"/>
      <c r="BR37" s="253"/>
      <c r="BS37" s="253"/>
      <c r="BT37" s="253"/>
      <c r="BU37" s="253"/>
      <c r="BV37" s="253"/>
      <c r="BW37" s="253"/>
      <c r="BX37" s="253"/>
      <c r="BY37" s="253"/>
      <c r="BZ37" s="253"/>
      <c r="CA37" s="253"/>
      <c r="CB37" s="253"/>
      <c r="CC37" s="253"/>
      <c r="CD37" s="244"/>
    </row>
    <row r="38" spans="1:82" s="248" customFormat="1" ht="15" thickBot="1" x14ac:dyDescent="0.25">
      <c r="B38" s="247" t="s">
        <v>874</v>
      </c>
      <c r="C38" s="247" t="s">
        <v>1076</v>
      </c>
      <c r="D38" s="247" t="s">
        <v>199</v>
      </c>
      <c r="E38" s="247" t="s">
        <v>815</v>
      </c>
      <c r="F38" s="247" t="s">
        <v>981</v>
      </c>
      <c r="G38" s="252">
        <v>6246.8780487804888</v>
      </c>
      <c r="H38" s="252">
        <v>5604.35430038511</v>
      </c>
      <c r="I38" s="252">
        <v>5604.35430038511</v>
      </c>
      <c r="J38" s="252">
        <v>5604.35430038511</v>
      </c>
      <c r="K38" s="252">
        <v>5604.35430038511</v>
      </c>
      <c r="L38" s="252">
        <v>5604.35430038511</v>
      </c>
      <c r="M38" s="252">
        <v>5604.35430038511</v>
      </c>
      <c r="N38" s="252">
        <v>5604.35430038511</v>
      </c>
      <c r="O38" s="252">
        <v>5604.35430038511</v>
      </c>
      <c r="P38" s="252">
        <v>5604.35430038511</v>
      </c>
      <c r="Q38" s="252">
        <v>5604.35430038511</v>
      </c>
      <c r="R38" s="252">
        <v>5594.6842105263167</v>
      </c>
      <c r="S38" s="252">
        <v>5587.1630295250334</v>
      </c>
      <c r="T38" s="252">
        <v>5543.1103979460859</v>
      </c>
      <c r="U38" s="252">
        <v>5504.4300385109127</v>
      </c>
      <c r="V38" s="252">
        <v>5022.0000000000009</v>
      </c>
      <c r="W38" s="252">
        <v>4837.193838254173</v>
      </c>
      <c r="X38" s="252">
        <v>4739.4184852374847</v>
      </c>
      <c r="Y38" s="252">
        <v>4547.0911424903734</v>
      </c>
      <c r="Z38" s="252">
        <v>4417.0821566110408</v>
      </c>
      <c r="AA38" s="252">
        <v>4322.5301668806178</v>
      </c>
      <c r="AB38" s="252">
        <v>4251.6161745828003</v>
      </c>
      <c r="AC38" s="252">
        <v>4195.7445442875487</v>
      </c>
      <c r="AD38" s="252">
        <v>4151.6919127086021</v>
      </c>
      <c r="AE38" s="252">
        <v>4115.160462130938</v>
      </c>
      <c r="AF38" s="252">
        <v>4085.0757381258031</v>
      </c>
      <c r="AG38" s="252">
        <v>4059.2888318356877</v>
      </c>
      <c r="AH38" s="252">
        <v>4036.7252888318362</v>
      </c>
      <c r="AI38" s="252">
        <v>3980.8536585365864</v>
      </c>
      <c r="AJ38" s="252">
        <v>3913.1630295250329</v>
      </c>
      <c r="AK38" s="252">
        <v>3852.9935815147637</v>
      </c>
      <c r="AL38" s="252">
        <v>3800.3453145057774</v>
      </c>
      <c r="AN38" s="253"/>
      <c r="AO38" s="253"/>
      <c r="AP38" s="253"/>
      <c r="AQ38" s="253"/>
      <c r="AR38" s="253"/>
      <c r="AS38" s="253"/>
      <c r="AT38" s="253"/>
      <c r="AU38" s="253"/>
      <c r="AV38" s="253"/>
      <c r="AW38" s="253"/>
      <c r="AX38" s="253"/>
      <c r="AY38" s="253"/>
      <c r="AZ38" s="253"/>
      <c r="BA38" s="253"/>
      <c r="BB38" s="253"/>
      <c r="BC38" s="253"/>
      <c r="BD38" s="253"/>
      <c r="BE38" s="253"/>
      <c r="BF38" s="253"/>
      <c r="BG38" s="253"/>
      <c r="BH38" s="253"/>
      <c r="BI38" s="253"/>
      <c r="BJ38" s="253"/>
      <c r="BK38" s="253"/>
      <c r="BL38" s="253"/>
      <c r="BM38" s="253"/>
      <c r="BN38" s="253"/>
      <c r="BO38" s="253"/>
      <c r="BP38" s="253"/>
      <c r="BQ38" s="253"/>
      <c r="BR38" s="253"/>
      <c r="BS38" s="253"/>
      <c r="BT38" s="253"/>
      <c r="BU38" s="253"/>
      <c r="BV38" s="253"/>
      <c r="BW38" s="253"/>
      <c r="BX38" s="253"/>
      <c r="BY38" s="253"/>
      <c r="BZ38" s="253"/>
      <c r="CA38" s="253"/>
      <c r="CB38" s="253"/>
      <c r="CC38" s="253"/>
      <c r="CD38" s="244"/>
    </row>
    <row r="39" spans="1:82" s="248" customFormat="1" ht="15" thickBot="1" x14ac:dyDescent="0.25">
      <c r="B39" s="255" t="s">
        <v>874</v>
      </c>
      <c r="C39" s="255" t="s">
        <v>459</v>
      </c>
      <c r="D39" s="255" t="s">
        <v>199</v>
      </c>
      <c r="E39" s="255" t="s">
        <v>814</v>
      </c>
      <c r="F39" s="255" t="s">
        <v>981</v>
      </c>
      <c r="G39" s="251">
        <v>5928.1902439024389</v>
      </c>
      <c r="H39" s="251">
        <v>5318.4451861360712</v>
      </c>
      <c r="I39" s="251">
        <v>5318.4451861360712</v>
      </c>
      <c r="J39" s="251">
        <v>5318.4451861360712</v>
      </c>
      <c r="K39" s="251">
        <v>5318.4451861360712</v>
      </c>
      <c r="L39" s="251">
        <v>5318.4451861360712</v>
      </c>
      <c r="M39" s="251">
        <v>5318.4451861360712</v>
      </c>
      <c r="N39" s="251">
        <v>5318.4451861360712</v>
      </c>
      <c r="O39" s="251">
        <v>5318.4451861360712</v>
      </c>
      <c r="P39" s="251">
        <v>5318.4451861360712</v>
      </c>
      <c r="Q39" s="251">
        <v>5318.4451861360712</v>
      </c>
      <c r="R39" s="251">
        <v>5309.2684210526313</v>
      </c>
      <c r="S39" s="251">
        <v>5302.1309370988447</v>
      </c>
      <c r="T39" s="251">
        <v>5260.3256739409499</v>
      </c>
      <c r="U39" s="251">
        <v>5223.6186136071883</v>
      </c>
      <c r="V39" s="251">
        <v>4765.8</v>
      </c>
      <c r="W39" s="251">
        <v>4590.4218228498075</v>
      </c>
      <c r="X39" s="251">
        <v>4497.634531450577</v>
      </c>
      <c r="Y39" s="251">
        <v>4315.1188703465978</v>
      </c>
      <c r="Z39" s="251">
        <v>4191.7423620025675</v>
      </c>
      <c r="AA39" s="251">
        <v>4102.0139922978178</v>
      </c>
      <c r="AB39" s="251">
        <v>4034.7177150192556</v>
      </c>
      <c r="AC39" s="251">
        <v>3981.6964056482661</v>
      </c>
      <c r="AD39" s="251">
        <v>3939.8911424903722</v>
      </c>
      <c r="AE39" s="251">
        <v>3905.2233632862644</v>
      </c>
      <c r="AF39" s="251">
        <v>3876.6734274711166</v>
      </c>
      <c r="AG39" s="251">
        <v>3852.2020539152759</v>
      </c>
      <c r="AH39" s="251">
        <v>3830.7896020539147</v>
      </c>
      <c r="AI39" s="251">
        <v>3777.7682926829266</v>
      </c>
      <c r="AJ39" s="251">
        <v>3713.5309370988443</v>
      </c>
      <c r="AK39" s="251">
        <v>3656.4310654685496</v>
      </c>
      <c r="AL39" s="251">
        <v>3606.468677792041</v>
      </c>
      <c r="AN39" s="253"/>
      <c r="AO39" s="253"/>
      <c r="AP39" s="253"/>
      <c r="AQ39" s="253"/>
      <c r="AR39" s="253"/>
      <c r="AS39" s="253"/>
      <c r="AT39" s="253"/>
      <c r="AU39" s="253"/>
      <c r="AV39" s="253"/>
      <c r="AW39" s="253"/>
      <c r="AX39" s="253"/>
      <c r="AY39" s="253"/>
      <c r="AZ39" s="253"/>
      <c r="BA39" s="253"/>
      <c r="BB39" s="253"/>
      <c r="BC39" s="253"/>
      <c r="BD39" s="253"/>
      <c r="BE39" s="253"/>
      <c r="BF39" s="253"/>
      <c r="BG39" s="253"/>
      <c r="BH39" s="253"/>
      <c r="BI39" s="253"/>
      <c r="BJ39" s="253"/>
      <c r="BK39" s="253"/>
      <c r="BL39" s="253"/>
      <c r="BM39" s="253"/>
      <c r="BN39" s="253"/>
      <c r="BO39" s="253"/>
      <c r="BP39" s="253"/>
      <c r="BQ39" s="253"/>
      <c r="BR39" s="253"/>
      <c r="BS39" s="253"/>
      <c r="BT39" s="253"/>
      <c r="BU39" s="253"/>
      <c r="BV39" s="253"/>
      <c r="BW39" s="253"/>
      <c r="BX39" s="253"/>
      <c r="BY39" s="253"/>
      <c r="BZ39" s="253"/>
      <c r="CA39" s="253"/>
      <c r="CB39" s="253"/>
      <c r="CC39" s="253"/>
      <c r="CD39" s="244"/>
    </row>
    <row r="40" spans="1:82" s="248" customFormat="1" ht="15" thickBot="1" x14ac:dyDescent="0.25">
      <c r="B40" s="255" t="s">
        <v>874</v>
      </c>
      <c r="C40" s="255" t="s">
        <v>472</v>
      </c>
      <c r="D40" s="255" t="s">
        <v>199</v>
      </c>
      <c r="E40" s="255" t="s">
        <v>816</v>
      </c>
      <c r="F40" s="255" t="s">
        <v>981</v>
      </c>
      <c r="G40" s="252">
        <v>6565.5658536585388</v>
      </c>
      <c r="H40" s="252">
        <v>5890.2634146341479</v>
      </c>
      <c r="I40" s="252">
        <v>5890.2634146341479</v>
      </c>
      <c r="J40" s="252">
        <v>5890.2634146341479</v>
      </c>
      <c r="K40" s="252">
        <v>5890.2634146341479</v>
      </c>
      <c r="L40" s="252">
        <v>5890.2634146341479</v>
      </c>
      <c r="M40" s="252">
        <v>5890.2634146341479</v>
      </c>
      <c r="N40" s="252">
        <v>5890.2634146341479</v>
      </c>
      <c r="O40" s="252">
        <v>5890.2634146341479</v>
      </c>
      <c r="P40" s="252">
        <v>5890.2634146341479</v>
      </c>
      <c r="Q40" s="252">
        <v>5890.2634146341479</v>
      </c>
      <c r="R40" s="252">
        <v>5880.1000000000022</v>
      </c>
      <c r="S40" s="252">
        <v>5872.1951219512212</v>
      </c>
      <c r="T40" s="252">
        <v>5825.895121951221</v>
      </c>
      <c r="U40" s="252">
        <v>5785.2414634146362</v>
      </c>
      <c r="V40" s="252">
        <v>5278.2000000000016</v>
      </c>
      <c r="W40" s="252">
        <v>5083.9658536585384</v>
      </c>
      <c r="X40" s="252">
        <v>4981.2024390243914</v>
      </c>
      <c r="Y40" s="252">
        <v>4779.0634146341481</v>
      </c>
      <c r="Z40" s="252">
        <v>4642.4219512195132</v>
      </c>
      <c r="AA40" s="252">
        <v>4543.0463414634169</v>
      </c>
      <c r="AB40" s="252">
        <v>4468.5146341463433</v>
      </c>
      <c r="AC40" s="252">
        <v>4409.7926829268299</v>
      </c>
      <c r="AD40" s="252">
        <v>4363.4926829268306</v>
      </c>
      <c r="AE40" s="252">
        <v>4325.0975609756115</v>
      </c>
      <c r="AF40" s="252">
        <v>4293.4780487804892</v>
      </c>
      <c r="AG40" s="252">
        <v>4266.375609756099</v>
      </c>
      <c r="AH40" s="252">
        <v>4242.6609756097569</v>
      </c>
      <c r="AI40" s="252">
        <v>4183.9390243902453</v>
      </c>
      <c r="AJ40" s="252">
        <v>4112.7951219512206</v>
      </c>
      <c r="AK40" s="252">
        <v>4049.5560975609774</v>
      </c>
      <c r="AL40" s="252">
        <v>3994.2219512195134</v>
      </c>
      <c r="AN40" s="253"/>
      <c r="AO40" s="253"/>
      <c r="AP40" s="253"/>
      <c r="AQ40" s="253"/>
      <c r="AR40" s="253"/>
      <c r="AS40" s="253"/>
      <c r="AT40" s="253"/>
      <c r="AU40" s="253"/>
      <c r="AV40" s="253"/>
      <c r="AW40" s="253"/>
      <c r="AX40" s="253"/>
      <c r="AY40" s="253"/>
      <c r="AZ40" s="253"/>
      <c r="BA40" s="253"/>
      <c r="BB40" s="253"/>
      <c r="BC40" s="253"/>
      <c r="BD40" s="253"/>
      <c r="BE40" s="253"/>
      <c r="BF40" s="253"/>
      <c r="BG40" s="253"/>
      <c r="BH40" s="253"/>
      <c r="BI40" s="253"/>
      <c r="BJ40" s="253"/>
      <c r="BK40" s="253"/>
      <c r="BL40" s="253"/>
      <c r="BM40" s="253"/>
      <c r="BN40" s="253"/>
      <c r="BO40" s="253"/>
      <c r="BP40" s="253"/>
      <c r="BQ40" s="253"/>
      <c r="BR40" s="253"/>
      <c r="BS40" s="253"/>
      <c r="BT40" s="253"/>
      <c r="BU40" s="253"/>
      <c r="BV40" s="253"/>
      <c r="BW40" s="253"/>
      <c r="BX40" s="253"/>
      <c r="BY40" s="253"/>
      <c r="BZ40" s="253"/>
      <c r="CA40" s="253"/>
      <c r="CB40" s="253"/>
      <c r="CC40" s="253"/>
      <c r="CD40" s="244"/>
    </row>
    <row r="41" spans="1:82" s="248" customFormat="1" ht="15" thickBot="1" x14ac:dyDescent="0.25">
      <c r="B41" s="247" t="s">
        <v>874</v>
      </c>
      <c r="C41" s="247" t="s">
        <v>1078</v>
      </c>
      <c r="D41" s="247" t="s">
        <v>199</v>
      </c>
      <c r="E41" s="247" t="s">
        <v>814</v>
      </c>
      <c r="F41" s="247" t="s">
        <v>981</v>
      </c>
      <c r="G41" s="251">
        <v>5928.1902439024389</v>
      </c>
      <c r="H41" s="251">
        <v>5318.4451861360712</v>
      </c>
      <c r="I41" s="251">
        <v>5318.4451861360712</v>
      </c>
      <c r="J41" s="251">
        <v>5318.4451861360712</v>
      </c>
      <c r="K41" s="251">
        <v>5318.4451861360712</v>
      </c>
      <c r="L41" s="251">
        <v>5318.4451861360712</v>
      </c>
      <c r="M41" s="251">
        <v>5318.4451861360712</v>
      </c>
      <c r="N41" s="251">
        <v>5318.4451861360712</v>
      </c>
      <c r="O41" s="251">
        <v>5318.4451861360712</v>
      </c>
      <c r="P41" s="251">
        <v>5318.4451861360712</v>
      </c>
      <c r="Q41" s="251">
        <v>5318.4451861360712</v>
      </c>
      <c r="R41" s="251">
        <v>5309.2684210526313</v>
      </c>
      <c r="S41" s="251">
        <v>5302.1309370988447</v>
      </c>
      <c r="T41" s="251">
        <v>5260.3256739409499</v>
      </c>
      <c r="U41" s="251">
        <v>5223.6186136071883</v>
      </c>
      <c r="V41" s="251">
        <v>4765.8</v>
      </c>
      <c r="W41" s="251">
        <v>4590.4218228498075</v>
      </c>
      <c r="X41" s="251">
        <v>4497.634531450577</v>
      </c>
      <c r="Y41" s="251">
        <v>4315.1188703465978</v>
      </c>
      <c r="Z41" s="251">
        <v>4191.7423620025675</v>
      </c>
      <c r="AA41" s="251">
        <v>4102.0139922978178</v>
      </c>
      <c r="AB41" s="251">
        <v>4034.7177150192556</v>
      </c>
      <c r="AC41" s="251">
        <v>3981.6964056482661</v>
      </c>
      <c r="AD41" s="251">
        <v>3939.8911424903722</v>
      </c>
      <c r="AE41" s="251">
        <v>3905.2233632862644</v>
      </c>
      <c r="AF41" s="251">
        <v>3876.6734274711166</v>
      </c>
      <c r="AG41" s="251">
        <v>3852.2020539152759</v>
      </c>
      <c r="AH41" s="251">
        <v>3830.7896020539147</v>
      </c>
      <c r="AI41" s="251">
        <v>3777.7682926829266</v>
      </c>
      <c r="AJ41" s="251">
        <v>3713.5309370988443</v>
      </c>
      <c r="AK41" s="251">
        <v>3656.4310654685496</v>
      </c>
      <c r="AL41" s="251">
        <v>3606.468677792041</v>
      </c>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3"/>
      <c r="BS41" s="253"/>
      <c r="BT41" s="253"/>
      <c r="BU41" s="253"/>
      <c r="BV41" s="253"/>
      <c r="BW41" s="253"/>
      <c r="BX41" s="253"/>
      <c r="BY41" s="253"/>
      <c r="BZ41" s="253"/>
      <c r="CA41" s="253"/>
      <c r="CB41" s="253"/>
      <c r="CC41" s="253"/>
      <c r="CD41" s="244"/>
    </row>
    <row r="42" spans="1:82" s="248" customFormat="1" ht="15" thickBot="1" x14ac:dyDescent="0.25">
      <c r="B42" s="247" t="s">
        <v>874</v>
      </c>
      <c r="C42" s="247" t="s">
        <v>428</v>
      </c>
      <c r="D42" s="247" t="s">
        <v>199</v>
      </c>
      <c r="E42" s="247" t="s">
        <v>816</v>
      </c>
      <c r="F42" s="247" t="s">
        <v>981</v>
      </c>
      <c r="G42" s="252">
        <v>6565.5658536585388</v>
      </c>
      <c r="H42" s="252">
        <v>5890.2634146341479</v>
      </c>
      <c r="I42" s="252">
        <v>5890.2634146341479</v>
      </c>
      <c r="J42" s="252">
        <v>5890.2634146341479</v>
      </c>
      <c r="K42" s="252">
        <v>5890.2634146341479</v>
      </c>
      <c r="L42" s="252">
        <v>5890.2634146341479</v>
      </c>
      <c r="M42" s="252">
        <v>5890.2634146341479</v>
      </c>
      <c r="N42" s="252">
        <v>5890.2634146341479</v>
      </c>
      <c r="O42" s="252">
        <v>5890.2634146341479</v>
      </c>
      <c r="P42" s="252">
        <v>5890.2634146341479</v>
      </c>
      <c r="Q42" s="252">
        <v>5890.2634146341479</v>
      </c>
      <c r="R42" s="252">
        <v>5880.1000000000022</v>
      </c>
      <c r="S42" s="252">
        <v>5872.1951219512212</v>
      </c>
      <c r="T42" s="252">
        <v>5825.895121951221</v>
      </c>
      <c r="U42" s="252">
        <v>5785.2414634146362</v>
      </c>
      <c r="V42" s="252">
        <v>5278.2000000000016</v>
      </c>
      <c r="W42" s="252">
        <v>5083.9658536585384</v>
      </c>
      <c r="X42" s="252">
        <v>4981.2024390243914</v>
      </c>
      <c r="Y42" s="252">
        <v>4779.0634146341481</v>
      </c>
      <c r="Z42" s="252">
        <v>4642.4219512195132</v>
      </c>
      <c r="AA42" s="252">
        <v>4543.0463414634169</v>
      </c>
      <c r="AB42" s="252">
        <v>4468.5146341463433</v>
      </c>
      <c r="AC42" s="252">
        <v>4409.7926829268299</v>
      </c>
      <c r="AD42" s="252">
        <v>4363.4926829268306</v>
      </c>
      <c r="AE42" s="252">
        <v>4325.0975609756115</v>
      </c>
      <c r="AF42" s="252">
        <v>4293.4780487804892</v>
      </c>
      <c r="AG42" s="252">
        <v>4266.375609756099</v>
      </c>
      <c r="AH42" s="252">
        <v>4242.6609756097569</v>
      </c>
      <c r="AI42" s="252">
        <v>4183.9390243902453</v>
      </c>
      <c r="AJ42" s="252">
        <v>4112.7951219512206</v>
      </c>
      <c r="AK42" s="252">
        <v>4049.5560975609774</v>
      </c>
      <c r="AL42" s="252">
        <v>3994.2219512195134</v>
      </c>
      <c r="AN42" s="253"/>
      <c r="AO42" s="253"/>
      <c r="AP42" s="253"/>
      <c r="AQ42" s="253"/>
      <c r="AR42" s="253"/>
      <c r="AS42" s="253"/>
      <c r="AT42" s="253"/>
      <c r="AU42" s="253"/>
      <c r="AV42" s="253"/>
      <c r="AW42" s="253"/>
      <c r="AX42" s="253"/>
      <c r="AY42" s="253"/>
      <c r="AZ42" s="253"/>
      <c r="BA42" s="253"/>
      <c r="BB42" s="253"/>
      <c r="BC42" s="253"/>
      <c r="BD42" s="253"/>
      <c r="BE42" s="253"/>
      <c r="BF42" s="253"/>
      <c r="BG42" s="253"/>
      <c r="BH42" s="253"/>
      <c r="BI42" s="253"/>
      <c r="BJ42" s="253"/>
      <c r="BK42" s="253"/>
      <c r="BL42" s="253"/>
      <c r="BM42" s="253"/>
      <c r="BN42" s="253"/>
      <c r="BO42" s="253"/>
      <c r="BP42" s="253"/>
      <c r="BQ42" s="253"/>
      <c r="BR42" s="253"/>
      <c r="BS42" s="253"/>
      <c r="BT42" s="253"/>
      <c r="BU42" s="253"/>
      <c r="BV42" s="253"/>
      <c r="BW42" s="253"/>
      <c r="BX42" s="253"/>
      <c r="BY42" s="253"/>
      <c r="BZ42" s="253"/>
      <c r="CA42" s="253"/>
      <c r="CB42" s="253"/>
      <c r="CC42" s="253"/>
      <c r="CD42" s="244"/>
    </row>
    <row r="43" spans="1:82" s="248" customFormat="1" ht="15" thickBot="1" x14ac:dyDescent="0.25">
      <c r="B43" s="247" t="s">
        <v>874</v>
      </c>
      <c r="C43" s="247" t="s">
        <v>432</v>
      </c>
      <c r="D43" s="247" t="s">
        <v>200</v>
      </c>
      <c r="E43" s="247" t="s">
        <v>818</v>
      </c>
      <c r="F43" s="247" t="s">
        <v>981</v>
      </c>
      <c r="G43" s="251">
        <v>6164.4073170731717</v>
      </c>
      <c r="H43" s="251">
        <v>5530.3661103979475</v>
      </c>
      <c r="I43" s="251">
        <v>5530.3661103979475</v>
      </c>
      <c r="J43" s="251">
        <v>5530.3661103979475</v>
      </c>
      <c r="K43" s="251">
        <v>5530.3661103979475</v>
      </c>
      <c r="L43" s="251">
        <v>5530.3661103979475</v>
      </c>
      <c r="M43" s="251">
        <v>5530.3661103979475</v>
      </c>
      <c r="N43" s="251">
        <v>5530.3661103979475</v>
      </c>
      <c r="O43" s="251">
        <v>5530.3661103979475</v>
      </c>
      <c r="P43" s="251">
        <v>5530.3661103979475</v>
      </c>
      <c r="Q43" s="251">
        <v>5530.3661103979475</v>
      </c>
      <c r="R43" s="251">
        <v>5520.8236842105271</v>
      </c>
      <c r="S43" s="251">
        <v>5513.4017971758676</v>
      </c>
      <c r="T43" s="251">
        <v>5469.9307445442882</v>
      </c>
      <c r="U43" s="251">
        <v>5431.7610397946091</v>
      </c>
      <c r="V43" s="251">
        <v>4955.7000000000007</v>
      </c>
      <c r="W43" s="251">
        <v>4773.3336328626456</v>
      </c>
      <c r="X43" s="251">
        <v>4676.8491014120673</v>
      </c>
      <c r="Y43" s="251">
        <v>4487.0608472400527</v>
      </c>
      <c r="Z43" s="251">
        <v>4358.7682284980756</v>
      </c>
      <c r="AA43" s="251">
        <v>4265.4645057766384</v>
      </c>
      <c r="AB43" s="251">
        <v>4195.4867137355595</v>
      </c>
      <c r="AC43" s="251">
        <v>4140.3526957638005</v>
      </c>
      <c r="AD43" s="251">
        <v>4096.8816431322221</v>
      </c>
      <c r="AE43" s="251">
        <v>4060.8324775353026</v>
      </c>
      <c r="AF43" s="251">
        <v>4031.1449293966634</v>
      </c>
      <c r="AG43" s="251">
        <v>4005.698459563544</v>
      </c>
      <c r="AH43" s="251">
        <v>3983.4327984595639</v>
      </c>
      <c r="AI43" s="251">
        <v>3928.2987804878057</v>
      </c>
      <c r="AJ43" s="251">
        <v>3861.5017971758671</v>
      </c>
      <c r="AK43" s="251">
        <v>3802.1267008985892</v>
      </c>
      <c r="AL43" s="251">
        <v>3750.1734916559699</v>
      </c>
      <c r="AN43" s="253"/>
      <c r="AO43" s="253"/>
      <c r="AP43" s="253"/>
      <c r="AQ43" s="253"/>
      <c r="AR43" s="253"/>
      <c r="AS43" s="253"/>
      <c r="AT43" s="253"/>
      <c r="AU43" s="253"/>
      <c r="AV43" s="253"/>
      <c r="AW43" s="253"/>
      <c r="AX43" s="253"/>
      <c r="AY43" s="253"/>
      <c r="AZ43" s="253"/>
      <c r="BA43" s="253"/>
      <c r="BB43" s="253"/>
      <c r="BC43" s="253"/>
      <c r="BD43" s="253"/>
      <c r="BE43" s="253"/>
      <c r="BF43" s="253"/>
      <c r="BG43" s="253"/>
      <c r="BH43" s="253"/>
      <c r="BI43" s="253"/>
      <c r="BJ43" s="253"/>
      <c r="BK43" s="253"/>
      <c r="BL43" s="253"/>
      <c r="BM43" s="253"/>
      <c r="BN43" s="253"/>
      <c r="BO43" s="253"/>
      <c r="BP43" s="253"/>
      <c r="BQ43" s="253"/>
      <c r="BR43" s="253"/>
      <c r="BS43" s="253"/>
      <c r="BT43" s="253"/>
      <c r="BU43" s="253"/>
      <c r="BV43" s="253"/>
      <c r="BW43" s="253"/>
      <c r="BX43" s="253"/>
      <c r="BY43" s="253"/>
      <c r="BZ43" s="253"/>
      <c r="CA43" s="253"/>
      <c r="CB43" s="253"/>
      <c r="CC43" s="253"/>
      <c r="CD43" s="244"/>
    </row>
    <row r="44" spans="1:82" s="248" customFormat="1" ht="15" thickBot="1" x14ac:dyDescent="0.25">
      <c r="B44" s="247" t="s">
        <v>874</v>
      </c>
      <c r="C44" s="247" t="s">
        <v>433</v>
      </c>
      <c r="D44" s="247" t="s">
        <v>200</v>
      </c>
      <c r="E44" s="247" t="s">
        <v>818</v>
      </c>
      <c r="F44" s="247" t="s">
        <v>981</v>
      </c>
      <c r="G44" s="252">
        <v>6164.4073170731717</v>
      </c>
      <c r="H44" s="252">
        <v>5530.3661103979475</v>
      </c>
      <c r="I44" s="252">
        <v>5530.3661103979475</v>
      </c>
      <c r="J44" s="252">
        <v>5530.3661103979475</v>
      </c>
      <c r="K44" s="252">
        <v>5530.3661103979475</v>
      </c>
      <c r="L44" s="252">
        <v>5530.3661103979475</v>
      </c>
      <c r="M44" s="252">
        <v>5530.3661103979475</v>
      </c>
      <c r="N44" s="252">
        <v>5530.3661103979475</v>
      </c>
      <c r="O44" s="252">
        <v>5530.3661103979475</v>
      </c>
      <c r="P44" s="252">
        <v>5530.3661103979475</v>
      </c>
      <c r="Q44" s="252">
        <v>5530.3661103979475</v>
      </c>
      <c r="R44" s="252">
        <v>5520.8236842105271</v>
      </c>
      <c r="S44" s="252">
        <v>5513.4017971758676</v>
      </c>
      <c r="T44" s="252">
        <v>5469.9307445442882</v>
      </c>
      <c r="U44" s="252">
        <v>5431.7610397946091</v>
      </c>
      <c r="V44" s="252">
        <v>4955.7000000000007</v>
      </c>
      <c r="W44" s="252">
        <v>4773.3336328626456</v>
      </c>
      <c r="X44" s="252">
        <v>4676.8491014120673</v>
      </c>
      <c r="Y44" s="252">
        <v>4487.0608472400527</v>
      </c>
      <c r="Z44" s="252">
        <v>4358.7682284980756</v>
      </c>
      <c r="AA44" s="252">
        <v>4265.4645057766384</v>
      </c>
      <c r="AB44" s="252">
        <v>4195.4867137355595</v>
      </c>
      <c r="AC44" s="252">
        <v>4140.3526957638005</v>
      </c>
      <c r="AD44" s="252">
        <v>4096.8816431322221</v>
      </c>
      <c r="AE44" s="252">
        <v>4060.8324775353026</v>
      </c>
      <c r="AF44" s="252">
        <v>4031.1449293966634</v>
      </c>
      <c r="AG44" s="252">
        <v>4005.698459563544</v>
      </c>
      <c r="AH44" s="252">
        <v>3983.4327984595639</v>
      </c>
      <c r="AI44" s="252">
        <v>3928.2987804878057</v>
      </c>
      <c r="AJ44" s="252">
        <v>3861.5017971758671</v>
      </c>
      <c r="AK44" s="252">
        <v>3802.1267008985892</v>
      </c>
      <c r="AL44" s="252">
        <v>3750.1734916559699</v>
      </c>
      <c r="AN44" s="253"/>
      <c r="AO44" s="253"/>
      <c r="AP44" s="253"/>
      <c r="AQ44" s="253"/>
      <c r="AR44" s="253"/>
      <c r="AS44" s="253"/>
      <c r="AT44" s="253"/>
      <c r="AU44" s="253"/>
      <c r="AV44" s="253"/>
      <c r="AW44" s="253"/>
      <c r="AX44" s="253"/>
      <c r="AY44" s="253"/>
      <c r="AZ44" s="253"/>
      <c r="BA44" s="253"/>
      <c r="BB44" s="253"/>
      <c r="BC44" s="253"/>
      <c r="BD44" s="253"/>
      <c r="BE44" s="253"/>
      <c r="BF44" s="253"/>
      <c r="BG44" s="253"/>
      <c r="BH44" s="253"/>
      <c r="BI44" s="253"/>
      <c r="BJ44" s="253"/>
      <c r="BK44" s="253"/>
      <c r="BL44" s="253"/>
      <c r="BM44" s="253"/>
      <c r="BN44" s="253"/>
      <c r="BO44" s="253"/>
      <c r="BP44" s="253"/>
      <c r="BQ44" s="253"/>
      <c r="BR44" s="253"/>
      <c r="BS44" s="253"/>
      <c r="BT44" s="253"/>
      <c r="BU44" s="253"/>
      <c r="BV44" s="253"/>
      <c r="BW44" s="253"/>
      <c r="BX44" s="253"/>
      <c r="BY44" s="253"/>
      <c r="BZ44" s="253"/>
      <c r="CA44" s="253"/>
      <c r="CB44" s="253"/>
      <c r="CC44" s="253"/>
      <c r="CD44" s="244"/>
    </row>
    <row r="45" spans="1:82" s="248" customFormat="1" ht="15" thickBot="1" x14ac:dyDescent="0.25">
      <c r="B45" s="247" t="s">
        <v>874</v>
      </c>
      <c r="C45" s="247" t="s">
        <v>1083</v>
      </c>
      <c r="D45" s="247" t="s">
        <v>200</v>
      </c>
      <c r="E45" s="247" t="s">
        <v>818</v>
      </c>
      <c r="F45" s="247" t="s">
        <v>981</v>
      </c>
      <c r="G45" s="251">
        <v>6164.4073170731717</v>
      </c>
      <c r="H45" s="251">
        <v>5530.3661103979475</v>
      </c>
      <c r="I45" s="251">
        <v>5530.3661103979475</v>
      </c>
      <c r="J45" s="251">
        <v>5530.3661103979475</v>
      </c>
      <c r="K45" s="251">
        <v>5530.3661103979475</v>
      </c>
      <c r="L45" s="251">
        <v>5530.3661103979475</v>
      </c>
      <c r="M45" s="251">
        <v>5530.3661103979475</v>
      </c>
      <c r="N45" s="251">
        <v>5530.3661103979475</v>
      </c>
      <c r="O45" s="251">
        <v>5530.3661103979475</v>
      </c>
      <c r="P45" s="251">
        <v>5530.3661103979475</v>
      </c>
      <c r="Q45" s="251">
        <v>5530.3661103979475</v>
      </c>
      <c r="R45" s="251">
        <v>5520.8236842105271</v>
      </c>
      <c r="S45" s="251">
        <v>5513.4017971758676</v>
      </c>
      <c r="T45" s="251">
        <v>5469.9307445442882</v>
      </c>
      <c r="U45" s="251">
        <v>5431.7610397946091</v>
      </c>
      <c r="V45" s="251">
        <v>4955.7000000000007</v>
      </c>
      <c r="W45" s="251">
        <v>4773.3336328626456</v>
      </c>
      <c r="X45" s="251">
        <v>4676.8491014120673</v>
      </c>
      <c r="Y45" s="251">
        <v>4487.0608472400527</v>
      </c>
      <c r="Z45" s="251">
        <v>4358.7682284980756</v>
      </c>
      <c r="AA45" s="251">
        <v>4265.4645057766384</v>
      </c>
      <c r="AB45" s="251">
        <v>4195.4867137355595</v>
      </c>
      <c r="AC45" s="251">
        <v>4140.3526957638005</v>
      </c>
      <c r="AD45" s="251">
        <v>4096.8816431322221</v>
      </c>
      <c r="AE45" s="251">
        <v>4060.8324775353026</v>
      </c>
      <c r="AF45" s="251">
        <v>4031.1449293966634</v>
      </c>
      <c r="AG45" s="251">
        <v>4005.698459563544</v>
      </c>
      <c r="AH45" s="251">
        <v>3983.4327984595639</v>
      </c>
      <c r="AI45" s="251">
        <v>3928.2987804878057</v>
      </c>
      <c r="AJ45" s="251">
        <v>3861.5017971758671</v>
      </c>
      <c r="AK45" s="251">
        <v>3802.1267008985892</v>
      </c>
      <c r="AL45" s="251">
        <v>3750.1734916559699</v>
      </c>
      <c r="AN45" s="253"/>
      <c r="AO45" s="253"/>
      <c r="AP45" s="253"/>
      <c r="AQ45" s="253"/>
      <c r="AR45" s="253"/>
      <c r="AS45" s="253"/>
      <c r="AT45" s="253"/>
      <c r="AU45" s="253"/>
      <c r="AV45" s="253"/>
      <c r="AW45" s="253"/>
      <c r="AX45" s="253"/>
      <c r="AY45" s="253"/>
      <c r="AZ45" s="253"/>
      <c r="BA45" s="253"/>
      <c r="BB45" s="253"/>
      <c r="BC45" s="253"/>
      <c r="BD45" s="253"/>
      <c r="BE45" s="253"/>
      <c r="BF45" s="253"/>
      <c r="BG45" s="253"/>
      <c r="BH45" s="253"/>
      <c r="BI45" s="253"/>
      <c r="BJ45" s="253"/>
      <c r="BK45" s="253"/>
      <c r="BL45" s="253"/>
      <c r="BM45" s="253"/>
      <c r="BN45" s="253"/>
      <c r="BO45" s="253"/>
      <c r="BP45" s="253"/>
      <c r="BQ45" s="253"/>
      <c r="BR45" s="253"/>
      <c r="BS45" s="253"/>
      <c r="BT45" s="253"/>
      <c r="BU45" s="253"/>
      <c r="BV45" s="253"/>
      <c r="BW45" s="253"/>
      <c r="BX45" s="253"/>
      <c r="BY45" s="253"/>
      <c r="BZ45" s="253"/>
      <c r="CA45" s="253"/>
      <c r="CB45" s="253"/>
      <c r="CC45" s="253"/>
      <c r="CD45" s="244"/>
    </row>
    <row r="46" spans="1:82" ht="15" thickBot="1" x14ac:dyDescent="0.25">
      <c r="A46" s="248"/>
      <c r="B46" s="247" t="s">
        <v>874</v>
      </c>
      <c r="C46" s="247" t="s">
        <v>473</v>
      </c>
      <c r="D46" s="247" t="s">
        <v>200</v>
      </c>
      <c r="E46" s="247" t="s">
        <v>817</v>
      </c>
      <c r="F46" s="247" t="s">
        <v>981</v>
      </c>
      <c r="G46" s="252">
        <v>5826.6878048780482</v>
      </c>
      <c r="H46" s="252">
        <v>5227.3827984595628</v>
      </c>
      <c r="I46" s="252">
        <v>5227.3827984595628</v>
      </c>
      <c r="J46" s="252">
        <v>5227.3827984595628</v>
      </c>
      <c r="K46" s="252">
        <v>5227.3827984595628</v>
      </c>
      <c r="L46" s="252">
        <v>5227.3827984595628</v>
      </c>
      <c r="M46" s="252">
        <v>5227.3827984595628</v>
      </c>
      <c r="N46" s="252">
        <v>5227.3827984595628</v>
      </c>
      <c r="O46" s="252">
        <v>5227.3827984595628</v>
      </c>
      <c r="P46" s="252">
        <v>5227.3827984595628</v>
      </c>
      <c r="Q46" s="252">
        <v>5227.3827984595628</v>
      </c>
      <c r="R46" s="252">
        <v>5218.3631578947361</v>
      </c>
      <c r="S46" s="252">
        <v>5211.347881899871</v>
      </c>
      <c r="T46" s="252">
        <v>5170.2584082156609</v>
      </c>
      <c r="U46" s="252">
        <v>5134.1798459563543</v>
      </c>
      <c r="V46" s="252">
        <v>4684.2</v>
      </c>
      <c r="W46" s="252">
        <v>4511.8246469833111</v>
      </c>
      <c r="X46" s="252">
        <v>4420.6260590500642</v>
      </c>
      <c r="Y46" s="252">
        <v>4241.2354300385105</v>
      </c>
      <c r="Z46" s="252">
        <v>4119.9713735558407</v>
      </c>
      <c r="AA46" s="252">
        <v>4031.7793324775353</v>
      </c>
      <c r="AB46" s="252">
        <v>3965.6353016688063</v>
      </c>
      <c r="AC46" s="252">
        <v>3913.5218228498065</v>
      </c>
      <c r="AD46" s="252">
        <v>3872.4323491655964</v>
      </c>
      <c r="AE46" s="252">
        <v>3838.3581514762514</v>
      </c>
      <c r="AF46" s="252">
        <v>3810.2970474967906</v>
      </c>
      <c r="AG46" s="252">
        <v>3786.2446726572525</v>
      </c>
      <c r="AH46" s="252">
        <v>3765.1988446726564</v>
      </c>
      <c r="AI46" s="252">
        <v>3713.0853658536585</v>
      </c>
      <c r="AJ46" s="252">
        <v>3649.9478818998714</v>
      </c>
      <c r="AK46" s="252">
        <v>3593.8256739409503</v>
      </c>
      <c r="AL46" s="252">
        <v>3544.7187419768934</v>
      </c>
      <c r="AM46" s="248"/>
      <c r="BZ46" s="253"/>
      <c r="CA46" s="253"/>
      <c r="CB46" s="253"/>
      <c r="CC46" s="253"/>
    </row>
    <row r="47" spans="1:82" ht="15" thickBot="1" x14ac:dyDescent="0.25">
      <c r="A47" s="248"/>
      <c r="B47" s="247" t="s">
        <v>874</v>
      </c>
      <c r="C47" s="247" t="s">
        <v>434</v>
      </c>
      <c r="D47" s="247" t="s">
        <v>200</v>
      </c>
      <c r="E47" s="247" t="s">
        <v>818</v>
      </c>
      <c r="F47" s="247" t="s">
        <v>981</v>
      </c>
      <c r="G47" s="251">
        <v>6164.4073170731717</v>
      </c>
      <c r="H47" s="251">
        <v>5530.3661103979475</v>
      </c>
      <c r="I47" s="251">
        <v>5530.3661103979475</v>
      </c>
      <c r="J47" s="251">
        <v>5530.3661103979475</v>
      </c>
      <c r="K47" s="251">
        <v>5530.3661103979475</v>
      </c>
      <c r="L47" s="251">
        <v>5530.3661103979475</v>
      </c>
      <c r="M47" s="251">
        <v>5530.3661103979475</v>
      </c>
      <c r="N47" s="251">
        <v>5530.3661103979475</v>
      </c>
      <c r="O47" s="251">
        <v>5530.3661103979475</v>
      </c>
      <c r="P47" s="251">
        <v>5530.3661103979475</v>
      </c>
      <c r="Q47" s="251">
        <v>5530.3661103979475</v>
      </c>
      <c r="R47" s="251">
        <v>5520.8236842105271</v>
      </c>
      <c r="S47" s="251">
        <v>5513.4017971758676</v>
      </c>
      <c r="T47" s="251">
        <v>5469.9307445442882</v>
      </c>
      <c r="U47" s="251">
        <v>5431.7610397946091</v>
      </c>
      <c r="V47" s="251">
        <v>4955.7000000000007</v>
      </c>
      <c r="W47" s="251">
        <v>4773.3336328626456</v>
      </c>
      <c r="X47" s="251">
        <v>4676.8491014120673</v>
      </c>
      <c r="Y47" s="251">
        <v>4487.0608472400527</v>
      </c>
      <c r="Z47" s="251">
        <v>4358.7682284980756</v>
      </c>
      <c r="AA47" s="251">
        <v>4265.4645057766384</v>
      </c>
      <c r="AB47" s="251">
        <v>4195.4867137355595</v>
      </c>
      <c r="AC47" s="251">
        <v>4140.3526957638005</v>
      </c>
      <c r="AD47" s="251">
        <v>4096.8816431322221</v>
      </c>
      <c r="AE47" s="251">
        <v>4060.8324775353026</v>
      </c>
      <c r="AF47" s="251">
        <v>4031.1449293966634</v>
      </c>
      <c r="AG47" s="251">
        <v>4005.698459563544</v>
      </c>
      <c r="AH47" s="251">
        <v>3983.4327984595639</v>
      </c>
      <c r="AI47" s="251">
        <v>3928.2987804878057</v>
      </c>
      <c r="AJ47" s="251">
        <v>3861.5017971758671</v>
      </c>
      <c r="AK47" s="251">
        <v>3802.1267008985892</v>
      </c>
      <c r="AL47" s="251">
        <v>3750.1734916559699</v>
      </c>
      <c r="AM47" s="248"/>
      <c r="BZ47" s="253"/>
      <c r="CA47" s="253"/>
      <c r="CB47" s="253"/>
      <c r="CC47" s="253"/>
    </row>
    <row r="48" spans="1:82" ht="15" thickBot="1" x14ac:dyDescent="0.25">
      <c r="A48" s="248"/>
      <c r="B48" s="247" t="s">
        <v>874</v>
      </c>
      <c r="C48" s="247" t="s">
        <v>435</v>
      </c>
      <c r="D48" s="247" t="s">
        <v>200</v>
      </c>
      <c r="E48" s="247" t="s">
        <v>818</v>
      </c>
      <c r="F48" s="247" t="s">
        <v>981</v>
      </c>
      <c r="G48" s="252">
        <v>6164.4073170731717</v>
      </c>
      <c r="H48" s="252">
        <v>5530.3661103979475</v>
      </c>
      <c r="I48" s="252">
        <v>5530.3661103979475</v>
      </c>
      <c r="J48" s="252">
        <v>5530.3661103979475</v>
      </c>
      <c r="K48" s="252">
        <v>5530.3661103979475</v>
      </c>
      <c r="L48" s="252">
        <v>5530.3661103979475</v>
      </c>
      <c r="M48" s="252">
        <v>5530.3661103979475</v>
      </c>
      <c r="N48" s="252">
        <v>5530.3661103979475</v>
      </c>
      <c r="O48" s="252">
        <v>5530.3661103979475</v>
      </c>
      <c r="P48" s="252">
        <v>5530.3661103979475</v>
      </c>
      <c r="Q48" s="252">
        <v>5530.3661103979475</v>
      </c>
      <c r="R48" s="252">
        <v>5520.8236842105271</v>
      </c>
      <c r="S48" s="252">
        <v>5513.4017971758676</v>
      </c>
      <c r="T48" s="252">
        <v>5469.9307445442882</v>
      </c>
      <c r="U48" s="252">
        <v>5431.7610397946091</v>
      </c>
      <c r="V48" s="252">
        <v>4955.7000000000007</v>
      </c>
      <c r="W48" s="252">
        <v>4773.3336328626456</v>
      </c>
      <c r="X48" s="252">
        <v>4676.8491014120673</v>
      </c>
      <c r="Y48" s="252">
        <v>4487.0608472400527</v>
      </c>
      <c r="Z48" s="252">
        <v>4358.7682284980756</v>
      </c>
      <c r="AA48" s="252">
        <v>4265.4645057766384</v>
      </c>
      <c r="AB48" s="252">
        <v>4195.4867137355595</v>
      </c>
      <c r="AC48" s="252">
        <v>4140.3526957638005</v>
      </c>
      <c r="AD48" s="252">
        <v>4096.8816431322221</v>
      </c>
      <c r="AE48" s="252">
        <v>4060.8324775353026</v>
      </c>
      <c r="AF48" s="252">
        <v>4031.1449293966634</v>
      </c>
      <c r="AG48" s="252">
        <v>4005.698459563544</v>
      </c>
      <c r="AH48" s="252">
        <v>3983.4327984595639</v>
      </c>
      <c r="AI48" s="252">
        <v>3928.2987804878057</v>
      </c>
      <c r="AJ48" s="252">
        <v>3861.5017971758671</v>
      </c>
      <c r="AK48" s="252">
        <v>3802.1267008985892</v>
      </c>
      <c r="AL48" s="252">
        <v>3750.1734916559699</v>
      </c>
      <c r="AM48" s="248"/>
      <c r="BZ48" s="253"/>
      <c r="CA48" s="253"/>
      <c r="CB48" s="253"/>
      <c r="CC48" s="253"/>
    </row>
    <row r="49" spans="1:81" ht="15" thickBot="1" x14ac:dyDescent="0.25">
      <c r="A49" s="248"/>
      <c r="B49" s="250" t="s">
        <v>982</v>
      </c>
      <c r="C49" s="250" t="s">
        <v>982</v>
      </c>
      <c r="D49" s="250" t="s">
        <v>982</v>
      </c>
      <c r="E49" s="250" t="s">
        <v>982</v>
      </c>
      <c r="F49" s="250" t="s">
        <v>982</v>
      </c>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250"/>
      <c r="AJ49" s="250"/>
      <c r="AK49" s="250"/>
      <c r="AL49" s="282"/>
      <c r="AM49" s="248"/>
      <c r="BZ49" s="253"/>
      <c r="CA49" s="253"/>
      <c r="CB49" s="253"/>
      <c r="CC49" s="253"/>
    </row>
    <row r="50" spans="1:81" ht="15" thickBot="1" x14ac:dyDescent="0.25">
      <c r="A50" s="248"/>
      <c r="B50" s="247" t="s">
        <v>160</v>
      </c>
      <c r="C50" s="247" t="s">
        <v>104</v>
      </c>
      <c r="D50" s="247" t="s">
        <v>325</v>
      </c>
      <c r="E50" s="247" t="s">
        <v>812</v>
      </c>
      <c r="F50" s="247" t="s">
        <v>981</v>
      </c>
      <c r="G50" s="251">
        <v>2013.9446682641842</v>
      </c>
      <c r="H50" s="251">
        <v>1989.7318587367765</v>
      </c>
      <c r="I50" s="251">
        <v>1966.7375281576601</v>
      </c>
      <c r="J50" s="251">
        <v>1947.9297812507468</v>
      </c>
      <c r="K50" s="251">
        <v>1931.2715049754452</v>
      </c>
      <c r="L50" s="251">
        <v>1914.7619633097438</v>
      </c>
      <c r="M50" s="251">
        <v>1900.362357379006</v>
      </c>
      <c r="N50" s="251">
        <v>1886.0901815892485</v>
      </c>
      <c r="O50" s="251">
        <v>1874.8625830555818</v>
      </c>
      <c r="P50" s="251">
        <v>1863.7334722283504</v>
      </c>
      <c r="Q50" s="251">
        <v>1852.701558875593</v>
      </c>
      <c r="R50" s="251">
        <v>1841.7655752041635</v>
      </c>
      <c r="S50" s="251">
        <v>1830.9242753740459</v>
      </c>
      <c r="T50" s="251">
        <v>1819.2244599023009</v>
      </c>
      <c r="U50" s="251">
        <v>1795.3025099250333</v>
      </c>
      <c r="V50" s="251">
        <v>1764.97815097482</v>
      </c>
      <c r="W50" s="251">
        <v>1754.6481389044877</v>
      </c>
      <c r="X50" s="251">
        <v>1744.4056693093289</v>
      </c>
      <c r="Y50" s="251">
        <v>1734.2496340567448</v>
      </c>
      <c r="Z50" s="251">
        <v>1724.1789436382162</v>
      </c>
      <c r="AA50" s="251">
        <v>1714.1925267796746</v>
      </c>
      <c r="AB50" s="251">
        <v>1703.3690874427978</v>
      </c>
      <c r="AC50" s="251">
        <v>1693.5518933639764</v>
      </c>
      <c r="AD50" s="251">
        <v>1683.8158331205177</v>
      </c>
      <c r="AE50" s="251">
        <v>1675.0687866589699</v>
      </c>
      <c r="AF50" s="251">
        <v>1665.4882806253145</v>
      </c>
      <c r="AG50" s="251">
        <v>1656.8874449613932</v>
      </c>
      <c r="AH50" s="251">
        <v>1648.3565347906742</v>
      </c>
      <c r="AI50" s="251">
        <v>1639.000537947177</v>
      </c>
      <c r="AJ50" s="251">
        <v>1628.8294353180725</v>
      </c>
      <c r="AK50" s="251">
        <v>1618.7400282924145</v>
      </c>
      <c r="AL50" s="251">
        <v>1607.8479036088904</v>
      </c>
      <c r="AM50" s="248"/>
      <c r="BZ50" s="253"/>
      <c r="CA50" s="253"/>
      <c r="CB50" s="253"/>
      <c r="CC50" s="253"/>
    </row>
    <row r="51" spans="1:81" ht="15" thickBot="1" x14ac:dyDescent="0.25">
      <c r="A51" s="248"/>
      <c r="B51" s="247" t="s">
        <v>160</v>
      </c>
      <c r="C51" s="247" t="s">
        <v>107</v>
      </c>
      <c r="D51" s="247" t="s">
        <v>325</v>
      </c>
      <c r="E51" s="247" t="s">
        <v>811</v>
      </c>
      <c r="F51" s="247" t="s">
        <v>981</v>
      </c>
      <c r="G51" s="252">
        <v>1891.4507170638581</v>
      </c>
      <c r="H51" s="252">
        <v>1868.7106007814089</v>
      </c>
      <c r="I51" s="252">
        <v>1847.1148520264248</v>
      </c>
      <c r="J51" s="252">
        <v>1829.451046791846</v>
      </c>
      <c r="K51" s="252">
        <v>1813.8059751558292</v>
      </c>
      <c r="L51" s="252">
        <v>1798.3005916594193</v>
      </c>
      <c r="M51" s="252">
        <v>1784.7768114919106</v>
      </c>
      <c r="N51" s="252">
        <v>1771.3727107949112</v>
      </c>
      <c r="O51" s="252">
        <v>1760.8280073420042</v>
      </c>
      <c r="P51" s="252">
        <v>1750.3758012878063</v>
      </c>
      <c r="Q51" s="252">
        <v>1740.0148808760041</v>
      </c>
      <c r="R51" s="252">
        <v>1729.7440554243035</v>
      </c>
      <c r="S51" s="252">
        <v>1719.5621548682898</v>
      </c>
      <c r="T51" s="252">
        <v>1708.5739560799784</v>
      </c>
      <c r="U51" s="252">
        <v>1686.1070084269095</v>
      </c>
      <c r="V51" s="252">
        <v>1657.627064869017</v>
      </c>
      <c r="W51" s="252">
        <v>1647.9253540695097</v>
      </c>
      <c r="X51" s="252">
        <v>1638.3058611581353</v>
      </c>
      <c r="Y51" s="252">
        <v>1628.7675454021305</v>
      </c>
      <c r="Z51" s="252">
        <v>1619.3093835600419</v>
      </c>
      <c r="AA51" s="252">
        <v>1609.9303695157944</v>
      </c>
      <c r="AB51" s="252">
        <v>1599.7652431260622</v>
      </c>
      <c r="AC51" s="252">
        <v>1590.5451592416593</v>
      </c>
      <c r="AD51" s="252">
        <v>1581.4012743976239</v>
      </c>
      <c r="AE51" s="252">
        <v>1573.1862486510897</v>
      </c>
      <c r="AF51" s="252">
        <v>1564.1884567590159</v>
      </c>
      <c r="AG51" s="252">
        <v>1556.1107488456732</v>
      </c>
      <c r="AH51" s="252">
        <v>1548.0987133543899</v>
      </c>
      <c r="AI51" s="252">
        <v>1539.3117753528943</v>
      </c>
      <c r="AJ51" s="252">
        <v>1529.7593086618747</v>
      </c>
      <c r="AK51" s="252">
        <v>1520.2835686109436</v>
      </c>
      <c r="AL51" s="252">
        <v>1510.0539345163997</v>
      </c>
      <c r="AM51" s="248"/>
      <c r="BZ51" s="253"/>
      <c r="CA51" s="253"/>
      <c r="CB51" s="253"/>
      <c r="CC51" s="253"/>
    </row>
    <row r="52" spans="1:81" ht="15" thickBot="1" x14ac:dyDescent="0.25">
      <c r="A52" s="248"/>
      <c r="B52" s="247" t="s">
        <v>160</v>
      </c>
      <c r="C52" s="247" t="s">
        <v>430</v>
      </c>
      <c r="D52" s="247" t="s">
        <v>325</v>
      </c>
      <c r="E52" s="247" t="s">
        <v>811</v>
      </c>
      <c r="F52" s="247" t="s">
        <v>981</v>
      </c>
      <c r="G52" s="251">
        <v>1891.4507170638581</v>
      </c>
      <c r="H52" s="251">
        <v>1868.7106007814089</v>
      </c>
      <c r="I52" s="251">
        <v>1847.1148520264248</v>
      </c>
      <c r="J52" s="251">
        <v>1829.451046791846</v>
      </c>
      <c r="K52" s="251">
        <v>1813.8059751558292</v>
      </c>
      <c r="L52" s="251">
        <v>1798.3005916594193</v>
      </c>
      <c r="M52" s="251">
        <v>1784.7768114919106</v>
      </c>
      <c r="N52" s="251">
        <v>1771.3727107949112</v>
      </c>
      <c r="O52" s="251">
        <v>1760.8280073420042</v>
      </c>
      <c r="P52" s="251">
        <v>1750.3758012878063</v>
      </c>
      <c r="Q52" s="251">
        <v>1740.0148808760041</v>
      </c>
      <c r="R52" s="251">
        <v>1729.7440554243035</v>
      </c>
      <c r="S52" s="251">
        <v>1719.5621548682898</v>
      </c>
      <c r="T52" s="251">
        <v>1708.5739560799784</v>
      </c>
      <c r="U52" s="251">
        <v>1686.1070084269095</v>
      </c>
      <c r="V52" s="251">
        <v>1657.627064869017</v>
      </c>
      <c r="W52" s="251">
        <v>1647.9253540695097</v>
      </c>
      <c r="X52" s="251">
        <v>1638.3058611581353</v>
      </c>
      <c r="Y52" s="251">
        <v>1628.7675454021305</v>
      </c>
      <c r="Z52" s="251">
        <v>1619.3093835600419</v>
      </c>
      <c r="AA52" s="251">
        <v>1609.9303695157944</v>
      </c>
      <c r="AB52" s="251">
        <v>1599.7652431260622</v>
      </c>
      <c r="AC52" s="251">
        <v>1590.5451592416593</v>
      </c>
      <c r="AD52" s="251">
        <v>1581.4012743976239</v>
      </c>
      <c r="AE52" s="251">
        <v>1573.1862486510897</v>
      </c>
      <c r="AF52" s="251">
        <v>1564.1884567590159</v>
      </c>
      <c r="AG52" s="251">
        <v>1556.1107488456732</v>
      </c>
      <c r="AH52" s="251">
        <v>1548.0987133543899</v>
      </c>
      <c r="AI52" s="251">
        <v>1539.3117753528943</v>
      </c>
      <c r="AJ52" s="251">
        <v>1529.7593086618747</v>
      </c>
      <c r="AK52" s="251">
        <v>1520.2835686109436</v>
      </c>
      <c r="AL52" s="251">
        <v>1510.0539345163997</v>
      </c>
      <c r="AM52" s="248"/>
      <c r="BZ52" s="253"/>
      <c r="CA52" s="253"/>
      <c r="CB52" s="253"/>
      <c r="CC52" s="253"/>
    </row>
    <row r="53" spans="1:81" ht="15" thickBot="1" x14ac:dyDescent="0.25">
      <c r="A53" s="248"/>
      <c r="B53" s="247" t="s">
        <v>160</v>
      </c>
      <c r="C53" s="247" t="s">
        <v>431</v>
      </c>
      <c r="D53" s="247" t="s">
        <v>325</v>
      </c>
      <c r="E53" s="247" t="s">
        <v>811</v>
      </c>
      <c r="F53" s="247" t="s">
        <v>981</v>
      </c>
      <c r="G53" s="252">
        <v>1891.4507170638581</v>
      </c>
      <c r="H53" s="252">
        <v>1868.7106007814089</v>
      </c>
      <c r="I53" s="252">
        <v>1847.1148520264248</v>
      </c>
      <c r="J53" s="252">
        <v>1829.451046791846</v>
      </c>
      <c r="K53" s="252">
        <v>1813.8059751558292</v>
      </c>
      <c r="L53" s="252">
        <v>1798.3005916594193</v>
      </c>
      <c r="M53" s="252">
        <v>1784.7768114919106</v>
      </c>
      <c r="N53" s="252">
        <v>1771.3727107949112</v>
      </c>
      <c r="O53" s="252">
        <v>1760.8280073420042</v>
      </c>
      <c r="P53" s="252">
        <v>1750.3758012878063</v>
      </c>
      <c r="Q53" s="252">
        <v>1740.0148808760041</v>
      </c>
      <c r="R53" s="252">
        <v>1729.7440554243035</v>
      </c>
      <c r="S53" s="252">
        <v>1719.5621548682898</v>
      </c>
      <c r="T53" s="252">
        <v>1708.5739560799784</v>
      </c>
      <c r="U53" s="252">
        <v>1686.1070084269095</v>
      </c>
      <c r="V53" s="252">
        <v>1657.627064869017</v>
      </c>
      <c r="W53" s="252">
        <v>1647.9253540695097</v>
      </c>
      <c r="X53" s="252">
        <v>1638.3058611581353</v>
      </c>
      <c r="Y53" s="252">
        <v>1628.7675454021305</v>
      </c>
      <c r="Z53" s="252">
        <v>1619.3093835600419</v>
      </c>
      <c r="AA53" s="252">
        <v>1609.9303695157944</v>
      </c>
      <c r="AB53" s="252">
        <v>1599.7652431260622</v>
      </c>
      <c r="AC53" s="252">
        <v>1590.5451592416593</v>
      </c>
      <c r="AD53" s="252">
        <v>1581.4012743976239</v>
      </c>
      <c r="AE53" s="252">
        <v>1573.1862486510897</v>
      </c>
      <c r="AF53" s="252">
        <v>1564.1884567590159</v>
      </c>
      <c r="AG53" s="252">
        <v>1556.1107488456732</v>
      </c>
      <c r="AH53" s="252">
        <v>1548.0987133543899</v>
      </c>
      <c r="AI53" s="252">
        <v>1539.3117753528943</v>
      </c>
      <c r="AJ53" s="252">
        <v>1529.7593086618747</v>
      </c>
      <c r="AK53" s="252">
        <v>1520.2835686109436</v>
      </c>
      <c r="AL53" s="252">
        <v>1510.0539345163997</v>
      </c>
      <c r="AM53" s="248"/>
      <c r="BZ53" s="253"/>
      <c r="CA53" s="253"/>
      <c r="CB53" s="253"/>
      <c r="CC53" s="253"/>
    </row>
    <row r="54" spans="1:81" ht="15" thickBot="1" x14ac:dyDescent="0.25">
      <c r="A54" s="248"/>
      <c r="B54" s="247" t="s">
        <v>160</v>
      </c>
      <c r="C54" s="247" t="s">
        <v>1074</v>
      </c>
      <c r="D54" s="247" t="s">
        <v>325</v>
      </c>
      <c r="E54" s="247" t="s">
        <v>812</v>
      </c>
      <c r="F54" s="247" t="s">
        <v>981</v>
      </c>
      <c r="G54" s="251">
        <v>2013.9446682641842</v>
      </c>
      <c r="H54" s="251">
        <v>1989.7318587367765</v>
      </c>
      <c r="I54" s="251">
        <v>1966.7375281576601</v>
      </c>
      <c r="J54" s="251">
        <v>1947.9297812507468</v>
      </c>
      <c r="K54" s="251">
        <v>1931.2715049754452</v>
      </c>
      <c r="L54" s="251">
        <v>1914.7619633097438</v>
      </c>
      <c r="M54" s="251">
        <v>1900.362357379006</v>
      </c>
      <c r="N54" s="251">
        <v>1886.0901815892485</v>
      </c>
      <c r="O54" s="251">
        <v>1874.8625830555818</v>
      </c>
      <c r="P54" s="251">
        <v>1863.7334722283504</v>
      </c>
      <c r="Q54" s="251">
        <v>1852.701558875593</v>
      </c>
      <c r="R54" s="251">
        <v>1841.7655752041635</v>
      </c>
      <c r="S54" s="251">
        <v>1830.9242753740459</v>
      </c>
      <c r="T54" s="251">
        <v>1819.2244599023009</v>
      </c>
      <c r="U54" s="251">
        <v>1795.3025099250333</v>
      </c>
      <c r="V54" s="251">
        <v>1764.97815097482</v>
      </c>
      <c r="W54" s="251">
        <v>1754.6481389044877</v>
      </c>
      <c r="X54" s="251">
        <v>1744.4056693093289</v>
      </c>
      <c r="Y54" s="251">
        <v>1734.2496340567448</v>
      </c>
      <c r="Z54" s="251">
        <v>1724.1789436382162</v>
      </c>
      <c r="AA54" s="251">
        <v>1714.1925267796746</v>
      </c>
      <c r="AB54" s="251">
        <v>1703.3690874427978</v>
      </c>
      <c r="AC54" s="251">
        <v>1693.5518933639764</v>
      </c>
      <c r="AD54" s="251">
        <v>1683.8158331205177</v>
      </c>
      <c r="AE54" s="251">
        <v>1675.0687866589699</v>
      </c>
      <c r="AF54" s="251">
        <v>1665.4882806253145</v>
      </c>
      <c r="AG54" s="251">
        <v>1656.8874449613932</v>
      </c>
      <c r="AH54" s="251">
        <v>1648.3565347906742</v>
      </c>
      <c r="AI54" s="251">
        <v>1639.000537947177</v>
      </c>
      <c r="AJ54" s="251">
        <v>1628.8294353180725</v>
      </c>
      <c r="AK54" s="251">
        <v>1618.7400282924145</v>
      </c>
      <c r="AL54" s="251">
        <v>1607.8479036088904</v>
      </c>
      <c r="AM54" s="248"/>
      <c r="BZ54" s="253"/>
      <c r="CA54" s="253"/>
      <c r="CB54" s="253"/>
      <c r="CC54" s="253"/>
    </row>
    <row r="55" spans="1:81" ht="15" thickBot="1" x14ac:dyDescent="0.25">
      <c r="A55" s="248"/>
      <c r="B55" s="247" t="s">
        <v>160</v>
      </c>
      <c r="C55" s="247" t="s">
        <v>148</v>
      </c>
      <c r="D55" s="247" t="s">
        <v>199</v>
      </c>
      <c r="E55" s="247" t="s">
        <v>816</v>
      </c>
      <c r="F55" s="247" t="s">
        <v>981</v>
      </c>
      <c r="G55" s="252">
        <v>2131.0344745586131</v>
      </c>
      <c r="H55" s="252">
        <v>2105.4139435470538</v>
      </c>
      <c r="I55" s="252">
        <v>2081.082733283105</v>
      </c>
      <c r="J55" s="252">
        <v>2061.1815127188133</v>
      </c>
      <c r="K55" s="252">
        <v>2043.5547320089008</v>
      </c>
      <c r="L55" s="252">
        <v>2026.0853332696124</v>
      </c>
      <c r="M55" s="252">
        <v>2010.8485409475525</v>
      </c>
      <c r="N55" s="252">
        <v>1995.7465874955997</v>
      </c>
      <c r="O55" s="252">
        <v>1983.8662216053247</v>
      </c>
      <c r="P55" s="252">
        <v>1972.0900694509285</v>
      </c>
      <c r="Q55" s="252">
        <v>1960.4167657869646</v>
      </c>
      <c r="R55" s="252">
        <v>1948.8449691113819</v>
      </c>
      <c r="S55" s="252">
        <v>1937.3733611516063</v>
      </c>
      <c r="T55" s="252">
        <v>1924.9933238501089</v>
      </c>
      <c r="U55" s="252">
        <v>1899.6805628276511</v>
      </c>
      <c r="V55" s="252">
        <v>1867.5931597524257</v>
      </c>
      <c r="W55" s="252">
        <v>1856.6625655849809</v>
      </c>
      <c r="X55" s="252">
        <v>1845.824603571499</v>
      </c>
      <c r="Y55" s="252">
        <v>1835.0781011530669</v>
      </c>
      <c r="Z55" s="252">
        <v>1824.421905477647</v>
      </c>
      <c r="AA55" s="252">
        <v>1813.854882987795</v>
      </c>
      <c r="AB55" s="252">
        <v>1802.40217392203</v>
      </c>
      <c r="AC55" s="252">
        <v>1792.0142127456027</v>
      </c>
      <c r="AD55" s="252">
        <v>1781.7121024879896</v>
      </c>
      <c r="AE55" s="252">
        <v>1772.456506813561</v>
      </c>
      <c r="AF55" s="252">
        <v>1762.3189946151579</v>
      </c>
      <c r="AG55" s="252">
        <v>1753.2181103661251</v>
      </c>
      <c r="AH55" s="252">
        <v>1744.1912170459457</v>
      </c>
      <c r="AI55" s="252">
        <v>1734.2912668975941</v>
      </c>
      <c r="AJ55" s="252">
        <v>1723.5288210923786</v>
      </c>
      <c r="AK55" s="252">
        <v>1712.8528206349963</v>
      </c>
      <c r="AL55" s="252">
        <v>1701.3274328884768</v>
      </c>
      <c r="AM55" s="248"/>
      <c r="BZ55" s="253"/>
      <c r="CA55" s="253"/>
      <c r="CB55" s="253"/>
      <c r="CC55" s="253"/>
    </row>
    <row r="56" spans="1:81" ht="15" thickBot="1" x14ac:dyDescent="0.25">
      <c r="A56" s="248"/>
      <c r="B56" s="247" t="s">
        <v>160</v>
      </c>
      <c r="C56" s="247" t="s">
        <v>1077</v>
      </c>
      <c r="D56" s="247" t="s">
        <v>199</v>
      </c>
      <c r="E56" s="247" t="s">
        <v>816</v>
      </c>
      <c r="F56" s="247" t="s">
        <v>981</v>
      </c>
      <c r="G56" s="251">
        <v>2131.0344745586131</v>
      </c>
      <c r="H56" s="251">
        <v>2105.4139435470538</v>
      </c>
      <c r="I56" s="251">
        <v>2081.082733283105</v>
      </c>
      <c r="J56" s="251">
        <v>2061.1815127188133</v>
      </c>
      <c r="K56" s="251">
        <v>2043.5547320089008</v>
      </c>
      <c r="L56" s="251">
        <v>2026.0853332696124</v>
      </c>
      <c r="M56" s="251">
        <v>2010.8485409475525</v>
      </c>
      <c r="N56" s="251">
        <v>1995.7465874955997</v>
      </c>
      <c r="O56" s="251">
        <v>1983.8662216053247</v>
      </c>
      <c r="P56" s="251">
        <v>1972.0900694509285</v>
      </c>
      <c r="Q56" s="251">
        <v>1960.4167657869646</v>
      </c>
      <c r="R56" s="251">
        <v>1948.8449691113819</v>
      </c>
      <c r="S56" s="251">
        <v>1937.3733611516063</v>
      </c>
      <c r="T56" s="251">
        <v>1924.9933238501089</v>
      </c>
      <c r="U56" s="251">
        <v>1899.6805628276511</v>
      </c>
      <c r="V56" s="251">
        <v>1867.5931597524257</v>
      </c>
      <c r="W56" s="251">
        <v>1856.6625655849809</v>
      </c>
      <c r="X56" s="251">
        <v>1845.824603571499</v>
      </c>
      <c r="Y56" s="251">
        <v>1835.0781011530669</v>
      </c>
      <c r="Z56" s="251">
        <v>1824.421905477647</v>
      </c>
      <c r="AA56" s="251">
        <v>1813.854882987795</v>
      </c>
      <c r="AB56" s="251">
        <v>1802.40217392203</v>
      </c>
      <c r="AC56" s="251">
        <v>1792.0142127456027</v>
      </c>
      <c r="AD56" s="251">
        <v>1781.7121024879896</v>
      </c>
      <c r="AE56" s="251">
        <v>1772.456506813561</v>
      </c>
      <c r="AF56" s="251">
        <v>1762.3189946151579</v>
      </c>
      <c r="AG56" s="251">
        <v>1753.2181103661251</v>
      </c>
      <c r="AH56" s="251">
        <v>1744.1912170459457</v>
      </c>
      <c r="AI56" s="251">
        <v>1734.2912668975941</v>
      </c>
      <c r="AJ56" s="251">
        <v>1723.5288210923786</v>
      </c>
      <c r="AK56" s="251">
        <v>1712.8528206349963</v>
      </c>
      <c r="AL56" s="251">
        <v>1701.3274328884768</v>
      </c>
      <c r="AM56" s="248"/>
      <c r="BZ56" s="253"/>
      <c r="CA56" s="253"/>
      <c r="CB56" s="253"/>
      <c r="CC56" s="253"/>
    </row>
    <row r="57" spans="1:81" ht="15" thickBot="1" x14ac:dyDescent="0.25">
      <c r="A57" s="248"/>
      <c r="B57" s="247" t="s">
        <v>160</v>
      </c>
      <c r="C57" s="247" t="s">
        <v>470</v>
      </c>
      <c r="D57" s="247" t="s">
        <v>326</v>
      </c>
      <c r="E57" s="247" t="s">
        <v>816</v>
      </c>
      <c r="F57" s="247" t="s">
        <v>981</v>
      </c>
      <c r="G57" s="252">
        <v>1954.4990742993202</v>
      </c>
      <c r="H57" s="252">
        <v>1931.0009541407894</v>
      </c>
      <c r="I57" s="252">
        <v>1908.6853470939725</v>
      </c>
      <c r="J57" s="252">
        <v>1890.4327483515747</v>
      </c>
      <c r="K57" s="252">
        <v>1874.2661743276906</v>
      </c>
      <c r="L57" s="252">
        <v>1858.2439447147337</v>
      </c>
      <c r="M57" s="252">
        <v>1844.2693718749745</v>
      </c>
      <c r="N57" s="252">
        <v>1830.4184678214083</v>
      </c>
      <c r="O57" s="252">
        <v>1819.5222742534045</v>
      </c>
      <c r="P57" s="252">
        <v>1808.7216613307335</v>
      </c>
      <c r="Q57" s="252">
        <v>1798.0153769052044</v>
      </c>
      <c r="R57" s="252">
        <v>1787.4021906051139</v>
      </c>
      <c r="S57" s="252">
        <v>1776.8808933638998</v>
      </c>
      <c r="T57" s="252">
        <v>1765.5264212826446</v>
      </c>
      <c r="U57" s="252">
        <v>1742.3105753744733</v>
      </c>
      <c r="V57" s="252">
        <v>1712.881300364651</v>
      </c>
      <c r="W57" s="252">
        <v>1702.8561992051605</v>
      </c>
      <c r="X57" s="252">
        <v>1692.9160565300733</v>
      </c>
      <c r="Y57" s="252">
        <v>1683.0597969155349</v>
      </c>
      <c r="Z57" s="252">
        <v>1673.2863630120435</v>
      </c>
      <c r="AA57" s="252">
        <v>1663.5947151663211</v>
      </c>
      <c r="AB57" s="252">
        <v>1653.0907512302645</v>
      </c>
      <c r="AC57" s="252">
        <v>1643.5633312163816</v>
      </c>
      <c r="AD57" s="252">
        <v>1634.1146502108782</v>
      </c>
      <c r="AE57" s="252">
        <v>1625.625790272793</v>
      </c>
      <c r="AF57" s="252">
        <v>1616.3280719843167</v>
      </c>
      <c r="AG57" s="252">
        <v>1607.981107140529</v>
      </c>
      <c r="AH57" s="252">
        <v>1599.7020037995364</v>
      </c>
      <c r="AI57" s="252">
        <v>1590.6221678646577</v>
      </c>
      <c r="AJ57" s="252">
        <v>1580.7512856172707</v>
      </c>
      <c r="AK57" s="252">
        <v>1570.9596875646421</v>
      </c>
      <c r="AL57" s="252">
        <v>1560.3890656669466</v>
      </c>
      <c r="AM57" s="248"/>
      <c r="BZ57" s="253"/>
      <c r="CA57" s="253"/>
      <c r="CB57" s="253"/>
      <c r="CC57" s="253"/>
    </row>
    <row r="58" spans="1:81" ht="15" thickBot="1" x14ac:dyDescent="0.25">
      <c r="A58" s="248"/>
      <c r="B58" s="247" t="s">
        <v>160</v>
      </c>
      <c r="C58" s="247" t="s">
        <v>1076</v>
      </c>
      <c r="D58" s="247" t="s">
        <v>199</v>
      </c>
      <c r="E58" s="247" t="s">
        <v>815</v>
      </c>
      <c r="F58" s="247" t="s">
        <v>981</v>
      </c>
      <c r="G58" s="251">
        <v>2022.0508856230292</v>
      </c>
      <c r="H58" s="251">
        <v>1997.7406184544111</v>
      </c>
      <c r="I58" s="251">
        <v>1974.6537346663447</v>
      </c>
      <c r="J58" s="251">
        <v>1955.7702857369975</v>
      </c>
      <c r="K58" s="251">
        <v>1939.0449591546842</v>
      </c>
      <c r="L58" s="251">
        <v>1922.4689658454272</v>
      </c>
      <c r="M58" s="251">
        <v>1908.0114008568282</v>
      </c>
      <c r="N58" s="251">
        <v>1893.6817789212266</v>
      </c>
      <c r="O58" s="251">
        <v>1882.4089888013332</v>
      </c>
      <c r="P58" s="251">
        <v>1871.2350828052979</v>
      </c>
      <c r="Q58" s="251">
        <v>1860.1587655079188</v>
      </c>
      <c r="R58" s="251">
        <v>1849.1787640131247</v>
      </c>
      <c r="S58" s="251">
        <v>1838.2938274663386</v>
      </c>
      <c r="T58" s="251">
        <v>1826.5469197140721</v>
      </c>
      <c r="U58" s="251">
        <v>1802.5286828182914</v>
      </c>
      <c r="V58" s="251">
        <v>1772.0822669671159</v>
      </c>
      <c r="W58" s="251">
        <v>1761.7106761362143</v>
      </c>
      <c r="X58" s="251">
        <v>1751.4269801428638</v>
      </c>
      <c r="Y58" s="251">
        <v>1741.2300663941824</v>
      </c>
      <c r="Z58" s="251">
        <v>1731.1188409963306</v>
      </c>
      <c r="AA58" s="251">
        <v>1721.0922283633138</v>
      </c>
      <c r="AB58" s="251">
        <v>1710.2252241990523</v>
      </c>
      <c r="AC58" s="251">
        <v>1700.3685154750121</v>
      </c>
      <c r="AD58" s="251">
        <v>1690.5932671536505</v>
      </c>
      <c r="AE58" s="251">
        <v>1681.8110134389033</v>
      </c>
      <c r="AF58" s="251">
        <v>1672.1919454399958</v>
      </c>
      <c r="AG58" s="251">
        <v>1663.5564910278745</v>
      </c>
      <c r="AH58" s="251">
        <v>1654.9912435621929</v>
      </c>
      <c r="AI58" s="251">
        <v>1645.5975884129753</v>
      </c>
      <c r="AJ58" s="251">
        <v>1635.3855466409088</v>
      </c>
      <c r="AK58" s="251">
        <v>1625.255529300747</v>
      </c>
      <c r="AL58" s="251">
        <v>1614.3195633282464</v>
      </c>
      <c r="AM58" s="248"/>
      <c r="BZ58" s="253"/>
      <c r="CA58" s="253"/>
      <c r="CB58" s="253"/>
      <c r="CC58" s="253"/>
    </row>
    <row r="59" spans="1:81" ht="15" thickBot="1" x14ac:dyDescent="0.25">
      <c r="A59" s="248"/>
      <c r="B59" s="247" t="s">
        <v>160</v>
      </c>
      <c r="C59" s="247" t="s">
        <v>459</v>
      </c>
      <c r="D59" s="247" t="s">
        <v>199</v>
      </c>
      <c r="E59" s="247" t="s">
        <v>814</v>
      </c>
      <c r="F59" s="247" t="s">
        <v>981</v>
      </c>
      <c r="G59" s="252">
        <v>1913.0672966874449</v>
      </c>
      <c r="H59" s="252">
        <v>1890.0672933617677</v>
      </c>
      <c r="I59" s="252">
        <v>1868.224736049584</v>
      </c>
      <c r="J59" s="252">
        <v>1850.3590587551814</v>
      </c>
      <c r="K59" s="252">
        <v>1834.5351863004673</v>
      </c>
      <c r="L59" s="252">
        <v>1818.8525984212413</v>
      </c>
      <c r="M59" s="252">
        <v>1805.1742607661038</v>
      </c>
      <c r="N59" s="252">
        <v>1791.6169703468529</v>
      </c>
      <c r="O59" s="252">
        <v>1780.9517559973415</v>
      </c>
      <c r="P59" s="252">
        <v>1770.3800961596671</v>
      </c>
      <c r="Q59" s="252">
        <v>1759.9007652288726</v>
      </c>
      <c r="R59" s="252">
        <v>1749.512558914867</v>
      </c>
      <c r="S59" s="252">
        <v>1739.2142937810702</v>
      </c>
      <c r="T59" s="252">
        <v>1728.1005155780354</v>
      </c>
      <c r="U59" s="252">
        <v>1705.3768028089312</v>
      </c>
      <c r="V59" s="252">
        <v>1676.5713741818056</v>
      </c>
      <c r="W59" s="252">
        <v>1666.7587866874471</v>
      </c>
      <c r="X59" s="252">
        <v>1657.0293567142282</v>
      </c>
      <c r="Y59" s="252">
        <v>1647.3820316352976</v>
      </c>
      <c r="Z59" s="252">
        <v>1637.8157765150138</v>
      </c>
      <c r="AA59" s="252">
        <v>1628.3295737388321</v>
      </c>
      <c r="AB59" s="252">
        <v>1618.0482744760743</v>
      </c>
      <c r="AC59" s="252">
        <v>1608.7228182044212</v>
      </c>
      <c r="AD59" s="252">
        <v>1599.4744318193109</v>
      </c>
      <c r="AE59" s="252">
        <v>1591.1655200642451</v>
      </c>
      <c r="AF59" s="252">
        <v>1582.0648962648334</v>
      </c>
      <c r="AG59" s="252">
        <v>1573.8948716896236</v>
      </c>
      <c r="AH59" s="252">
        <v>1565.79127007844</v>
      </c>
      <c r="AI59" s="252">
        <v>1556.9039099283559</v>
      </c>
      <c r="AJ59" s="252">
        <v>1547.2422721894388</v>
      </c>
      <c r="AK59" s="252">
        <v>1537.6582379664974</v>
      </c>
      <c r="AL59" s="252">
        <v>1527.3116937680156</v>
      </c>
      <c r="AM59" s="248"/>
      <c r="BZ59" s="253"/>
      <c r="CA59" s="253"/>
      <c r="CB59" s="253"/>
      <c r="CC59" s="253"/>
    </row>
    <row r="60" spans="1:81" ht="15" thickBot="1" x14ac:dyDescent="0.25">
      <c r="A60" s="248"/>
      <c r="B60" s="247" t="s">
        <v>160</v>
      </c>
      <c r="C60" s="255" t="s">
        <v>472</v>
      </c>
      <c r="D60" s="255" t="s">
        <v>199</v>
      </c>
      <c r="E60" s="255" t="s">
        <v>816</v>
      </c>
      <c r="F60" s="255" t="s">
        <v>981</v>
      </c>
      <c r="G60" s="251">
        <v>2131.0344745586131</v>
      </c>
      <c r="H60" s="251">
        <v>2105.4139435470538</v>
      </c>
      <c r="I60" s="251">
        <v>2081.082733283105</v>
      </c>
      <c r="J60" s="251">
        <v>2061.1815127188133</v>
      </c>
      <c r="K60" s="251">
        <v>2043.5547320089008</v>
      </c>
      <c r="L60" s="251">
        <v>2026.0853332696124</v>
      </c>
      <c r="M60" s="251">
        <v>2010.8485409475525</v>
      </c>
      <c r="N60" s="251">
        <v>1995.7465874955997</v>
      </c>
      <c r="O60" s="251">
        <v>1983.8662216053247</v>
      </c>
      <c r="P60" s="251">
        <v>1972.0900694509285</v>
      </c>
      <c r="Q60" s="251">
        <v>1960.4167657869646</v>
      </c>
      <c r="R60" s="251">
        <v>1948.8449691113819</v>
      </c>
      <c r="S60" s="251">
        <v>1937.3733611516063</v>
      </c>
      <c r="T60" s="251">
        <v>1924.9933238501089</v>
      </c>
      <c r="U60" s="251">
        <v>1899.6805628276511</v>
      </c>
      <c r="V60" s="251">
        <v>1867.5931597524257</v>
      </c>
      <c r="W60" s="251">
        <v>1856.6625655849809</v>
      </c>
      <c r="X60" s="251">
        <v>1845.824603571499</v>
      </c>
      <c r="Y60" s="251">
        <v>1835.0781011530669</v>
      </c>
      <c r="Z60" s="251">
        <v>1824.421905477647</v>
      </c>
      <c r="AA60" s="251">
        <v>1813.854882987795</v>
      </c>
      <c r="AB60" s="251">
        <v>1802.40217392203</v>
      </c>
      <c r="AC60" s="251">
        <v>1792.0142127456027</v>
      </c>
      <c r="AD60" s="251">
        <v>1781.7121024879896</v>
      </c>
      <c r="AE60" s="251">
        <v>1772.456506813561</v>
      </c>
      <c r="AF60" s="251">
        <v>1762.3189946151579</v>
      </c>
      <c r="AG60" s="251">
        <v>1753.2181103661251</v>
      </c>
      <c r="AH60" s="251">
        <v>1744.1912170459457</v>
      </c>
      <c r="AI60" s="251">
        <v>1734.2912668975941</v>
      </c>
      <c r="AJ60" s="251">
        <v>1723.5288210923786</v>
      </c>
      <c r="AK60" s="251">
        <v>1712.8528206349963</v>
      </c>
      <c r="AL60" s="251">
        <v>1701.3274328884768</v>
      </c>
      <c r="AM60" s="248"/>
      <c r="BZ60" s="253"/>
      <c r="CA60" s="253"/>
      <c r="CB60" s="253"/>
      <c r="CC60" s="253"/>
    </row>
    <row r="61" spans="1:81" ht="15" thickBot="1" x14ac:dyDescent="0.25">
      <c r="A61" s="248"/>
      <c r="B61" s="247" t="s">
        <v>160</v>
      </c>
      <c r="C61" s="255" t="s">
        <v>1078</v>
      </c>
      <c r="D61" s="255" t="s">
        <v>199</v>
      </c>
      <c r="E61" s="255" t="s">
        <v>814</v>
      </c>
      <c r="F61" s="255" t="s">
        <v>981</v>
      </c>
      <c r="G61" s="252">
        <v>1913.0672966874449</v>
      </c>
      <c r="H61" s="252">
        <v>1890.0672933617677</v>
      </c>
      <c r="I61" s="252">
        <v>1868.224736049584</v>
      </c>
      <c r="J61" s="252">
        <v>1850.3590587551814</v>
      </c>
      <c r="K61" s="252">
        <v>1834.5351863004673</v>
      </c>
      <c r="L61" s="252">
        <v>1818.8525984212413</v>
      </c>
      <c r="M61" s="252">
        <v>1805.1742607661038</v>
      </c>
      <c r="N61" s="252">
        <v>1791.6169703468529</v>
      </c>
      <c r="O61" s="252">
        <v>1780.9517559973415</v>
      </c>
      <c r="P61" s="252">
        <v>1770.3800961596671</v>
      </c>
      <c r="Q61" s="252">
        <v>1759.9007652288726</v>
      </c>
      <c r="R61" s="252">
        <v>1749.512558914867</v>
      </c>
      <c r="S61" s="252">
        <v>1739.2142937810702</v>
      </c>
      <c r="T61" s="252">
        <v>1728.1005155780354</v>
      </c>
      <c r="U61" s="252">
        <v>1705.3768028089312</v>
      </c>
      <c r="V61" s="252">
        <v>1676.5713741818056</v>
      </c>
      <c r="W61" s="252">
        <v>1666.7587866874471</v>
      </c>
      <c r="X61" s="252">
        <v>1657.0293567142282</v>
      </c>
      <c r="Y61" s="252">
        <v>1647.3820316352976</v>
      </c>
      <c r="Z61" s="252">
        <v>1637.8157765150138</v>
      </c>
      <c r="AA61" s="252">
        <v>1628.3295737388321</v>
      </c>
      <c r="AB61" s="252">
        <v>1618.0482744760743</v>
      </c>
      <c r="AC61" s="252">
        <v>1608.7228182044212</v>
      </c>
      <c r="AD61" s="252">
        <v>1599.4744318193109</v>
      </c>
      <c r="AE61" s="252">
        <v>1591.1655200642451</v>
      </c>
      <c r="AF61" s="252">
        <v>1582.0648962648334</v>
      </c>
      <c r="AG61" s="252">
        <v>1573.8948716896236</v>
      </c>
      <c r="AH61" s="252">
        <v>1565.79127007844</v>
      </c>
      <c r="AI61" s="252">
        <v>1556.9039099283559</v>
      </c>
      <c r="AJ61" s="252">
        <v>1547.2422721894388</v>
      </c>
      <c r="AK61" s="252">
        <v>1537.6582379664974</v>
      </c>
      <c r="AL61" s="252">
        <v>1527.3116937680156</v>
      </c>
      <c r="AM61" s="248"/>
      <c r="BZ61" s="253"/>
      <c r="CA61" s="253"/>
      <c r="CB61" s="253"/>
      <c r="CC61" s="253"/>
    </row>
    <row r="62" spans="1:81" ht="15" thickBot="1" x14ac:dyDescent="0.25">
      <c r="A62" s="248"/>
      <c r="B62" s="247" t="s">
        <v>160</v>
      </c>
      <c r="C62" s="247" t="s">
        <v>366</v>
      </c>
      <c r="D62" s="247" t="s">
        <v>326</v>
      </c>
      <c r="E62" s="247" t="s">
        <v>809</v>
      </c>
      <c r="F62" s="247" t="s">
        <v>981</v>
      </c>
      <c r="G62" s="251">
        <v>1918.4714415933418</v>
      </c>
      <c r="H62" s="251">
        <v>1895.4064665068577</v>
      </c>
      <c r="I62" s="251">
        <v>1873.5022070553739</v>
      </c>
      <c r="J62" s="251">
        <v>1855.5860617460155</v>
      </c>
      <c r="K62" s="251">
        <v>1839.717489086627</v>
      </c>
      <c r="L62" s="251">
        <v>1823.9906001116969</v>
      </c>
      <c r="M62" s="251">
        <v>1810.2736230846522</v>
      </c>
      <c r="N62" s="251">
        <v>1796.6780352348385</v>
      </c>
      <c r="O62" s="251">
        <v>1785.9826931611758</v>
      </c>
      <c r="P62" s="251">
        <v>1775.3811698776324</v>
      </c>
      <c r="Q62" s="251">
        <v>1764.87223631709</v>
      </c>
      <c r="R62" s="251">
        <v>1754.4546847875081</v>
      </c>
      <c r="S62" s="251">
        <v>1744.1273285092655</v>
      </c>
      <c r="T62" s="251">
        <v>1732.9821554525495</v>
      </c>
      <c r="U62" s="251">
        <v>1710.1942514044367</v>
      </c>
      <c r="V62" s="251">
        <v>1681.3074515100029</v>
      </c>
      <c r="W62" s="251">
        <v>1671.4671448419315</v>
      </c>
      <c r="X62" s="251">
        <v>1661.7102306032516</v>
      </c>
      <c r="Y62" s="251">
        <v>1652.0356531935895</v>
      </c>
      <c r="Z62" s="251">
        <v>1642.4423747537567</v>
      </c>
      <c r="AA62" s="251">
        <v>1632.9293747945917</v>
      </c>
      <c r="AB62" s="251">
        <v>1622.6190323135775</v>
      </c>
      <c r="AC62" s="251">
        <v>1613.2672329451116</v>
      </c>
      <c r="AD62" s="251">
        <v>1603.9927211747329</v>
      </c>
      <c r="AE62" s="251">
        <v>1595.660337917534</v>
      </c>
      <c r="AF62" s="251">
        <v>1586.5340061412878</v>
      </c>
      <c r="AG62" s="251">
        <v>1578.3409024006114</v>
      </c>
      <c r="AH62" s="251">
        <v>1570.2144092594526</v>
      </c>
      <c r="AI62" s="251">
        <v>1561.3019435722215</v>
      </c>
      <c r="AJ62" s="251">
        <v>1551.61301307133</v>
      </c>
      <c r="AK62" s="251">
        <v>1542.0019053053859</v>
      </c>
      <c r="AL62" s="251">
        <v>1531.6261335809197</v>
      </c>
      <c r="AM62" s="248"/>
      <c r="BZ62" s="253"/>
      <c r="CA62" s="253"/>
      <c r="CB62" s="253"/>
      <c r="CC62" s="253"/>
    </row>
    <row r="63" spans="1:81" ht="15" thickBot="1" x14ac:dyDescent="0.25">
      <c r="A63" s="248"/>
      <c r="B63" s="247" t="s">
        <v>160</v>
      </c>
      <c r="C63" s="247" t="s">
        <v>440</v>
      </c>
      <c r="D63" s="247" t="s">
        <v>326</v>
      </c>
      <c r="E63" s="247" t="s">
        <v>809</v>
      </c>
      <c r="F63" s="247" t="s">
        <v>981</v>
      </c>
      <c r="G63" s="252">
        <v>1918.4714415933418</v>
      </c>
      <c r="H63" s="252">
        <v>1895.4064665068577</v>
      </c>
      <c r="I63" s="252">
        <v>1873.5022070553739</v>
      </c>
      <c r="J63" s="252">
        <v>1855.5860617460155</v>
      </c>
      <c r="K63" s="252">
        <v>1839.717489086627</v>
      </c>
      <c r="L63" s="252">
        <v>1823.9906001116969</v>
      </c>
      <c r="M63" s="252">
        <v>1810.2736230846522</v>
      </c>
      <c r="N63" s="252">
        <v>1796.6780352348385</v>
      </c>
      <c r="O63" s="252">
        <v>1785.9826931611758</v>
      </c>
      <c r="P63" s="252">
        <v>1775.3811698776324</v>
      </c>
      <c r="Q63" s="252">
        <v>1764.87223631709</v>
      </c>
      <c r="R63" s="252">
        <v>1754.4546847875081</v>
      </c>
      <c r="S63" s="252">
        <v>1744.1273285092655</v>
      </c>
      <c r="T63" s="252">
        <v>1732.9821554525495</v>
      </c>
      <c r="U63" s="252">
        <v>1710.1942514044367</v>
      </c>
      <c r="V63" s="252">
        <v>1681.3074515100029</v>
      </c>
      <c r="W63" s="252">
        <v>1671.4671448419315</v>
      </c>
      <c r="X63" s="252">
        <v>1661.7102306032516</v>
      </c>
      <c r="Y63" s="252">
        <v>1652.0356531935895</v>
      </c>
      <c r="Z63" s="252">
        <v>1642.4423747537567</v>
      </c>
      <c r="AA63" s="252">
        <v>1632.9293747945917</v>
      </c>
      <c r="AB63" s="252">
        <v>1622.6190323135775</v>
      </c>
      <c r="AC63" s="252">
        <v>1613.2672329451116</v>
      </c>
      <c r="AD63" s="252">
        <v>1603.9927211747329</v>
      </c>
      <c r="AE63" s="252">
        <v>1595.660337917534</v>
      </c>
      <c r="AF63" s="252">
        <v>1586.5340061412878</v>
      </c>
      <c r="AG63" s="252">
        <v>1578.3409024006114</v>
      </c>
      <c r="AH63" s="252">
        <v>1570.2144092594526</v>
      </c>
      <c r="AI63" s="252">
        <v>1561.3019435722215</v>
      </c>
      <c r="AJ63" s="252">
        <v>1551.61301307133</v>
      </c>
      <c r="AK63" s="252">
        <v>1542.0019053053859</v>
      </c>
      <c r="AL63" s="252">
        <v>1531.6261335809197</v>
      </c>
      <c r="AM63" s="248"/>
      <c r="BZ63" s="253"/>
      <c r="CA63" s="253"/>
      <c r="CB63" s="253"/>
      <c r="CC63" s="253"/>
    </row>
    <row r="64" spans="1:81" ht="15" thickBot="1" x14ac:dyDescent="0.25">
      <c r="A64" s="248"/>
      <c r="B64" s="247" t="s">
        <v>160</v>
      </c>
      <c r="C64" s="247" t="s">
        <v>428</v>
      </c>
      <c r="D64" s="247" t="s">
        <v>1018</v>
      </c>
      <c r="E64" s="247" t="s">
        <v>810</v>
      </c>
      <c r="F64" s="247" t="s">
        <v>981</v>
      </c>
      <c r="G64" s="251">
        <v>1954.4990742993202</v>
      </c>
      <c r="H64" s="251">
        <v>1931.0009541407894</v>
      </c>
      <c r="I64" s="251">
        <v>1908.6853470939725</v>
      </c>
      <c r="J64" s="251">
        <v>1890.4327483515747</v>
      </c>
      <c r="K64" s="251">
        <v>1874.2661743276906</v>
      </c>
      <c r="L64" s="251">
        <v>1858.2439447147337</v>
      </c>
      <c r="M64" s="251">
        <v>1844.2693718749745</v>
      </c>
      <c r="N64" s="251">
        <v>1830.4184678214083</v>
      </c>
      <c r="O64" s="251">
        <v>1819.5222742534045</v>
      </c>
      <c r="P64" s="251">
        <v>1808.7216613307335</v>
      </c>
      <c r="Q64" s="251">
        <v>1798.0153769052044</v>
      </c>
      <c r="R64" s="251">
        <v>1787.4021906051139</v>
      </c>
      <c r="S64" s="251">
        <v>1776.8808933638998</v>
      </c>
      <c r="T64" s="251">
        <v>1765.5264212826446</v>
      </c>
      <c r="U64" s="251">
        <v>1742.3105753744733</v>
      </c>
      <c r="V64" s="251">
        <v>1712.881300364651</v>
      </c>
      <c r="W64" s="251">
        <v>1702.8561992051605</v>
      </c>
      <c r="X64" s="251">
        <v>1692.9160565300733</v>
      </c>
      <c r="Y64" s="251">
        <v>1683.0597969155349</v>
      </c>
      <c r="Z64" s="251">
        <v>1673.2863630120435</v>
      </c>
      <c r="AA64" s="251">
        <v>1663.5947151663211</v>
      </c>
      <c r="AB64" s="251">
        <v>1653.0907512302645</v>
      </c>
      <c r="AC64" s="251">
        <v>1643.5633312163816</v>
      </c>
      <c r="AD64" s="251">
        <v>1634.1146502108782</v>
      </c>
      <c r="AE64" s="251">
        <v>1625.625790272793</v>
      </c>
      <c r="AF64" s="251">
        <v>1616.3280719843167</v>
      </c>
      <c r="AG64" s="251">
        <v>1607.981107140529</v>
      </c>
      <c r="AH64" s="251">
        <v>1599.7020037995364</v>
      </c>
      <c r="AI64" s="251">
        <v>1590.6221678646577</v>
      </c>
      <c r="AJ64" s="251">
        <v>1580.7512856172707</v>
      </c>
      <c r="AK64" s="251">
        <v>1570.9596875646421</v>
      </c>
      <c r="AL64" s="251">
        <v>1560.3890656669466</v>
      </c>
      <c r="AM64" s="248"/>
      <c r="BZ64" s="253"/>
      <c r="CA64" s="253"/>
      <c r="CB64" s="253"/>
      <c r="CC64" s="253"/>
    </row>
    <row r="65" spans="1:82" ht="15" thickBot="1" x14ac:dyDescent="0.25">
      <c r="A65" s="248"/>
      <c r="B65" s="247" t="s">
        <v>160</v>
      </c>
      <c r="C65" s="247" t="s">
        <v>441</v>
      </c>
      <c r="D65" s="247" t="s">
        <v>326</v>
      </c>
      <c r="E65" s="247" t="s">
        <v>810</v>
      </c>
      <c r="F65" s="247" t="s">
        <v>981</v>
      </c>
      <c r="G65" s="252">
        <v>1954.4990742993202</v>
      </c>
      <c r="H65" s="252">
        <v>1931.0009541407894</v>
      </c>
      <c r="I65" s="252">
        <v>1908.6853470939725</v>
      </c>
      <c r="J65" s="252">
        <v>1890.4327483515747</v>
      </c>
      <c r="K65" s="252">
        <v>1874.2661743276906</v>
      </c>
      <c r="L65" s="252">
        <v>1858.2439447147337</v>
      </c>
      <c r="M65" s="252">
        <v>1844.2693718749745</v>
      </c>
      <c r="N65" s="252">
        <v>1830.4184678214083</v>
      </c>
      <c r="O65" s="252">
        <v>1819.5222742534045</v>
      </c>
      <c r="P65" s="252">
        <v>1808.7216613307335</v>
      </c>
      <c r="Q65" s="252">
        <v>1798.0153769052044</v>
      </c>
      <c r="R65" s="252">
        <v>1787.4021906051139</v>
      </c>
      <c r="S65" s="252">
        <v>1776.8808933638998</v>
      </c>
      <c r="T65" s="252">
        <v>1765.5264212826446</v>
      </c>
      <c r="U65" s="252">
        <v>1742.3105753744733</v>
      </c>
      <c r="V65" s="252">
        <v>1712.881300364651</v>
      </c>
      <c r="W65" s="252">
        <v>1702.8561992051605</v>
      </c>
      <c r="X65" s="252">
        <v>1692.9160565300733</v>
      </c>
      <c r="Y65" s="252">
        <v>1683.0597969155349</v>
      </c>
      <c r="Z65" s="252">
        <v>1673.2863630120435</v>
      </c>
      <c r="AA65" s="252">
        <v>1663.5947151663211</v>
      </c>
      <c r="AB65" s="252">
        <v>1653.0907512302645</v>
      </c>
      <c r="AC65" s="252">
        <v>1643.5633312163816</v>
      </c>
      <c r="AD65" s="252">
        <v>1634.1146502108782</v>
      </c>
      <c r="AE65" s="252">
        <v>1625.625790272793</v>
      </c>
      <c r="AF65" s="252">
        <v>1616.3280719843167</v>
      </c>
      <c r="AG65" s="252">
        <v>1607.981107140529</v>
      </c>
      <c r="AH65" s="252">
        <v>1599.7020037995364</v>
      </c>
      <c r="AI65" s="252">
        <v>1590.6221678646577</v>
      </c>
      <c r="AJ65" s="252">
        <v>1580.7512856172707</v>
      </c>
      <c r="AK65" s="252">
        <v>1570.9596875646421</v>
      </c>
      <c r="AL65" s="252">
        <v>1560.3890656669466</v>
      </c>
      <c r="AM65" s="248"/>
      <c r="BZ65" s="253"/>
      <c r="CA65" s="253"/>
      <c r="CB65" s="253"/>
      <c r="CC65" s="253"/>
    </row>
    <row r="66" spans="1:82" ht="15" thickBot="1" x14ac:dyDescent="0.25">
      <c r="A66" s="248"/>
      <c r="B66" s="247" t="s">
        <v>160</v>
      </c>
      <c r="C66" s="247" t="s">
        <v>432</v>
      </c>
      <c r="D66" s="247" t="s">
        <v>200</v>
      </c>
      <c r="E66" s="247" t="s">
        <v>818</v>
      </c>
      <c r="F66" s="247" t="s">
        <v>981</v>
      </c>
      <c r="G66" s="251">
        <v>1986.9239437347003</v>
      </c>
      <c r="H66" s="251">
        <v>1963.0359930113277</v>
      </c>
      <c r="I66" s="251">
        <v>1940.350173128711</v>
      </c>
      <c r="J66" s="251">
        <v>1921.7947662965776</v>
      </c>
      <c r="K66" s="251">
        <v>1905.3599910446474</v>
      </c>
      <c r="L66" s="251">
        <v>1889.0719548574664</v>
      </c>
      <c r="M66" s="251">
        <v>1874.8655457862642</v>
      </c>
      <c r="N66" s="251">
        <v>1860.7848571493209</v>
      </c>
      <c r="O66" s="251">
        <v>1849.7078972364102</v>
      </c>
      <c r="P66" s="251">
        <v>1838.7281036385243</v>
      </c>
      <c r="Q66" s="251">
        <v>1827.8442034345071</v>
      </c>
      <c r="R66" s="251">
        <v>1817.0549458409589</v>
      </c>
      <c r="S66" s="251">
        <v>1806.3591017330702</v>
      </c>
      <c r="T66" s="251">
        <v>1794.8162605297298</v>
      </c>
      <c r="U66" s="251">
        <v>1771.2152669475058</v>
      </c>
      <c r="V66" s="251">
        <v>1741.297764333834</v>
      </c>
      <c r="W66" s="251">
        <v>1731.1063481320662</v>
      </c>
      <c r="X66" s="251">
        <v>1721.0012998642126</v>
      </c>
      <c r="Y66" s="251">
        <v>1710.9815262652855</v>
      </c>
      <c r="Z66" s="251">
        <v>1701.0459524445012</v>
      </c>
      <c r="AA66" s="251">
        <v>1691.1935215008775</v>
      </c>
      <c r="AB66" s="251">
        <v>1680.5152982552825</v>
      </c>
      <c r="AC66" s="251">
        <v>1670.829819660524</v>
      </c>
      <c r="AD66" s="251">
        <v>1661.2243863434087</v>
      </c>
      <c r="AE66" s="251">
        <v>1652.5946973925256</v>
      </c>
      <c r="AF66" s="251">
        <v>1643.1427312430426</v>
      </c>
      <c r="AG66" s="251">
        <v>1634.6572914064548</v>
      </c>
      <c r="AH66" s="251">
        <v>1626.2408388856115</v>
      </c>
      <c r="AI66" s="251">
        <v>1617.01036972785</v>
      </c>
      <c r="AJ66" s="251">
        <v>1606.9757309086169</v>
      </c>
      <c r="AK66" s="251">
        <v>1597.0216915979722</v>
      </c>
      <c r="AL66" s="251">
        <v>1586.2757045443705</v>
      </c>
      <c r="AM66" s="248"/>
      <c r="BZ66" s="253"/>
      <c r="CA66" s="253"/>
      <c r="CB66" s="253"/>
      <c r="CC66" s="253"/>
    </row>
    <row r="67" spans="1:82" ht="15" thickBot="1" x14ac:dyDescent="0.25">
      <c r="A67" s="248"/>
      <c r="B67" s="247" t="s">
        <v>160</v>
      </c>
      <c r="C67" s="247" t="s">
        <v>433</v>
      </c>
      <c r="D67" s="247" t="s">
        <v>200</v>
      </c>
      <c r="E67" s="247" t="s">
        <v>818</v>
      </c>
      <c r="F67" s="247" t="s">
        <v>981</v>
      </c>
      <c r="G67" s="252">
        <v>1986.9239437347003</v>
      </c>
      <c r="H67" s="252">
        <v>1963.0359930113277</v>
      </c>
      <c r="I67" s="252">
        <v>1940.350173128711</v>
      </c>
      <c r="J67" s="252">
        <v>1921.7947662965776</v>
      </c>
      <c r="K67" s="252">
        <v>1905.3599910446474</v>
      </c>
      <c r="L67" s="252">
        <v>1889.0719548574664</v>
      </c>
      <c r="M67" s="252">
        <v>1874.8655457862642</v>
      </c>
      <c r="N67" s="252">
        <v>1860.7848571493209</v>
      </c>
      <c r="O67" s="252">
        <v>1849.7078972364102</v>
      </c>
      <c r="P67" s="252">
        <v>1838.7281036385243</v>
      </c>
      <c r="Q67" s="252">
        <v>1827.8442034345071</v>
      </c>
      <c r="R67" s="252">
        <v>1817.0549458409589</v>
      </c>
      <c r="S67" s="252">
        <v>1806.3591017330702</v>
      </c>
      <c r="T67" s="252">
        <v>1794.8162605297298</v>
      </c>
      <c r="U67" s="252">
        <v>1771.2152669475058</v>
      </c>
      <c r="V67" s="252">
        <v>1741.297764333834</v>
      </c>
      <c r="W67" s="252">
        <v>1731.1063481320662</v>
      </c>
      <c r="X67" s="252">
        <v>1721.0012998642126</v>
      </c>
      <c r="Y67" s="252">
        <v>1710.9815262652855</v>
      </c>
      <c r="Z67" s="252">
        <v>1701.0459524445012</v>
      </c>
      <c r="AA67" s="252">
        <v>1691.1935215008775</v>
      </c>
      <c r="AB67" s="252">
        <v>1680.5152982552825</v>
      </c>
      <c r="AC67" s="252">
        <v>1670.829819660524</v>
      </c>
      <c r="AD67" s="252">
        <v>1661.2243863434087</v>
      </c>
      <c r="AE67" s="252">
        <v>1652.5946973925256</v>
      </c>
      <c r="AF67" s="252">
        <v>1643.1427312430426</v>
      </c>
      <c r="AG67" s="252">
        <v>1634.6572914064548</v>
      </c>
      <c r="AH67" s="252">
        <v>1626.2408388856115</v>
      </c>
      <c r="AI67" s="252">
        <v>1617.01036972785</v>
      </c>
      <c r="AJ67" s="252">
        <v>1606.9757309086169</v>
      </c>
      <c r="AK67" s="252">
        <v>1597.0216915979722</v>
      </c>
      <c r="AL67" s="252">
        <v>1586.2757045443705</v>
      </c>
      <c r="AM67" s="248"/>
      <c r="BZ67" s="253"/>
      <c r="CA67" s="253"/>
      <c r="CB67" s="253"/>
      <c r="CC67" s="253"/>
    </row>
    <row r="68" spans="1:82" ht="15" thickBot="1" x14ac:dyDescent="0.25">
      <c r="A68" s="248"/>
      <c r="B68" s="247" t="s">
        <v>160</v>
      </c>
      <c r="C68" s="247" t="s">
        <v>1082</v>
      </c>
      <c r="D68" s="247" t="s">
        <v>200</v>
      </c>
      <c r="E68" s="247" t="s">
        <v>817</v>
      </c>
      <c r="F68" s="247" t="s">
        <v>981</v>
      </c>
      <c r="G68" s="251">
        <v>1869.834137440271</v>
      </c>
      <c r="H68" s="251">
        <v>1847.35390820105</v>
      </c>
      <c r="I68" s="251">
        <v>1826.0049680032657</v>
      </c>
      <c r="J68" s="251">
        <v>1808.5430348285106</v>
      </c>
      <c r="K68" s="251">
        <v>1793.0767640111912</v>
      </c>
      <c r="L68" s="251">
        <v>1777.7485848975975</v>
      </c>
      <c r="M68" s="251">
        <v>1764.3793622177172</v>
      </c>
      <c r="N68" s="251">
        <v>1751.1284512429693</v>
      </c>
      <c r="O68" s="251">
        <v>1740.7042586866669</v>
      </c>
      <c r="P68" s="251">
        <v>1730.3715064159458</v>
      </c>
      <c r="Q68" s="251">
        <v>1720.1289965231354</v>
      </c>
      <c r="R68" s="251">
        <v>1709.97555193374</v>
      </c>
      <c r="S68" s="251">
        <v>1699.9100159555094</v>
      </c>
      <c r="T68" s="251">
        <v>1689.0473965819215</v>
      </c>
      <c r="U68" s="251">
        <v>1666.8372140448876</v>
      </c>
      <c r="V68" s="251">
        <v>1638.6827555562281</v>
      </c>
      <c r="W68" s="251">
        <v>1629.0919214515725</v>
      </c>
      <c r="X68" s="251">
        <v>1619.5823656020423</v>
      </c>
      <c r="Y68" s="251">
        <v>1610.1530591689632</v>
      </c>
      <c r="Z68" s="251">
        <v>1600.8029906050699</v>
      </c>
      <c r="AA68" s="251">
        <v>1591.5311652927569</v>
      </c>
      <c r="AB68" s="251">
        <v>1581.48221177605</v>
      </c>
      <c r="AC68" s="251">
        <v>1572.3675002788975</v>
      </c>
      <c r="AD68" s="251">
        <v>1563.3281169759368</v>
      </c>
      <c r="AE68" s="251">
        <v>1555.2069772379343</v>
      </c>
      <c r="AF68" s="251">
        <v>1546.3120172531987</v>
      </c>
      <c r="AG68" s="251">
        <v>1538.3266260017226</v>
      </c>
      <c r="AH68" s="251">
        <v>1530.4061566303396</v>
      </c>
      <c r="AI68" s="251">
        <v>1521.7196407774327</v>
      </c>
      <c r="AJ68" s="251">
        <v>1512.2763451343103</v>
      </c>
      <c r="AK68" s="251">
        <v>1502.90889925539</v>
      </c>
      <c r="AL68" s="251">
        <v>1492.7961752647836</v>
      </c>
      <c r="AM68" s="248"/>
      <c r="BZ68" s="253"/>
      <c r="CA68" s="253"/>
      <c r="CB68" s="253"/>
      <c r="CC68" s="253"/>
    </row>
    <row r="69" spans="1:82" ht="15" thickBot="1" x14ac:dyDescent="0.25">
      <c r="A69" s="248"/>
      <c r="B69" s="247" t="s">
        <v>160</v>
      </c>
      <c r="C69" s="247" t="s">
        <v>1083</v>
      </c>
      <c r="D69" s="247" t="s">
        <v>200</v>
      </c>
      <c r="E69" s="247" t="s">
        <v>818</v>
      </c>
      <c r="F69" s="247" t="s">
        <v>981</v>
      </c>
      <c r="G69" s="252">
        <v>1986.9239437347003</v>
      </c>
      <c r="H69" s="252">
        <v>1963.0359930113277</v>
      </c>
      <c r="I69" s="252">
        <v>1940.350173128711</v>
      </c>
      <c r="J69" s="252">
        <v>1921.7947662965776</v>
      </c>
      <c r="K69" s="252">
        <v>1905.3599910446474</v>
      </c>
      <c r="L69" s="252">
        <v>1889.0719548574664</v>
      </c>
      <c r="M69" s="252">
        <v>1874.8655457862642</v>
      </c>
      <c r="N69" s="252">
        <v>1860.7848571493209</v>
      </c>
      <c r="O69" s="252">
        <v>1849.7078972364102</v>
      </c>
      <c r="P69" s="252">
        <v>1838.7281036385243</v>
      </c>
      <c r="Q69" s="252">
        <v>1827.8442034345071</v>
      </c>
      <c r="R69" s="252">
        <v>1817.0549458409589</v>
      </c>
      <c r="S69" s="252">
        <v>1806.3591017330702</v>
      </c>
      <c r="T69" s="252">
        <v>1794.8162605297298</v>
      </c>
      <c r="U69" s="252">
        <v>1771.2152669475058</v>
      </c>
      <c r="V69" s="252">
        <v>1741.297764333834</v>
      </c>
      <c r="W69" s="252">
        <v>1731.1063481320662</v>
      </c>
      <c r="X69" s="252">
        <v>1721.0012998642126</v>
      </c>
      <c r="Y69" s="252">
        <v>1710.9815262652855</v>
      </c>
      <c r="Z69" s="252">
        <v>1701.0459524445012</v>
      </c>
      <c r="AA69" s="252">
        <v>1691.1935215008775</v>
      </c>
      <c r="AB69" s="252">
        <v>1680.5152982552825</v>
      </c>
      <c r="AC69" s="252">
        <v>1670.829819660524</v>
      </c>
      <c r="AD69" s="252">
        <v>1661.2243863434087</v>
      </c>
      <c r="AE69" s="252">
        <v>1652.5946973925256</v>
      </c>
      <c r="AF69" s="252">
        <v>1643.1427312430426</v>
      </c>
      <c r="AG69" s="252">
        <v>1634.6572914064548</v>
      </c>
      <c r="AH69" s="252">
        <v>1626.2408388856115</v>
      </c>
      <c r="AI69" s="252">
        <v>1617.01036972785</v>
      </c>
      <c r="AJ69" s="252">
        <v>1606.9757309086169</v>
      </c>
      <c r="AK69" s="252">
        <v>1597.0216915979722</v>
      </c>
      <c r="AL69" s="252">
        <v>1586.2757045443705</v>
      </c>
      <c r="AM69" s="248"/>
      <c r="BZ69" s="253"/>
      <c r="CA69" s="253"/>
      <c r="CB69" s="253"/>
      <c r="CC69" s="253"/>
    </row>
    <row r="70" spans="1:82" ht="15" thickBot="1" x14ac:dyDescent="0.25">
      <c r="A70" s="248"/>
      <c r="B70" s="247" t="s">
        <v>160</v>
      </c>
      <c r="C70" s="247" t="s">
        <v>473</v>
      </c>
      <c r="D70" s="247" t="s">
        <v>200</v>
      </c>
      <c r="E70" s="247" t="s">
        <v>817</v>
      </c>
      <c r="F70" s="247" t="s">
        <v>981</v>
      </c>
      <c r="G70" s="251">
        <v>1869.834137440271</v>
      </c>
      <c r="H70" s="251">
        <v>1847.35390820105</v>
      </c>
      <c r="I70" s="251">
        <v>1826.0049680032657</v>
      </c>
      <c r="J70" s="251">
        <v>1808.5430348285106</v>
      </c>
      <c r="K70" s="251">
        <v>1793.0767640111912</v>
      </c>
      <c r="L70" s="251">
        <v>1777.7485848975975</v>
      </c>
      <c r="M70" s="251">
        <v>1764.3793622177172</v>
      </c>
      <c r="N70" s="251">
        <v>1751.1284512429693</v>
      </c>
      <c r="O70" s="251">
        <v>1740.7042586866669</v>
      </c>
      <c r="P70" s="251">
        <v>1730.3715064159458</v>
      </c>
      <c r="Q70" s="251">
        <v>1720.1289965231354</v>
      </c>
      <c r="R70" s="251">
        <v>1709.97555193374</v>
      </c>
      <c r="S70" s="251">
        <v>1699.9100159555094</v>
      </c>
      <c r="T70" s="251">
        <v>1689.0473965819215</v>
      </c>
      <c r="U70" s="251">
        <v>1666.8372140448876</v>
      </c>
      <c r="V70" s="251">
        <v>1638.6827555562281</v>
      </c>
      <c r="W70" s="251">
        <v>1629.0919214515725</v>
      </c>
      <c r="X70" s="251">
        <v>1619.5823656020423</v>
      </c>
      <c r="Y70" s="251">
        <v>1610.1530591689632</v>
      </c>
      <c r="Z70" s="251">
        <v>1600.8029906050699</v>
      </c>
      <c r="AA70" s="251">
        <v>1591.5311652927569</v>
      </c>
      <c r="AB70" s="251">
        <v>1581.48221177605</v>
      </c>
      <c r="AC70" s="251">
        <v>1572.3675002788975</v>
      </c>
      <c r="AD70" s="251">
        <v>1563.3281169759368</v>
      </c>
      <c r="AE70" s="251">
        <v>1555.2069772379343</v>
      </c>
      <c r="AF70" s="251">
        <v>1546.3120172531987</v>
      </c>
      <c r="AG70" s="251">
        <v>1538.3266260017226</v>
      </c>
      <c r="AH70" s="251">
        <v>1530.4061566303396</v>
      </c>
      <c r="AI70" s="251">
        <v>1521.7196407774327</v>
      </c>
      <c r="AJ70" s="251">
        <v>1512.2763451343103</v>
      </c>
      <c r="AK70" s="251">
        <v>1502.90889925539</v>
      </c>
      <c r="AL70" s="251">
        <v>1492.7961752647836</v>
      </c>
      <c r="AM70" s="248"/>
      <c r="BZ70" s="253"/>
      <c r="CA70" s="253"/>
      <c r="CB70" s="253"/>
      <c r="CC70" s="253"/>
    </row>
    <row r="71" spans="1:82" s="248" customFormat="1" ht="15" thickBot="1" x14ac:dyDescent="0.25">
      <c r="B71" s="247" t="s">
        <v>160</v>
      </c>
      <c r="C71" s="247" t="s">
        <v>1081</v>
      </c>
      <c r="D71" s="247" t="s">
        <v>200</v>
      </c>
      <c r="E71" s="247" t="s">
        <v>818</v>
      </c>
      <c r="F71" s="247" t="s">
        <v>981</v>
      </c>
      <c r="G71" s="252">
        <v>1986.9239437347003</v>
      </c>
      <c r="H71" s="252">
        <v>1963.0359930113277</v>
      </c>
      <c r="I71" s="252">
        <v>1940.350173128711</v>
      </c>
      <c r="J71" s="252">
        <v>1921.7947662965776</v>
      </c>
      <c r="K71" s="252">
        <v>1905.3599910446474</v>
      </c>
      <c r="L71" s="252">
        <v>1889.0719548574664</v>
      </c>
      <c r="M71" s="252">
        <v>1874.8655457862642</v>
      </c>
      <c r="N71" s="252">
        <v>1860.7848571493209</v>
      </c>
      <c r="O71" s="252">
        <v>1849.7078972364102</v>
      </c>
      <c r="P71" s="252">
        <v>1838.7281036385243</v>
      </c>
      <c r="Q71" s="252">
        <v>1827.8442034345071</v>
      </c>
      <c r="R71" s="252">
        <v>1817.0549458409589</v>
      </c>
      <c r="S71" s="252">
        <v>1806.3591017330702</v>
      </c>
      <c r="T71" s="252">
        <v>1794.8162605297298</v>
      </c>
      <c r="U71" s="252">
        <v>1771.2152669475058</v>
      </c>
      <c r="V71" s="252">
        <v>1741.297764333834</v>
      </c>
      <c r="W71" s="252">
        <v>1731.1063481320662</v>
      </c>
      <c r="X71" s="252">
        <v>1721.0012998642126</v>
      </c>
      <c r="Y71" s="252">
        <v>1710.9815262652855</v>
      </c>
      <c r="Z71" s="252">
        <v>1701.0459524445012</v>
      </c>
      <c r="AA71" s="252">
        <v>1691.1935215008775</v>
      </c>
      <c r="AB71" s="252">
        <v>1680.5152982552825</v>
      </c>
      <c r="AC71" s="252">
        <v>1670.829819660524</v>
      </c>
      <c r="AD71" s="252">
        <v>1661.2243863434087</v>
      </c>
      <c r="AE71" s="252">
        <v>1652.5946973925256</v>
      </c>
      <c r="AF71" s="252">
        <v>1643.1427312430426</v>
      </c>
      <c r="AG71" s="252">
        <v>1634.6572914064548</v>
      </c>
      <c r="AH71" s="252">
        <v>1626.2408388856115</v>
      </c>
      <c r="AI71" s="252">
        <v>1617.01036972785</v>
      </c>
      <c r="AJ71" s="252">
        <v>1606.9757309086169</v>
      </c>
      <c r="AK71" s="252">
        <v>1597.0216915979722</v>
      </c>
      <c r="AL71" s="252">
        <v>1586.2757045443705</v>
      </c>
      <c r="AN71" s="253"/>
      <c r="AO71" s="253"/>
      <c r="AP71" s="253"/>
      <c r="AQ71" s="253"/>
      <c r="AR71" s="253"/>
      <c r="AS71" s="253"/>
      <c r="AT71" s="253"/>
      <c r="AU71" s="253"/>
      <c r="AV71" s="253"/>
      <c r="AW71" s="253"/>
      <c r="AX71" s="253"/>
      <c r="AY71" s="253"/>
      <c r="AZ71" s="253"/>
      <c r="BA71" s="253"/>
      <c r="BB71" s="253"/>
      <c r="BC71" s="253"/>
      <c r="BD71" s="253"/>
      <c r="BE71" s="253"/>
      <c r="BF71" s="253"/>
      <c r="BG71" s="253"/>
      <c r="BH71" s="253"/>
      <c r="BI71" s="253"/>
      <c r="BJ71" s="253"/>
      <c r="BK71" s="253"/>
      <c r="BL71" s="253"/>
      <c r="BM71" s="253"/>
      <c r="BN71" s="253"/>
      <c r="BO71" s="253"/>
      <c r="BP71" s="253"/>
      <c r="BQ71" s="253"/>
      <c r="BR71" s="253"/>
      <c r="BS71" s="253"/>
      <c r="BT71" s="253"/>
      <c r="BU71" s="253"/>
      <c r="BV71" s="253"/>
      <c r="BW71" s="253"/>
      <c r="BX71" s="253"/>
      <c r="BY71" s="253"/>
      <c r="BZ71" s="253"/>
      <c r="CA71" s="253"/>
      <c r="CB71" s="253"/>
      <c r="CC71" s="253"/>
      <c r="CD71" s="244"/>
    </row>
    <row r="72" spans="1:82" s="248" customFormat="1" ht="15" thickBot="1" x14ac:dyDescent="0.25">
      <c r="B72" s="247" t="s">
        <v>160</v>
      </c>
      <c r="C72" s="247" t="s">
        <v>435</v>
      </c>
      <c r="D72" s="247" t="s">
        <v>200</v>
      </c>
      <c r="E72" s="247" t="s">
        <v>818</v>
      </c>
      <c r="F72" s="247" t="s">
        <v>981</v>
      </c>
      <c r="G72" s="251">
        <v>1986.9239437347003</v>
      </c>
      <c r="H72" s="251">
        <v>1963.0359930113277</v>
      </c>
      <c r="I72" s="251">
        <v>1940.350173128711</v>
      </c>
      <c r="J72" s="251">
        <v>1921.7947662965776</v>
      </c>
      <c r="K72" s="251">
        <v>1905.3599910446474</v>
      </c>
      <c r="L72" s="251">
        <v>1889.0719548574664</v>
      </c>
      <c r="M72" s="251">
        <v>1874.8655457862642</v>
      </c>
      <c r="N72" s="251">
        <v>1860.7848571493209</v>
      </c>
      <c r="O72" s="251">
        <v>1849.7078972364102</v>
      </c>
      <c r="P72" s="251">
        <v>1838.7281036385243</v>
      </c>
      <c r="Q72" s="251">
        <v>1827.8442034345071</v>
      </c>
      <c r="R72" s="251">
        <v>1817.0549458409589</v>
      </c>
      <c r="S72" s="251">
        <v>1806.3591017330702</v>
      </c>
      <c r="T72" s="251">
        <v>1794.8162605297298</v>
      </c>
      <c r="U72" s="251">
        <v>1771.2152669475058</v>
      </c>
      <c r="V72" s="251">
        <v>1741.297764333834</v>
      </c>
      <c r="W72" s="251">
        <v>1731.1063481320662</v>
      </c>
      <c r="X72" s="251">
        <v>1721.0012998642126</v>
      </c>
      <c r="Y72" s="251">
        <v>1710.9815262652855</v>
      </c>
      <c r="Z72" s="251">
        <v>1701.0459524445012</v>
      </c>
      <c r="AA72" s="251">
        <v>1691.1935215008775</v>
      </c>
      <c r="AB72" s="251">
        <v>1680.5152982552825</v>
      </c>
      <c r="AC72" s="251">
        <v>1670.829819660524</v>
      </c>
      <c r="AD72" s="251">
        <v>1661.2243863434087</v>
      </c>
      <c r="AE72" s="251">
        <v>1652.5946973925256</v>
      </c>
      <c r="AF72" s="251">
        <v>1643.1427312430426</v>
      </c>
      <c r="AG72" s="251">
        <v>1634.6572914064548</v>
      </c>
      <c r="AH72" s="251">
        <v>1626.2408388856115</v>
      </c>
      <c r="AI72" s="251">
        <v>1617.01036972785</v>
      </c>
      <c r="AJ72" s="251">
        <v>1606.9757309086169</v>
      </c>
      <c r="AK72" s="251">
        <v>1597.0216915979722</v>
      </c>
      <c r="AL72" s="251">
        <v>1586.2757045443705</v>
      </c>
      <c r="AN72" s="253"/>
      <c r="AO72" s="253"/>
      <c r="AP72" s="253"/>
      <c r="AQ72" s="253"/>
      <c r="AR72" s="253"/>
      <c r="AS72" s="253"/>
      <c r="AT72" s="253"/>
      <c r="AU72" s="253"/>
      <c r="AV72" s="253"/>
      <c r="AW72" s="253"/>
      <c r="AX72" s="253"/>
      <c r="AY72" s="253"/>
      <c r="AZ72" s="253"/>
      <c r="BA72" s="253"/>
      <c r="BB72" s="253"/>
      <c r="BC72" s="253"/>
      <c r="BD72" s="253"/>
      <c r="BE72" s="253"/>
      <c r="BF72" s="253"/>
      <c r="BG72" s="253"/>
      <c r="BH72" s="253"/>
      <c r="BI72" s="253"/>
      <c r="BJ72" s="253"/>
      <c r="BK72" s="253"/>
      <c r="BL72" s="253"/>
      <c r="BM72" s="253"/>
      <c r="BN72" s="253"/>
      <c r="BO72" s="253"/>
      <c r="BP72" s="253"/>
      <c r="BQ72" s="253"/>
      <c r="BR72" s="253"/>
      <c r="BS72" s="253"/>
      <c r="BT72" s="253"/>
      <c r="BU72" s="253"/>
      <c r="BV72" s="253"/>
      <c r="BW72" s="253"/>
      <c r="BX72" s="253"/>
      <c r="BY72" s="253"/>
      <c r="BZ72" s="253"/>
      <c r="CA72" s="253"/>
      <c r="CB72" s="253"/>
      <c r="CC72" s="253"/>
      <c r="CD72" s="244"/>
    </row>
    <row r="73" spans="1:82" s="248" customFormat="1" ht="15" thickBot="1" x14ac:dyDescent="0.25">
      <c r="B73" s="247" t="s">
        <v>160</v>
      </c>
      <c r="C73" s="247" t="s">
        <v>436</v>
      </c>
      <c r="D73" s="247" t="s">
        <v>200</v>
      </c>
      <c r="E73" s="247" t="s">
        <v>817</v>
      </c>
      <c r="F73" s="247" t="s">
        <v>981</v>
      </c>
      <c r="G73" s="252">
        <v>1869.834137440271</v>
      </c>
      <c r="H73" s="252">
        <v>1847.35390820105</v>
      </c>
      <c r="I73" s="252">
        <v>1826.0049680032657</v>
      </c>
      <c r="J73" s="252">
        <v>1808.5430348285106</v>
      </c>
      <c r="K73" s="252">
        <v>1793.0767640111912</v>
      </c>
      <c r="L73" s="252">
        <v>1777.7485848975975</v>
      </c>
      <c r="M73" s="252">
        <v>1764.3793622177172</v>
      </c>
      <c r="N73" s="252">
        <v>1751.1284512429693</v>
      </c>
      <c r="O73" s="252">
        <v>1740.7042586866669</v>
      </c>
      <c r="P73" s="252">
        <v>1730.3715064159458</v>
      </c>
      <c r="Q73" s="252">
        <v>1720.1289965231354</v>
      </c>
      <c r="R73" s="252">
        <v>1709.97555193374</v>
      </c>
      <c r="S73" s="252">
        <v>1699.9100159555094</v>
      </c>
      <c r="T73" s="252">
        <v>1689.0473965819215</v>
      </c>
      <c r="U73" s="252">
        <v>1666.8372140448876</v>
      </c>
      <c r="V73" s="252">
        <v>1638.6827555562281</v>
      </c>
      <c r="W73" s="252">
        <v>1629.0919214515725</v>
      </c>
      <c r="X73" s="252">
        <v>1619.5823656020423</v>
      </c>
      <c r="Y73" s="252">
        <v>1610.1530591689632</v>
      </c>
      <c r="Z73" s="252">
        <v>1600.8029906050699</v>
      </c>
      <c r="AA73" s="252">
        <v>1591.5311652927569</v>
      </c>
      <c r="AB73" s="252">
        <v>1581.48221177605</v>
      </c>
      <c r="AC73" s="252">
        <v>1572.3675002788975</v>
      </c>
      <c r="AD73" s="252">
        <v>1563.3281169759368</v>
      </c>
      <c r="AE73" s="252">
        <v>1555.2069772379343</v>
      </c>
      <c r="AF73" s="252">
        <v>1546.3120172531987</v>
      </c>
      <c r="AG73" s="252">
        <v>1538.3266260017226</v>
      </c>
      <c r="AH73" s="252">
        <v>1530.4061566303396</v>
      </c>
      <c r="AI73" s="252">
        <v>1521.7196407774327</v>
      </c>
      <c r="AJ73" s="252">
        <v>1512.2763451343103</v>
      </c>
      <c r="AK73" s="252">
        <v>1502.90889925539</v>
      </c>
      <c r="AL73" s="252">
        <v>1492.7961752647836</v>
      </c>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c r="BN73" s="253"/>
      <c r="BO73" s="253"/>
      <c r="BP73" s="253"/>
      <c r="BQ73" s="253"/>
      <c r="BR73" s="253"/>
      <c r="BS73" s="253"/>
      <c r="BT73" s="253"/>
      <c r="BU73" s="253"/>
      <c r="BV73" s="253"/>
      <c r="BW73" s="253"/>
      <c r="BX73" s="253"/>
      <c r="BY73" s="253"/>
      <c r="BZ73" s="253"/>
      <c r="CA73" s="253"/>
      <c r="CB73" s="253"/>
      <c r="CC73" s="253"/>
      <c r="CD73" s="244"/>
    </row>
    <row r="74" spans="1:82" s="248" customFormat="1" ht="15" thickBot="1" x14ac:dyDescent="0.25">
      <c r="B74" s="247" t="s">
        <v>160</v>
      </c>
      <c r="C74" s="247" t="s">
        <v>437</v>
      </c>
      <c r="D74" s="247" t="s">
        <v>327</v>
      </c>
      <c r="E74" s="247" t="s">
        <v>828</v>
      </c>
      <c r="F74" s="247" t="s">
        <v>981</v>
      </c>
      <c r="G74" s="251">
        <v>2095.9075326702841</v>
      </c>
      <c r="H74" s="251">
        <v>2070.7093181039704</v>
      </c>
      <c r="I74" s="251">
        <v>2046.7791717454716</v>
      </c>
      <c r="J74" s="251">
        <v>2027.2059932783932</v>
      </c>
      <c r="K74" s="251">
        <v>2009.869763898864</v>
      </c>
      <c r="L74" s="251">
        <v>1992.6883222816516</v>
      </c>
      <c r="M74" s="251">
        <v>1977.7026858769882</v>
      </c>
      <c r="N74" s="251">
        <v>1962.8496657236942</v>
      </c>
      <c r="O74" s="251">
        <v>1951.1651300404017</v>
      </c>
      <c r="P74" s="251">
        <v>1939.5830902841549</v>
      </c>
      <c r="Q74" s="251">
        <v>1928.1022037135529</v>
      </c>
      <c r="R74" s="251">
        <v>1916.7211509392162</v>
      </c>
      <c r="S74" s="251">
        <v>1905.438635418338</v>
      </c>
      <c r="T74" s="251">
        <v>1893.2626646657664</v>
      </c>
      <c r="U74" s="251">
        <v>1868.3671469568656</v>
      </c>
      <c r="V74" s="251">
        <v>1836.8086571191438</v>
      </c>
      <c r="W74" s="251">
        <v>1826.0582375808328</v>
      </c>
      <c r="X74" s="251">
        <v>1815.3989232928477</v>
      </c>
      <c r="Y74" s="251">
        <v>1804.8295610241701</v>
      </c>
      <c r="Z74" s="251">
        <v>1794.3490169258175</v>
      </c>
      <c r="AA74" s="251">
        <v>1783.9561761253588</v>
      </c>
      <c r="AB74" s="251">
        <v>1772.6922479782602</v>
      </c>
      <c r="AC74" s="251">
        <v>1762.4755169311147</v>
      </c>
      <c r="AD74" s="251">
        <v>1752.3432216777478</v>
      </c>
      <c r="AE74" s="251">
        <v>1743.2401907671835</v>
      </c>
      <c r="AF74" s="251">
        <v>1733.2697804182048</v>
      </c>
      <c r="AG74" s="251">
        <v>1724.3189107447054</v>
      </c>
      <c r="AH74" s="251">
        <v>1715.4408123693643</v>
      </c>
      <c r="AI74" s="251">
        <v>1705.7040482124689</v>
      </c>
      <c r="AJ74" s="251">
        <v>1695.1190053600867</v>
      </c>
      <c r="AK74" s="251">
        <v>1684.6189829322216</v>
      </c>
      <c r="AL74" s="251">
        <v>1673.2835741046008</v>
      </c>
      <c r="AN74" s="253"/>
      <c r="AO74" s="253"/>
      <c r="AP74" s="25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c r="BN74" s="253"/>
      <c r="BO74" s="253"/>
      <c r="BP74" s="253"/>
      <c r="BQ74" s="253"/>
      <c r="BR74" s="253"/>
      <c r="BS74" s="253"/>
      <c r="BT74" s="253"/>
      <c r="BU74" s="253"/>
      <c r="BV74" s="253"/>
      <c r="BW74" s="253"/>
      <c r="BX74" s="253"/>
      <c r="BY74" s="253"/>
      <c r="BZ74" s="253"/>
      <c r="CA74" s="253"/>
      <c r="CB74" s="253"/>
      <c r="CC74" s="253"/>
      <c r="CD74" s="244"/>
    </row>
    <row r="75" spans="1:82" s="248" customFormat="1" ht="15" thickBot="1" x14ac:dyDescent="0.25">
      <c r="B75" s="247" t="s">
        <v>160</v>
      </c>
      <c r="C75" s="247" t="s">
        <v>438</v>
      </c>
      <c r="D75" s="247" t="s">
        <v>327</v>
      </c>
      <c r="E75" s="247" t="s">
        <v>827</v>
      </c>
      <c r="F75" s="247" t="s">
        <v>981</v>
      </c>
      <c r="G75" s="252">
        <v>1989.6260161876487</v>
      </c>
      <c r="H75" s="252">
        <v>1965.7055795838723</v>
      </c>
      <c r="I75" s="252">
        <v>1942.9889086316059</v>
      </c>
      <c r="J75" s="252">
        <v>1924.4082677919941</v>
      </c>
      <c r="K75" s="252">
        <v>1907.951142437727</v>
      </c>
      <c r="L75" s="252">
        <v>1891.6409557026939</v>
      </c>
      <c r="M75" s="252">
        <v>1877.4152269455383</v>
      </c>
      <c r="N75" s="252">
        <v>1863.3153895933135</v>
      </c>
      <c r="O75" s="252">
        <v>1852.2233658183272</v>
      </c>
      <c r="P75" s="252">
        <v>1841.2286404975068</v>
      </c>
      <c r="Q75" s="252">
        <v>1830.3299389786157</v>
      </c>
      <c r="R75" s="252">
        <v>1819.5260087772792</v>
      </c>
      <c r="S75" s="252">
        <v>1808.8156190971677</v>
      </c>
      <c r="T75" s="252">
        <v>1797.2570804669867</v>
      </c>
      <c r="U75" s="252">
        <v>1773.6239912452584</v>
      </c>
      <c r="V75" s="252">
        <v>1743.6658029979324</v>
      </c>
      <c r="W75" s="252">
        <v>1733.4605272093081</v>
      </c>
      <c r="X75" s="252">
        <v>1723.3417368087241</v>
      </c>
      <c r="Y75" s="252">
        <v>1713.3083370444315</v>
      </c>
      <c r="Z75" s="252">
        <v>1703.3592515638725</v>
      </c>
      <c r="AA75" s="252">
        <v>1693.4934220287571</v>
      </c>
      <c r="AB75" s="252">
        <v>1682.8006771740338</v>
      </c>
      <c r="AC75" s="252">
        <v>1673.1020270308691</v>
      </c>
      <c r="AD75" s="252">
        <v>1663.4835310211195</v>
      </c>
      <c r="AE75" s="252">
        <v>1654.8421063191699</v>
      </c>
      <c r="AF75" s="252">
        <v>1645.3772861812697</v>
      </c>
      <c r="AG75" s="252">
        <v>1636.8803067619485</v>
      </c>
      <c r="AH75" s="252">
        <v>1628.4524084761176</v>
      </c>
      <c r="AI75" s="252">
        <v>1619.2093865497825</v>
      </c>
      <c r="AJ75" s="252">
        <v>1609.1611013495624</v>
      </c>
      <c r="AK75" s="252">
        <v>1599.1935252674164</v>
      </c>
      <c r="AL75" s="252">
        <v>1588.4329244508222</v>
      </c>
      <c r="AN75" s="253"/>
      <c r="AO75" s="253"/>
      <c r="AP75" s="253"/>
      <c r="AQ75" s="253"/>
      <c r="AR75" s="253"/>
      <c r="AS75" s="253"/>
      <c r="AT75" s="253"/>
      <c r="AU75" s="253"/>
      <c r="AV75" s="253"/>
      <c r="AW75" s="253"/>
      <c r="AX75" s="253"/>
      <c r="AY75" s="253"/>
      <c r="AZ75" s="253"/>
      <c r="BA75" s="253"/>
      <c r="BB75" s="253"/>
      <c r="BC75" s="253"/>
      <c r="BD75" s="253"/>
      <c r="BE75" s="253"/>
      <c r="BF75" s="253"/>
      <c r="BG75" s="253"/>
      <c r="BH75" s="253"/>
      <c r="BI75" s="253"/>
      <c r="BJ75" s="253"/>
      <c r="BK75" s="253"/>
      <c r="BL75" s="253"/>
      <c r="BM75" s="253"/>
      <c r="BN75" s="253"/>
      <c r="BO75" s="253"/>
      <c r="BP75" s="253"/>
      <c r="BQ75" s="253"/>
      <c r="BR75" s="253"/>
      <c r="BS75" s="253"/>
      <c r="BT75" s="253"/>
      <c r="BU75" s="253"/>
      <c r="BV75" s="253"/>
      <c r="BW75" s="253"/>
      <c r="BX75" s="253"/>
      <c r="BY75" s="253"/>
      <c r="BZ75" s="253"/>
      <c r="CA75" s="253"/>
      <c r="CB75" s="253"/>
      <c r="CC75" s="253"/>
      <c r="CD75" s="244"/>
    </row>
    <row r="76" spans="1:82" s="248" customFormat="1" ht="15" thickBot="1" x14ac:dyDescent="0.25">
      <c r="B76" s="247" t="s">
        <v>160</v>
      </c>
      <c r="C76" s="247" t="s">
        <v>439</v>
      </c>
      <c r="D76" s="247" t="s">
        <v>327</v>
      </c>
      <c r="E76" s="247" t="s">
        <v>827</v>
      </c>
      <c r="F76" s="247" t="s">
        <v>981</v>
      </c>
      <c r="G76" s="251">
        <v>1989.6260161876487</v>
      </c>
      <c r="H76" s="251">
        <v>1965.7055795838723</v>
      </c>
      <c r="I76" s="251">
        <v>1942.9889086316059</v>
      </c>
      <c r="J76" s="251">
        <v>1924.4082677919941</v>
      </c>
      <c r="K76" s="251">
        <v>1907.951142437727</v>
      </c>
      <c r="L76" s="251">
        <v>1891.6409557026939</v>
      </c>
      <c r="M76" s="251">
        <v>1877.4152269455383</v>
      </c>
      <c r="N76" s="251">
        <v>1863.3153895933135</v>
      </c>
      <c r="O76" s="251">
        <v>1852.2233658183272</v>
      </c>
      <c r="P76" s="251">
        <v>1841.2286404975068</v>
      </c>
      <c r="Q76" s="251">
        <v>1830.3299389786157</v>
      </c>
      <c r="R76" s="251">
        <v>1819.5260087772792</v>
      </c>
      <c r="S76" s="251">
        <v>1808.8156190971677</v>
      </c>
      <c r="T76" s="251">
        <v>1797.2570804669867</v>
      </c>
      <c r="U76" s="251">
        <v>1773.6239912452584</v>
      </c>
      <c r="V76" s="251">
        <v>1743.6658029979324</v>
      </c>
      <c r="W76" s="251">
        <v>1733.4605272093081</v>
      </c>
      <c r="X76" s="251">
        <v>1723.3417368087241</v>
      </c>
      <c r="Y76" s="251">
        <v>1713.3083370444315</v>
      </c>
      <c r="Z76" s="251">
        <v>1703.3592515638725</v>
      </c>
      <c r="AA76" s="251">
        <v>1693.4934220287571</v>
      </c>
      <c r="AB76" s="251">
        <v>1682.8006771740338</v>
      </c>
      <c r="AC76" s="251">
        <v>1673.1020270308691</v>
      </c>
      <c r="AD76" s="251">
        <v>1663.4835310211195</v>
      </c>
      <c r="AE76" s="251">
        <v>1654.8421063191699</v>
      </c>
      <c r="AF76" s="251">
        <v>1645.3772861812697</v>
      </c>
      <c r="AG76" s="251">
        <v>1636.8803067619485</v>
      </c>
      <c r="AH76" s="251">
        <v>1628.4524084761176</v>
      </c>
      <c r="AI76" s="251">
        <v>1619.2093865497825</v>
      </c>
      <c r="AJ76" s="251">
        <v>1609.1611013495624</v>
      </c>
      <c r="AK76" s="251">
        <v>1599.1935252674164</v>
      </c>
      <c r="AL76" s="251">
        <v>1588.4329244508222</v>
      </c>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3"/>
      <c r="BW76" s="253"/>
      <c r="BX76" s="253"/>
      <c r="BY76" s="253"/>
      <c r="BZ76" s="253"/>
      <c r="CA76" s="253"/>
      <c r="CB76" s="253"/>
      <c r="CC76" s="253"/>
      <c r="CD76" s="244"/>
    </row>
    <row r="77" spans="1:82" s="248" customFormat="1" ht="15" thickBot="1" x14ac:dyDescent="0.25">
      <c r="B77" s="250" t="s">
        <v>982</v>
      </c>
      <c r="C77" s="250" t="s">
        <v>982</v>
      </c>
      <c r="D77" s="250" t="s">
        <v>982</v>
      </c>
      <c r="E77" s="250" t="s">
        <v>982</v>
      </c>
      <c r="F77" s="250" t="s">
        <v>982</v>
      </c>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82"/>
      <c r="AN77" s="253"/>
      <c r="AO77" s="253"/>
      <c r="AP77" s="253"/>
      <c r="AQ77" s="253"/>
      <c r="AR77" s="253"/>
      <c r="AS77" s="253"/>
      <c r="AT77" s="253"/>
      <c r="AU77" s="253"/>
      <c r="AV77" s="253"/>
      <c r="AW77" s="253"/>
      <c r="AX77" s="253"/>
      <c r="AY77" s="253"/>
      <c r="AZ77" s="253"/>
      <c r="BA77" s="253"/>
      <c r="BB77" s="253"/>
      <c r="BC77" s="253"/>
      <c r="BD77" s="253"/>
      <c r="BE77" s="253"/>
      <c r="BF77" s="253"/>
      <c r="BG77" s="253"/>
      <c r="BH77" s="253"/>
      <c r="BI77" s="253"/>
      <c r="BJ77" s="253"/>
      <c r="BK77" s="253"/>
      <c r="BL77" s="253"/>
      <c r="BM77" s="253"/>
      <c r="BN77" s="253"/>
      <c r="BO77" s="253"/>
      <c r="BP77" s="253"/>
      <c r="BQ77" s="253"/>
      <c r="BR77" s="253"/>
      <c r="BS77" s="253"/>
      <c r="BT77" s="253"/>
      <c r="BU77" s="253"/>
      <c r="BV77" s="253"/>
      <c r="BW77" s="253"/>
      <c r="BX77" s="253"/>
      <c r="BY77" s="253"/>
      <c r="BZ77" s="253"/>
      <c r="CA77" s="253"/>
      <c r="CB77" s="253"/>
      <c r="CC77" s="253"/>
      <c r="CD77" s="244"/>
    </row>
    <row r="78" spans="1:82" ht="15" thickBot="1" x14ac:dyDescent="0.25">
      <c r="A78" s="248"/>
      <c r="B78" s="247" t="s">
        <v>378</v>
      </c>
      <c r="C78" s="247" t="s">
        <v>846</v>
      </c>
      <c r="D78" s="247" t="s">
        <v>447</v>
      </c>
      <c r="E78" s="247" t="s">
        <v>811</v>
      </c>
      <c r="F78" s="247" t="s">
        <v>981</v>
      </c>
      <c r="G78" s="251">
        <v>3423.9713247774025</v>
      </c>
      <c r="H78" s="251">
        <v>3418.7069162214725</v>
      </c>
      <c r="I78" s="251">
        <v>3413.4425076655411</v>
      </c>
      <c r="J78" s="251">
        <v>3407.1252173984244</v>
      </c>
      <c r="K78" s="251">
        <v>3401.860808842493</v>
      </c>
      <c r="L78" s="251">
        <v>3396.5964002865621</v>
      </c>
      <c r="M78" s="251">
        <v>3391.3319917306321</v>
      </c>
      <c r="N78" s="251">
        <v>3386.0675831747008</v>
      </c>
      <c r="O78" s="251">
        <v>3380.8031746187698</v>
      </c>
      <c r="P78" s="251">
        <v>3374.4858843516531</v>
      </c>
      <c r="Q78" s="251">
        <v>3369.2214757957222</v>
      </c>
      <c r="R78" s="251">
        <v>3363.9570672397917</v>
      </c>
      <c r="S78" s="251">
        <v>3358.6926586838604</v>
      </c>
      <c r="T78" s="251">
        <v>3353.4282501279299</v>
      </c>
      <c r="U78" s="251">
        <v>3348.1638415719995</v>
      </c>
      <c r="V78" s="251">
        <v>3342.8994330160681</v>
      </c>
      <c r="W78" s="251">
        <v>3337.6350244601372</v>
      </c>
      <c r="X78" s="251">
        <v>3332.3706159042063</v>
      </c>
      <c r="Y78" s="251">
        <v>3327.1062073482758</v>
      </c>
      <c r="Z78" s="251">
        <v>3320.7889170811591</v>
      </c>
      <c r="AA78" s="251">
        <v>3315.5245085252277</v>
      </c>
      <c r="AB78" s="251">
        <v>3310.2600999692972</v>
      </c>
      <c r="AC78" s="251">
        <v>3304.9956914133663</v>
      </c>
      <c r="AD78" s="251">
        <v>3299.7312828574354</v>
      </c>
      <c r="AE78" s="251">
        <v>3294.466874301505</v>
      </c>
      <c r="AF78" s="251">
        <v>3289.2024657455736</v>
      </c>
      <c r="AG78" s="251">
        <v>3283.9380571896431</v>
      </c>
      <c r="AH78" s="251">
        <v>3278.6736486337127</v>
      </c>
      <c r="AI78" s="251">
        <v>3273.4092400777813</v>
      </c>
      <c r="AJ78" s="251">
        <v>3268.1448315218508</v>
      </c>
      <c r="AK78" s="251">
        <v>3262.8804229659199</v>
      </c>
      <c r="AL78" s="251">
        <v>3257.616014409989</v>
      </c>
      <c r="AM78" s="248"/>
      <c r="BZ78" s="253"/>
      <c r="CA78" s="253"/>
      <c r="CB78" s="253"/>
      <c r="CC78" s="253"/>
    </row>
    <row r="79" spans="1:82" ht="15" thickBot="1" x14ac:dyDescent="0.25">
      <c r="A79" s="248"/>
      <c r="B79" s="247" t="s">
        <v>378</v>
      </c>
      <c r="C79" s="247" t="s">
        <v>846</v>
      </c>
      <c r="D79" s="247" t="s">
        <v>199</v>
      </c>
      <c r="E79" s="247" t="s">
        <v>814</v>
      </c>
      <c r="F79" s="247" t="s">
        <v>981</v>
      </c>
      <c r="G79" s="252">
        <v>3454.9400299171016</v>
      </c>
      <c r="H79" s="252">
        <v>3449.6280065008705</v>
      </c>
      <c r="I79" s="252">
        <v>3444.3159830846384</v>
      </c>
      <c r="J79" s="252">
        <v>3437.9415549851606</v>
      </c>
      <c r="K79" s="252">
        <v>3432.6295315689285</v>
      </c>
      <c r="L79" s="252">
        <v>3427.3175081526965</v>
      </c>
      <c r="M79" s="252">
        <v>3422.0054847364654</v>
      </c>
      <c r="N79" s="252">
        <v>3416.6934613202334</v>
      </c>
      <c r="O79" s="252">
        <v>3411.3814379040018</v>
      </c>
      <c r="P79" s="252">
        <v>3405.0070098045235</v>
      </c>
      <c r="Q79" s="252">
        <v>3399.6949863882924</v>
      </c>
      <c r="R79" s="252">
        <v>3394.3829629720608</v>
      </c>
      <c r="S79" s="252">
        <v>3389.0709395558288</v>
      </c>
      <c r="T79" s="252">
        <v>3383.7589161395972</v>
      </c>
      <c r="U79" s="252">
        <v>3378.4468927233656</v>
      </c>
      <c r="V79" s="252">
        <v>3373.1348693071336</v>
      </c>
      <c r="W79" s="252">
        <v>3367.8228458909016</v>
      </c>
      <c r="X79" s="252">
        <v>3362.51082247467</v>
      </c>
      <c r="Y79" s="252">
        <v>3357.1987990584385</v>
      </c>
      <c r="Z79" s="252">
        <v>3350.8243709589606</v>
      </c>
      <c r="AA79" s="252">
        <v>3345.5123475427285</v>
      </c>
      <c r="AB79" s="252">
        <v>3340.200324126497</v>
      </c>
      <c r="AC79" s="252">
        <v>3334.888300710265</v>
      </c>
      <c r="AD79" s="252">
        <v>3329.5762772940334</v>
      </c>
      <c r="AE79" s="252">
        <v>3324.2642538778023</v>
      </c>
      <c r="AF79" s="252">
        <v>3318.9522304615703</v>
      </c>
      <c r="AG79" s="252">
        <v>3313.6402070453387</v>
      </c>
      <c r="AH79" s="252">
        <v>3308.3281836291071</v>
      </c>
      <c r="AI79" s="252">
        <v>3303.0161602128751</v>
      </c>
      <c r="AJ79" s="252">
        <v>3297.7041367966435</v>
      </c>
      <c r="AK79" s="252">
        <v>3292.392113380412</v>
      </c>
      <c r="AL79" s="252">
        <v>3287.0800899641799</v>
      </c>
      <c r="AM79" s="248"/>
      <c r="BZ79" s="253"/>
      <c r="CA79" s="253"/>
      <c r="CB79" s="253"/>
      <c r="CC79" s="253"/>
    </row>
    <row r="80" spans="1:82" ht="15" thickBot="1" x14ac:dyDescent="0.25">
      <c r="A80" s="248"/>
      <c r="B80" s="250" t="s">
        <v>982</v>
      </c>
      <c r="C80" s="250" t="s">
        <v>982</v>
      </c>
      <c r="D80" s="250" t="s">
        <v>982</v>
      </c>
      <c r="E80" s="250" t="s">
        <v>982</v>
      </c>
      <c r="F80" s="250" t="s">
        <v>982</v>
      </c>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82"/>
      <c r="AM80" s="248"/>
      <c r="BZ80" s="253"/>
      <c r="CA80" s="253"/>
      <c r="CB80" s="253"/>
      <c r="CC80" s="253"/>
    </row>
    <row r="81" spans="1:82" ht="15" thickBot="1" x14ac:dyDescent="0.25">
      <c r="A81" s="248"/>
      <c r="B81" s="247" t="s">
        <v>872</v>
      </c>
      <c r="C81" s="247" t="s">
        <v>847</v>
      </c>
      <c r="D81" s="247" t="s">
        <v>447</v>
      </c>
      <c r="E81" s="247" t="s">
        <v>811</v>
      </c>
      <c r="F81" s="247" t="s">
        <v>981</v>
      </c>
      <c r="G81" s="252">
        <v>6358.363714206469</v>
      </c>
      <c r="H81" s="252">
        <v>6350.9480950796042</v>
      </c>
      <c r="I81" s="252">
        <v>6343.5324759527375</v>
      </c>
      <c r="J81" s="252">
        <v>6336.1168568258727</v>
      </c>
      <c r="K81" s="252">
        <v>6328.7012376990078</v>
      </c>
      <c r="L81" s="252">
        <v>6322.344992733123</v>
      </c>
      <c r="M81" s="252">
        <v>6314.9293736062582</v>
      </c>
      <c r="N81" s="252">
        <v>6307.5137544793934</v>
      </c>
      <c r="O81" s="252">
        <v>6300.0981353525267</v>
      </c>
      <c r="P81" s="252">
        <v>6292.6825162256619</v>
      </c>
      <c r="Q81" s="252">
        <v>6286.3262712597771</v>
      </c>
      <c r="R81" s="252">
        <v>6278.9106521329122</v>
      </c>
      <c r="S81" s="252">
        <v>6271.4950330060474</v>
      </c>
      <c r="T81" s="252">
        <v>6264.0794138791825</v>
      </c>
      <c r="U81" s="252">
        <v>6257.7231689132977</v>
      </c>
      <c r="V81" s="252">
        <v>6250.307549786432</v>
      </c>
      <c r="W81" s="252">
        <v>6242.8919306595662</v>
      </c>
      <c r="X81" s="252">
        <v>6229.1200665668166</v>
      </c>
      <c r="Y81" s="252">
        <v>6034.1952209463589</v>
      </c>
      <c r="Z81" s="252">
        <v>5950.5046622288801</v>
      </c>
      <c r="AA81" s="252">
        <v>5845.626620291785</v>
      </c>
      <c r="AB81" s="252">
        <v>5747.1048233205747</v>
      </c>
      <c r="AC81" s="252">
        <v>5652.8205229932883</v>
      </c>
      <c r="AD81" s="252">
        <v>5616.8018015199432</v>
      </c>
      <c r="AE81" s="252">
        <v>5607.2674340711164</v>
      </c>
      <c r="AF81" s="252">
        <v>5589.258073334443</v>
      </c>
      <c r="AG81" s="252">
        <v>5577.6049575636553</v>
      </c>
      <c r="AH81" s="252">
        <v>5565.9518417928666</v>
      </c>
      <c r="AI81" s="252">
        <v>5557.4768485050208</v>
      </c>
      <c r="AJ81" s="252">
        <v>5550.061229378156</v>
      </c>
      <c r="AK81" s="252">
        <v>5542.6456102512911</v>
      </c>
      <c r="AL81" s="252">
        <v>5534.1706169634444</v>
      </c>
      <c r="AM81" s="248"/>
      <c r="BZ81" s="253"/>
      <c r="CA81" s="253"/>
      <c r="CB81" s="253"/>
      <c r="CC81" s="253"/>
    </row>
    <row r="82" spans="1:82" ht="15" thickBot="1" x14ac:dyDescent="0.25">
      <c r="A82" s="248"/>
      <c r="B82" s="247" t="s">
        <v>872</v>
      </c>
      <c r="C82" s="247" t="s">
        <v>847</v>
      </c>
      <c r="D82" s="247" t="s">
        <v>199</v>
      </c>
      <c r="E82" s="247" t="s">
        <v>814</v>
      </c>
      <c r="F82" s="247" t="s">
        <v>981</v>
      </c>
      <c r="G82" s="251">
        <v>6537.0625017584725</v>
      </c>
      <c r="H82" s="251">
        <v>6529.4384701836134</v>
      </c>
      <c r="I82" s="251">
        <v>6521.8144386087524</v>
      </c>
      <c r="J82" s="251">
        <v>6514.1904070338924</v>
      </c>
      <c r="K82" s="251">
        <v>6506.5663754590332</v>
      </c>
      <c r="L82" s="251">
        <v>6500.0314912520098</v>
      </c>
      <c r="M82" s="251">
        <v>6492.4074596771497</v>
      </c>
      <c r="N82" s="251">
        <v>6484.7834281022906</v>
      </c>
      <c r="O82" s="251">
        <v>6477.1593965274296</v>
      </c>
      <c r="P82" s="251">
        <v>6469.5353649525696</v>
      </c>
      <c r="Q82" s="251">
        <v>6463.0004807455471</v>
      </c>
      <c r="R82" s="251">
        <v>6455.376449170687</v>
      </c>
      <c r="S82" s="251">
        <v>6447.7524175958279</v>
      </c>
      <c r="T82" s="251">
        <v>6440.1283860209678</v>
      </c>
      <c r="U82" s="251">
        <v>6433.5935018139453</v>
      </c>
      <c r="V82" s="251">
        <v>6425.9694702390852</v>
      </c>
      <c r="W82" s="251">
        <v>6418.3454386642243</v>
      </c>
      <c r="X82" s="251">
        <v>6404.1865228823417</v>
      </c>
      <c r="Y82" s="251">
        <v>6203.7834072003106</v>
      </c>
      <c r="Z82" s="251">
        <v>6117.7407651411768</v>
      </c>
      <c r="AA82" s="251">
        <v>6009.9151757252994</v>
      </c>
      <c r="AB82" s="251">
        <v>5908.6244705164463</v>
      </c>
      <c r="AC82" s="251">
        <v>5811.6903547789416</v>
      </c>
      <c r="AD82" s="251">
        <v>5774.6593442724798</v>
      </c>
      <c r="AE82" s="251">
        <v>5764.8570179619455</v>
      </c>
      <c r="AF82" s="251">
        <v>5746.3415127087137</v>
      </c>
      <c r="AG82" s="251">
        <v>5734.3608916625053</v>
      </c>
      <c r="AH82" s="251">
        <v>5722.3802706162969</v>
      </c>
      <c r="AI82" s="251">
        <v>5713.6670916736002</v>
      </c>
      <c r="AJ82" s="251">
        <v>5706.0430600987402</v>
      </c>
      <c r="AK82" s="251">
        <v>5698.4190285238801</v>
      </c>
      <c r="AL82" s="251">
        <v>5689.7058495811825</v>
      </c>
      <c r="AM82" s="248"/>
      <c r="BZ82" s="253"/>
      <c r="CA82" s="253"/>
      <c r="CB82" s="253"/>
      <c r="CC82" s="253"/>
    </row>
    <row r="83" spans="1:82" ht="15" thickBot="1" x14ac:dyDescent="0.25">
      <c r="A83" s="248"/>
      <c r="B83" s="250" t="s">
        <v>982</v>
      </c>
      <c r="C83" s="250" t="s">
        <v>982</v>
      </c>
      <c r="D83" s="250" t="s">
        <v>982</v>
      </c>
      <c r="E83" s="250" t="s">
        <v>982</v>
      </c>
      <c r="F83" s="250" t="s">
        <v>982</v>
      </c>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0"/>
      <c r="AI83" s="250"/>
      <c r="AJ83" s="250"/>
      <c r="AK83" s="250"/>
      <c r="AL83" s="282"/>
      <c r="AM83" s="248"/>
      <c r="BZ83" s="253"/>
      <c r="CA83" s="253"/>
      <c r="CB83" s="253"/>
      <c r="CC83" s="253"/>
    </row>
    <row r="84" spans="1:82" s="248" customFormat="1" ht="15" thickBot="1" x14ac:dyDescent="0.25">
      <c r="B84" s="247" t="s">
        <v>356</v>
      </c>
      <c r="C84" s="247" t="s">
        <v>848</v>
      </c>
      <c r="D84" s="247" t="s">
        <v>326</v>
      </c>
      <c r="E84" s="247" t="s">
        <v>808</v>
      </c>
      <c r="F84" s="247" t="s">
        <v>981</v>
      </c>
      <c r="G84" s="251">
        <v>5019.1850383926794</v>
      </c>
      <c r="H84" s="251">
        <v>5011.184743452025</v>
      </c>
      <c r="I84" s="251">
        <v>5003.1844485113716</v>
      </c>
      <c r="J84" s="251">
        <v>4995.1841535707181</v>
      </c>
      <c r="K84" s="251">
        <v>4987.1838586300637</v>
      </c>
      <c r="L84" s="251">
        <v>4979.1835636894102</v>
      </c>
      <c r="M84" s="251">
        <v>4971.1832687487567</v>
      </c>
      <c r="N84" s="251">
        <v>4963.1829738081024</v>
      </c>
      <c r="O84" s="251">
        <v>4955.1826788674489</v>
      </c>
      <c r="P84" s="251">
        <v>4947.1823839267954</v>
      </c>
      <c r="Q84" s="251">
        <v>4939.182088986141</v>
      </c>
      <c r="R84" s="251">
        <v>4932.1818309130686</v>
      </c>
      <c r="S84" s="251">
        <v>4924.1815359724151</v>
      </c>
      <c r="T84" s="251">
        <v>4916.1812410317616</v>
      </c>
      <c r="U84" s="251">
        <v>4908.1809460911072</v>
      </c>
      <c r="V84" s="251">
        <v>4900.1806511504537</v>
      </c>
      <c r="W84" s="251">
        <v>4892.1803562098003</v>
      </c>
      <c r="X84" s="251">
        <v>4884.1800612691459</v>
      </c>
      <c r="Y84" s="251">
        <v>4877.1798031960743</v>
      </c>
      <c r="Z84" s="251">
        <v>4869.1795082554208</v>
      </c>
      <c r="AA84" s="251">
        <v>4861.1792133147665</v>
      </c>
      <c r="AB84" s="251">
        <v>4853.178918374113</v>
      </c>
      <c r="AC84" s="251">
        <v>4845.1786234334595</v>
      </c>
      <c r="AD84" s="251">
        <v>4838.1783653603861</v>
      </c>
      <c r="AE84" s="251">
        <v>4830.1780704197326</v>
      </c>
      <c r="AF84" s="251">
        <v>4822.1777754790792</v>
      </c>
      <c r="AG84" s="251">
        <v>4814.1774805384248</v>
      </c>
      <c r="AH84" s="251">
        <v>4807.1772224653532</v>
      </c>
      <c r="AI84" s="251">
        <v>4799.1769275246997</v>
      </c>
      <c r="AJ84" s="251">
        <v>4791.1766325840454</v>
      </c>
      <c r="AK84" s="251">
        <v>4784.1763745109738</v>
      </c>
      <c r="AL84" s="251">
        <v>4776.1760795703203</v>
      </c>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253"/>
      <c r="BU84" s="253"/>
      <c r="BV84" s="253"/>
      <c r="BW84" s="253"/>
      <c r="BX84" s="253"/>
      <c r="BY84" s="253"/>
      <c r="BZ84" s="253"/>
      <c r="CA84" s="253"/>
      <c r="CB84" s="253"/>
      <c r="CC84" s="253"/>
      <c r="CD84" s="244"/>
    </row>
    <row r="85" spans="1:82" s="248" customFormat="1" ht="15" thickBot="1" x14ac:dyDescent="0.25">
      <c r="B85" s="250" t="s">
        <v>982</v>
      </c>
      <c r="C85" s="250" t="s">
        <v>982</v>
      </c>
      <c r="D85" s="250" t="s">
        <v>982</v>
      </c>
      <c r="E85" s="250" t="s">
        <v>982</v>
      </c>
      <c r="F85" s="250" t="s">
        <v>982</v>
      </c>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c r="AJ85" s="250"/>
      <c r="AK85" s="250"/>
      <c r="AL85" s="282"/>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3"/>
      <c r="BV85" s="253"/>
      <c r="BW85" s="253"/>
      <c r="BX85" s="253"/>
      <c r="BY85" s="253"/>
      <c r="BZ85" s="253"/>
      <c r="CA85" s="253"/>
      <c r="CB85" s="253"/>
      <c r="CC85" s="253"/>
      <c r="CD85" s="244"/>
    </row>
    <row r="86" spans="1:82" s="248" customFormat="1" ht="15" thickBot="1" x14ac:dyDescent="0.25">
      <c r="B86" s="247" t="s">
        <v>873</v>
      </c>
      <c r="C86" s="247" t="s">
        <v>849</v>
      </c>
      <c r="D86" s="247" t="s">
        <v>326</v>
      </c>
      <c r="E86" s="247" t="s">
        <v>808</v>
      </c>
      <c r="F86" s="247" t="s">
        <v>981</v>
      </c>
      <c r="G86" s="251">
        <v>9212.4115086197544</v>
      </c>
      <c r="H86" s="251">
        <v>9201.4110172395103</v>
      </c>
      <c r="I86" s="251">
        <v>9189.4104811883335</v>
      </c>
      <c r="J86" s="251">
        <v>9178.4099898080876</v>
      </c>
      <c r="K86" s="251">
        <v>9166.4094537569126</v>
      </c>
      <c r="L86" s="251">
        <v>9155.4089623766668</v>
      </c>
      <c r="M86" s="251">
        <v>9144.4084709964227</v>
      </c>
      <c r="N86" s="251">
        <v>9132.4079349452459</v>
      </c>
      <c r="O86" s="251">
        <v>9121.407443565</v>
      </c>
      <c r="P86" s="251">
        <v>9110.4069521847559</v>
      </c>
      <c r="Q86" s="251">
        <v>9099.4064608045119</v>
      </c>
      <c r="R86" s="251">
        <v>9087.4059247533351</v>
      </c>
      <c r="S86" s="251">
        <v>9076.4054333730892</v>
      </c>
      <c r="T86" s="251">
        <v>9065.4049419928451</v>
      </c>
      <c r="U86" s="251">
        <v>9054.4044506125992</v>
      </c>
      <c r="V86" s="251">
        <v>9043.4039592323534</v>
      </c>
      <c r="W86" s="251">
        <v>9032.4034678521093</v>
      </c>
      <c r="X86" s="251">
        <v>9012.4025744334813</v>
      </c>
      <c r="Y86" s="251">
        <v>8785.3924341320617</v>
      </c>
      <c r="Z86" s="251">
        <v>8685.3879670389233</v>
      </c>
      <c r="AA86" s="251">
        <v>8562.3824725143659</v>
      </c>
      <c r="AB86" s="251">
        <v>8445.3772460153959</v>
      </c>
      <c r="AC86" s="251">
        <v>8334.3722875420153</v>
      </c>
      <c r="AD86" s="251">
        <v>8289.3702773501027</v>
      </c>
      <c r="AE86" s="251">
        <v>8275.369651957064</v>
      </c>
      <c r="AF86" s="251">
        <v>8252.3686245256431</v>
      </c>
      <c r="AG86" s="251">
        <v>8235.3678651198097</v>
      </c>
      <c r="AH86" s="251">
        <v>8219.3671503849073</v>
      </c>
      <c r="AI86" s="251">
        <v>8207.3666143337305</v>
      </c>
      <c r="AJ86" s="251">
        <v>8195.3660782825555</v>
      </c>
      <c r="AK86" s="251">
        <v>8184.3655869023096</v>
      </c>
      <c r="AL86" s="251">
        <v>8171.3650061802027</v>
      </c>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253"/>
      <c r="BU86" s="253"/>
      <c r="BV86" s="253"/>
      <c r="BW86" s="253"/>
      <c r="BX86" s="253"/>
      <c r="BY86" s="253"/>
      <c r="BZ86" s="253"/>
      <c r="CA86" s="253"/>
      <c r="CB86" s="253"/>
      <c r="CC86" s="253"/>
      <c r="CD86" s="244"/>
    </row>
    <row r="87" spans="1:82" s="248" customFormat="1" ht="15" thickBot="1" x14ac:dyDescent="0.25">
      <c r="B87" s="250" t="s">
        <v>982</v>
      </c>
      <c r="C87" s="250" t="s">
        <v>982</v>
      </c>
      <c r="D87" s="250" t="s">
        <v>982</v>
      </c>
      <c r="E87" s="250" t="s">
        <v>982</v>
      </c>
      <c r="F87" s="250" t="s">
        <v>982</v>
      </c>
      <c r="G87" s="250"/>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82"/>
      <c r="AN87" s="253"/>
      <c r="AO87" s="253"/>
      <c r="AP87" s="253"/>
      <c r="AQ87" s="253"/>
      <c r="AR87" s="253"/>
      <c r="AS87" s="253"/>
      <c r="AT87" s="253"/>
      <c r="AU87" s="253"/>
      <c r="AV87" s="253"/>
      <c r="AW87" s="253"/>
      <c r="AX87" s="253"/>
      <c r="AY87" s="253"/>
      <c r="AZ87" s="253"/>
      <c r="BA87" s="253"/>
      <c r="BB87" s="253"/>
      <c r="BC87" s="253"/>
      <c r="BD87" s="253"/>
      <c r="BE87" s="253"/>
      <c r="BF87" s="253"/>
      <c r="BG87" s="253"/>
      <c r="BH87" s="253"/>
      <c r="BI87" s="253"/>
      <c r="BJ87" s="253"/>
      <c r="BK87" s="253"/>
      <c r="BL87" s="253"/>
      <c r="BM87" s="253"/>
      <c r="BN87" s="253"/>
      <c r="BO87" s="253"/>
      <c r="BP87" s="253"/>
      <c r="BQ87" s="253"/>
      <c r="BR87" s="253"/>
      <c r="BS87" s="253"/>
      <c r="BT87" s="253"/>
      <c r="BU87" s="253"/>
      <c r="BV87" s="253"/>
      <c r="BW87" s="253"/>
      <c r="BX87" s="253"/>
      <c r="BY87" s="253"/>
      <c r="BZ87" s="253"/>
      <c r="CA87" s="253"/>
      <c r="CB87" s="253"/>
      <c r="CC87" s="253"/>
      <c r="CD87" s="244"/>
    </row>
    <row r="88" spans="1:82" s="248" customFormat="1" ht="15" thickBot="1" x14ac:dyDescent="0.25">
      <c r="B88" s="247" t="s">
        <v>158</v>
      </c>
      <c r="C88" s="247" t="s">
        <v>158</v>
      </c>
      <c r="D88" s="247" t="s">
        <v>447</v>
      </c>
      <c r="E88" s="247" t="s">
        <v>811</v>
      </c>
      <c r="F88" s="247" t="s">
        <v>981</v>
      </c>
      <c r="G88" s="251">
        <v>898.73838278260655</v>
      </c>
      <c r="H88" s="251">
        <v>896.72553086148082</v>
      </c>
      <c r="I88" s="251">
        <v>895.71910490091807</v>
      </c>
      <c r="J88" s="251">
        <v>894.71267894035532</v>
      </c>
      <c r="K88" s="251">
        <v>892.69982701922959</v>
      </c>
      <c r="L88" s="251">
        <v>891.69340105866661</v>
      </c>
      <c r="M88" s="251">
        <v>889.68054913754111</v>
      </c>
      <c r="N88" s="251">
        <v>888.67412317697824</v>
      </c>
      <c r="O88" s="251">
        <v>886.66127125585263</v>
      </c>
      <c r="P88" s="251">
        <v>885.65484529528976</v>
      </c>
      <c r="Q88" s="251">
        <v>884.6484193347269</v>
      </c>
      <c r="R88" s="251">
        <v>882.63556741360128</v>
      </c>
      <c r="S88" s="251">
        <v>881.62914145303853</v>
      </c>
      <c r="T88" s="251">
        <v>879.6162895319128</v>
      </c>
      <c r="U88" s="251">
        <v>878.60986357134993</v>
      </c>
      <c r="V88" s="251">
        <v>877.60343761078707</v>
      </c>
      <c r="W88" s="251">
        <v>875.59058568966145</v>
      </c>
      <c r="X88" s="251">
        <v>874.5841597290987</v>
      </c>
      <c r="Y88" s="251">
        <v>872.57130780797297</v>
      </c>
      <c r="Z88" s="251">
        <v>871.56488184741011</v>
      </c>
      <c r="AA88" s="251">
        <v>870.55845588684724</v>
      </c>
      <c r="AB88" s="251">
        <v>868.54560396572174</v>
      </c>
      <c r="AC88" s="251">
        <v>867.53917800515887</v>
      </c>
      <c r="AD88" s="251">
        <v>866.53275204459601</v>
      </c>
      <c r="AE88" s="251">
        <v>864.51990012347028</v>
      </c>
      <c r="AF88" s="251">
        <v>863.51347416290753</v>
      </c>
      <c r="AG88" s="251">
        <v>861.50062224178191</v>
      </c>
      <c r="AH88" s="251">
        <v>860.49419628121893</v>
      </c>
      <c r="AI88" s="251">
        <v>859.48777032065618</v>
      </c>
      <c r="AJ88" s="251">
        <v>857.47491839953045</v>
      </c>
      <c r="AK88" s="251">
        <v>856.46849243896781</v>
      </c>
      <c r="AL88" s="251">
        <v>855.46206647840484</v>
      </c>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3"/>
      <c r="BP88" s="253"/>
      <c r="BQ88" s="253"/>
      <c r="BR88" s="253"/>
      <c r="BS88" s="253"/>
      <c r="BT88" s="253"/>
      <c r="BU88" s="253"/>
      <c r="BV88" s="253"/>
      <c r="BW88" s="253"/>
      <c r="BX88" s="253"/>
      <c r="BY88" s="253"/>
      <c r="BZ88" s="253"/>
      <c r="CA88" s="253"/>
      <c r="CB88" s="253"/>
      <c r="CC88" s="253"/>
      <c r="CD88" s="244"/>
    </row>
    <row r="89" spans="1:82" s="248" customFormat="1" ht="15" thickBot="1" x14ac:dyDescent="0.25">
      <c r="B89" s="247" t="s">
        <v>158</v>
      </c>
      <c r="C89" s="247" t="s">
        <v>158</v>
      </c>
      <c r="D89" s="247" t="s">
        <v>199</v>
      </c>
      <c r="E89" s="247" t="s">
        <v>814</v>
      </c>
      <c r="F89" s="247" t="s">
        <v>981</v>
      </c>
      <c r="G89" s="252">
        <v>903.00449802977141</v>
      </c>
      <c r="H89" s="252">
        <v>900.98209153922323</v>
      </c>
      <c r="I89" s="252">
        <v>899.97088829394909</v>
      </c>
      <c r="J89" s="252">
        <v>898.95968504867506</v>
      </c>
      <c r="K89" s="252">
        <v>896.93727855812676</v>
      </c>
      <c r="L89" s="252">
        <v>895.92607531285262</v>
      </c>
      <c r="M89" s="252">
        <v>893.90366882230455</v>
      </c>
      <c r="N89" s="252">
        <v>892.89246557703041</v>
      </c>
      <c r="O89" s="252">
        <v>890.87005908648223</v>
      </c>
      <c r="P89" s="252">
        <v>889.85885584120808</v>
      </c>
      <c r="Q89" s="252">
        <v>888.84765259593394</v>
      </c>
      <c r="R89" s="252">
        <v>886.82524610538576</v>
      </c>
      <c r="S89" s="252">
        <v>885.81404286011173</v>
      </c>
      <c r="T89" s="252">
        <v>883.79163636956355</v>
      </c>
      <c r="U89" s="252">
        <v>882.7804331242894</v>
      </c>
      <c r="V89" s="252">
        <v>881.76922987901526</v>
      </c>
      <c r="W89" s="252">
        <v>879.74682338846708</v>
      </c>
      <c r="X89" s="252">
        <v>878.73562014319305</v>
      </c>
      <c r="Y89" s="252">
        <v>876.71321365264475</v>
      </c>
      <c r="Z89" s="252">
        <v>875.70201040737061</v>
      </c>
      <c r="AA89" s="252">
        <v>874.69080716209658</v>
      </c>
      <c r="AB89" s="252">
        <v>872.6684006715484</v>
      </c>
      <c r="AC89" s="252">
        <v>871.65719742627437</v>
      </c>
      <c r="AD89" s="252">
        <v>870.64599418100022</v>
      </c>
      <c r="AE89" s="252">
        <v>868.62358769045193</v>
      </c>
      <c r="AF89" s="252">
        <v>867.6123844451779</v>
      </c>
      <c r="AG89" s="252">
        <v>865.58997795462972</v>
      </c>
      <c r="AH89" s="252">
        <v>864.57877470935557</v>
      </c>
      <c r="AI89" s="252">
        <v>863.56757146408154</v>
      </c>
      <c r="AJ89" s="252">
        <v>861.54516497353325</v>
      </c>
      <c r="AK89" s="252">
        <v>860.53396172825933</v>
      </c>
      <c r="AL89" s="252">
        <v>859.52275848298507</v>
      </c>
      <c r="AN89" s="253"/>
      <c r="AO89" s="253"/>
      <c r="AP89" s="253"/>
      <c r="AQ89" s="253"/>
      <c r="AR89" s="253"/>
      <c r="AS89" s="253"/>
      <c r="AT89" s="253"/>
      <c r="AU89" s="253"/>
      <c r="AV89" s="253"/>
      <c r="AW89" s="253"/>
      <c r="AX89" s="253"/>
      <c r="AY89" s="253"/>
      <c r="AZ89" s="253"/>
      <c r="BA89" s="253"/>
      <c r="BB89" s="253"/>
      <c r="BC89" s="253"/>
      <c r="BD89" s="253"/>
      <c r="BE89" s="253"/>
      <c r="BF89" s="253"/>
      <c r="BG89" s="253"/>
      <c r="BH89" s="253"/>
      <c r="BI89" s="253"/>
      <c r="BJ89" s="253"/>
      <c r="BK89" s="253"/>
      <c r="BL89" s="253"/>
      <c r="BM89" s="253"/>
      <c r="BN89" s="253"/>
      <c r="BO89" s="253"/>
      <c r="BP89" s="253"/>
      <c r="BQ89" s="253"/>
      <c r="BR89" s="253"/>
      <c r="BS89" s="253"/>
      <c r="BT89" s="253"/>
      <c r="BU89" s="253"/>
      <c r="BV89" s="253"/>
      <c r="BW89" s="253"/>
      <c r="BX89" s="253"/>
      <c r="BY89" s="253"/>
      <c r="BZ89" s="253"/>
      <c r="CA89" s="253"/>
      <c r="CB89" s="253"/>
      <c r="CC89" s="253"/>
      <c r="CD89" s="244"/>
    </row>
    <row r="90" spans="1:82" s="248" customFormat="1" ht="15" thickBot="1" x14ac:dyDescent="0.25">
      <c r="B90" s="247" t="s">
        <v>158</v>
      </c>
      <c r="C90" s="247" t="s">
        <v>158</v>
      </c>
      <c r="D90" s="247" t="s">
        <v>200</v>
      </c>
      <c r="E90" s="247" t="s">
        <v>1019</v>
      </c>
      <c r="F90" s="247" t="s">
        <v>981</v>
      </c>
      <c r="G90" s="251">
        <v>894.47226753544169</v>
      </c>
      <c r="H90" s="251">
        <v>892.46897018373852</v>
      </c>
      <c r="I90" s="251">
        <v>891.46732150788705</v>
      </c>
      <c r="J90" s="251">
        <v>890.46567283203547</v>
      </c>
      <c r="K90" s="251">
        <v>888.4623754803323</v>
      </c>
      <c r="L90" s="251">
        <v>887.46072680448071</v>
      </c>
      <c r="M90" s="251">
        <v>885.45742945277766</v>
      </c>
      <c r="N90" s="251">
        <v>884.45578077692608</v>
      </c>
      <c r="O90" s="251">
        <v>882.45248342522291</v>
      </c>
      <c r="P90" s="251">
        <v>881.45083474937144</v>
      </c>
      <c r="Q90" s="251">
        <v>880.44918607351974</v>
      </c>
      <c r="R90" s="251">
        <v>878.44588872181669</v>
      </c>
      <c r="S90" s="251">
        <v>877.44424004596522</v>
      </c>
      <c r="T90" s="251">
        <v>875.44094269426205</v>
      </c>
      <c r="U90" s="251">
        <v>874.43929401841058</v>
      </c>
      <c r="V90" s="251">
        <v>873.43764534255888</v>
      </c>
      <c r="W90" s="251">
        <v>871.43434799085583</v>
      </c>
      <c r="X90" s="251">
        <v>870.43269931500436</v>
      </c>
      <c r="Y90" s="251">
        <v>868.42940196330119</v>
      </c>
      <c r="Z90" s="251">
        <v>867.42775328744949</v>
      </c>
      <c r="AA90" s="251">
        <v>866.42610461159802</v>
      </c>
      <c r="AB90" s="251">
        <v>864.42280725989497</v>
      </c>
      <c r="AC90" s="251">
        <v>863.42115858404338</v>
      </c>
      <c r="AD90" s="251">
        <v>862.4195099081918</v>
      </c>
      <c r="AE90" s="251">
        <v>860.41621255648863</v>
      </c>
      <c r="AF90" s="251">
        <v>859.41456388063705</v>
      </c>
      <c r="AG90" s="251">
        <v>857.41126652893399</v>
      </c>
      <c r="AH90" s="251">
        <v>856.40961785308241</v>
      </c>
      <c r="AI90" s="251">
        <v>855.40796917723083</v>
      </c>
      <c r="AJ90" s="251">
        <v>853.40467182552777</v>
      </c>
      <c r="AK90" s="251">
        <v>852.4030231496763</v>
      </c>
      <c r="AL90" s="251">
        <v>851.40137447382472</v>
      </c>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3"/>
      <c r="BV90" s="253"/>
      <c r="BW90" s="253"/>
      <c r="BX90" s="253"/>
      <c r="BY90" s="253"/>
      <c r="BZ90" s="253"/>
      <c r="CA90" s="253"/>
      <c r="CB90" s="253"/>
      <c r="CC90" s="253"/>
      <c r="CD90" s="244"/>
    </row>
    <row r="91" spans="1:82" s="248" customFormat="1" ht="15" thickBot="1" x14ac:dyDescent="0.25">
      <c r="B91" s="247" t="s">
        <v>158</v>
      </c>
      <c r="C91" s="247" t="s">
        <v>158</v>
      </c>
      <c r="D91" s="247" t="s">
        <v>327</v>
      </c>
      <c r="E91" s="247" t="s">
        <v>826</v>
      </c>
      <c r="F91" s="247" t="s">
        <v>981</v>
      </c>
      <c r="G91" s="252">
        <v>897.13922637457574</v>
      </c>
      <c r="H91" s="252">
        <v>895.12995599075816</v>
      </c>
      <c r="I91" s="252">
        <v>894.12532079884932</v>
      </c>
      <c r="J91" s="252">
        <v>893.12068560694058</v>
      </c>
      <c r="K91" s="252">
        <v>891.11141522312289</v>
      </c>
      <c r="L91" s="252">
        <v>890.10678003121393</v>
      </c>
      <c r="M91" s="252">
        <v>888.09750964739635</v>
      </c>
      <c r="N91" s="252">
        <v>887.09287445548762</v>
      </c>
      <c r="O91" s="252">
        <v>885.08360407166992</v>
      </c>
      <c r="P91" s="252">
        <v>884.07896887976108</v>
      </c>
      <c r="Q91" s="252">
        <v>883.07433368785223</v>
      </c>
      <c r="R91" s="252">
        <v>881.06506330403465</v>
      </c>
      <c r="S91" s="252">
        <v>880.06042811212592</v>
      </c>
      <c r="T91" s="252">
        <v>878.05115772830823</v>
      </c>
      <c r="U91" s="252">
        <v>877.04652253639938</v>
      </c>
      <c r="V91" s="252">
        <v>876.04188734449053</v>
      </c>
      <c r="W91" s="252">
        <v>874.03261696067295</v>
      </c>
      <c r="X91" s="252">
        <v>873.02798176876411</v>
      </c>
      <c r="Y91" s="252">
        <v>871.01871138494641</v>
      </c>
      <c r="Z91" s="252">
        <v>870.01407619303757</v>
      </c>
      <c r="AA91" s="252">
        <v>869.00944100112883</v>
      </c>
      <c r="AB91" s="252">
        <v>867.00017061731126</v>
      </c>
      <c r="AC91" s="252">
        <v>865.99553542540241</v>
      </c>
      <c r="AD91" s="252">
        <v>864.99090023349356</v>
      </c>
      <c r="AE91" s="252">
        <v>862.98162984967587</v>
      </c>
      <c r="AF91" s="252">
        <v>861.97699465776702</v>
      </c>
      <c r="AG91" s="252">
        <v>859.96772427394944</v>
      </c>
      <c r="AH91" s="252">
        <v>858.9630890820406</v>
      </c>
      <c r="AI91" s="252">
        <v>857.95845389013175</v>
      </c>
      <c r="AJ91" s="252">
        <v>855.94918350631406</v>
      </c>
      <c r="AK91" s="252">
        <v>854.94454831440544</v>
      </c>
      <c r="AL91" s="252">
        <v>853.93991312249659</v>
      </c>
      <c r="AN91" s="253"/>
      <c r="AO91" s="253"/>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3"/>
      <c r="BP91" s="253"/>
      <c r="BQ91" s="253"/>
      <c r="BR91" s="253"/>
      <c r="BS91" s="253"/>
      <c r="BT91" s="253"/>
      <c r="BU91" s="253"/>
      <c r="BV91" s="253"/>
      <c r="BW91" s="253"/>
      <c r="BX91" s="253"/>
      <c r="BY91" s="253"/>
      <c r="BZ91" s="253"/>
      <c r="CA91" s="253"/>
      <c r="CB91" s="253"/>
      <c r="CC91" s="253"/>
      <c r="CD91" s="244"/>
    </row>
    <row r="92" spans="1:82" s="248" customFormat="1" ht="15" thickBot="1" x14ac:dyDescent="0.25">
      <c r="B92" s="247" t="s">
        <v>158</v>
      </c>
      <c r="C92" s="247" t="s">
        <v>158</v>
      </c>
      <c r="D92" s="247" t="s">
        <v>326</v>
      </c>
      <c r="E92" s="247" t="s">
        <v>808</v>
      </c>
      <c r="F92" s="247" t="s">
        <v>981</v>
      </c>
      <c r="G92" s="251">
        <v>893.40573872365053</v>
      </c>
      <c r="H92" s="251">
        <v>891.404830014303</v>
      </c>
      <c r="I92" s="251">
        <v>890.4043756596293</v>
      </c>
      <c r="J92" s="251">
        <v>889.40392130495559</v>
      </c>
      <c r="K92" s="251">
        <v>887.40301259560806</v>
      </c>
      <c r="L92" s="251">
        <v>886.40255824093424</v>
      </c>
      <c r="M92" s="251">
        <v>884.40164953158683</v>
      </c>
      <c r="N92" s="251">
        <v>883.40119517691312</v>
      </c>
      <c r="O92" s="251">
        <v>881.40028646756559</v>
      </c>
      <c r="P92" s="251">
        <v>880.39983211289189</v>
      </c>
      <c r="Q92" s="251">
        <v>879.39937775821807</v>
      </c>
      <c r="R92" s="251">
        <v>877.39846904887065</v>
      </c>
      <c r="S92" s="251">
        <v>876.39801469419695</v>
      </c>
      <c r="T92" s="251">
        <v>874.39710598484942</v>
      </c>
      <c r="U92" s="251">
        <v>873.39665163017571</v>
      </c>
      <c r="V92" s="251">
        <v>872.39619727550189</v>
      </c>
      <c r="W92" s="251">
        <v>870.39528856615448</v>
      </c>
      <c r="X92" s="251">
        <v>869.39483421148077</v>
      </c>
      <c r="Y92" s="251">
        <v>867.39392550213324</v>
      </c>
      <c r="Z92" s="251">
        <v>866.39347114745942</v>
      </c>
      <c r="AA92" s="251">
        <v>865.39301679278572</v>
      </c>
      <c r="AB92" s="251">
        <v>863.3921080834383</v>
      </c>
      <c r="AC92" s="251">
        <v>862.3916537287646</v>
      </c>
      <c r="AD92" s="251">
        <v>861.39119937409077</v>
      </c>
      <c r="AE92" s="251">
        <v>859.39029066474325</v>
      </c>
      <c r="AF92" s="251">
        <v>858.38983631006954</v>
      </c>
      <c r="AG92" s="251">
        <v>856.38892760072213</v>
      </c>
      <c r="AH92" s="251">
        <v>855.38847324604831</v>
      </c>
      <c r="AI92" s="251">
        <v>854.3880188913746</v>
      </c>
      <c r="AJ92" s="251">
        <v>852.38711018202707</v>
      </c>
      <c r="AK92" s="251">
        <v>851.38665582735348</v>
      </c>
      <c r="AL92" s="251">
        <v>850.38620147267966</v>
      </c>
      <c r="AN92" s="253"/>
      <c r="AO92" s="253"/>
      <c r="AP92" s="253"/>
      <c r="AQ92" s="253"/>
      <c r="AR92" s="253"/>
      <c r="AS92" s="253"/>
      <c r="AT92" s="253"/>
      <c r="AU92" s="253"/>
      <c r="AV92" s="253"/>
      <c r="AW92" s="253"/>
      <c r="AX92" s="253"/>
      <c r="AY92" s="253"/>
      <c r="AZ92" s="253"/>
      <c r="BA92" s="253"/>
      <c r="BB92" s="253"/>
      <c r="BC92" s="253"/>
      <c r="BD92" s="253"/>
      <c r="BE92" s="253"/>
      <c r="BF92" s="253"/>
      <c r="BG92" s="253"/>
      <c r="BH92" s="253"/>
      <c r="BI92" s="253"/>
      <c r="BJ92" s="253"/>
      <c r="BK92" s="253"/>
      <c r="BL92" s="253"/>
      <c r="BM92" s="253"/>
      <c r="BN92" s="253"/>
      <c r="BO92" s="253"/>
      <c r="BP92" s="253"/>
      <c r="BQ92" s="253"/>
      <c r="BR92" s="253"/>
      <c r="BS92" s="253"/>
      <c r="BT92" s="253"/>
      <c r="BU92" s="253"/>
      <c r="BV92" s="253"/>
      <c r="BW92" s="253"/>
      <c r="BX92" s="253"/>
      <c r="BY92" s="253"/>
      <c r="BZ92" s="253"/>
      <c r="CA92" s="253"/>
      <c r="CB92" s="253"/>
      <c r="CC92" s="253"/>
      <c r="CD92" s="244"/>
    </row>
    <row r="93" spans="1:82" s="248" customFormat="1" ht="15" thickBot="1" x14ac:dyDescent="0.25">
      <c r="B93" s="250" t="s">
        <v>982</v>
      </c>
      <c r="C93" s="250" t="s">
        <v>982</v>
      </c>
      <c r="D93" s="250"/>
      <c r="E93" s="250"/>
      <c r="F93" s="250" t="s">
        <v>982</v>
      </c>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c r="AJ93" s="250"/>
      <c r="AK93" s="250"/>
      <c r="AL93" s="282"/>
      <c r="AN93" s="253"/>
      <c r="AO93" s="253"/>
      <c r="AP93" s="253"/>
      <c r="AQ93" s="253"/>
      <c r="AR93" s="253"/>
      <c r="AS93" s="253"/>
      <c r="AT93" s="253"/>
      <c r="AU93" s="253"/>
      <c r="AV93" s="253"/>
      <c r="AW93" s="253"/>
      <c r="AX93" s="253"/>
      <c r="AY93" s="253"/>
      <c r="AZ93" s="253"/>
      <c r="BA93" s="253"/>
      <c r="BB93" s="253"/>
      <c r="BC93" s="253"/>
      <c r="BD93" s="253"/>
      <c r="BE93" s="253"/>
      <c r="BF93" s="253"/>
      <c r="BG93" s="253"/>
      <c r="BH93" s="253"/>
      <c r="BI93" s="253"/>
      <c r="BJ93" s="253"/>
      <c r="BK93" s="253"/>
      <c r="BL93" s="253"/>
      <c r="BM93" s="253"/>
      <c r="BN93" s="253"/>
      <c r="BO93" s="253"/>
      <c r="BP93" s="253"/>
      <c r="BQ93" s="253"/>
      <c r="BR93" s="253"/>
      <c r="BS93" s="253"/>
      <c r="BT93" s="253"/>
      <c r="BU93" s="253"/>
      <c r="BV93" s="253"/>
      <c r="BW93" s="253"/>
      <c r="BX93" s="253"/>
      <c r="BY93" s="253"/>
      <c r="BZ93" s="253"/>
      <c r="CA93" s="253"/>
      <c r="CB93" s="253"/>
      <c r="CC93" s="253"/>
      <c r="CD93" s="244"/>
    </row>
    <row r="94" spans="1:82" s="248" customFormat="1" ht="15" thickBot="1" x14ac:dyDescent="0.25">
      <c r="B94" s="247" t="s">
        <v>157</v>
      </c>
      <c r="C94" s="247" t="s">
        <v>157</v>
      </c>
      <c r="D94" s="247" t="s">
        <v>447</v>
      </c>
      <c r="E94" s="247" t="s">
        <v>811</v>
      </c>
      <c r="F94" s="247" t="s">
        <v>981</v>
      </c>
      <c r="G94" s="251">
        <v>1284.5938517855152</v>
      </c>
      <c r="H94" s="251">
        <v>1282.5803817983904</v>
      </c>
      <c r="I94" s="251">
        <v>1280.5669118112658</v>
      </c>
      <c r="J94" s="251">
        <v>1278.5534418241411</v>
      </c>
      <c r="K94" s="251">
        <v>1276.5399718370168</v>
      </c>
      <c r="L94" s="251">
        <v>1274.5265018498919</v>
      </c>
      <c r="M94" s="251">
        <v>1272.5130318627673</v>
      </c>
      <c r="N94" s="251">
        <v>1270.4995618756427</v>
      </c>
      <c r="O94" s="251">
        <v>1268.4860918885181</v>
      </c>
      <c r="P94" s="251">
        <v>1266.4726219013933</v>
      </c>
      <c r="Q94" s="251">
        <v>1264.4591519142687</v>
      </c>
      <c r="R94" s="251">
        <v>1262.4456819271443</v>
      </c>
      <c r="S94" s="251">
        <v>1260.4322119400197</v>
      </c>
      <c r="T94" s="251">
        <v>1258.4187419528948</v>
      </c>
      <c r="U94" s="251">
        <v>1256.4052719657702</v>
      </c>
      <c r="V94" s="251">
        <v>1254.3918019786456</v>
      </c>
      <c r="W94" s="251">
        <v>1252.3783319915208</v>
      </c>
      <c r="X94" s="251">
        <v>1250.3648620043966</v>
      </c>
      <c r="Y94" s="251">
        <v>1248.3513920172718</v>
      </c>
      <c r="Z94" s="251">
        <v>1246.3379220301472</v>
      </c>
      <c r="AA94" s="251">
        <v>1244.3244520430223</v>
      </c>
      <c r="AB94" s="251">
        <v>1242.3109820558977</v>
      </c>
      <c r="AC94" s="251">
        <v>1240.2975120687731</v>
      </c>
      <c r="AD94" s="251">
        <v>1238.2840420816487</v>
      </c>
      <c r="AE94" s="251">
        <v>1236.2705720945239</v>
      </c>
      <c r="AF94" s="251">
        <v>1234.2571021073993</v>
      </c>
      <c r="AG94" s="251">
        <v>1232.2436321202747</v>
      </c>
      <c r="AH94" s="251">
        <v>1230.2301621331501</v>
      </c>
      <c r="AI94" s="251">
        <v>1228.2166921460253</v>
      </c>
      <c r="AJ94" s="251">
        <v>1226.2032221589006</v>
      </c>
      <c r="AK94" s="251">
        <v>1224.1897521717763</v>
      </c>
      <c r="AL94" s="251">
        <v>1222.1762821846517</v>
      </c>
      <c r="AN94" s="253"/>
      <c r="AO94" s="253"/>
      <c r="AP94" s="253"/>
      <c r="AQ94" s="253"/>
      <c r="AR94" s="253"/>
      <c r="AS94" s="253"/>
      <c r="AT94" s="253"/>
      <c r="AU94" s="253"/>
      <c r="AV94" s="253"/>
      <c r="AW94" s="253"/>
      <c r="AX94" s="253"/>
      <c r="AY94" s="253"/>
      <c r="AZ94" s="253"/>
      <c r="BA94" s="253"/>
      <c r="BB94" s="253"/>
      <c r="BC94" s="253"/>
      <c r="BD94" s="253"/>
      <c r="BE94" s="253"/>
      <c r="BF94" s="253"/>
      <c r="BG94" s="253"/>
      <c r="BH94" s="253"/>
      <c r="BI94" s="253"/>
      <c r="BJ94" s="253"/>
      <c r="BK94" s="253"/>
      <c r="BL94" s="253"/>
      <c r="BM94" s="253"/>
      <c r="BN94" s="253"/>
      <c r="BO94" s="253"/>
      <c r="BP94" s="253"/>
      <c r="BQ94" s="253"/>
      <c r="BR94" s="253"/>
      <c r="BS94" s="253"/>
      <c r="BT94" s="253"/>
      <c r="BU94" s="253"/>
      <c r="BV94" s="253"/>
      <c r="BW94" s="253"/>
      <c r="BX94" s="253"/>
      <c r="BY94" s="253"/>
      <c r="BZ94" s="253"/>
      <c r="CA94" s="253"/>
      <c r="CB94" s="253"/>
      <c r="CC94" s="253"/>
      <c r="CD94" s="244"/>
    </row>
    <row r="95" spans="1:82" s="248" customFormat="1" ht="15" thickBot="1" x14ac:dyDescent="0.25">
      <c r="B95" s="255" t="s">
        <v>157</v>
      </c>
      <c r="C95" s="255" t="s">
        <v>157</v>
      </c>
      <c r="D95" s="255" t="s">
        <v>199</v>
      </c>
      <c r="E95" s="255" t="s">
        <v>814</v>
      </c>
      <c r="F95" s="255" t="s">
        <v>981</v>
      </c>
      <c r="G95" s="252">
        <v>1291.405833657479</v>
      </c>
      <c r="H95" s="252">
        <v>1289.3816865827807</v>
      </c>
      <c r="I95" s="252">
        <v>1287.3575395080825</v>
      </c>
      <c r="J95" s="252">
        <v>1285.3333924333842</v>
      </c>
      <c r="K95" s="252">
        <v>1283.3092453586862</v>
      </c>
      <c r="L95" s="252">
        <v>1281.2850982839877</v>
      </c>
      <c r="M95" s="252">
        <v>1279.2609512092895</v>
      </c>
      <c r="N95" s="252">
        <v>1277.2368041345912</v>
      </c>
      <c r="O95" s="252">
        <v>1275.2126570598932</v>
      </c>
      <c r="P95" s="252">
        <v>1273.1885099851947</v>
      </c>
      <c r="Q95" s="252">
        <v>1271.1643629104965</v>
      </c>
      <c r="R95" s="252">
        <v>1269.1402158357985</v>
      </c>
      <c r="S95" s="252">
        <v>1267.1160687611002</v>
      </c>
      <c r="T95" s="252">
        <v>1265.0919216864017</v>
      </c>
      <c r="U95" s="252">
        <v>1263.0677746117035</v>
      </c>
      <c r="V95" s="252">
        <v>1261.0436275370055</v>
      </c>
      <c r="W95" s="252">
        <v>1259.019480462307</v>
      </c>
      <c r="X95" s="252">
        <v>1256.995333387609</v>
      </c>
      <c r="Y95" s="252">
        <v>1254.9711863129107</v>
      </c>
      <c r="Z95" s="252">
        <v>1252.9470392382125</v>
      </c>
      <c r="AA95" s="252">
        <v>1250.922892163514</v>
      </c>
      <c r="AB95" s="252">
        <v>1248.8987450888158</v>
      </c>
      <c r="AC95" s="252">
        <v>1246.8745980141177</v>
      </c>
      <c r="AD95" s="252">
        <v>1244.8504509394195</v>
      </c>
      <c r="AE95" s="252">
        <v>1242.826303864721</v>
      </c>
      <c r="AF95" s="252">
        <v>1240.802156790023</v>
      </c>
      <c r="AG95" s="252">
        <v>1238.7780097153247</v>
      </c>
      <c r="AH95" s="252">
        <v>1236.7538626406265</v>
      </c>
      <c r="AI95" s="252">
        <v>1234.729715565928</v>
      </c>
      <c r="AJ95" s="252">
        <v>1232.70556849123</v>
      </c>
      <c r="AK95" s="252">
        <v>1230.6814214165317</v>
      </c>
      <c r="AL95" s="252">
        <v>1228.6572743418335</v>
      </c>
      <c r="AN95" s="253"/>
      <c r="AO95" s="253"/>
      <c r="AP95" s="253"/>
      <c r="AQ95" s="253"/>
      <c r="AR95" s="253"/>
      <c r="AS95" s="253"/>
      <c r="AT95" s="253"/>
      <c r="AU95" s="253"/>
      <c r="AV95" s="253"/>
      <c r="AW95" s="253"/>
      <c r="AX95" s="253"/>
      <c r="AY95" s="253"/>
      <c r="AZ95" s="253"/>
      <c r="BA95" s="253"/>
      <c r="BB95" s="253"/>
      <c r="BC95" s="253"/>
      <c r="BD95" s="253"/>
      <c r="BE95" s="253"/>
      <c r="BF95" s="253"/>
      <c r="BG95" s="253"/>
      <c r="BH95" s="253"/>
      <c r="BI95" s="253"/>
      <c r="BJ95" s="253"/>
      <c r="BK95" s="253"/>
      <c r="BL95" s="253"/>
      <c r="BM95" s="253"/>
      <c r="BN95" s="253"/>
      <c r="BO95" s="253"/>
      <c r="BP95" s="253"/>
      <c r="BQ95" s="253"/>
      <c r="BR95" s="253"/>
      <c r="BS95" s="253"/>
      <c r="BT95" s="253"/>
      <c r="BU95" s="253"/>
      <c r="BV95" s="253"/>
      <c r="BW95" s="253"/>
      <c r="BX95" s="253"/>
      <c r="BY95" s="253"/>
      <c r="BZ95" s="253"/>
      <c r="CA95" s="253"/>
      <c r="CB95" s="253"/>
      <c r="CC95" s="253"/>
      <c r="CD95" s="244"/>
    </row>
    <row r="96" spans="1:82" s="248" customFormat="1" ht="15" thickBot="1" x14ac:dyDescent="0.25">
      <c r="B96" s="255" t="s">
        <v>157</v>
      </c>
      <c r="C96" s="255" t="s">
        <v>157</v>
      </c>
      <c r="D96" s="255" t="s">
        <v>200</v>
      </c>
      <c r="E96" s="255" t="s">
        <v>1019</v>
      </c>
      <c r="F96" s="255" t="s">
        <v>981</v>
      </c>
      <c r="G96" s="251">
        <v>1277.7818699135512</v>
      </c>
      <c r="H96" s="251">
        <v>1275.779077014</v>
      </c>
      <c r="I96" s="251">
        <v>1273.776284114449</v>
      </c>
      <c r="J96" s="251">
        <v>1271.7734912148981</v>
      </c>
      <c r="K96" s="251">
        <v>1269.7706983153471</v>
      </c>
      <c r="L96" s="251">
        <v>1267.7679054157959</v>
      </c>
      <c r="M96" s="251">
        <v>1265.7651125162449</v>
      </c>
      <c r="N96" s="251">
        <v>1263.762319616694</v>
      </c>
      <c r="O96" s="251">
        <v>1261.7595267171432</v>
      </c>
      <c r="P96" s="251">
        <v>1259.756733817592</v>
      </c>
      <c r="Q96" s="251">
        <v>1257.7539409180411</v>
      </c>
      <c r="R96" s="251">
        <v>1255.7511480184901</v>
      </c>
      <c r="S96" s="251">
        <v>1253.7483551189391</v>
      </c>
      <c r="T96" s="251">
        <v>1251.7455622193879</v>
      </c>
      <c r="U96" s="251">
        <v>1249.742769319837</v>
      </c>
      <c r="V96" s="251">
        <v>1247.739976420286</v>
      </c>
      <c r="W96" s="251">
        <v>1245.7371835207348</v>
      </c>
      <c r="X96" s="251">
        <v>1243.734390621184</v>
      </c>
      <c r="Y96" s="251">
        <v>1241.7315977216329</v>
      </c>
      <c r="Z96" s="251">
        <v>1239.7288048220819</v>
      </c>
      <c r="AA96" s="251">
        <v>1237.7260119225307</v>
      </c>
      <c r="AB96" s="251">
        <v>1235.7232190229797</v>
      </c>
      <c r="AC96" s="251">
        <v>1233.7204261234288</v>
      </c>
      <c r="AD96" s="251">
        <v>1231.7176332238778</v>
      </c>
      <c r="AE96" s="251">
        <v>1229.7148403243266</v>
      </c>
      <c r="AF96" s="251">
        <v>1227.7120474247756</v>
      </c>
      <c r="AG96" s="251">
        <v>1225.7092545252247</v>
      </c>
      <c r="AH96" s="251">
        <v>1223.7064616256737</v>
      </c>
      <c r="AI96" s="251">
        <v>1221.7036687261225</v>
      </c>
      <c r="AJ96" s="251">
        <v>1219.7008758265715</v>
      </c>
      <c r="AK96" s="251">
        <v>1217.6980829270206</v>
      </c>
      <c r="AL96" s="251">
        <v>1215.6952900274696</v>
      </c>
      <c r="AN96" s="253"/>
      <c r="AO96" s="253"/>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3"/>
      <c r="BM96" s="253"/>
      <c r="BN96" s="253"/>
      <c r="BO96" s="253"/>
      <c r="BP96" s="253"/>
      <c r="BQ96" s="253"/>
      <c r="BR96" s="253"/>
      <c r="BS96" s="253"/>
      <c r="BT96" s="253"/>
      <c r="BU96" s="253"/>
      <c r="BV96" s="253"/>
      <c r="BW96" s="253"/>
      <c r="BX96" s="253"/>
      <c r="BY96" s="253"/>
      <c r="BZ96" s="253"/>
      <c r="CA96" s="253"/>
      <c r="CB96" s="253"/>
      <c r="CC96" s="253"/>
      <c r="CD96" s="244"/>
    </row>
    <row r="97" spans="1:82" s="248" customFormat="1" ht="15" thickBot="1" x14ac:dyDescent="0.25">
      <c r="B97" s="247" t="s">
        <v>157</v>
      </c>
      <c r="C97" s="247" t="s">
        <v>157</v>
      </c>
      <c r="D97" s="247" t="s">
        <v>327</v>
      </c>
      <c r="E97" s="247" t="s">
        <v>826</v>
      </c>
      <c r="F97" s="247" t="s">
        <v>981</v>
      </c>
      <c r="G97" s="252">
        <v>1282.0400319019664</v>
      </c>
      <c r="H97" s="252">
        <v>1280.0305647673235</v>
      </c>
      <c r="I97" s="252">
        <v>1278.0210976326809</v>
      </c>
      <c r="J97" s="252">
        <v>1276.0116304980386</v>
      </c>
      <c r="K97" s="252">
        <v>1274.002163363396</v>
      </c>
      <c r="L97" s="252">
        <v>1271.9926962287532</v>
      </c>
      <c r="M97" s="252">
        <v>1269.9832290941108</v>
      </c>
      <c r="N97" s="252">
        <v>1267.9737619594682</v>
      </c>
      <c r="O97" s="252">
        <v>1265.9642948248256</v>
      </c>
      <c r="P97" s="252">
        <v>1263.954827690183</v>
      </c>
      <c r="Q97" s="252">
        <v>1261.9453605555404</v>
      </c>
      <c r="R97" s="252">
        <v>1259.9358934208979</v>
      </c>
      <c r="S97" s="252">
        <v>1257.9264262862555</v>
      </c>
      <c r="T97" s="252">
        <v>1255.9169591516127</v>
      </c>
      <c r="U97" s="252">
        <v>1253.9074920169701</v>
      </c>
      <c r="V97" s="252">
        <v>1251.8980248823275</v>
      </c>
      <c r="W97" s="252">
        <v>1249.8885577476849</v>
      </c>
      <c r="X97" s="252">
        <v>1247.8790906130425</v>
      </c>
      <c r="Y97" s="252">
        <v>1245.8696234783997</v>
      </c>
      <c r="Z97" s="252">
        <v>1243.8601563437574</v>
      </c>
      <c r="AA97" s="252">
        <v>1241.8506892091145</v>
      </c>
      <c r="AB97" s="252">
        <v>1239.8412220744719</v>
      </c>
      <c r="AC97" s="252">
        <v>1237.8317549398296</v>
      </c>
      <c r="AD97" s="252">
        <v>1235.822287805187</v>
      </c>
      <c r="AE97" s="252">
        <v>1233.8128206705442</v>
      </c>
      <c r="AF97" s="252">
        <v>1231.8033535359018</v>
      </c>
      <c r="AG97" s="252">
        <v>1229.7938864012592</v>
      </c>
      <c r="AH97" s="252">
        <v>1227.7844192666166</v>
      </c>
      <c r="AI97" s="252">
        <v>1225.774952131974</v>
      </c>
      <c r="AJ97" s="252">
        <v>1223.7654849973314</v>
      </c>
      <c r="AK97" s="252">
        <v>1221.7560178626889</v>
      </c>
      <c r="AL97" s="252">
        <v>1219.7465507280463</v>
      </c>
      <c r="AN97" s="253"/>
      <c r="AO97" s="253"/>
      <c r="AP97" s="253"/>
      <c r="AQ97" s="253"/>
      <c r="AR97" s="253"/>
      <c r="AS97" s="253"/>
      <c r="AT97" s="253"/>
      <c r="AU97" s="253"/>
      <c r="AV97" s="253"/>
      <c r="AW97" s="253"/>
      <c r="AX97" s="253"/>
      <c r="AY97" s="253"/>
      <c r="AZ97" s="253"/>
      <c r="BA97" s="253"/>
      <c r="BB97" s="253"/>
      <c r="BC97" s="253"/>
      <c r="BD97" s="253"/>
      <c r="BE97" s="253"/>
      <c r="BF97" s="253"/>
      <c r="BG97" s="253"/>
      <c r="BH97" s="253"/>
      <c r="BI97" s="253"/>
      <c r="BJ97" s="253"/>
      <c r="BK97" s="253"/>
      <c r="BL97" s="253"/>
      <c r="BM97" s="253"/>
      <c r="BN97" s="253"/>
      <c r="BO97" s="253"/>
      <c r="BP97" s="253"/>
      <c r="BQ97" s="253"/>
      <c r="BR97" s="253"/>
      <c r="BS97" s="253"/>
      <c r="BT97" s="253"/>
      <c r="BU97" s="253"/>
      <c r="BV97" s="253"/>
      <c r="BW97" s="253"/>
      <c r="BX97" s="253"/>
      <c r="BY97" s="253"/>
      <c r="BZ97" s="253"/>
      <c r="CA97" s="253"/>
      <c r="CB97" s="253"/>
      <c r="CC97" s="253"/>
      <c r="CD97" s="244"/>
    </row>
    <row r="98" spans="1:82" ht="15" thickBot="1" x14ac:dyDescent="0.25">
      <c r="A98" s="248"/>
      <c r="B98" s="247" t="s">
        <v>157</v>
      </c>
      <c r="C98" s="247" t="s">
        <v>157</v>
      </c>
      <c r="D98" s="247" t="s">
        <v>326</v>
      </c>
      <c r="E98" s="247" t="s">
        <v>808</v>
      </c>
      <c r="F98" s="247" t="s">
        <v>981</v>
      </c>
      <c r="G98" s="251">
        <v>1276.0788744455601</v>
      </c>
      <c r="H98" s="251">
        <v>1274.0787508179023</v>
      </c>
      <c r="I98" s="251">
        <v>1272.0786271902448</v>
      </c>
      <c r="J98" s="251">
        <v>1270.0785035625872</v>
      </c>
      <c r="K98" s="251">
        <v>1268.0783799349297</v>
      </c>
      <c r="L98" s="251">
        <v>1266.0782563072719</v>
      </c>
      <c r="M98" s="251">
        <v>1264.0781326796143</v>
      </c>
      <c r="N98" s="251">
        <v>1262.0780090519568</v>
      </c>
      <c r="O98" s="251">
        <v>1260.0778854242992</v>
      </c>
      <c r="P98" s="251">
        <v>1258.0777617966414</v>
      </c>
      <c r="Q98" s="251">
        <v>1256.0776381689839</v>
      </c>
      <c r="R98" s="251">
        <v>1254.0775145413263</v>
      </c>
      <c r="S98" s="251">
        <v>1252.0773909136688</v>
      </c>
      <c r="T98" s="251">
        <v>1250.077267286011</v>
      </c>
      <c r="U98" s="251">
        <v>1248.0771436583534</v>
      </c>
      <c r="V98" s="251">
        <v>1246.0770200306958</v>
      </c>
      <c r="W98" s="251">
        <v>1244.0768964030381</v>
      </c>
      <c r="X98" s="251">
        <v>1242.0767727753807</v>
      </c>
      <c r="Y98" s="251">
        <v>1240.0766491477229</v>
      </c>
      <c r="Z98" s="251">
        <v>1238.0765255200654</v>
      </c>
      <c r="AA98" s="251">
        <v>1236.0764018924076</v>
      </c>
      <c r="AB98" s="251">
        <v>1234.07627826475</v>
      </c>
      <c r="AC98" s="251">
        <v>1232.0761546370925</v>
      </c>
      <c r="AD98" s="251">
        <v>1230.0760310094349</v>
      </c>
      <c r="AE98" s="251">
        <v>1228.0759073817771</v>
      </c>
      <c r="AF98" s="251">
        <v>1226.0757837541196</v>
      </c>
      <c r="AG98" s="251">
        <v>1224.075660126462</v>
      </c>
      <c r="AH98" s="251">
        <v>1222.0755364988045</v>
      </c>
      <c r="AI98" s="251">
        <v>1220.0754128711467</v>
      </c>
      <c r="AJ98" s="251">
        <v>1218.0752892434891</v>
      </c>
      <c r="AK98" s="251">
        <v>1216.0751656158316</v>
      </c>
      <c r="AL98" s="251">
        <v>1214.075041988174</v>
      </c>
      <c r="AM98" s="248"/>
      <c r="BZ98" s="253"/>
      <c r="CA98" s="253"/>
      <c r="CB98" s="253"/>
      <c r="CC98" s="253"/>
    </row>
    <row r="99" spans="1:82" ht="15" thickBot="1" x14ac:dyDescent="0.25">
      <c r="A99" s="248"/>
      <c r="B99" s="250" t="s">
        <v>982</v>
      </c>
      <c r="C99" s="250" t="s">
        <v>982</v>
      </c>
      <c r="D99" s="250"/>
      <c r="E99" s="250"/>
      <c r="F99" s="250" t="s">
        <v>982</v>
      </c>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82"/>
      <c r="AM99" s="248"/>
      <c r="BZ99" s="253"/>
      <c r="CA99" s="253"/>
      <c r="CB99" s="253"/>
      <c r="CC99" s="253"/>
    </row>
    <row r="100" spans="1:82" ht="15" thickBot="1" x14ac:dyDescent="0.25">
      <c r="A100" s="248"/>
      <c r="B100" s="247" t="s">
        <v>850</v>
      </c>
      <c r="C100" s="247" t="s">
        <v>850</v>
      </c>
      <c r="D100" s="247" t="s">
        <v>447</v>
      </c>
      <c r="E100" s="247" t="s">
        <v>811</v>
      </c>
      <c r="F100" s="247" t="s">
        <v>981</v>
      </c>
      <c r="G100" s="251">
        <v>4000.1475093556869</v>
      </c>
      <c r="H100" s="251">
        <v>3996.9736287611177</v>
      </c>
      <c r="I100" s="251">
        <v>3994.8577083647378</v>
      </c>
      <c r="J100" s="251">
        <v>3992.741787968358</v>
      </c>
      <c r="K100" s="251">
        <v>3990.6258675719787</v>
      </c>
      <c r="L100" s="251">
        <v>3987.451986977409</v>
      </c>
      <c r="M100" s="251">
        <v>3985.3360665810292</v>
      </c>
      <c r="N100" s="251">
        <v>3983.2201461846498</v>
      </c>
      <c r="O100" s="251">
        <v>3980.0462655900806</v>
      </c>
      <c r="P100" s="251">
        <v>3977.9303451937008</v>
      </c>
      <c r="Q100" s="251">
        <v>3975.8144247973214</v>
      </c>
      <c r="R100" s="251">
        <v>3973.6985044009416</v>
      </c>
      <c r="S100" s="251">
        <v>3970.5246238063719</v>
      </c>
      <c r="T100" s="251">
        <v>3968.4087034099925</v>
      </c>
      <c r="U100" s="251">
        <v>3966.2927830136127</v>
      </c>
      <c r="V100" s="251">
        <v>3964.1768626172329</v>
      </c>
      <c r="W100" s="251">
        <v>3961.0029820226641</v>
      </c>
      <c r="X100" s="251">
        <v>3949.3654198425756</v>
      </c>
      <c r="Y100" s="251">
        <v>3689.1072110878813</v>
      </c>
      <c r="Z100" s="251">
        <v>3580.1373106743308</v>
      </c>
      <c r="AA100" s="251">
        <v>3443.6604451078447</v>
      </c>
      <c r="AB100" s="251">
        <v>3314.5893009286874</v>
      </c>
      <c r="AC100" s="251">
        <v>3191.8659179386691</v>
      </c>
      <c r="AD100" s="251">
        <v>3149.5475100110762</v>
      </c>
      <c r="AE100" s="251">
        <v>3143.1997488219372</v>
      </c>
      <c r="AF100" s="251">
        <v>3126.2723856509006</v>
      </c>
      <c r="AG100" s="251">
        <v>3116.7507438671919</v>
      </c>
      <c r="AH100" s="251">
        <v>3109.3450224798635</v>
      </c>
      <c r="AI100" s="251">
        <v>3105.1131816871043</v>
      </c>
      <c r="AJ100" s="251">
        <v>3101.9393010925351</v>
      </c>
      <c r="AK100" s="251">
        <v>3098.7654204979654</v>
      </c>
      <c r="AL100" s="251">
        <v>3093.4756195070163</v>
      </c>
      <c r="AM100" s="248"/>
      <c r="BZ100" s="253"/>
      <c r="CA100" s="253"/>
      <c r="CB100" s="253"/>
      <c r="CC100" s="253"/>
    </row>
    <row r="101" spans="1:82" ht="15" thickBot="1" x14ac:dyDescent="0.25">
      <c r="A101" s="248"/>
      <c r="B101" s="247" t="s">
        <v>850</v>
      </c>
      <c r="C101" s="247" t="s">
        <v>850</v>
      </c>
      <c r="D101" s="247" t="s">
        <v>199</v>
      </c>
      <c r="E101" s="247" t="s">
        <v>814</v>
      </c>
      <c r="F101" s="247" t="s">
        <v>981</v>
      </c>
      <c r="G101" s="252">
        <v>4175.4110002228326</v>
      </c>
      <c r="H101" s="252">
        <v>4172.0980584083209</v>
      </c>
      <c r="I101" s="252">
        <v>4169.88943053198</v>
      </c>
      <c r="J101" s="252">
        <v>4167.6808026556382</v>
      </c>
      <c r="K101" s="252">
        <v>4165.4721747792973</v>
      </c>
      <c r="L101" s="252">
        <v>4162.1592329647856</v>
      </c>
      <c r="M101" s="252">
        <v>4159.9506050884447</v>
      </c>
      <c r="N101" s="252">
        <v>4157.7419772121038</v>
      </c>
      <c r="O101" s="252">
        <v>4154.4290353975921</v>
      </c>
      <c r="P101" s="252">
        <v>4152.2204075212512</v>
      </c>
      <c r="Q101" s="252">
        <v>4150.0117796449103</v>
      </c>
      <c r="R101" s="252">
        <v>4147.8031517685686</v>
      </c>
      <c r="S101" s="252">
        <v>4144.4902099540568</v>
      </c>
      <c r="T101" s="252">
        <v>4142.2815820777159</v>
      </c>
      <c r="U101" s="252">
        <v>4140.0729542013751</v>
      </c>
      <c r="V101" s="252">
        <v>4137.8643263250333</v>
      </c>
      <c r="W101" s="252">
        <v>4134.5513845105224</v>
      </c>
      <c r="X101" s="252">
        <v>4122.4039311906463</v>
      </c>
      <c r="Y101" s="252">
        <v>3850.7427024006915</v>
      </c>
      <c r="Z101" s="252">
        <v>3736.9983667691258</v>
      </c>
      <c r="AA101" s="252">
        <v>3594.5418687451256</v>
      </c>
      <c r="AB101" s="252">
        <v>3459.8155682883189</v>
      </c>
      <c r="AC101" s="252">
        <v>3331.7151514605357</v>
      </c>
      <c r="AD101" s="252">
        <v>3287.5425939337138</v>
      </c>
      <c r="AE101" s="252">
        <v>3280.9167103046902</v>
      </c>
      <c r="AF101" s="252">
        <v>3263.2476872939619</v>
      </c>
      <c r="AG101" s="252">
        <v>3253.3088618504266</v>
      </c>
      <c r="AH101" s="252">
        <v>3245.5786642832331</v>
      </c>
      <c r="AI101" s="252">
        <v>3241.1614085305509</v>
      </c>
      <c r="AJ101" s="252">
        <v>3237.8484667160396</v>
      </c>
      <c r="AK101" s="252">
        <v>3234.5355249015274</v>
      </c>
      <c r="AL101" s="252">
        <v>3229.0139552106752</v>
      </c>
      <c r="AM101" s="248"/>
      <c r="BZ101" s="253"/>
      <c r="CA101" s="253"/>
      <c r="CB101" s="253"/>
      <c r="CC101" s="253"/>
    </row>
    <row r="102" spans="1:82" ht="15" thickBot="1" x14ac:dyDescent="0.25">
      <c r="A102" s="248"/>
      <c r="B102" s="247" t="s">
        <v>850</v>
      </c>
      <c r="C102" s="247" t="s">
        <v>850</v>
      </c>
      <c r="D102" s="247" t="s">
        <v>200</v>
      </c>
      <c r="E102" s="247" t="s">
        <v>1019</v>
      </c>
      <c r="F102" s="247" t="s">
        <v>981</v>
      </c>
      <c r="G102" s="251">
        <v>3824.8840184885403</v>
      </c>
      <c r="H102" s="251">
        <v>3821.8491991139135</v>
      </c>
      <c r="I102" s="251">
        <v>3819.8259861974952</v>
      </c>
      <c r="J102" s="251">
        <v>3817.802773281077</v>
      </c>
      <c r="K102" s="251">
        <v>3815.7795603646587</v>
      </c>
      <c r="L102" s="251">
        <v>3812.7447409900315</v>
      </c>
      <c r="M102" s="251">
        <v>3810.7215280736132</v>
      </c>
      <c r="N102" s="251">
        <v>3808.6983151571949</v>
      </c>
      <c r="O102" s="251">
        <v>3805.6634957825681</v>
      </c>
      <c r="P102" s="251">
        <v>3803.6402828661498</v>
      </c>
      <c r="Q102" s="251">
        <v>3801.6170699497316</v>
      </c>
      <c r="R102" s="251">
        <v>3799.5938570333137</v>
      </c>
      <c r="S102" s="251">
        <v>3796.5590376586861</v>
      </c>
      <c r="T102" s="251">
        <v>3794.5358247422678</v>
      </c>
      <c r="U102" s="251">
        <v>3792.5126118258499</v>
      </c>
      <c r="V102" s="251">
        <v>3790.4893989094317</v>
      </c>
      <c r="W102" s="251">
        <v>3787.4545795348045</v>
      </c>
      <c r="X102" s="251">
        <v>3776.3269084945046</v>
      </c>
      <c r="Y102" s="251">
        <v>3527.4717197750697</v>
      </c>
      <c r="Z102" s="251">
        <v>3423.2762545795349</v>
      </c>
      <c r="AA102" s="251">
        <v>3292.7790214705633</v>
      </c>
      <c r="AB102" s="251">
        <v>3169.363033569055</v>
      </c>
      <c r="AC102" s="251">
        <v>3052.0166844168016</v>
      </c>
      <c r="AD102" s="251">
        <v>3011.5524260884381</v>
      </c>
      <c r="AE102" s="251">
        <v>3005.4827873391837</v>
      </c>
      <c r="AF102" s="251">
        <v>2989.2970840078383</v>
      </c>
      <c r="AG102" s="251">
        <v>2980.1926258839562</v>
      </c>
      <c r="AH102" s="251">
        <v>2973.1113806764929</v>
      </c>
      <c r="AI102" s="251">
        <v>2969.0649548436568</v>
      </c>
      <c r="AJ102" s="251">
        <v>2966.0301354690296</v>
      </c>
      <c r="AK102" s="251">
        <v>2962.9953160944024</v>
      </c>
      <c r="AL102" s="251">
        <v>2957.9372838033569</v>
      </c>
      <c r="AM102" s="248"/>
      <c r="BZ102" s="253"/>
      <c r="CA102" s="253"/>
      <c r="CB102" s="253"/>
      <c r="CC102" s="253"/>
    </row>
    <row r="103" spans="1:82" ht="15" thickBot="1" x14ac:dyDescent="0.25">
      <c r="A103" s="248"/>
      <c r="B103" s="247" t="s">
        <v>850</v>
      </c>
      <c r="C103" s="247" t="s">
        <v>850</v>
      </c>
      <c r="D103" s="247" t="s">
        <v>327</v>
      </c>
      <c r="E103" s="247" t="s">
        <v>826</v>
      </c>
      <c r="F103" s="247" t="s">
        <v>981</v>
      </c>
      <c r="G103" s="252">
        <v>3934.4244230386926</v>
      </c>
      <c r="H103" s="252">
        <v>3931.3026898281355</v>
      </c>
      <c r="I103" s="252">
        <v>3929.2215343544308</v>
      </c>
      <c r="J103" s="252">
        <v>3927.1403788807261</v>
      </c>
      <c r="K103" s="252">
        <v>3925.0592234070218</v>
      </c>
      <c r="L103" s="252">
        <v>3921.9374901964643</v>
      </c>
      <c r="M103" s="252">
        <v>3919.8563347227596</v>
      </c>
      <c r="N103" s="252">
        <v>3917.7751792490549</v>
      </c>
      <c r="O103" s="252">
        <v>3914.6534460384983</v>
      </c>
      <c r="P103" s="252">
        <v>3912.5722905647935</v>
      </c>
      <c r="Q103" s="252">
        <v>3910.4911350910888</v>
      </c>
      <c r="R103" s="252">
        <v>3908.4099796173841</v>
      </c>
      <c r="S103" s="252">
        <v>3905.2882464068271</v>
      </c>
      <c r="T103" s="252">
        <v>3903.2070909331223</v>
      </c>
      <c r="U103" s="252">
        <v>3901.1259354594176</v>
      </c>
      <c r="V103" s="252">
        <v>3899.0447799857129</v>
      </c>
      <c r="W103" s="252">
        <v>3895.9230467751563</v>
      </c>
      <c r="X103" s="252">
        <v>3884.4766916697804</v>
      </c>
      <c r="Y103" s="252">
        <v>3628.4945684041045</v>
      </c>
      <c r="Z103" s="252">
        <v>3521.3150615083141</v>
      </c>
      <c r="AA103" s="252">
        <v>3387.0805334543625</v>
      </c>
      <c r="AB103" s="252">
        <v>3260.1300495583769</v>
      </c>
      <c r="AC103" s="252">
        <v>3139.4230320835059</v>
      </c>
      <c r="AD103" s="252">
        <v>3097.7999226094121</v>
      </c>
      <c r="AE103" s="252">
        <v>3091.5564561882979</v>
      </c>
      <c r="AF103" s="252">
        <v>3074.9072123986607</v>
      </c>
      <c r="AG103" s="252">
        <v>3065.5420127669895</v>
      </c>
      <c r="AH103" s="252">
        <v>3058.2579686090235</v>
      </c>
      <c r="AI103" s="252">
        <v>3054.095657661614</v>
      </c>
      <c r="AJ103" s="252">
        <v>3050.973924451057</v>
      </c>
      <c r="AK103" s="252">
        <v>3047.8521912404999</v>
      </c>
      <c r="AL103" s="252">
        <v>3042.6493025562386</v>
      </c>
      <c r="AM103" s="248"/>
      <c r="BZ103" s="253"/>
      <c r="CA103" s="253"/>
      <c r="CB103" s="253"/>
      <c r="CC103" s="253"/>
    </row>
    <row r="104" spans="1:82" ht="15" thickBot="1" x14ac:dyDescent="0.25">
      <c r="A104" s="248"/>
      <c r="B104" s="247" t="s">
        <v>850</v>
      </c>
      <c r="C104" s="247" t="s">
        <v>850</v>
      </c>
      <c r="D104" s="247" t="s">
        <v>326</v>
      </c>
      <c r="E104" s="247" t="s">
        <v>808</v>
      </c>
      <c r="F104" s="247" t="s">
        <v>981</v>
      </c>
      <c r="G104" s="251">
        <v>3781.0681457717542</v>
      </c>
      <c r="H104" s="251">
        <v>3778.0680917021127</v>
      </c>
      <c r="I104" s="251">
        <v>3776.0680556556849</v>
      </c>
      <c r="J104" s="251">
        <v>3774.0680196092571</v>
      </c>
      <c r="K104" s="251">
        <v>3772.0679835628293</v>
      </c>
      <c r="L104" s="251">
        <v>3769.0679294931874</v>
      </c>
      <c r="M104" s="251">
        <v>3767.0678934467596</v>
      </c>
      <c r="N104" s="251">
        <v>3765.0678574003318</v>
      </c>
      <c r="O104" s="251">
        <v>3762.0678033306904</v>
      </c>
      <c r="P104" s="251">
        <v>3760.0677672842626</v>
      </c>
      <c r="Q104" s="251">
        <v>3758.0677312378348</v>
      </c>
      <c r="R104" s="251">
        <v>3756.067695191407</v>
      </c>
      <c r="S104" s="251">
        <v>3753.0676411217651</v>
      </c>
      <c r="T104" s="251">
        <v>3751.0676050753373</v>
      </c>
      <c r="U104" s="251">
        <v>3749.0675690289095</v>
      </c>
      <c r="V104" s="251">
        <v>3747.0675329824817</v>
      </c>
      <c r="W104" s="251">
        <v>3744.0674789128402</v>
      </c>
      <c r="X104" s="251">
        <v>3733.0672806574871</v>
      </c>
      <c r="Y104" s="251">
        <v>3487.0628469468675</v>
      </c>
      <c r="Z104" s="251">
        <v>3384.0609905558363</v>
      </c>
      <c r="AA104" s="251">
        <v>3255.0586655612433</v>
      </c>
      <c r="AB104" s="251">
        <v>3133.0564667291474</v>
      </c>
      <c r="AC104" s="251">
        <v>3017.0543760363353</v>
      </c>
      <c r="AD104" s="251">
        <v>2977.0536551077789</v>
      </c>
      <c r="AE104" s="251">
        <v>2971.0535469684955</v>
      </c>
      <c r="AF104" s="251">
        <v>2955.0532585970732</v>
      </c>
      <c r="AG104" s="251">
        <v>2946.0530963881479</v>
      </c>
      <c r="AH104" s="251">
        <v>2939.0529702256508</v>
      </c>
      <c r="AI104" s="251">
        <v>2935.0528981327952</v>
      </c>
      <c r="AJ104" s="251">
        <v>2932.0528440631538</v>
      </c>
      <c r="AK104" s="251">
        <v>2929.0527899935119</v>
      </c>
      <c r="AL104" s="251">
        <v>2924.0526998774426</v>
      </c>
      <c r="AM104" s="248"/>
      <c r="BZ104" s="253"/>
      <c r="CA104" s="253"/>
      <c r="CB104" s="253"/>
      <c r="CC104" s="253"/>
    </row>
    <row r="105" spans="1:82" ht="15" thickBot="1" x14ac:dyDescent="0.25">
      <c r="A105" s="248"/>
      <c r="B105" s="250" t="s">
        <v>982</v>
      </c>
      <c r="C105" s="250" t="s">
        <v>982</v>
      </c>
      <c r="D105" s="250"/>
      <c r="E105" s="250"/>
      <c r="F105" s="250" t="s">
        <v>982</v>
      </c>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82"/>
      <c r="AM105" s="248"/>
      <c r="BZ105" s="253"/>
      <c r="CA105" s="253"/>
      <c r="CB105" s="253"/>
      <c r="CC105" s="253"/>
    </row>
    <row r="106" spans="1:82" ht="15" thickBot="1" x14ac:dyDescent="0.25">
      <c r="A106" s="248"/>
      <c r="B106" s="247" t="s">
        <v>159</v>
      </c>
      <c r="C106" s="247" t="s">
        <v>159</v>
      </c>
      <c r="D106" s="247" t="s">
        <v>447</v>
      </c>
      <c r="E106" s="247" t="s">
        <v>811</v>
      </c>
      <c r="F106" s="247" t="s">
        <v>981</v>
      </c>
      <c r="G106" s="251">
        <v>13239.514931321955</v>
      </c>
      <c r="H106" s="251">
        <v>13193.160299589787</v>
      </c>
      <c r="I106" s="251">
        <v>13187.892727802038</v>
      </c>
      <c r="J106" s="251">
        <v>13176.304069868998</v>
      </c>
      <c r="K106" s="251">
        <v>13176.304069868998</v>
      </c>
      <c r="L106" s="251">
        <v>13176.304069868998</v>
      </c>
      <c r="M106" s="251">
        <v>13176.304069868998</v>
      </c>
      <c r="N106" s="251">
        <v>13176.304069868998</v>
      </c>
      <c r="O106" s="251">
        <v>13176.304069868998</v>
      </c>
      <c r="P106" s="251">
        <v>13176.304069868998</v>
      </c>
      <c r="Q106" s="251">
        <v>13176.304069868998</v>
      </c>
      <c r="R106" s="251">
        <v>13176.304069868998</v>
      </c>
      <c r="S106" s="251">
        <v>13174.197041153899</v>
      </c>
      <c r="T106" s="251">
        <v>13174.197041153899</v>
      </c>
      <c r="U106" s="251">
        <v>13173.14352679635</v>
      </c>
      <c r="V106" s="251">
        <v>13173.14352679635</v>
      </c>
      <c r="W106" s="251">
        <v>13171.036498081252</v>
      </c>
      <c r="X106" s="251">
        <v>13169.982983723701</v>
      </c>
      <c r="Y106" s="251">
        <v>13169.982983723701</v>
      </c>
      <c r="Z106" s="251">
        <v>13169.982983723701</v>
      </c>
      <c r="AA106" s="251">
        <v>13169.982983723701</v>
      </c>
      <c r="AB106" s="251">
        <v>13167.875955008603</v>
      </c>
      <c r="AC106" s="251">
        <v>13161.554868863306</v>
      </c>
      <c r="AD106" s="251">
        <v>13161.554868863306</v>
      </c>
      <c r="AE106" s="251">
        <v>13161.554868863306</v>
      </c>
      <c r="AF106" s="251">
        <v>13161.554868863306</v>
      </c>
      <c r="AG106" s="251">
        <v>13161.554868863306</v>
      </c>
      <c r="AH106" s="251">
        <v>13161.554868863306</v>
      </c>
      <c r="AI106" s="251">
        <v>13110.986179700942</v>
      </c>
      <c r="AJ106" s="251">
        <v>13029.865574169644</v>
      </c>
      <c r="AK106" s="251">
        <v>13001.420686515814</v>
      </c>
      <c r="AL106" s="251">
        <v>12921.353595342069</v>
      </c>
      <c r="AM106" s="248"/>
      <c r="BZ106" s="253"/>
      <c r="CA106" s="253"/>
      <c r="CB106" s="253"/>
      <c r="CC106" s="253"/>
    </row>
    <row r="107" spans="1:82" ht="15" thickBot="1" x14ac:dyDescent="0.25">
      <c r="A107" s="248"/>
      <c r="B107" s="247" t="s">
        <v>159</v>
      </c>
      <c r="C107" s="247" t="s">
        <v>159</v>
      </c>
      <c r="D107" s="247" t="s">
        <v>199</v>
      </c>
      <c r="E107" s="247" t="s">
        <v>814</v>
      </c>
      <c r="F107" s="247" t="s">
        <v>981</v>
      </c>
      <c r="G107" s="252">
        <v>13777.420446843986</v>
      </c>
      <c r="H107" s="252">
        <v>13729.182482360726</v>
      </c>
      <c r="I107" s="252">
        <v>13723.700895487626</v>
      </c>
      <c r="J107" s="252">
        <v>13711.641404366812</v>
      </c>
      <c r="K107" s="252">
        <v>13711.641404366812</v>
      </c>
      <c r="L107" s="252">
        <v>13711.641404366812</v>
      </c>
      <c r="M107" s="252">
        <v>13711.641404366812</v>
      </c>
      <c r="N107" s="252">
        <v>13711.641404366812</v>
      </c>
      <c r="O107" s="252">
        <v>13711.641404366812</v>
      </c>
      <c r="P107" s="252">
        <v>13711.641404366812</v>
      </c>
      <c r="Q107" s="252">
        <v>13711.641404366812</v>
      </c>
      <c r="R107" s="252">
        <v>13711.641404366812</v>
      </c>
      <c r="S107" s="252">
        <v>13709.448769617571</v>
      </c>
      <c r="T107" s="252">
        <v>13709.448769617571</v>
      </c>
      <c r="U107" s="252">
        <v>13708.352452242952</v>
      </c>
      <c r="V107" s="252">
        <v>13708.352452242952</v>
      </c>
      <c r="W107" s="252">
        <v>13706.159817493715</v>
      </c>
      <c r="X107" s="252">
        <v>13705.063500119093</v>
      </c>
      <c r="Y107" s="252">
        <v>13705.063500119093</v>
      </c>
      <c r="Z107" s="252">
        <v>13705.063500119093</v>
      </c>
      <c r="AA107" s="252">
        <v>13705.063500119093</v>
      </c>
      <c r="AB107" s="252">
        <v>13702.870865369856</v>
      </c>
      <c r="AC107" s="252">
        <v>13696.292961122135</v>
      </c>
      <c r="AD107" s="252">
        <v>13696.292961122135</v>
      </c>
      <c r="AE107" s="252">
        <v>13696.292961122135</v>
      </c>
      <c r="AF107" s="252">
        <v>13696.292961122135</v>
      </c>
      <c r="AG107" s="252">
        <v>13696.292961122135</v>
      </c>
      <c r="AH107" s="252">
        <v>13696.292961122135</v>
      </c>
      <c r="AI107" s="252">
        <v>13643.669727140399</v>
      </c>
      <c r="AJ107" s="252">
        <v>13559.253289294691</v>
      </c>
      <c r="AK107" s="252">
        <v>13529.652720179964</v>
      </c>
      <c r="AL107" s="252">
        <v>13446.332599708878</v>
      </c>
      <c r="AM107" s="248"/>
      <c r="BZ107" s="253"/>
      <c r="CA107" s="253"/>
      <c r="CB107" s="253"/>
      <c r="CC107" s="253"/>
    </row>
    <row r="108" spans="1:82" ht="15" thickBot="1" x14ac:dyDescent="0.25">
      <c r="A108" s="248"/>
      <c r="B108" s="247" t="s">
        <v>159</v>
      </c>
      <c r="C108" s="247" t="s">
        <v>159</v>
      </c>
      <c r="D108" s="247" t="s">
        <v>200</v>
      </c>
      <c r="E108" s="247" t="s">
        <v>1019</v>
      </c>
      <c r="F108" s="247" t="s">
        <v>981</v>
      </c>
      <c r="G108" s="251">
        <v>12701.609415799923</v>
      </c>
      <c r="H108" s="251">
        <v>12657.138116818845</v>
      </c>
      <c r="I108" s="251">
        <v>12652.084560116449</v>
      </c>
      <c r="J108" s="251">
        <v>12640.966735371181</v>
      </c>
      <c r="K108" s="251">
        <v>12640.966735371181</v>
      </c>
      <c r="L108" s="251">
        <v>12640.966735371181</v>
      </c>
      <c r="M108" s="251">
        <v>12640.966735371181</v>
      </c>
      <c r="N108" s="251">
        <v>12640.966735371181</v>
      </c>
      <c r="O108" s="251">
        <v>12640.966735371181</v>
      </c>
      <c r="P108" s="251">
        <v>12640.966735371181</v>
      </c>
      <c r="Q108" s="251">
        <v>12640.966735371181</v>
      </c>
      <c r="R108" s="251">
        <v>12640.966735371181</v>
      </c>
      <c r="S108" s="251">
        <v>12638.945312690223</v>
      </c>
      <c r="T108" s="251">
        <v>12638.945312690223</v>
      </c>
      <c r="U108" s="251">
        <v>12637.934601349743</v>
      </c>
      <c r="V108" s="251">
        <v>12637.934601349743</v>
      </c>
      <c r="W108" s="251">
        <v>12635.913178668787</v>
      </c>
      <c r="X108" s="251">
        <v>12634.902467328306</v>
      </c>
      <c r="Y108" s="251">
        <v>12634.902467328306</v>
      </c>
      <c r="Z108" s="251">
        <v>12634.902467328306</v>
      </c>
      <c r="AA108" s="251">
        <v>12634.902467328306</v>
      </c>
      <c r="AB108" s="251">
        <v>12632.881044647349</v>
      </c>
      <c r="AC108" s="251">
        <v>12626.816776604473</v>
      </c>
      <c r="AD108" s="251">
        <v>12626.816776604473</v>
      </c>
      <c r="AE108" s="251">
        <v>12626.816776604473</v>
      </c>
      <c r="AF108" s="251">
        <v>12626.816776604473</v>
      </c>
      <c r="AG108" s="251">
        <v>12626.816776604473</v>
      </c>
      <c r="AH108" s="251">
        <v>12626.816776604473</v>
      </c>
      <c r="AI108" s="251">
        <v>12578.302632261482</v>
      </c>
      <c r="AJ108" s="251">
        <v>12500.477859044595</v>
      </c>
      <c r="AK108" s="251">
        <v>12473.188652851661</v>
      </c>
      <c r="AL108" s="251">
        <v>12396.374590975256</v>
      </c>
      <c r="AM108" s="248"/>
      <c r="BZ108" s="253"/>
      <c r="CA108" s="253"/>
      <c r="CB108" s="253"/>
      <c r="CC108" s="253"/>
    </row>
    <row r="109" spans="1:82" ht="15" thickBot="1" x14ac:dyDescent="0.25">
      <c r="A109" s="248"/>
      <c r="B109" s="247" t="s">
        <v>159</v>
      </c>
      <c r="C109" s="247" t="s">
        <v>159</v>
      </c>
      <c r="D109" s="247" t="s">
        <v>327</v>
      </c>
      <c r="E109" s="247" t="s">
        <v>826</v>
      </c>
      <c r="F109" s="247" t="s">
        <v>981</v>
      </c>
      <c r="G109" s="252">
        <v>13037.800363001192</v>
      </c>
      <c r="H109" s="252">
        <v>12992.151981050682</v>
      </c>
      <c r="I109" s="252">
        <v>12986.96466491994</v>
      </c>
      <c r="J109" s="252">
        <v>12975.552569432313</v>
      </c>
      <c r="K109" s="252">
        <v>12975.552569432313</v>
      </c>
      <c r="L109" s="252">
        <v>12975.552569432313</v>
      </c>
      <c r="M109" s="252">
        <v>12975.552569432313</v>
      </c>
      <c r="N109" s="252">
        <v>12975.552569432313</v>
      </c>
      <c r="O109" s="252">
        <v>12975.552569432313</v>
      </c>
      <c r="P109" s="252">
        <v>12975.552569432313</v>
      </c>
      <c r="Q109" s="252">
        <v>12975.552569432313</v>
      </c>
      <c r="R109" s="252">
        <v>12975.552569432313</v>
      </c>
      <c r="S109" s="252">
        <v>12973.477642980017</v>
      </c>
      <c r="T109" s="252">
        <v>12973.477642980017</v>
      </c>
      <c r="U109" s="252">
        <v>12972.44017975387</v>
      </c>
      <c r="V109" s="252">
        <v>12972.44017975387</v>
      </c>
      <c r="W109" s="252">
        <v>12970.365253301576</v>
      </c>
      <c r="X109" s="252">
        <v>12969.327790075426</v>
      </c>
      <c r="Y109" s="252">
        <v>12969.327790075426</v>
      </c>
      <c r="Z109" s="252">
        <v>12969.327790075426</v>
      </c>
      <c r="AA109" s="252">
        <v>12969.327790075426</v>
      </c>
      <c r="AB109" s="252">
        <v>12967.252863623131</v>
      </c>
      <c r="AC109" s="252">
        <v>12961.028084266241</v>
      </c>
      <c r="AD109" s="252">
        <v>12961.028084266241</v>
      </c>
      <c r="AE109" s="252">
        <v>12961.028084266241</v>
      </c>
      <c r="AF109" s="252">
        <v>12961.028084266241</v>
      </c>
      <c r="AG109" s="252">
        <v>12961.028084266241</v>
      </c>
      <c r="AH109" s="252">
        <v>12961.028084266241</v>
      </c>
      <c r="AI109" s="252">
        <v>12911.229849411142</v>
      </c>
      <c r="AJ109" s="252">
        <v>12831.345180997749</v>
      </c>
      <c r="AK109" s="252">
        <v>12803.333673891755</v>
      </c>
      <c r="AL109" s="252">
        <v>12724.486468704512</v>
      </c>
      <c r="AM109" s="248"/>
      <c r="BZ109" s="253"/>
      <c r="CA109" s="253"/>
      <c r="CB109" s="253"/>
      <c r="CC109" s="253"/>
    </row>
    <row r="110" spans="1:82" ht="15" thickBot="1" x14ac:dyDescent="0.25">
      <c r="A110" s="248"/>
      <c r="B110" s="247" t="s">
        <v>159</v>
      </c>
      <c r="C110" s="247" t="s">
        <v>159</v>
      </c>
      <c r="D110" s="247" t="s">
        <v>326</v>
      </c>
      <c r="E110" s="247" t="s">
        <v>808</v>
      </c>
      <c r="F110" s="247" t="s">
        <v>981</v>
      </c>
      <c r="G110" s="251">
        <v>12567.133036919413</v>
      </c>
      <c r="H110" s="251">
        <v>12523.132571126109</v>
      </c>
      <c r="I110" s="251">
        <v>12518.132518195051</v>
      </c>
      <c r="J110" s="251">
        <v>12507.132401746725</v>
      </c>
      <c r="K110" s="251">
        <v>12507.132401746725</v>
      </c>
      <c r="L110" s="251">
        <v>12507.132401746725</v>
      </c>
      <c r="M110" s="251">
        <v>12507.132401746725</v>
      </c>
      <c r="N110" s="251">
        <v>12507.132401746725</v>
      </c>
      <c r="O110" s="251">
        <v>12507.132401746725</v>
      </c>
      <c r="P110" s="251">
        <v>12507.132401746725</v>
      </c>
      <c r="Q110" s="251">
        <v>12507.132401746725</v>
      </c>
      <c r="R110" s="251">
        <v>12507.132401746725</v>
      </c>
      <c r="S110" s="251">
        <v>12505.132380574301</v>
      </c>
      <c r="T110" s="251">
        <v>12505.132380574301</v>
      </c>
      <c r="U110" s="251">
        <v>12504.13236998809</v>
      </c>
      <c r="V110" s="251">
        <v>12504.13236998809</v>
      </c>
      <c r="W110" s="251">
        <v>12502.132348815669</v>
      </c>
      <c r="X110" s="251">
        <v>12501.132338229456</v>
      </c>
      <c r="Y110" s="251">
        <v>12501.132338229456</v>
      </c>
      <c r="Z110" s="251">
        <v>12501.132338229456</v>
      </c>
      <c r="AA110" s="251">
        <v>12501.132338229456</v>
      </c>
      <c r="AB110" s="251">
        <v>12499.132317057034</v>
      </c>
      <c r="AC110" s="251">
        <v>12493.132253539763</v>
      </c>
      <c r="AD110" s="251">
        <v>12493.132253539763</v>
      </c>
      <c r="AE110" s="251">
        <v>12493.132253539763</v>
      </c>
      <c r="AF110" s="251">
        <v>12493.132253539763</v>
      </c>
      <c r="AG110" s="251">
        <v>12493.132253539763</v>
      </c>
      <c r="AH110" s="251">
        <v>12493.132253539763</v>
      </c>
      <c r="AI110" s="251">
        <v>12445.131745401615</v>
      </c>
      <c r="AJ110" s="251">
        <v>12368.130930263331</v>
      </c>
      <c r="AK110" s="251">
        <v>12341.130644435621</v>
      </c>
      <c r="AL110" s="251">
        <v>12265.129839883552</v>
      </c>
      <c r="AM110" s="248"/>
      <c r="BZ110" s="253"/>
      <c r="CA110" s="253"/>
      <c r="CB110" s="253"/>
      <c r="CC110" s="253"/>
    </row>
    <row r="111" spans="1:82" s="253" customFormat="1" x14ac:dyDescent="0.2">
      <c r="A111" s="248"/>
      <c r="B111" s="248"/>
      <c r="C111" s="248"/>
      <c r="D111" s="248"/>
      <c r="E111" s="248"/>
      <c r="F111" s="248"/>
      <c r="G111" s="248"/>
      <c r="H111" s="248"/>
      <c r="I111" s="248"/>
      <c r="J111" s="248"/>
      <c r="K111" s="248"/>
      <c r="L111" s="248"/>
      <c r="M111" s="248"/>
      <c r="N111" s="248"/>
      <c r="O111" s="248"/>
      <c r="P111" s="248"/>
      <c r="Q111" s="248"/>
      <c r="R111" s="248"/>
      <c r="S111" s="248"/>
      <c r="T111" s="248"/>
      <c r="U111" s="248"/>
      <c r="V111" s="248"/>
      <c r="W111" s="248"/>
      <c r="X111" s="248"/>
      <c r="Y111" s="248"/>
      <c r="Z111" s="248"/>
      <c r="AA111" s="248"/>
      <c r="AB111" s="248"/>
      <c r="AC111" s="248"/>
      <c r="AD111" s="248"/>
      <c r="AE111" s="248"/>
      <c r="AF111" s="248"/>
      <c r="AG111" s="248"/>
      <c r="AH111" s="248"/>
      <c r="AI111" s="248"/>
      <c r="AJ111" s="248"/>
      <c r="AK111" s="248"/>
      <c r="AL111" s="248"/>
      <c r="AM111" s="248"/>
      <c r="BZ111" s="244"/>
      <c r="CA111" s="244"/>
      <c r="CB111" s="244"/>
      <c r="CC111" s="244"/>
      <c r="CD111" s="244"/>
    </row>
    <row r="112" spans="1:82" s="253" customFormat="1" x14ac:dyDescent="0.2">
      <c r="A112" s="244"/>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44"/>
      <c r="AE112" s="244"/>
      <c r="AF112" s="244"/>
      <c r="AG112" s="244"/>
      <c r="AH112" s="244"/>
      <c r="BZ112" s="244"/>
      <c r="CA112" s="244"/>
      <c r="CB112" s="244"/>
      <c r="CC112" s="244"/>
      <c r="CD112" s="244"/>
    </row>
    <row r="113" spans="1:82" s="253" customFormat="1" x14ac:dyDescent="0.2">
      <c r="A113" s="244"/>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4"/>
      <c r="AB113" s="244"/>
      <c r="AC113" s="244"/>
      <c r="AD113" s="244"/>
      <c r="AE113" s="244"/>
      <c r="AF113" s="244"/>
      <c r="AG113" s="244"/>
      <c r="AH113" s="244"/>
      <c r="BZ113" s="244"/>
      <c r="CA113" s="244"/>
      <c r="CB113" s="244"/>
      <c r="CC113" s="244"/>
      <c r="CD113" s="244"/>
    </row>
    <row r="114" spans="1:82" s="253" customFormat="1" x14ac:dyDescent="0.2">
      <c r="A114" s="244"/>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c r="AA114" s="244"/>
      <c r="AB114" s="244"/>
      <c r="AC114" s="244"/>
      <c r="AD114" s="244"/>
      <c r="AE114" s="244"/>
      <c r="AF114" s="244"/>
      <c r="AG114" s="244"/>
      <c r="AH114" s="244"/>
      <c r="BZ114" s="244"/>
      <c r="CA114" s="244"/>
      <c r="CB114" s="244"/>
      <c r="CC114" s="244"/>
      <c r="CD114" s="244"/>
    </row>
    <row r="115" spans="1:82" s="253" customFormat="1" x14ac:dyDescent="0.2">
      <c r="A115" s="244"/>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c r="AA115" s="244"/>
      <c r="AB115" s="244"/>
      <c r="AC115" s="244"/>
      <c r="AD115" s="244"/>
      <c r="AE115" s="244"/>
      <c r="AF115" s="244"/>
      <c r="AG115" s="244"/>
      <c r="AH115" s="244"/>
      <c r="BZ115" s="244"/>
      <c r="CA115" s="244"/>
      <c r="CB115" s="244"/>
      <c r="CC115" s="244"/>
      <c r="CD115" s="244"/>
    </row>
    <row r="116" spans="1:82" s="253" customFormat="1" x14ac:dyDescent="0.2">
      <c r="A116" s="244"/>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c r="AA116" s="244"/>
      <c r="AB116" s="244"/>
      <c r="AC116" s="244"/>
      <c r="AD116" s="244"/>
      <c r="AE116" s="244"/>
      <c r="AF116" s="244"/>
      <c r="AG116" s="244"/>
      <c r="AH116" s="244"/>
      <c r="BZ116" s="244"/>
      <c r="CA116" s="244"/>
      <c r="CB116" s="244"/>
      <c r="CC116" s="244"/>
      <c r="CD116" s="244"/>
    </row>
    <row r="117" spans="1:82" s="253" customFormat="1" x14ac:dyDescent="0.2">
      <c r="A117" s="244"/>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4"/>
      <c r="AB117" s="244"/>
      <c r="AC117" s="244"/>
      <c r="AD117" s="244"/>
      <c r="AE117" s="244"/>
      <c r="AF117" s="244"/>
      <c r="AG117" s="244"/>
      <c r="AH117" s="244"/>
      <c r="BZ117" s="244"/>
      <c r="CA117" s="244"/>
      <c r="CB117" s="244"/>
      <c r="CC117" s="244"/>
      <c r="CD117" s="244"/>
    </row>
    <row r="118" spans="1:82" s="253" customFormat="1" x14ac:dyDescent="0.2">
      <c r="A118" s="244"/>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BZ118" s="244"/>
      <c r="CA118" s="244"/>
      <c r="CB118" s="244"/>
      <c r="CC118" s="244"/>
      <c r="CD118" s="244"/>
    </row>
    <row r="119" spans="1:82" s="253" customFormat="1" x14ac:dyDescent="0.2">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c r="AA119" s="244"/>
      <c r="AB119" s="244"/>
      <c r="AC119" s="244"/>
      <c r="AD119" s="244"/>
      <c r="AE119" s="244"/>
      <c r="AF119" s="244"/>
      <c r="AG119" s="244"/>
      <c r="AH119" s="244"/>
      <c r="BZ119" s="244"/>
      <c r="CA119" s="244"/>
      <c r="CB119" s="244"/>
      <c r="CC119" s="244"/>
      <c r="CD119" s="244"/>
    </row>
    <row r="120" spans="1:82" s="253" customFormat="1" x14ac:dyDescent="0.2">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c r="AA120" s="244"/>
      <c r="AB120" s="244"/>
      <c r="AC120" s="244"/>
      <c r="AD120" s="244"/>
      <c r="AE120" s="244"/>
      <c r="AF120" s="244"/>
      <c r="AG120" s="244"/>
      <c r="AH120" s="244"/>
      <c r="BZ120" s="244"/>
      <c r="CA120" s="244"/>
      <c r="CB120" s="244"/>
      <c r="CC120" s="244"/>
      <c r="CD120" s="244"/>
    </row>
    <row r="121" spans="1:82" s="253" customFormat="1" x14ac:dyDescent="0.2">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c r="AA121" s="244"/>
      <c r="AB121" s="244"/>
      <c r="AC121" s="244"/>
      <c r="AD121" s="244"/>
      <c r="AE121" s="244"/>
      <c r="AF121" s="244"/>
      <c r="AG121" s="244"/>
      <c r="AH121" s="244"/>
      <c r="BZ121" s="244"/>
      <c r="CA121" s="244"/>
      <c r="CB121" s="244"/>
      <c r="CC121" s="244"/>
      <c r="CD121" s="244"/>
    </row>
    <row r="122" spans="1:82" s="253" customFormat="1" x14ac:dyDescent="0.2">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c r="AA122" s="244"/>
      <c r="AB122" s="244"/>
      <c r="AC122" s="244"/>
      <c r="AD122" s="244"/>
      <c r="AE122" s="244"/>
      <c r="AF122" s="244"/>
      <c r="AG122" s="244"/>
      <c r="AH122" s="244"/>
      <c r="BZ122" s="244"/>
      <c r="CA122" s="244"/>
      <c r="CB122" s="244"/>
      <c r="CC122" s="244"/>
      <c r="CD122" s="244"/>
    </row>
    <row r="123" spans="1:82" s="253" customFormat="1" x14ac:dyDescent="0.2">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c r="AA123" s="244"/>
      <c r="AB123" s="244"/>
      <c r="AC123" s="244"/>
      <c r="AD123" s="244"/>
      <c r="AE123" s="244"/>
      <c r="AF123" s="244"/>
      <c r="AG123" s="244"/>
      <c r="AH123" s="244"/>
      <c r="BZ123" s="244"/>
      <c r="CA123" s="244"/>
      <c r="CB123" s="244"/>
      <c r="CC123" s="244"/>
      <c r="CD123" s="244"/>
    </row>
    <row r="124" spans="1:82" s="253" customFormat="1" x14ac:dyDescent="0.2">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44"/>
      <c r="AE124" s="244"/>
      <c r="AF124" s="244"/>
      <c r="AG124" s="244"/>
      <c r="AH124" s="244"/>
      <c r="BZ124" s="244"/>
      <c r="CA124" s="244"/>
      <c r="CB124" s="244"/>
      <c r="CC124" s="244"/>
      <c r="CD124" s="244"/>
    </row>
    <row r="125" spans="1:82" s="253" customFormat="1" x14ac:dyDescent="0.2">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4"/>
      <c r="AB125" s="244"/>
      <c r="AC125" s="244"/>
      <c r="AD125" s="244"/>
      <c r="AE125" s="244"/>
      <c r="AF125" s="244"/>
      <c r="AG125" s="244"/>
      <c r="AH125" s="244"/>
      <c r="BZ125" s="244"/>
      <c r="CA125" s="244"/>
      <c r="CB125" s="244"/>
      <c r="CC125" s="244"/>
      <c r="CD125" s="244"/>
    </row>
    <row r="126" spans="1:82" s="253" customFormat="1" x14ac:dyDescent="0.2">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BZ126" s="244"/>
      <c r="CA126" s="244"/>
      <c r="CB126" s="244"/>
      <c r="CC126" s="244"/>
      <c r="CD126" s="244"/>
    </row>
    <row r="127" spans="1:82" s="253" customFormat="1" x14ac:dyDescent="0.2">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c r="AA127" s="244"/>
      <c r="AB127" s="244"/>
      <c r="AC127" s="244"/>
      <c r="AD127" s="244"/>
      <c r="AE127" s="244"/>
      <c r="AF127" s="244"/>
      <c r="AG127" s="244"/>
      <c r="AH127" s="244"/>
      <c r="BZ127" s="244"/>
      <c r="CA127" s="244"/>
      <c r="CB127" s="244"/>
      <c r="CC127" s="244"/>
      <c r="CD127" s="244"/>
    </row>
    <row r="128" spans="1:82" s="253" customFormat="1" x14ac:dyDescent="0.2">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c r="AH128" s="244"/>
      <c r="BZ128" s="244"/>
      <c r="CA128" s="244"/>
      <c r="CB128" s="244"/>
      <c r="CC128" s="244"/>
      <c r="CD128" s="244"/>
    </row>
    <row r="129" spans="1:82" s="253" customFormat="1" x14ac:dyDescent="0.2">
      <c r="A129" s="244"/>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4"/>
      <c r="AB129" s="244"/>
      <c r="AC129" s="244"/>
      <c r="AD129" s="244"/>
      <c r="AE129" s="244"/>
      <c r="AF129" s="244"/>
      <c r="AG129" s="244"/>
      <c r="AH129" s="244"/>
      <c r="BZ129" s="244"/>
      <c r="CA129" s="244"/>
      <c r="CB129" s="244"/>
      <c r="CC129" s="244"/>
      <c r="CD129" s="244"/>
    </row>
    <row r="130" spans="1:82" s="253" customFormat="1" x14ac:dyDescent="0.2">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c r="AA130" s="244"/>
      <c r="AB130" s="244"/>
      <c r="AC130" s="244"/>
      <c r="AD130" s="244"/>
      <c r="AE130" s="244"/>
      <c r="AF130" s="244"/>
      <c r="AG130" s="244"/>
      <c r="AH130" s="244"/>
      <c r="BZ130" s="244"/>
      <c r="CA130" s="244"/>
      <c r="CB130" s="244"/>
      <c r="CC130" s="244"/>
      <c r="CD130" s="244"/>
    </row>
    <row r="131" spans="1:82" s="253" customFormat="1" x14ac:dyDescent="0.2">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c r="AA131" s="244"/>
      <c r="AB131" s="244"/>
      <c r="AC131" s="244"/>
      <c r="AD131" s="244"/>
      <c r="AE131" s="244"/>
      <c r="AF131" s="244"/>
      <c r="AG131" s="244"/>
      <c r="AH131" s="244"/>
      <c r="BZ131" s="244"/>
      <c r="CA131" s="244"/>
      <c r="CB131" s="244"/>
      <c r="CC131" s="244"/>
      <c r="CD131" s="244"/>
    </row>
    <row r="132" spans="1:82" s="253" customFormat="1" x14ac:dyDescent="0.2">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44"/>
      <c r="AE132" s="244"/>
      <c r="AF132" s="244"/>
      <c r="AG132" s="244"/>
      <c r="AH132" s="244"/>
      <c r="BZ132" s="244"/>
      <c r="CA132" s="244"/>
      <c r="CB132" s="244"/>
      <c r="CC132" s="244"/>
      <c r="CD132" s="244"/>
    </row>
    <row r="133" spans="1:82" s="253" customFormat="1" x14ac:dyDescent="0.2">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c r="AA133" s="244"/>
      <c r="AB133" s="244"/>
      <c r="AC133" s="244"/>
      <c r="AD133" s="244"/>
      <c r="AE133" s="244"/>
      <c r="AF133" s="244"/>
      <c r="AG133" s="244"/>
      <c r="AH133" s="244"/>
      <c r="BZ133" s="244"/>
      <c r="CA133" s="244"/>
      <c r="CB133" s="244"/>
      <c r="CC133" s="244"/>
      <c r="CD133" s="244"/>
    </row>
    <row r="134" spans="1:82" s="253" customFormat="1" x14ac:dyDescent="0.2">
      <c r="A134" s="244"/>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c r="AA134" s="244"/>
      <c r="AB134" s="244"/>
      <c r="AC134" s="244"/>
      <c r="AD134" s="244"/>
      <c r="AE134" s="244"/>
      <c r="AF134" s="244"/>
      <c r="AG134" s="244"/>
      <c r="AH134" s="244"/>
      <c r="BZ134" s="244"/>
      <c r="CA134" s="244"/>
      <c r="CB134" s="244"/>
      <c r="CC134" s="244"/>
      <c r="CD134" s="244"/>
    </row>
    <row r="135" spans="1:82" s="253" customFormat="1" x14ac:dyDescent="0.2">
      <c r="A135" s="244"/>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c r="AA135" s="244"/>
      <c r="AB135" s="244"/>
      <c r="AC135" s="244"/>
      <c r="AD135" s="244"/>
      <c r="AE135" s="244"/>
      <c r="AF135" s="244"/>
      <c r="AG135" s="244"/>
      <c r="AH135" s="244"/>
      <c r="BZ135" s="244"/>
      <c r="CA135" s="244"/>
      <c r="CB135" s="244"/>
      <c r="CC135" s="244"/>
      <c r="CD135" s="244"/>
    </row>
    <row r="136" spans="1:82" s="253" customFormat="1" x14ac:dyDescent="0.2">
      <c r="A136" s="244"/>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Z136" s="244"/>
      <c r="AA136" s="244"/>
      <c r="AB136" s="244"/>
      <c r="AC136" s="244"/>
      <c r="AD136" s="244"/>
      <c r="AE136" s="244"/>
      <c r="AF136" s="244"/>
      <c r="AG136" s="244"/>
      <c r="AH136" s="244"/>
      <c r="BZ136" s="244"/>
      <c r="CA136" s="244"/>
      <c r="CB136" s="244"/>
      <c r="CC136" s="244"/>
      <c r="CD136" s="244"/>
    </row>
    <row r="137" spans="1:82" s="253" customFormat="1" x14ac:dyDescent="0.2">
      <c r="A137" s="244"/>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c r="Y137" s="244"/>
      <c r="Z137" s="244"/>
      <c r="AA137" s="244"/>
      <c r="AB137" s="244"/>
      <c r="AC137" s="244"/>
      <c r="AD137" s="244"/>
      <c r="AE137" s="244"/>
      <c r="AF137" s="244"/>
      <c r="AG137" s="244"/>
      <c r="AH137" s="244"/>
      <c r="BZ137" s="244"/>
      <c r="CA137" s="244"/>
      <c r="CB137" s="244"/>
      <c r="CC137" s="244"/>
      <c r="CD137" s="244"/>
    </row>
    <row r="138" spans="1:82" s="253" customFormat="1" x14ac:dyDescent="0.2">
      <c r="A138" s="244"/>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c r="Y138" s="244"/>
      <c r="Z138" s="244"/>
      <c r="AA138" s="244"/>
      <c r="AB138" s="244"/>
      <c r="AC138" s="244"/>
      <c r="AD138" s="244"/>
      <c r="AE138" s="244"/>
      <c r="AF138" s="244"/>
      <c r="AG138" s="244"/>
      <c r="AH138" s="244"/>
      <c r="BZ138" s="244"/>
      <c r="CA138" s="244"/>
      <c r="CB138" s="244"/>
      <c r="CC138" s="244"/>
      <c r="CD138" s="244"/>
    </row>
    <row r="139" spans="1:82" s="253" customFormat="1" x14ac:dyDescent="0.2">
      <c r="A139" s="244"/>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c r="AA139" s="244"/>
      <c r="AB139" s="244"/>
      <c r="AC139" s="244"/>
      <c r="AD139" s="244"/>
      <c r="AE139" s="244"/>
      <c r="AF139" s="244"/>
      <c r="AG139" s="244"/>
      <c r="AH139" s="244"/>
      <c r="BZ139" s="244"/>
      <c r="CA139" s="244"/>
      <c r="CB139" s="244"/>
      <c r="CC139" s="244"/>
      <c r="CD139" s="244"/>
    </row>
    <row r="140" spans="1:82" s="253" customFormat="1" x14ac:dyDescent="0.2">
      <c r="A140" s="244"/>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c r="AA140" s="244"/>
      <c r="AB140" s="244"/>
      <c r="AC140" s="244"/>
      <c r="AD140" s="244"/>
      <c r="AE140" s="244"/>
      <c r="AF140" s="244"/>
      <c r="AG140" s="244"/>
      <c r="AH140" s="244"/>
      <c r="BZ140" s="244"/>
      <c r="CA140" s="244"/>
      <c r="CB140" s="244"/>
      <c r="CC140" s="244"/>
      <c r="CD140" s="244"/>
    </row>
    <row r="141" spans="1:82" s="253" customFormat="1" x14ac:dyDescent="0.2">
      <c r="A141" s="244"/>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c r="AA141" s="244"/>
      <c r="AB141" s="244"/>
      <c r="AC141" s="244"/>
      <c r="AD141" s="244"/>
      <c r="AE141" s="244"/>
      <c r="AF141" s="244"/>
      <c r="AG141" s="244"/>
      <c r="AH141" s="244"/>
      <c r="BZ141" s="244"/>
      <c r="CA141" s="244"/>
      <c r="CB141" s="244"/>
      <c r="CC141" s="244"/>
      <c r="CD141" s="244"/>
    </row>
    <row r="142" spans="1:82" s="253" customFormat="1" x14ac:dyDescent="0.2">
      <c r="A142" s="244"/>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c r="AA142" s="244"/>
      <c r="AB142" s="244"/>
      <c r="AC142" s="244"/>
      <c r="AD142" s="244"/>
      <c r="AE142" s="244"/>
      <c r="AF142" s="244"/>
      <c r="AG142" s="244"/>
      <c r="AH142" s="244"/>
      <c r="BZ142" s="244"/>
      <c r="CA142" s="244"/>
      <c r="CB142" s="244"/>
      <c r="CC142" s="244"/>
      <c r="CD142" s="244"/>
    </row>
    <row r="143" spans="1:82" s="253" customFormat="1" x14ac:dyDescent="0.2">
      <c r="A143" s="244"/>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c r="Y143" s="244"/>
      <c r="Z143" s="244"/>
      <c r="AA143" s="244"/>
      <c r="AB143" s="244"/>
      <c r="AC143" s="244"/>
      <c r="AD143" s="244"/>
      <c r="AE143" s="244"/>
      <c r="AF143" s="244"/>
      <c r="AG143" s="244"/>
      <c r="AH143" s="244"/>
      <c r="BZ143" s="244"/>
      <c r="CA143" s="244"/>
      <c r="CB143" s="244"/>
      <c r="CC143" s="244"/>
      <c r="CD143" s="244"/>
    </row>
    <row r="144" spans="1:82" s="253" customFormat="1" x14ac:dyDescent="0.2">
      <c r="A144" s="244"/>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BZ144" s="244"/>
      <c r="CA144" s="244"/>
      <c r="CB144" s="244"/>
      <c r="CC144" s="244"/>
      <c r="CD144" s="244"/>
    </row>
    <row r="145" spans="1:82" s="253" customFormat="1" x14ac:dyDescent="0.2">
      <c r="A145" s="244"/>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c r="Y145" s="244"/>
      <c r="Z145" s="244"/>
      <c r="AA145" s="244"/>
      <c r="AB145" s="244"/>
      <c r="AC145" s="244"/>
      <c r="AD145" s="244"/>
      <c r="AE145" s="244"/>
      <c r="AF145" s="244"/>
      <c r="AG145" s="244"/>
      <c r="AH145" s="244"/>
      <c r="BZ145" s="244"/>
      <c r="CA145" s="244"/>
      <c r="CB145" s="244"/>
      <c r="CC145" s="244"/>
      <c r="CD145" s="244"/>
    </row>
    <row r="146" spans="1:82" s="253" customFormat="1" x14ac:dyDescent="0.2">
      <c r="A146" s="244"/>
      <c r="B146" s="244"/>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c r="Y146" s="244"/>
      <c r="Z146" s="244"/>
      <c r="AA146" s="244"/>
      <c r="AB146" s="244"/>
      <c r="AC146" s="244"/>
      <c r="AD146" s="244"/>
      <c r="AE146" s="244"/>
      <c r="AF146" s="244"/>
      <c r="AG146" s="244"/>
      <c r="AH146" s="244"/>
      <c r="BZ146" s="244"/>
      <c r="CA146" s="244"/>
      <c r="CB146" s="244"/>
      <c r="CC146" s="244"/>
      <c r="CD146" s="244"/>
    </row>
    <row r="147" spans="1:82" s="253" customFormat="1" x14ac:dyDescent="0.2">
      <c r="A147" s="244"/>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c r="AA147" s="244"/>
      <c r="AB147" s="244"/>
      <c r="AC147" s="244"/>
      <c r="AD147" s="244"/>
      <c r="AE147" s="244"/>
      <c r="AF147" s="244"/>
      <c r="AG147" s="244"/>
      <c r="AH147" s="244"/>
      <c r="BZ147" s="244"/>
      <c r="CA147" s="244"/>
      <c r="CB147" s="244"/>
      <c r="CC147" s="244"/>
      <c r="CD147" s="244"/>
    </row>
    <row r="148" spans="1:82" s="253" customFormat="1" x14ac:dyDescent="0.2">
      <c r="A148" s="244"/>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c r="Y148" s="244"/>
      <c r="Z148" s="244"/>
      <c r="AA148" s="244"/>
      <c r="AB148" s="244"/>
      <c r="AC148" s="244"/>
      <c r="AD148" s="244"/>
      <c r="AE148" s="244"/>
      <c r="AF148" s="244"/>
      <c r="AG148" s="244"/>
      <c r="AH148" s="244"/>
      <c r="BZ148" s="244"/>
      <c r="CA148" s="244"/>
      <c r="CB148" s="244"/>
      <c r="CC148" s="244"/>
      <c r="CD148" s="244"/>
    </row>
    <row r="149" spans="1:82" s="253" customFormat="1" x14ac:dyDescent="0.2">
      <c r="A149" s="244"/>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c r="Y149" s="244"/>
      <c r="Z149" s="244"/>
      <c r="AA149" s="244"/>
      <c r="AB149" s="244"/>
      <c r="AC149" s="244"/>
      <c r="AD149" s="244"/>
      <c r="AE149" s="244"/>
      <c r="AF149" s="244"/>
      <c r="AG149" s="244"/>
      <c r="AH149" s="244"/>
      <c r="BZ149" s="244"/>
      <c r="CA149" s="244"/>
      <c r="CB149" s="244"/>
      <c r="CC149" s="244"/>
      <c r="CD149" s="244"/>
    </row>
    <row r="150" spans="1:82" s="253" customFormat="1" x14ac:dyDescent="0.2">
      <c r="A150" s="244"/>
      <c r="B150" s="244"/>
      <c r="C150" s="244"/>
      <c r="D150" s="244"/>
      <c r="E150" s="244"/>
      <c r="F150" s="244"/>
      <c r="G150" s="244"/>
      <c r="H150" s="244"/>
      <c r="I150" s="244"/>
      <c r="J150" s="244"/>
      <c r="K150" s="244"/>
      <c r="L150" s="244"/>
      <c r="M150" s="244"/>
      <c r="N150" s="244"/>
      <c r="O150" s="244"/>
      <c r="P150" s="244"/>
      <c r="Q150" s="244"/>
      <c r="R150" s="244"/>
      <c r="S150" s="244"/>
      <c r="T150" s="244"/>
      <c r="U150" s="244"/>
      <c r="V150" s="244"/>
      <c r="W150" s="244"/>
      <c r="X150" s="244"/>
      <c r="Y150" s="244"/>
      <c r="Z150" s="244"/>
      <c r="AA150" s="244"/>
      <c r="AB150" s="244"/>
      <c r="AC150" s="244"/>
      <c r="AD150" s="244"/>
      <c r="AE150" s="244"/>
      <c r="AF150" s="244"/>
      <c r="AG150" s="244"/>
      <c r="AH150" s="244"/>
      <c r="BZ150" s="244"/>
      <c r="CA150" s="244"/>
      <c r="CB150" s="244"/>
      <c r="CC150" s="244"/>
      <c r="CD150" s="244"/>
    </row>
    <row r="151" spans="1:82" s="253" customFormat="1" x14ac:dyDescent="0.2">
      <c r="A151" s="244"/>
      <c r="B151" s="244"/>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c r="Y151" s="244"/>
      <c r="Z151" s="244"/>
      <c r="AA151" s="244"/>
      <c r="AB151" s="244"/>
      <c r="AC151" s="244"/>
      <c r="AD151" s="244"/>
      <c r="AE151" s="244"/>
      <c r="AF151" s="244"/>
      <c r="AG151" s="244"/>
      <c r="AH151" s="244"/>
      <c r="BZ151" s="244"/>
      <c r="CA151" s="244"/>
      <c r="CB151" s="244"/>
      <c r="CC151" s="244"/>
      <c r="CD151" s="244"/>
    </row>
    <row r="152" spans="1:82" s="253" customFormat="1" x14ac:dyDescent="0.2">
      <c r="A152" s="244"/>
      <c r="B152" s="244"/>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c r="Y152" s="244"/>
      <c r="Z152" s="244"/>
      <c r="AA152" s="244"/>
      <c r="AB152" s="244"/>
      <c r="AC152" s="244"/>
      <c r="AD152" s="244"/>
      <c r="AE152" s="244"/>
      <c r="AF152" s="244"/>
      <c r="AG152" s="244"/>
      <c r="AH152" s="244"/>
      <c r="BZ152" s="244"/>
      <c r="CA152" s="244"/>
      <c r="CB152" s="244"/>
      <c r="CC152" s="244"/>
      <c r="CD152" s="244"/>
    </row>
    <row r="153" spans="1:82" s="253" customFormat="1" x14ac:dyDescent="0.2">
      <c r="A153" s="244"/>
      <c r="B153" s="244"/>
      <c r="C153" s="244"/>
      <c r="D153" s="244"/>
      <c r="E153" s="244"/>
      <c r="F153" s="244"/>
      <c r="G153" s="244"/>
      <c r="H153" s="244"/>
      <c r="I153" s="244"/>
      <c r="J153" s="244"/>
      <c r="K153" s="244"/>
      <c r="L153" s="244"/>
      <c r="M153" s="244"/>
      <c r="N153" s="244"/>
      <c r="O153" s="244"/>
      <c r="P153" s="244"/>
      <c r="Q153" s="244"/>
      <c r="R153" s="244"/>
      <c r="S153" s="244"/>
      <c r="T153" s="244"/>
      <c r="U153" s="244"/>
      <c r="V153" s="244"/>
      <c r="W153" s="244"/>
      <c r="X153" s="244"/>
      <c r="Y153" s="244"/>
      <c r="Z153" s="244"/>
      <c r="AA153" s="244"/>
      <c r="AB153" s="244"/>
      <c r="AC153" s="244"/>
      <c r="AD153" s="244"/>
      <c r="AE153" s="244"/>
      <c r="AF153" s="244"/>
      <c r="AG153" s="244"/>
      <c r="AH153" s="244"/>
      <c r="BZ153" s="244"/>
      <c r="CA153" s="244"/>
      <c r="CB153" s="244"/>
      <c r="CC153" s="244"/>
      <c r="CD153" s="244"/>
    </row>
    <row r="154" spans="1:82" s="253" customFormat="1" x14ac:dyDescent="0.2">
      <c r="A154" s="244"/>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c r="Y154" s="244"/>
      <c r="Z154" s="244"/>
      <c r="AA154" s="244"/>
      <c r="AB154" s="244"/>
      <c r="AC154" s="244"/>
      <c r="AD154" s="244"/>
      <c r="AE154" s="244"/>
      <c r="AF154" s="244"/>
      <c r="AG154" s="244"/>
      <c r="AH154" s="244"/>
      <c r="BZ154" s="244"/>
      <c r="CA154" s="244"/>
      <c r="CB154" s="244"/>
      <c r="CC154" s="244"/>
      <c r="CD154" s="244"/>
    </row>
    <row r="155" spans="1:82" s="253" customFormat="1" x14ac:dyDescent="0.2">
      <c r="A155" s="244"/>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c r="Y155" s="244"/>
      <c r="Z155" s="244"/>
      <c r="AA155" s="244"/>
      <c r="AB155" s="244"/>
      <c r="AC155" s="244"/>
      <c r="AD155" s="244"/>
      <c r="AE155" s="244"/>
      <c r="AF155" s="244"/>
      <c r="AG155" s="244"/>
      <c r="AH155" s="244"/>
      <c r="BZ155" s="244"/>
      <c r="CA155" s="244"/>
      <c r="CB155" s="244"/>
      <c r="CC155" s="244"/>
      <c r="CD155" s="244"/>
    </row>
    <row r="156" spans="1:82" s="253" customFormat="1" x14ac:dyDescent="0.2">
      <c r="A156" s="244"/>
      <c r="B156" s="244"/>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c r="Y156" s="244"/>
      <c r="Z156" s="244"/>
      <c r="AA156" s="244"/>
      <c r="AB156" s="244"/>
      <c r="AC156" s="244"/>
      <c r="AD156" s="244"/>
      <c r="AE156" s="244"/>
      <c r="AF156" s="244"/>
      <c r="AG156" s="244"/>
      <c r="AH156" s="244"/>
      <c r="BZ156" s="244"/>
      <c r="CA156" s="244"/>
      <c r="CB156" s="244"/>
      <c r="CC156" s="244"/>
      <c r="CD156" s="244"/>
    </row>
    <row r="157" spans="1:82" s="253" customFormat="1" x14ac:dyDescent="0.2">
      <c r="A157" s="244"/>
      <c r="B157" s="244"/>
      <c r="C157" s="244"/>
      <c r="D157" s="244"/>
      <c r="E157" s="244"/>
      <c r="F157" s="244"/>
      <c r="G157" s="244"/>
      <c r="H157" s="244"/>
      <c r="I157" s="244"/>
      <c r="J157" s="244"/>
      <c r="K157" s="244"/>
      <c r="L157" s="244"/>
      <c r="M157" s="244"/>
      <c r="N157" s="244"/>
      <c r="O157" s="244"/>
      <c r="P157" s="244"/>
      <c r="Q157" s="244"/>
      <c r="R157" s="244"/>
      <c r="S157" s="244"/>
      <c r="T157" s="244"/>
      <c r="U157" s="244"/>
      <c r="V157" s="244"/>
      <c r="W157" s="244"/>
      <c r="X157" s="244"/>
      <c r="Y157" s="244"/>
      <c r="Z157" s="244"/>
      <c r="AA157" s="244"/>
      <c r="AB157" s="244"/>
      <c r="AC157" s="244"/>
      <c r="AD157" s="244"/>
      <c r="AE157" s="244"/>
      <c r="AF157" s="244"/>
      <c r="AG157" s="244"/>
      <c r="AH157" s="244"/>
      <c r="BZ157" s="244"/>
      <c r="CA157" s="244"/>
      <c r="CB157" s="244"/>
      <c r="CC157" s="244"/>
      <c r="CD157" s="244"/>
    </row>
    <row r="158" spans="1:82" s="253" customFormat="1" x14ac:dyDescent="0.2">
      <c r="A158" s="244"/>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c r="Y158" s="244"/>
      <c r="Z158" s="244"/>
      <c r="AA158" s="244"/>
      <c r="AB158" s="244"/>
      <c r="AC158" s="244"/>
      <c r="AD158" s="244"/>
      <c r="AE158" s="244"/>
      <c r="AF158" s="244"/>
      <c r="AG158" s="244"/>
      <c r="AH158" s="244"/>
      <c r="BZ158" s="244"/>
      <c r="CA158" s="244"/>
      <c r="CB158" s="244"/>
      <c r="CC158" s="244"/>
      <c r="CD158" s="244"/>
    </row>
    <row r="159" spans="1:82" s="253" customFormat="1" x14ac:dyDescent="0.2">
      <c r="A159" s="244"/>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c r="Y159" s="244"/>
      <c r="Z159" s="244"/>
      <c r="AA159" s="244"/>
      <c r="AB159" s="244"/>
      <c r="AC159" s="244"/>
      <c r="AD159" s="244"/>
      <c r="AE159" s="244"/>
      <c r="AF159" s="244"/>
      <c r="AG159" s="244"/>
      <c r="AH159" s="244"/>
      <c r="BZ159" s="244"/>
      <c r="CA159" s="244"/>
      <c r="CB159" s="244"/>
      <c r="CC159" s="244"/>
      <c r="CD159" s="244"/>
    </row>
    <row r="160" spans="1:82" s="253" customFormat="1" x14ac:dyDescent="0.2">
      <c r="A160" s="244"/>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c r="AA160" s="244"/>
      <c r="AB160" s="244"/>
      <c r="AC160" s="244"/>
      <c r="AD160" s="244"/>
      <c r="AE160" s="244"/>
      <c r="AF160" s="244"/>
      <c r="AG160" s="244"/>
      <c r="AH160" s="244"/>
      <c r="BZ160" s="244"/>
      <c r="CA160" s="244"/>
      <c r="CB160" s="244"/>
      <c r="CC160" s="244"/>
      <c r="CD160" s="244"/>
    </row>
    <row r="161" spans="1:82" s="253" customFormat="1" x14ac:dyDescent="0.2">
      <c r="A161" s="244"/>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c r="Y161" s="244"/>
      <c r="Z161" s="244"/>
      <c r="AA161" s="244"/>
      <c r="AB161" s="244"/>
      <c r="AC161" s="244"/>
      <c r="AD161" s="244"/>
      <c r="AE161" s="244"/>
      <c r="AF161" s="244"/>
      <c r="AG161" s="244"/>
      <c r="AH161" s="244"/>
      <c r="BZ161" s="244"/>
      <c r="CA161" s="244"/>
      <c r="CB161" s="244"/>
      <c r="CC161" s="244"/>
      <c r="CD161" s="244"/>
    </row>
    <row r="162" spans="1:82" s="253" customFormat="1" x14ac:dyDescent="0.2">
      <c r="A162" s="244"/>
      <c r="B162" s="244"/>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c r="Y162" s="244"/>
      <c r="Z162" s="244"/>
      <c r="AA162" s="244"/>
      <c r="AB162" s="244"/>
      <c r="AC162" s="244"/>
      <c r="AD162" s="244"/>
      <c r="AE162" s="244"/>
      <c r="AF162" s="244"/>
      <c r="AG162" s="244"/>
      <c r="AH162" s="244"/>
      <c r="BZ162" s="244"/>
      <c r="CA162" s="244"/>
      <c r="CB162" s="244"/>
      <c r="CC162" s="244"/>
      <c r="CD162" s="244"/>
    </row>
    <row r="163" spans="1:82" s="253" customFormat="1" x14ac:dyDescent="0.2">
      <c r="A163" s="244"/>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c r="Y163" s="244"/>
      <c r="Z163" s="244"/>
      <c r="AA163" s="244"/>
      <c r="AB163" s="244"/>
      <c r="AC163" s="244"/>
      <c r="AD163" s="244"/>
      <c r="AE163" s="244"/>
      <c r="AF163" s="244"/>
      <c r="AG163" s="244"/>
      <c r="AH163" s="244"/>
      <c r="BZ163" s="244"/>
      <c r="CA163" s="244"/>
      <c r="CB163" s="244"/>
      <c r="CC163" s="244"/>
      <c r="CD163" s="244"/>
    </row>
    <row r="164" spans="1:82" s="253" customFormat="1" x14ac:dyDescent="0.2">
      <c r="A164" s="244"/>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c r="AA164" s="244"/>
      <c r="AB164" s="244"/>
      <c r="AC164" s="244"/>
      <c r="AD164" s="244"/>
      <c r="AE164" s="244"/>
      <c r="AF164" s="244"/>
      <c r="AG164" s="244"/>
      <c r="AH164" s="244"/>
      <c r="BZ164" s="244"/>
      <c r="CA164" s="244"/>
      <c r="CB164" s="244"/>
      <c r="CC164" s="244"/>
      <c r="CD164" s="244"/>
    </row>
    <row r="165" spans="1:82" s="253" customFormat="1" x14ac:dyDescent="0.2">
      <c r="A165" s="244"/>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c r="Y165" s="244"/>
      <c r="Z165" s="244"/>
      <c r="AA165" s="244"/>
      <c r="AB165" s="244"/>
      <c r="AC165" s="244"/>
      <c r="AD165" s="244"/>
      <c r="AE165" s="244"/>
      <c r="AF165" s="244"/>
      <c r="AG165" s="244"/>
      <c r="AH165" s="244"/>
      <c r="BZ165" s="244"/>
      <c r="CA165" s="244"/>
      <c r="CB165" s="244"/>
      <c r="CC165" s="244"/>
      <c r="CD165" s="244"/>
    </row>
    <row r="166" spans="1:82" s="253" customFormat="1" x14ac:dyDescent="0.2">
      <c r="A166" s="244"/>
      <c r="B166" s="244"/>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c r="Y166" s="244"/>
      <c r="Z166" s="244"/>
      <c r="AA166" s="244"/>
      <c r="AB166" s="244"/>
      <c r="AC166" s="244"/>
      <c r="AD166" s="244"/>
      <c r="AE166" s="244"/>
      <c r="AF166" s="244"/>
      <c r="AG166" s="244"/>
      <c r="AH166" s="244"/>
      <c r="BZ166" s="244"/>
      <c r="CA166" s="244"/>
      <c r="CB166" s="244"/>
      <c r="CC166" s="244"/>
      <c r="CD166" s="244"/>
    </row>
    <row r="167" spans="1:82" s="253" customFormat="1" x14ac:dyDescent="0.2">
      <c r="A167" s="244"/>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c r="Y167" s="244"/>
      <c r="Z167" s="244"/>
      <c r="AA167" s="244"/>
      <c r="AB167" s="244"/>
      <c r="AC167" s="244"/>
      <c r="AD167" s="244"/>
      <c r="AE167" s="244"/>
      <c r="AF167" s="244"/>
      <c r="AG167" s="244"/>
      <c r="AH167" s="244"/>
      <c r="BZ167" s="244"/>
      <c r="CA167" s="244"/>
      <c r="CB167" s="244"/>
      <c r="CC167" s="244"/>
      <c r="CD167" s="244"/>
    </row>
    <row r="168" spans="1:82" s="253" customFormat="1" x14ac:dyDescent="0.2">
      <c r="A168" s="244"/>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244"/>
      <c r="AD168" s="244"/>
      <c r="AE168" s="244"/>
      <c r="AF168" s="244"/>
      <c r="AG168" s="244"/>
      <c r="AH168" s="244"/>
      <c r="BZ168" s="244"/>
      <c r="CA168" s="244"/>
      <c r="CB168" s="244"/>
      <c r="CC168" s="244"/>
      <c r="CD168" s="244"/>
    </row>
    <row r="169" spans="1:82" s="253" customFormat="1" x14ac:dyDescent="0.2">
      <c r="A169" s="244"/>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Z169" s="244"/>
      <c r="AA169" s="244"/>
      <c r="AB169" s="244"/>
      <c r="AC169" s="244"/>
      <c r="AD169" s="244"/>
      <c r="AE169" s="244"/>
      <c r="AF169" s="244"/>
      <c r="AG169" s="244"/>
      <c r="AH169" s="244"/>
      <c r="BZ169" s="244"/>
      <c r="CA169" s="244"/>
      <c r="CB169" s="244"/>
      <c r="CC169" s="244"/>
      <c r="CD169" s="244"/>
    </row>
    <row r="170" spans="1:82" s="253" customFormat="1" x14ac:dyDescent="0.2">
      <c r="A170" s="244"/>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c r="AA170" s="244"/>
      <c r="AB170" s="244"/>
      <c r="AC170" s="244"/>
      <c r="AD170" s="244"/>
      <c r="AE170" s="244"/>
      <c r="AF170" s="244"/>
      <c r="AG170" s="244"/>
      <c r="AH170" s="244"/>
      <c r="BZ170" s="244"/>
      <c r="CA170" s="244"/>
      <c r="CB170" s="244"/>
      <c r="CC170" s="244"/>
      <c r="CD170" s="244"/>
    </row>
    <row r="171" spans="1:82" s="253" customFormat="1" x14ac:dyDescent="0.2">
      <c r="A171" s="244"/>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c r="Y171" s="244"/>
      <c r="Z171" s="244"/>
      <c r="AA171" s="244"/>
      <c r="AB171" s="244"/>
      <c r="AC171" s="244"/>
      <c r="AD171" s="244"/>
      <c r="AE171" s="244"/>
      <c r="AF171" s="244"/>
      <c r="AG171" s="244"/>
      <c r="AH171" s="244"/>
      <c r="BZ171" s="244"/>
      <c r="CA171" s="244"/>
      <c r="CB171" s="244"/>
      <c r="CC171" s="244"/>
      <c r="CD171" s="244"/>
    </row>
    <row r="172" spans="1:82" s="253" customFormat="1" x14ac:dyDescent="0.2">
      <c r="A172" s="244"/>
      <c r="B172" s="244"/>
      <c r="C172" s="244"/>
      <c r="D172" s="244"/>
      <c r="E172" s="244"/>
      <c r="F172" s="244"/>
      <c r="G172" s="244"/>
      <c r="H172" s="244"/>
      <c r="I172" s="244"/>
      <c r="J172" s="244"/>
      <c r="K172" s="244"/>
      <c r="L172" s="244"/>
      <c r="M172" s="244"/>
      <c r="N172" s="244"/>
      <c r="O172" s="244"/>
      <c r="P172" s="244"/>
      <c r="Q172" s="244"/>
      <c r="R172" s="244"/>
      <c r="S172" s="244"/>
      <c r="T172" s="244"/>
      <c r="U172" s="244"/>
      <c r="V172" s="244"/>
      <c r="W172" s="244"/>
      <c r="X172" s="244"/>
      <c r="Y172" s="244"/>
      <c r="Z172" s="244"/>
      <c r="AA172" s="244"/>
      <c r="AB172" s="244"/>
      <c r="AC172" s="244"/>
      <c r="AD172" s="244"/>
      <c r="AE172" s="244"/>
      <c r="AF172" s="244"/>
      <c r="AG172" s="244"/>
      <c r="AH172" s="244"/>
      <c r="BZ172" s="244"/>
      <c r="CA172" s="244"/>
      <c r="CB172" s="244"/>
      <c r="CC172" s="244"/>
      <c r="CD172" s="244"/>
    </row>
    <row r="173" spans="1:82" s="253" customFormat="1" x14ac:dyDescent="0.2">
      <c r="A173" s="244"/>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c r="Y173" s="244"/>
      <c r="Z173" s="244"/>
      <c r="AA173" s="244"/>
      <c r="AB173" s="244"/>
      <c r="AC173" s="244"/>
      <c r="AD173" s="244"/>
      <c r="AE173" s="244"/>
      <c r="AF173" s="244"/>
      <c r="AG173" s="244"/>
      <c r="AH173" s="244"/>
      <c r="BZ173" s="244"/>
      <c r="CA173" s="244"/>
      <c r="CB173" s="244"/>
      <c r="CC173" s="244"/>
      <c r="CD173" s="244"/>
    </row>
    <row r="174" spans="1:82" s="253" customFormat="1" x14ac:dyDescent="0.2">
      <c r="A174" s="244"/>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c r="AA174" s="244"/>
      <c r="AB174" s="244"/>
      <c r="AC174" s="244"/>
      <c r="AD174" s="244"/>
      <c r="AE174" s="244"/>
      <c r="AF174" s="244"/>
      <c r="AG174" s="244"/>
      <c r="AH174" s="244"/>
      <c r="BZ174" s="244"/>
      <c r="CA174" s="244"/>
      <c r="CB174" s="244"/>
      <c r="CC174" s="244"/>
      <c r="CD174" s="244"/>
    </row>
    <row r="175" spans="1:82" s="253" customFormat="1" x14ac:dyDescent="0.2">
      <c r="A175" s="244"/>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c r="Y175" s="244"/>
      <c r="Z175" s="244"/>
      <c r="AA175" s="244"/>
      <c r="AB175" s="244"/>
      <c r="AC175" s="244"/>
      <c r="AD175" s="244"/>
      <c r="AE175" s="244"/>
      <c r="AF175" s="244"/>
      <c r="AG175" s="244"/>
      <c r="AH175" s="244"/>
      <c r="BZ175" s="244"/>
      <c r="CA175" s="244"/>
      <c r="CB175" s="244"/>
      <c r="CC175" s="244"/>
      <c r="CD175" s="244"/>
    </row>
    <row r="176" spans="1:82" s="253" customFormat="1" x14ac:dyDescent="0.2">
      <c r="A176" s="244"/>
      <c r="B176" s="244"/>
      <c r="C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c r="Y176" s="244"/>
      <c r="Z176" s="244"/>
      <c r="AA176" s="244"/>
      <c r="AB176" s="244"/>
      <c r="AC176" s="244"/>
      <c r="AD176" s="244"/>
      <c r="AE176" s="244"/>
      <c r="AF176" s="244"/>
      <c r="AG176" s="244"/>
      <c r="AH176" s="244"/>
      <c r="BZ176" s="244"/>
      <c r="CA176" s="244"/>
      <c r="CB176" s="244"/>
      <c r="CC176" s="244"/>
      <c r="CD176" s="244"/>
    </row>
    <row r="177" spans="1:82" s="253" customFormat="1" x14ac:dyDescent="0.2">
      <c r="A177" s="244"/>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c r="Y177" s="244"/>
      <c r="Z177" s="244"/>
      <c r="AA177" s="244"/>
      <c r="AB177" s="244"/>
      <c r="AC177" s="244"/>
      <c r="AD177" s="244"/>
      <c r="AE177" s="244"/>
      <c r="AF177" s="244"/>
      <c r="AG177" s="244"/>
      <c r="AH177" s="244"/>
      <c r="BZ177" s="244"/>
      <c r="CA177" s="244"/>
      <c r="CB177" s="244"/>
      <c r="CC177" s="244"/>
      <c r="CD177" s="244"/>
    </row>
    <row r="178" spans="1:82" s="253" customFormat="1" x14ac:dyDescent="0.2">
      <c r="A178" s="244"/>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c r="Y178" s="244"/>
      <c r="Z178" s="244"/>
      <c r="AA178" s="244"/>
      <c r="AB178" s="244"/>
      <c r="AC178" s="244"/>
      <c r="AD178" s="244"/>
      <c r="AE178" s="244"/>
      <c r="AF178" s="244"/>
      <c r="AG178" s="244"/>
      <c r="AH178" s="244"/>
      <c r="BZ178" s="244"/>
      <c r="CA178" s="244"/>
      <c r="CB178" s="244"/>
      <c r="CC178" s="244"/>
      <c r="CD178" s="244"/>
    </row>
    <row r="179" spans="1:82" s="253" customFormat="1" x14ac:dyDescent="0.2">
      <c r="A179" s="244"/>
      <c r="B179" s="244"/>
      <c r="C179" s="244"/>
      <c r="D179" s="244"/>
      <c r="E179" s="244"/>
      <c r="F179" s="244"/>
      <c r="G179" s="244"/>
      <c r="H179" s="244"/>
      <c r="I179" s="244"/>
      <c r="J179" s="244"/>
      <c r="K179" s="244"/>
      <c r="L179" s="244"/>
      <c r="M179" s="244"/>
      <c r="N179" s="244"/>
      <c r="O179" s="244"/>
      <c r="P179" s="244"/>
      <c r="Q179" s="244"/>
      <c r="R179" s="244"/>
      <c r="S179" s="244"/>
      <c r="T179" s="244"/>
      <c r="U179" s="244"/>
      <c r="V179" s="244"/>
      <c r="W179" s="244"/>
      <c r="X179" s="244"/>
      <c r="Y179" s="244"/>
      <c r="Z179" s="244"/>
      <c r="AA179" s="244"/>
      <c r="AB179" s="244"/>
      <c r="AC179" s="244"/>
      <c r="AD179" s="244"/>
      <c r="AE179" s="244"/>
      <c r="AF179" s="244"/>
      <c r="AG179" s="244"/>
      <c r="AH179" s="244"/>
      <c r="BZ179" s="244"/>
      <c r="CA179" s="244"/>
      <c r="CB179" s="244"/>
      <c r="CC179" s="244"/>
      <c r="CD179" s="244"/>
    </row>
    <row r="180" spans="1:82" s="253" customFormat="1" x14ac:dyDescent="0.2">
      <c r="A180" s="244"/>
      <c r="B180" s="244"/>
      <c r="C180" s="244"/>
      <c r="D180" s="244"/>
      <c r="E180" s="244"/>
      <c r="F180" s="244"/>
      <c r="G180" s="244"/>
      <c r="H180" s="244"/>
      <c r="I180" s="244"/>
      <c r="J180" s="244"/>
      <c r="K180" s="244"/>
      <c r="L180" s="244"/>
      <c r="M180" s="244"/>
      <c r="N180" s="244"/>
      <c r="O180" s="244"/>
      <c r="P180" s="244"/>
      <c r="Q180" s="244"/>
      <c r="R180" s="244"/>
      <c r="S180" s="244"/>
      <c r="T180" s="244"/>
      <c r="U180" s="244"/>
      <c r="V180" s="244"/>
      <c r="W180" s="244"/>
      <c r="X180" s="244"/>
      <c r="Y180" s="244"/>
      <c r="Z180" s="244"/>
      <c r="AA180" s="244"/>
      <c r="AB180" s="244"/>
      <c r="AC180" s="244"/>
      <c r="AD180" s="244"/>
      <c r="AE180" s="244"/>
      <c r="AF180" s="244"/>
      <c r="AG180" s="244"/>
      <c r="AH180" s="244"/>
      <c r="BZ180" s="244"/>
      <c r="CA180" s="244"/>
      <c r="CB180" s="244"/>
      <c r="CC180" s="244"/>
      <c r="CD180" s="244"/>
    </row>
    <row r="181" spans="1:82" s="253" customFormat="1" x14ac:dyDescent="0.2">
      <c r="A181" s="244"/>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c r="Y181" s="244"/>
      <c r="Z181" s="244"/>
      <c r="AA181" s="244"/>
      <c r="AB181" s="244"/>
      <c r="AC181" s="244"/>
      <c r="AD181" s="244"/>
      <c r="AE181" s="244"/>
      <c r="AF181" s="244"/>
      <c r="AG181" s="244"/>
      <c r="AH181" s="244"/>
      <c r="BZ181" s="244"/>
      <c r="CA181" s="244"/>
      <c r="CB181" s="244"/>
      <c r="CC181" s="244"/>
      <c r="CD181" s="244"/>
    </row>
    <row r="182" spans="1:82" s="253" customFormat="1" x14ac:dyDescent="0.2">
      <c r="A182" s="244"/>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c r="Y182" s="244"/>
      <c r="Z182" s="244"/>
      <c r="AA182" s="244"/>
      <c r="AB182" s="244"/>
      <c r="AC182" s="244"/>
      <c r="AD182" s="244"/>
      <c r="AE182" s="244"/>
      <c r="AF182" s="244"/>
      <c r="AG182" s="244"/>
      <c r="AH182" s="244"/>
      <c r="BZ182" s="244"/>
      <c r="CA182" s="244"/>
      <c r="CB182" s="244"/>
      <c r="CC182" s="244"/>
      <c r="CD182" s="244"/>
    </row>
    <row r="183" spans="1:82" s="253" customFormat="1" x14ac:dyDescent="0.2">
      <c r="A183" s="244"/>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c r="Y183" s="244"/>
      <c r="Z183" s="244"/>
      <c r="AA183" s="244"/>
      <c r="AB183" s="244"/>
      <c r="AC183" s="244"/>
      <c r="AD183" s="244"/>
      <c r="AE183" s="244"/>
      <c r="AF183" s="244"/>
      <c r="AG183" s="244"/>
      <c r="AH183" s="244"/>
      <c r="BZ183" s="244"/>
      <c r="CA183" s="244"/>
      <c r="CB183" s="244"/>
      <c r="CC183" s="244"/>
      <c r="CD183" s="244"/>
    </row>
    <row r="184" spans="1:82" s="253" customFormat="1" x14ac:dyDescent="0.2">
      <c r="A184" s="244"/>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4"/>
      <c r="Z184" s="244"/>
      <c r="AA184" s="244"/>
      <c r="AB184" s="244"/>
      <c r="AC184" s="244"/>
      <c r="AD184" s="244"/>
      <c r="AE184" s="244"/>
      <c r="AF184" s="244"/>
      <c r="AG184" s="244"/>
      <c r="AH184" s="244"/>
      <c r="BZ184" s="244"/>
      <c r="CA184" s="244"/>
      <c r="CB184" s="244"/>
      <c r="CC184" s="244"/>
      <c r="CD184" s="244"/>
    </row>
    <row r="185" spans="1:82" s="253" customFormat="1" x14ac:dyDescent="0.2">
      <c r="A185" s="244"/>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c r="Y185" s="244"/>
      <c r="Z185" s="244"/>
      <c r="AA185" s="244"/>
      <c r="AB185" s="244"/>
      <c r="AC185" s="244"/>
      <c r="AD185" s="244"/>
      <c r="AE185" s="244"/>
      <c r="AF185" s="244"/>
      <c r="AG185" s="244"/>
      <c r="AH185" s="244"/>
      <c r="BZ185" s="244"/>
      <c r="CA185" s="244"/>
      <c r="CB185" s="244"/>
      <c r="CC185" s="244"/>
      <c r="CD185" s="244"/>
    </row>
    <row r="186" spans="1:82" s="253" customFormat="1" x14ac:dyDescent="0.2">
      <c r="A186" s="244"/>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BZ186" s="244"/>
      <c r="CA186" s="244"/>
      <c r="CB186" s="244"/>
      <c r="CC186" s="244"/>
      <c r="CD186" s="244"/>
    </row>
    <row r="187" spans="1:82" s="253" customFormat="1" x14ac:dyDescent="0.2">
      <c r="A187" s="244"/>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BZ187" s="244"/>
      <c r="CA187" s="244"/>
      <c r="CB187" s="244"/>
      <c r="CC187" s="244"/>
      <c r="CD187" s="244"/>
    </row>
    <row r="188" spans="1:82" s="253" customFormat="1" x14ac:dyDescent="0.2">
      <c r="A188" s="244"/>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BZ188" s="244"/>
      <c r="CA188" s="244"/>
      <c r="CB188" s="244"/>
      <c r="CC188" s="244"/>
      <c r="CD188" s="244"/>
    </row>
    <row r="189" spans="1:82" s="253" customFormat="1" x14ac:dyDescent="0.2">
      <c r="A189" s="244"/>
      <c r="B189" s="244"/>
      <c r="C189" s="244"/>
      <c r="D189" s="244"/>
      <c r="E189" s="244"/>
      <c r="F189" s="244"/>
      <c r="G189" s="244"/>
      <c r="H189" s="244"/>
      <c r="I189" s="244"/>
      <c r="J189" s="244"/>
      <c r="K189" s="244"/>
      <c r="L189" s="244"/>
      <c r="M189" s="244"/>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BZ189" s="244"/>
      <c r="CA189" s="244"/>
      <c r="CB189" s="244"/>
      <c r="CC189" s="244"/>
      <c r="CD189" s="244"/>
    </row>
    <row r="190" spans="1:82" s="253" customFormat="1" x14ac:dyDescent="0.2">
      <c r="A190" s="244"/>
      <c r="B190" s="244"/>
      <c r="C190" s="244"/>
      <c r="D190" s="244"/>
      <c r="E190" s="244"/>
      <c r="F190" s="244"/>
      <c r="G190" s="244"/>
      <c r="H190" s="244"/>
      <c r="I190" s="244"/>
      <c r="J190" s="244"/>
      <c r="K190" s="244"/>
      <c r="L190" s="244"/>
      <c r="M190" s="244"/>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BZ190" s="244"/>
      <c r="CA190" s="244"/>
      <c r="CB190" s="244"/>
      <c r="CC190" s="244"/>
      <c r="CD190" s="244"/>
    </row>
    <row r="191" spans="1:82" s="253" customFormat="1" x14ac:dyDescent="0.2">
      <c r="A191" s="244"/>
      <c r="B191" s="244"/>
      <c r="C191" s="244"/>
      <c r="D191" s="244"/>
      <c r="E191" s="244"/>
      <c r="F191" s="244"/>
      <c r="G191" s="244"/>
      <c r="H191" s="244"/>
      <c r="I191" s="244"/>
      <c r="J191" s="244"/>
      <c r="K191" s="244"/>
      <c r="L191" s="244"/>
      <c r="M191" s="244"/>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BZ191" s="244"/>
      <c r="CA191" s="244"/>
      <c r="CB191" s="244"/>
      <c r="CC191" s="244"/>
      <c r="CD191" s="244"/>
    </row>
    <row r="192" spans="1:82" s="253" customFormat="1" x14ac:dyDescent="0.2">
      <c r="A192" s="244"/>
      <c r="B192" s="244"/>
      <c r="C192" s="244"/>
      <c r="D192" s="244"/>
      <c r="E192" s="244"/>
      <c r="F192" s="244"/>
      <c r="G192" s="244"/>
      <c r="H192" s="244"/>
      <c r="I192" s="244"/>
      <c r="J192" s="244"/>
      <c r="K192" s="244"/>
      <c r="L192" s="244"/>
      <c r="M192" s="244"/>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BZ192" s="244"/>
      <c r="CA192" s="244"/>
      <c r="CB192" s="244"/>
      <c r="CC192" s="244"/>
      <c r="CD192" s="244"/>
    </row>
    <row r="193" spans="1:82" s="253" customFormat="1" x14ac:dyDescent="0.2">
      <c r="A193" s="244"/>
      <c r="B193" s="244"/>
      <c r="C193" s="244"/>
      <c r="D193" s="244"/>
      <c r="E193" s="244"/>
      <c r="F193" s="244"/>
      <c r="G193" s="244"/>
      <c r="H193" s="244"/>
      <c r="I193" s="244"/>
      <c r="J193" s="244"/>
      <c r="K193" s="244"/>
      <c r="L193" s="244"/>
      <c r="M193" s="244"/>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BZ193" s="244"/>
      <c r="CA193" s="244"/>
      <c r="CB193" s="244"/>
      <c r="CC193" s="244"/>
      <c r="CD193" s="244"/>
    </row>
    <row r="194" spans="1:82" s="253" customFormat="1" x14ac:dyDescent="0.2">
      <c r="A194" s="244"/>
      <c r="B194" s="244"/>
      <c r="C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BZ194" s="244"/>
      <c r="CA194" s="244"/>
      <c r="CB194" s="244"/>
      <c r="CC194" s="244"/>
      <c r="CD194" s="244"/>
    </row>
    <row r="195" spans="1:82" s="253" customFormat="1" x14ac:dyDescent="0.2">
      <c r="A195" s="244"/>
      <c r="B195" s="244"/>
      <c r="C195" s="244"/>
      <c r="D195" s="244"/>
      <c r="E195" s="244"/>
      <c r="F195" s="244"/>
      <c r="G195" s="244"/>
      <c r="H195" s="244"/>
      <c r="I195" s="244"/>
      <c r="J195" s="244"/>
      <c r="K195" s="244"/>
      <c r="L195" s="244"/>
      <c r="M195" s="244"/>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BZ195" s="244"/>
      <c r="CA195" s="244"/>
      <c r="CB195" s="244"/>
      <c r="CC195" s="244"/>
      <c r="CD195" s="244"/>
    </row>
    <row r="196" spans="1:82" s="253" customFormat="1" x14ac:dyDescent="0.2">
      <c r="A196" s="244"/>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BZ196" s="244"/>
      <c r="CA196" s="244"/>
      <c r="CB196" s="244"/>
      <c r="CC196" s="244"/>
      <c r="CD196" s="244"/>
    </row>
    <row r="197" spans="1:82" s="253" customFormat="1" x14ac:dyDescent="0.2">
      <c r="A197" s="244"/>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BZ197" s="244"/>
      <c r="CA197" s="244"/>
      <c r="CB197" s="244"/>
      <c r="CC197" s="244"/>
      <c r="CD197" s="244"/>
    </row>
    <row r="198" spans="1:82" s="253" customFormat="1" x14ac:dyDescent="0.2">
      <c r="A198" s="244"/>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BZ198" s="244"/>
      <c r="CA198" s="244"/>
      <c r="CB198" s="244"/>
      <c r="CC198" s="244"/>
      <c r="CD198" s="244"/>
    </row>
    <row r="199" spans="1:82" s="253" customFormat="1" x14ac:dyDescent="0.2">
      <c r="A199" s="244"/>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BZ199" s="244"/>
      <c r="CA199" s="244"/>
      <c r="CB199" s="244"/>
      <c r="CC199" s="244"/>
      <c r="CD199" s="244"/>
    </row>
    <row r="200" spans="1:82" s="253" customFormat="1" x14ac:dyDescent="0.2">
      <c r="A200" s="244"/>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BZ200" s="244"/>
      <c r="CA200" s="244"/>
      <c r="CB200" s="244"/>
      <c r="CC200" s="244"/>
      <c r="CD200" s="244"/>
    </row>
    <row r="201" spans="1:82" s="253" customFormat="1" x14ac:dyDescent="0.2">
      <c r="A201" s="244"/>
      <c r="B201" s="244"/>
      <c r="C201" s="244"/>
      <c r="D201" s="244"/>
      <c r="E201" s="244"/>
      <c r="F201" s="244"/>
      <c r="G201" s="244"/>
      <c r="H201" s="244"/>
      <c r="I201" s="244"/>
      <c r="J201" s="244"/>
      <c r="K201" s="244"/>
      <c r="L201" s="244"/>
      <c r="M201" s="244"/>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BZ201" s="244"/>
      <c r="CA201" s="244"/>
      <c r="CB201" s="244"/>
      <c r="CC201" s="244"/>
      <c r="CD201" s="244"/>
    </row>
    <row r="202" spans="1:82" s="253" customFormat="1" x14ac:dyDescent="0.2">
      <c r="A202" s="244"/>
      <c r="B202" s="244"/>
      <c r="C202" s="244"/>
      <c r="D202" s="244"/>
      <c r="E202" s="244"/>
      <c r="F202" s="244"/>
      <c r="G202" s="244"/>
      <c r="H202" s="244"/>
      <c r="I202" s="244"/>
      <c r="J202" s="244"/>
      <c r="K202" s="244"/>
      <c r="L202" s="244"/>
      <c r="M202" s="244"/>
      <c r="N202" s="244"/>
      <c r="O202" s="244"/>
      <c r="P202" s="244"/>
      <c r="Q202" s="244"/>
      <c r="R202" s="244"/>
      <c r="S202" s="244"/>
      <c r="T202" s="244"/>
      <c r="U202" s="244"/>
      <c r="V202" s="244"/>
      <c r="W202" s="244"/>
      <c r="X202" s="244"/>
      <c r="Y202" s="244"/>
      <c r="Z202" s="244"/>
      <c r="AA202" s="244"/>
      <c r="AB202" s="244"/>
      <c r="AC202" s="244"/>
      <c r="AD202" s="244"/>
      <c r="AE202" s="244"/>
      <c r="AF202" s="244"/>
      <c r="AG202" s="244"/>
      <c r="AH202" s="244"/>
      <c r="BZ202" s="244"/>
      <c r="CA202" s="244"/>
      <c r="CB202" s="244"/>
      <c r="CC202" s="244"/>
      <c r="CD202" s="244"/>
    </row>
    <row r="203" spans="1:82" s="253" customFormat="1" x14ac:dyDescent="0.2">
      <c r="A203" s="244"/>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c r="Y203" s="244"/>
      <c r="Z203" s="244"/>
      <c r="AA203" s="244"/>
      <c r="AB203" s="244"/>
      <c r="AC203" s="244"/>
      <c r="AD203" s="244"/>
      <c r="AE203" s="244"/>
      <c r="AF203" s="244"/>
      <c r="AG203" s="244"/>
      <c r="AH203" s="244"/>
      <c r="BZ203" s="244"/>
      <c r="CA203" s="244"/>
      <c r="CB203" s="244"/>
      <c r="CC203" s="244"/>
      <c r="CD203" s="244"/>
    </row>
    <row r="204" spans="1:82" s="253" customFormat="1" x14ac:dyDescent="0.2">
      <c r="A204" s="244"/>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c r="Y204" s="244"/>
      <c r="Z204" s="244"/>
      <c r="AA204" s="244"/>
      <c r="AB204" s="244"/>
      <c r="AC204" s="244"/>
      <c r="AD204" s="244"/>
      <c r="AE204" s="244"/>
      <c r="AF204" s="244"/>
      <c r="AG204" s="244"/>
      <c r="AH204" s="244"/>
      <c r="BZ204" s="244"/>
      <c r="CA204" s="244"/>
      <c r="CB204" s="244"/>
      <c r="CC204" s="244"/>
      <c r="CD204" s="244"/>
    </row>
    <row r="205" spans="1:82" s="253" customFormat="1" x14ac:dyDescent="0.2">
      <c r="A205" s="244"/>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c r="Y205" s="244"/>
      <c r="Z205" s="244"/>
      <c r="AA205" s="244"/>
      <c r="AB205" s="244"/>
      <c r="AC205" s="244"/>
      <c r="AD205" s="244"/>
      <c r="AE205" s="244"/>
      <c r="AF205" s="244"/>
      <c r="AG205" s="244"/>
      <c r="AH205" s="244"/>
      <c r="BZ205" s="244"/>
      <c r="CA205" s="244"/>
      <c r="CB205" s="244"/>
      <c r="CC205" s="244"/>
      <c r="CD205" s="244"/>
    </row>
    <row r="206" spans="1:82" s="253" customFormat="1" x14ac:dyDescent="0.2">
      <c r="A206" s="244"/>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BZ206" s="244"/>
      <c r="CA206" s="244"/>
      <c r="CB206" s="244"/>
      <c r="CC206" s="244"/>
      <c r="CD206" s="244"/>
    </row>
    <row r="207" spans="1:82" s="253" customFormat="1" x14ac:dyDescent="0.2">
      <c r="A207" s="244"/>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BZ207" s="244"/>
      <c r="CA207" s="244"/>
      <c r="CB207" s="244"/>
      <c r="CC207" s="244"/>
      <c r="CD207" s="244"/>
    </row>
    <row r="208" spans="1:82" s="253" customFormat="1" x14ac:dyDescent="0.2">
      <c r="A208" s="244"/>
      <c r="B208" s="244"/>
      <c r="C208" s="244"/>
      <c r="D208" s="244"/>
      <c r="E208" s="244"/>
      <c r="F208" s="244"/>
      <c r="G208" s="244"/>
      <c r="H208" s="244"/>
      <c r="I208" s="244"/>
      <c r="J208" s="244"/>
      <c r="K208" s="244"/>
      <c r="L208" s="244"/>
      <c r="M208" s="244"/>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BZ208" s="244"/>
      <c r="CA208" s="244"/>
      <c r="CB208" s="244"/>
      <c r="CC208" s="244"/>
      <c r="CD208" s="244"/>
    </row>
    <row r="209" spans="1:82" s="253" customFormat="1" x14ac:dyDescent="0.2">
      <c r="A209" s="244"/>
      <c r="B209" s="244"/>
      <c r="C209" s="244"/>
      <c r="D209" s="244"/>
      <c r="E209" s="244"/>
      <c r="F209" s="244"/>
      <c r="G209" s="244"/>
      <c r="H209" s="244"/>
      <c r="I209" s="244"/>
      <c r="J209" s="244"/>
      <c r="K209" s="244"/>
      <c r="L209" s="244"/>
      <c r="M209" s="244"/>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BZ209" s="244"/>
      <c r="CA209" s="244"/>
      <c r="CB209" s="244"/>
      <c r="CC209" s="244"/>
      <c r="CD209" s="244"/>
    </row>
    <row r="210" spans="1:82" s="253" customFormat="1" x14ac:dyDescent="0.2">
      <c r="A210" s="244"/>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c r="Y210" s="244"/>
      <c r="Z210" s="244"/>
      <c r="AA210" s="244"/>
      <c r="AB210" s="244"/>
      <c r="AC210" s="244"/>
      <c r="AD210" s="244"/>
      <c r="AE210" s="244"/>
      <c r="AF210" s="244"/>
      <c r="AG210" s="244"/>
      <c r="AH210" s="244"/>
      <c r="BZ210" s="244"/>
      <c r="CA210" s="244"/>
      <c r="CB210" s="244"/>
      <c r="CC210" s="244"/>
      <c r="CD210" s="244"/>
    </row>
    <row r="211" spans="1:82" s="253" customFormat="1" x14ac:dyDescent="0.2">
      <c r="A211" s="244"/>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c r="Y211" s="244"/>
      <c r="Z211" s="244"/>
      <c r="AA211" s="244"/>
      <c r="AB211" s="244"/>
      <c r="AC211" s="244"/>
      <c r="AD211" s="244"/>
      <c r="AE211" s="244"/>
      <c r="AF211" s="244"/>
      <c r="AG211" s="244"/>
      <c r="AH211" s="244"/>
      <c r="BZ211" s="244"/>
      <c r="CA211" s="244"/>
      <c r="CB211" s="244"/>
      <c r="CC211" s="244"/>
      <c r="CD211" s="244"/>
    </row>
    <row r="212" spans="1:82" s="253" customFormat="1" x14ac:dyDescent="0.2">
      <c r="A212" s="244"/>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Z212" s="244"/>
      <c r="AA212" s="244"/>
      <c r="AB212" s="244"/>
      <c r="AC212" s="244"/>
      <c r="AD212" s="244"/>
      <c r="AE212" s="244"/>
      <c r="AF212" s="244"/>
      <c r="AG212" s="244"/>
      <c r="AH212" s="244"/>
      <c r="BZ212" s="244"/>
      <c r="CA212" s="244"/>
      <c r="CB212" s="244"/>
      <c r="CC212" s="244"/>
      <c r="CD212" s="244"/>
    </row>
    <row r="213" spans="1:82" s="253" customFormat="1" x14ac:dyDescent="0.2">
      <c r="A213" s="244"/>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Z213" s="244"/>
      <c r="AA213" s="244"/>
      <c r="AB213" s="244"/>
      <c r="AC213" s="244"/>
      <c r="AD213" s="244"/>
      <c r="AE213" s="244"/>
      <c r="AF213" s="244"/>
      <c r="AG213" s="244"/>
      <c r="AH213" s="244"/>
      <c r="BZ213" s="244"/>
      <c r="CA213" s="244"/>
      <c r="CB213" s="244"/>
      <c r="CC213" s="244"/>
      <c r="CD213" s="244"/>
    </row>
    <row r="214" spans="1:82" s="253" customFormat="1" x14ac:dyDescent="0.2">
      <c r="A214" s="244"/>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c r="Y214" s="244"/>
      <c r="Z214" s="244"/>
      <c r="AA214" s="244"/>
      <c r="AB214" s="244"/>
      <c r="AC214" s="244"/>
      <c r="AD214" s="244"/>
      <c r="AE214" s="244"/>
      <c r="AF214" s="244"/>
      <c r="AG214" s="244"/>
      <c r="AH214" s="244"/>
      <c r="BZ214" s="244"/>
      <c r="CA214" s="244"/>
      <c r="CB214" s="244"/>
      <c r="CC214" s="244"/>
      <c r="CD214" s="244"/>
    </row>
    <row r="215" spans="1:82" s="253" customFormat="1" x14ac:dyDescent="0.2">
      <c r="A215" s="244"/>
      <c r="B215" s="244"/>
      <c r="C215" s="244"/>
      <c r="D215" s="244"/>
      <c r="E215" s="244"/>
      <c r="F215" s="244"/>
      <c r="G215" s="244"/>
      <c r="H215" s="244"/>
      <c r="I215" s="244"/>
      <c r="J215" s="244"/>
      <c r="K215" s="244"/>
      <c r="L215" s="244"/>
      <c r="M215" s="244"/>
      <c r="N215" s="244"/>
      <c r="O215" s="244"/>
      <c r="P215" s="244"/>
      <c r="Q215" s="244"/>
      <c r="R215" s="244"/>
      <c r="S215" s="244"/>
      <c r="T215" s="244"/>
      <c r="U215" s="244"/>
      <c r="V215" s="244"/>
      <c r="W215" s="244"/>
      <c r="X215" s="244"/>
      <c r="Y215" s="244"/>
      <c r="Z215" s="244"/>
      <c r="AA215" s="244"/>
      <c r="AB215" s="244"/>
      <c r="AC215" s="244"/>
      <c r="AD215" s="244"/>
      <c r="AE215" s="244"/>
      <c r="AF215" s="244"/>
      <c r="AG215" s="244"/>
      <c r="AH215" s="244"/>
      <c r="BZ215" s="244"/>
      <c r="CA215" s="244"/>
      <c r="CB215" s="244"/>
      <c r="CC215" s="244"/>
      <c r="CD215" s="244"/>
    </row>
    <row r="216" spans="1:82" s="253" customFormat="1" x14ac:dyDescent="0.2">
      <c r="A216" s="244"/>
      <c r="B216" s="244"/>
      <c r="C216" s="244"/>
      <c r="D216" s="244"/>
      <c r="E216" s="244"/>
      <c r="F216" s="244"/>
      <c r="G216" s="244"/>
      <c r="H216" s="244"/>
      <c r="I216" s="244"/>
      <c r="J216" s="244"/>
      <c r="K216" s="244"/>
      <c r="L216" s="244"/>
      <c r="M216" s="244"/>
      <c r="N216" s="244"/>
      <c r="O216" s="244"/>
      <c r="P216" s="244"/>
      <c r="Q216" s="244"/>
      <c r="R216" s="244"/>
      <c r="S216" s="244"/>
      <c r="T216" s="244"/>
      <c r="U216" s="244"/>
      <c r="V216" s="244"/>
      <c r="W216" s="244"/>
      <c r="X216" s="244"/>
      <c r="Y216" s="244"/>
      <c r="Z216" s="244"/>
      <c r="AA216" s="244"/>
      <c r="AB216" s="244"/>
      <c r="AC216" s="244"/>
      <c r="AD216" s="244"/>
      <c r="AE216" s="244"/>
      <c r="AF216" s="244"/>
      <c r="AG216" s="244"/>
      <c r="AH216" s="244"/>
      <c r="BZ216" s="244"/>
      <c r="CA216" s="244"/>
      <c r="CB216" s="244"/>
      <c r="CC216" s="244"/>
      <c r="CD216" s="244"/>
    </row>
    <row r="217" spans="1:82" s="253" customFormat="1" x14ac:dyDescent="0.2">
      <c r="A217" s="244"/>
      <c r="B217" s="244"/>
      <c r="C217" s="244"/>
      <c r="D217" s="244"/>
      <c r="E217" s="244"/>
      <c r="F217" s="244"/>
      <c r="G217" s="244"/>
      <c r="H217" s="244"/>
      <c r="I217" s="244"/>
      <c r="J217" s="244"/>
      <c r="K217" s="244"/>
      <c r="L217" s="244"/>
      <c r="M217" s="244"/>
      <c r="N217" s="244"/>
      <c r="O217" s="244"/>
      <c r="P217" s="244"/>
      <c r="Q217" s="244"/>
      <c r="R217" s="244"/>
      <c r="S217" s="244"/>
      <c r="T217" s="244"/>
      <c r="U217" s="244"/>
      <c r="V217" s="244"/>
      <c r="W217" s="244"/>
      <c r="X217" s="244"/>
      <c r="Y217" s="244"/>
      <c r="Z217" s="244"/>
      <c r="AA217" s="244"/>
      <c r="AB217" s="244"/>
      <c r="AC217" s="244"/>
      <c r="AD217" s="244"/>
      <c r="AE217" s="244"/>
      <c r="AF217" s="244"/>
      <c r="AG217" s="244"/>
      <c r="AH217" s="244"/>
      <c r="BZ217" s="244"/>
      <c r="CA217" s="244"/>
      <c r="CB217" s="244"/>
      <c r="CC217" s="244"/>
      <c r="CD217" s="244"/>
    </row>
    <row r="218" spans="1:82" s="253" customFormat="1" x14ac:dyDescent="0.2">
      <c r="A218" s="244"/>
      <c r="B218" s="244"/>
      <c r="C218" s="244"/>
      <c r="D218" s="244"/>
      <c r="E218" s="244"/>
      <c r="F218" s="244"/>
      <c r="G218" s="244"/>
      <c r="H218" s="244"/>
      <c r="I218" s="244"/>
      <c r="J218" s="244"/>
      <c r="K218" s="244"/>
      <c r="L218" s="244"/>
      <c r="M218" s="244"/>
      <c r="N218" s="244"/>
      <c r="O218" s="244"/>
      <c r="P218" s="244"/>
      <c r="Q218" s="244"/>
      <c r="R218" s="244"/>
      <c r="S218" s="244"/>
      <c r="T218" s="244"/>
      <c r="U218" s="244"/>
      <c r="V218" s="244"/>
      <c r="W218" s="244"/>
      <c r="X218" s="244"/>
      <c r="Y218" s="244"/>
      <c r="Z218" s="244"/>
      <c r="AA218" s="244"/>
      <c r="AB218" s="244"/>
      <c r="AC218" s="244"/>
      <c r="AD218" s="244"/>
      <c r="AE218" s="244"/>
      <c r="AF218" s="244"/>
      <c r="AG218" s="244"/>
      <c r="AH218" s="244"/>
      <c r="BZ218" s="244"/>
      <c r="CA218" s="244"/>
      <c r="CB218" s="244"/>
      <c r="CC218" s="244"/>
      <c r="CD218" s="244"/>
    </row>
    <row r="219" spans="1:82" s="253" customFormat="1" x14ac:dyDescent="0.2">
      <c r="A219" s="244"/>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c r="Y219" s="244"/>
      <c r="Z219" s="244"/>
      <c r="AA219" s="244"/>
      <c r="AB219" s="244"/>
      <c r="AC219" s="244"/>
      <c r="AD219" s="244"/>
      <c r="AE219" s="244"/>
      <c r="AF219" s="244"/>
      <c r="AG219" s="244"/>
      <c r="AH219" s="244"/>
      <c r="BZ219" s="244"/>
      <c r="CA219" s="244"/>
      <c r="CB219" s="244"/>
      <c r="CC219" s="244"/>
      <c r="CD219" s="244"/>
    </row>
    <row r="220" spans="1:82" s="253" customFormat="1" x14ac:dyDescent="0.2">
      <c r="A220" s="244"/>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c r="Y220" s="244"/>
      <c r="Z220" s="244"/>
      <c r="AA220" s="244"/>
      <c r="AB220" s="244"/>
      <c r="AC220" s="244"/>
      <c r="AD220" s="244"/>
      <c r="AE220" s="244"/>
      <c r="AF220" s="244"/>
      <c r="AG220" s="244"/>
      <c r="AH220" s="244"/>
      <c r="BZ220" s="244"/>
      <c r="CA220" s="244"/>
      <c r="CB220" s="244"/>
      <c r="CC220" s="244"/>
      <c r="CD220" s="244"/>
    </row>
    <row r="221" spans="1:82" s="253" customFormat="1" x14ac:dyDescent="0.2">
      <c r="A221" s="244"/>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c r="Y221" s="244"/>
      <c r="Z221" s="244"/>
      <c r="AA221" s="244"/>
      <c r="AB221" s="244"/>
      <c r="AC221" s="244"/>
      <c r="AD221" s="244"/>
      <c r="AE221" s="244"/>
      <c r="AF221" s="244"/>
      <c r="AG221" s="244"/>
      <c r="AH221" s="244"/>
      <c r="BZ221" s="244"/>
      <c r="CA221" s="244"/>
      <c r="CB221" s="244"/>
      <c r="CC221" s="244"/>
      <c r="CD221" s="244"/>
    </row>
    <row r="222" spans="1:82" s="253" customFormat="1" x14ac:dyDescent="0.2">
      <c r="A222" s="244"/>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c r="AA222" s="244"/>
      <c r="AB222" s="244"/>
      <c r="AC222" s="244"/>
      <c r="AD222" s="244"/>
      <c r="AE222" s="244"/>
      <c r="AF222" s="244"/>
      <c r="AG222" s="244"/>
      <c r="AH222" s="244"/>
      <c r="BZ222" s="244"/>
      <c r="CA222" s="244"/>
      <c r="CB222" s="244"/>
      <c r="CC222" s="244"/>
      <c r="CD222" s="244"/>
    </row>
    <row r="223" spans="1:82" s="253" customFormat="1" x14ac:dyDescent="0.2">
      <c r="A223" s="244"/>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c r="Y223" s="244"/>
      <c r="Z223" s="244"/>
      <c r="AA223" s="244"/>
      <c r="AB223" s="244"/>
      <c r="AC223" s="244"/>
      <c r="AD223" s="244"/>
      <c r="AE223" s="244"/>
      <c r="AF223" s="244"/>
      <c r="AG223" s="244"/>
      <c r="AH223" s="244"/>
      <c r="BZ223" s="244"/>
      <c r="CA223" s="244"/>
      <c r="CB223" s="244"/>
      <c r="CC223" s="244"/>
      <c r="CD223" s="244"/>
    </row>
    <row r="224" spans="1:82" s="253" customFormat="1" x14ac:dyDescent="0.2">
      <c r="A224" s="244"/>
      <c r="B224" s="244"/>
      <c r="C224" s="244"/>
      <c r="D224" s="244"/>
      <c r="E224" s="244"/>
      <c r="F224" s="244"/>
      <c r="G224" s="244"/>
      <c r="H224" s="244"/>
      <c r="I224" s="244"/>
      <c r="J224" s="244"/>
      <c r="K224" s="244"/>
      <c r="L224" s="244"/>
      <c r="M224" s="244"/>
      <c r="N224" s="244"/>
      <c r="O224" s="244"/>
      <c r="P224" s="244"/>
      <c r="Q224" s="244"/>
      <c r="R224" s="244"/>
      <c r="S224" s="244"/>
      <c r="T224" s="244"/>
      <c r="U224" s="244"/>
      <c r="V224" s="244"/>
      <c r="W224" s="244"/>
      <c r="X224" s="244"/>
      <c r="Y224" s="244"/>
      <c r="Z224" s="244"/>
      <c r="AA224" s="244"/>
      <c r="AB224" s="244"/>
      <c r="AC224" s="244"/>
      <c r="AD224" s="244"/>
      <c r="AE224" s="244"/>
      <c r="AF224" s="244"/>
      <c r="AG224" s="244"/>
      <c r="AH224" s="244"/>
      <c r="BZ224" s="244"/>
      <c r="CA224" s="244"/>
      <c r="CB224" s="244"/>
      <c r="CC224" s="244"/>
      <c r="CD224" s="244"/>
    </row>
    <row r="225" spans="1:82" s="253" customFormat="1" x14ac:dyDescent="0.2">
      <c r="A225" s="244"/>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c r="Y225" s="244"/>
      <c r="Z225" s="244"/>
      <c r="AA225" s="244"/>
      <c r="AB225" s="244"/>
      <c r="AC225" s="244"/>
      <c r="AD225" s="244"/>
      <c r="AE225" s="244"/>
      <c r="AF225" s="244"/>
      <c r="AG225" s="244"/>
      <c r="AH225" s="244"/>
      <c r="BZ225" s="244"/>
      <c r="CA225" s="244"/>
      <c r="CB225" s="244"/>
      <c r="CC225" s="244"/>
      <c r="CD225" s="244"/>
    </row>
    <row r="226" spans="1:82" s="253" customFormat="1" x14ac:dyDescent="0.2">
      <c r="A226" s="244"/>
      <c r="B226" s="244"/>
      <c r="C226" s="244"/>
      <c r="D226" s="244"/>
      <c r="E226" s="244"/>
      <c r="F226" s="244"/>
      <c r="G226" s="244"/>
      <c r="H226" s="244"/>
      <c r="I226" s="244"/>
      <c r="J226" s="244"/>
      <c r="K226" s="244"/>
      <c r="L226" s="244"/>
      <c r="M226" s="244"/>
      <c r="N226" s="244"/>
      <c r="O226" s="244"/>
      <c r="P226" s="244"/>
      <c r="Q226" s="244"/>
      <c r="R226" s="244"/>
      <c r="S226" s="244"/>
      <c r="T226" s="244"/>
      <c r="U226" s="244"/>
      <c r="V226" s="244"/>
      <c r="W226" s="244"/>
      <c r="X226" s="244"/>
      <c r="Y226" s="244"/>
      <c r="Z226" s="244"/>
      <c r="AA226" s="244"/>
      <c r="AB226" s="244"/>
      <c r="AC226" s="244"/>
      <c r="AD226" s="244"/>
      <c r="AE226" s="244"/>
      <c r="AF226" s="244"/>
      <c r="AG226" s="244"/>
      <c r="AH226" s="244"/>
      <c r="BZ226" s="244"/>
      <c r="CA226" s="244"/>
      <c r="CB226" s="244"/>
      <c r="CC226" s="244"/>
      <c r="CD226" s="244"/>
    </row>
    <row r="227" spans="1:82" s="253" customFormat="1" x14ac:dyDescent="0.2">
      <c r="A227" s="244"/>
      <c r="B227" s="244"/>
      <c r="C227" s="244"/>
      <c r="D227" s="244"/>
      <c r="E227" s="244"/>
      <c r="F227" s="244"/>
      <c r="G227" s="244"/>
      <c r="H227" s="244"/>
      <c r="I227" s="244"/>
      <c r="J227" s="244"/>
      <c r="K227" s="244"/>
      <c r="L227" s="244"/>
      <c r="M227" s="244"/>
      <c r="N227" s="244"/>
      <c r="O227" s="244"/>
      <c r="P227" s="244"/>
      <c r="Q227" s="244"/>
      <c r="R227" s="244"/>
      <c r="S227" s="244"/>
      <c r="T227" s="244"/>
      <c r="U227" s="244"/>
      <c r="V227" s="244"/>
      <c r="W227" s="244"/>
      <c r="X227" s="244"/>
      <c r="Y227" s="244"/>
      <c r="Z227" s="244"/>
      <c r="AA227" s="244"/>
      <c r="AB227" s="244"/>
      <c r="AC227" s="244"/>
      <c r="AD227" s="244"/>
      <c r="AE227" s="244"/>
      <c r="AF227" s="244"/>
      <c r="AG227" s="244"/>
      <c r="AH227" s="244"/>
      <c r="BZ227" s="244"/>
      <c r="CA227" s="244"/>
      <c r="CB227" s="244"/>
      <c r="CC227" s="244"/>
      <c r="CD227" s="244"/>
    </row>
    <row r="228" spans="1:82" s="253" customFormat="1" x14ac:dyDescent="0.2">
      <c r="A228" s="244"/>
      <c r="B228" s="244"/>
      <c r="C228" s="244"/>
      <c r="D228" s="244"/>
      <c r="E228" s="244"/>
      <c r="F228" s="244"/>
      <c r="G228" s="244"/>
      <c r="H228" s="244"/>
      <c r="I228" s="244"/>
      <c r="J228" s="244"/>
      <c r="K228" s="244"/>
      <c r="L228" s="244"/>
      <c r="M228" s="244"/>
      <c r="N228" s="244"/>
      <c r="O228" s="244"/>
      <c r="P228" s="244"/>
      <c r="Q228" s="244"/>
      <c r="R228" s="244"/>
      <c r="S228" s="244"/>
      <c r="T228" s="244"/>
      <c r="U228" s="244"/>
      <c r="V228" s="244"/>
      <c r="W228" s="244"/>
      <c r="X228" s="244"/>
      <c r="Y228" s="244"/>
      <c r="Z228" s="244"/>
      <c r="AA228" s="244"/>
      <c r="AB228" s="244"/>
      <c r="AC228" s="244"/>
      <c r="AD228" s="244"/>
      <c r="AE228" s="244"/>
      <c r="AF228" s="244"/>
      <c r="AG228" s="244"/>
      <c r="AH228" s="244"/>
      <c r="BZ228" s="244"/>
      <c r="CA228" s="244"/>
      <c r="CB228" s="244"/>
      <c r="CC228" s="244"/>
      <c r="CD228" s="244"/>
    </row>
    <row r="229" spans="1:82" s="253" customFormat="1" x14ac:dyDescent="0.2">
      <c r="A229" s="244"/>
      <c r="B229" s="244"/>
      <c r="C229" s="244"/>
      <c r="D229" s="244"/>
      <c r="E229" s="244"/>
      <c r="F229" s="244"/>
      <c r="G229" s="244"/>
      <c r="H229" s="244"/>
      <c r="I229" s="244"/>
      <c r="J229" s="244"/>
      <c r="K229" s="244"/>
      <c r="L229" s="244"/>
      <c r="M229" s="244"/>
      <c r="N229" s="244"/>
      <c r="O229" s="244"/>
      <c r="P229" s="244"/>
      <c r="Q229" s="244"/>
      <c r="R229" s="244"/>
      <c r="S229" s="244"/>
      <c r="T229" s="244"/>
      <c r="U229" s="244"/>
      <c r="V229" s="244"/>
      <c r="W229" s="244"/>
      <c r="X229" s="244"/>
      <c r="Y229" s="244"/>
      <c r="Z229" s="244"/>
      <c r="AA229" s="244"/>
      <c r="AB229" s="244"/>
      <c r="AC229" s="244"/>
      <c r="AD229" s="244"/>
      <c r="AE229" s="244"/>
      <c r="AF229" s="244"/>
      <c r="AG229" s="244"/>
      <c r="AH229" s="244"/>
      <c r="BZ229" s="244"/>
      <c r="CA229" s="244"/>
      <c r="CB229" s="244"/>
      <c r="CC229" s="244"/>
      <c r="CD229" s="244"/>
    </row>
    <row r="230" spans="1:82" s="253" customFormat="1" x14ac:dyDescent="0.2">
      <c r="A230" s="244"/>
      <c r="B230" s="244"/>
      <c r="C230" s="244"/>
      <c r="D230" s="244"/>
      <c r="E230" s="244"/>
      <c r="F230" s="244"/>
      <c r="G230" s="244"/>
      <c r="H230" s="244"/>
      <c r="I230" s="244"/>
      <c r="J230" s="244"/>
      <c r="K230" s="244"/>
      <c r="L230" s="244"/>
      <c r="M230" s="244"/>
      <c r="N230" s="244"/>
      <c r="O230" s="244"/>
      <c r="P230" s="244"/>
      <c r="Q230" s="244"/>
      <c r="R230" s="244"/>
      <c r="S230" s="244"/>
      <c r="T230" s="244"/>
      <c r="U230" s="244"/>
      <c r="V230" s="244"/>
      <c r="W230" s="244"/>
      <c r="X230" s="244"/>
      <c r="Y230" s="244"/>
      <c r="Z230" s="244"/>
      <c r="AA230" s="244"/>
      <c r="AB230" s="244"/>
      <c r="AC230" s="244"/>
      <c r="AD230" s="244"/>
      <c r="AE230" s="244"/>
      <c r="AF230" s="244"/>
      <c r="AG230" s="244"/>
      <c r="AH230" s="244"/>
      <c r="BZ230" s="244"/>
      <c r="CA230" s="244"/>
      <c r="CB230" s="244"/>
      <c r="CC230" s="244"/>
      <c r="CD230" s="244"/>
    </row>
    <row r="231" spans="1:82" s="253" customFormat="1" x14ac:dyDescent="0.2">
      <c r="A231" s="244"/>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BZ231" s="244"/>
      <c r="CA231" s="244"/>
      <c r="CB231" s="244"/>
      <c r="CC231" s="244"/>
      <c r="CD231" s="244"/>
    </row>
    <row r="232" spans="1:82" s="253" customFormat="1" x14ac:dyDescent="0.2">
      <c r="A232" s="244"/>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c r="AA232" s="244"/>
      <c r="AB232" s="244"/>
      <c r="AC232" s="244"/>
      <c r="AD232" s="244"/>
      <c r="AE232" s="244"/>
      <c r="AF232" s="244"/>
      <c r="AG232" s="244"/>
      <c r="AH232" s="244"/>
      <c r="BZ232" s="244"/>
      <c r="CA232" s="244"/>
      <c r="CB232" s="244"/>
      <c r="CC232" s="244"/>
      <c r="CD232" s="244"/>
    </row>
    <row r="233" spans="1:82" s="253" customFormat="1" x14ac:dyDescent="0.2">
      <c r="A233" s="244"/>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c r="AA233" s="244"/>
      <c r="AB233" s="244"/>
      <c r="AC233" s="244"/>
      <c r="AD233" s="244"/>
      <c r="AE233" s="244"/>
      <c r="AF233" s="244"/>
      <c r="AG233" s="244"/>
      <c r="AH233" s="244"/>
      <c r="BZ233" s="244"/>
      <c r="CA233" s="244"/>
      <c r="CB233" s="244"/>
      <c r="CC233" s="244"/>
      <c r="CD233" s="244"/>
    </row>
    <row r="234" spans="1:82" s="253" customFormat="1" x14ac:dyDescent="0.2">
      <c r="A234" s="244"/>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c r="AA234" s="244"/>
      <c r="AB234" s="244"/>
      <c r="AC234" s="244"/>
      <c r="AD234" s="244"/>
      <c r="AE234" s="244"/>
      <c r="AF234" s="244"/>
      <c r="AG234" s="244"/>
      <c r="AH234" s="244"/>
      <c r="BZ234" s="244"/>
      <c r="CA234" s="244"/>
      <c r="CB234" s="244"/>
      <c r="CC234" s="244"/>
      <c r="CD234" s="244"/>
    </row>
    <row r="235" spans="1:82" s="253" customFormat="1" x14ac:dyDescent="0.2">
      <c r="A235" s="244"/>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c r="AA235" s="244"/>
      <c r="AB235" s="244"/>
      <c r="AC235" s="244"/>
      <c r="AD235" s="244"/>
      <c r="AE235" s="244"/>
      <c r="AF235" s="244"/>
      <c r="AG235" s="244"/>
      <c r="AH235" s="244"/>
      <c r="BZ235" s="244"/>
      <c r="CA235" s="244"/>
      <c r="CB235" s="244"/>
      <c r="CC235" s="244"/>
      <c r="CD235" s="244"/>
    </row>
    <row r="236" spans="1:82" s="253" customFormat="1" x14ac:dyDescent="0.2">
      <c r="A236" s="244"/>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c r="Y236" s="244"/>
      <c r="Z236" s="244"/>
      <c r="AA236" s="244"/>
      <c r="AB236" s="244"/>
      <c r="AC236" s="244"/>
      <c r="AD236" s="244"/>
      <c r="AE236" s="244"/>
      <c r="AF236" s="244"/>
      <c r="AG236" s="244"/>
      <c r="AH236" s="244"/>
      <c r="BZ236" s="244"/>
      <c r="CA236" s="244"/>
      <c r="CB236" s="244"/>
      <c r="CC236" s="244"/>
      <c r="CD236" s="244"/>
    </row>
    <row r="237" spans="1:82" s="253" customFormat="1" x14ac:dyDescent="0.2">
      <c r="A237" s="244"/>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c r="Y237" s="244"/>
      <c r="Z237" s="244"/>
      <c r="AA237" s="244"/>
      <c r="AB237" s="244"/>
      <c r="AC237" s="244"/>
      <c r="AD237" s="244"/>
      <c r="AE237" s="244"/>
      <c r="AF237" s="244"/>
      <c r="AG237" s="244"/>
      <c r="AH237" s="244"/>
      <c r="BZ237" s="244"/>
      <c r="CA237" s="244"/>
      <c r="CB237" s="244"/>
      <c r="CC237" s="244"/>
      <c r="CD237" s="244"/>
    </row>
    <row r="238" spans="1:82" s="253" customFormat="1" x14ac:dyDescent="0.2">
      <c r="A238" s="244"/>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44"/>
      <c r="AE238" s="244"/>
      <c r="AF238" s="244"/>
      <c r="AG238" s="244"/>
      <c r="AH238" s="244"/>
      <c r="BZ238" s="244"/>
      <c r="CA238" s="244"/>
      <c r="CB238" s="244"/>
      <c r="CC238" s="244"/>
      <c r="CD238" s="244"/>
    </row>
    <row r="239" spans="1:82" s="253" customFormat="1" x14ac:dyDescent="0.2">
      <c r="A239" s="244"/>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c r="Y239" s="244"/>
      <c r="Z239" s="244"/>
      <c r="AA239" s="244"/>
      <c r="AB239" s="244"/>
      <c r="AC239" s="244"/>
      <c r="AD239" s="244"/>
      <c r="AE239" s="244"/>
      <c r="AF239" s="244"/>
      <c r="AG239" s="244"/>
      <c r="AH239" s="244"/>
      <c r="BZ239" s="244"/>
      <c r="CA239" s="244"/>
      <c r="CB239" s="244"/>
      <c r="CC239" s="244"/>
      <c r="CD239" s="244"/>
    </row>
    <row r="240" spans="1:82" s="253" customFormat="1" x14ac:dyDescent="0.2">
      <c r="A240" s="244"/>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c r="Y240" s="244"/>
      <c r="Z240" s="244"/>
      <c r="AA240" s="244"/>
      <c r="AB240" s="244"/>
      <c r="AC240" s="244"/>
      <c r="AD240" s="244"/>
      <c r="AE240" s="244"/>
      <c r="AF240" s="244"/>
      <c r="AG240" s="244"/>
      <c r="AH240" s="244"/>
      <c r="BZ240" s="244"/>
      <c r="CA240" s="244"/>
      <c r="CB240" s="244"/>
      <c r="CC240" s="244"/>
      <c r="CD240" s="244"/>
    </row>
    <row r="241" spans="1:82" s="253" customFormat="1" x14ac:dyDescent="0.2">
      <c r="A241" s="244"/>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c r="Y241" s="244"/>
      <c r="Z241" s="244"/>
      <c r="AA241" s="244"/>
      <c r="AB241" s="244"/>
      <c r="AC241" s="244"/>
      <c r="AD241" s="244"/>
      <c r="AE241" s="244"/>
      <c r="AF241" s="244"/>
      <c r="AG241" s="244"/>
      <c r="AH241" s="244"/>
      <c r="BZ241" s="244"/>
      <c r="CA241" s="244"/>
      <c r="CB241" s="244"/>
      <c r="CC241" s="244"/>
      <c r="CD241" s="244"/>
    </row>
    <row r="242" spans="1:82" s="253" customFormat="1" x14ac:dyDescent="0.2">
      <c r="A242" s="244"/>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c r="Y242" s="244"/>
      <c r="Z242" s="244"/>
      <c r="AA242" s="244"/>
      <c r="AB242" s="244"/>
      <c r="AC242" s="244"/>
      <c r="AD242" s="244"/>
      <c r="AE242" s="244"/>
      <c r="AF242" s="244"/>
      <c r="AG242" s="244"/>
      <c r="AH242" s="244"/>
      <c r="BZ242" s="244"/>
      <c r="CA242" s="244"/>
      <c r="CB242" s="244"/>
      <c r="CC242" s="244"/>
      <c r="CD242" s="244"/>
    </row>
    <row r="243" spans="1:82" s="253" customFormat="1" x14ac:dyDescent="0.2">
      <c r="A243" s="244"/>
      <c r="B243" s="244"/>
      <c r="C243" s="244"/>
      <c r="D243" s="244"/>
      <c r="E243" s="244"/>
      <c r="F243" s="244"/>
      <c r="G243" s="244"/>
      <c r="H243" s="244"/>
      <c r="I243" s="244"/>
      <c r="J243" s="244"/>
      <c r="K243" s="244"/>
      <c r="L243" s="244"/>
      <c r="M243" s="244"/>
      <c r="N243" s="244"/>
      <c r="O243" s="244"/>
      <c r="P243" s="244"/>
      <c r="Q243" s="244"/>
      <c r="R243" s="244"/>
      <c r="S243" s="244"/>
      <c r="T243" s="244"/>
      <c r="U243" s="244"/>
      <c r="V243" s="244"/>
      <c r="W243" s="244"/>
      <c r="X243" s="244"/>
      <c r="Y243" s="244"/>
      <c r="Z243" s="244"/>
      <c r="AA243" s="244"/>
      <c r="AB243" s="244"/>
      <c r="AC243" s="244"/>
      <c r="AD243" s="244"/>
      <c r="AE243" s="244"/>
      <c r="AF243" s="244"/>
      <c r="AG243" s="244"/>
      <c r="AH243" s="244"/>
      <c r="BZ243" s="244"/>
      <c r="CA243" s="244"/>
      <c r="CB243" s="244"/>
      <c r="CC243" s="244"/>
      <c r="CD243" s="244"/>
    </row>
    <row r="244" spans="1:82" s="253" customFormat="1" x14ac:dyDescent="0.2">
      <c r="A244" s="244"/>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c r="Y244" s="244"/>
      <c r="Z244" s="244"/>
      <c r="AA244" s="244"/>
      <c r="AB244" s="244"/>
      <c r="AC244" s="244"/>
      <c r="AD244" s="244"/>
      <c r="AE244" s="244"/>
      <c r="AF244" s="244"/>
      <c r="AG244" s="244"/>
      <c r="AH244" s="244"/>
      <c r="BZ244" s="244"/>
      <c r="CA244" s="244"/>
      <c r="CB244" s="244"/>
      <c r="CC244" s="244"/>
      <c r="CD244" s="244"/>
    </row>
    <row r="245" spans="1:82" s="253" customFormat="1" x14ac:dyDescent="0.2">
      <c r="A245" s="244"/>
      <c r="B245" s="244"/>
      <c r="C245" s="244"/>
      <c r="D245" s="244"/>
      <c r="E245" s="244"/>
      <c r="F245" s="244"/>
      <c r="G245" s="244"/>
      <c r="H245" s="244"/>
      <c r="I245" s="244"/>
      <c r="J245" s="244"/>
      <c r="K245" s="244"/>
      <c r="L245" s="244"/>
      <c r="M245" s="244"/>
      <c r="N245" s="244"/>
      <c r="O245" s="244"/>
      <c r="P245" s="244"/>
      <c r="Q245" s="244"/>
      <c r="R245" s="244"/>
      <c r="S245" s="244"/>
      <c r="T245" s="244"/>
      <c r="U245" s="244"/>
      <c r="V245" s="244"/>
      <c r="W245" s="244"/>
      <c r="X245" s="244"/>
      <c r="Y245" s="244"/>
      <c r="Z245" s="244"/>
      <c r="AA245" s="244"/>
      <c r="AB245" s="244"/>
      <c r="AC245" s="244"/>
      <c r="AD245" s="244"/>
      <c r="AE245" s="244"/>
      <c r="AF245" s="244"/>
      <c r="AG245" s="244"/>
      <c r="AH245" s="244"/>
      <c r="BZ245" s="244"/>
      <c r="CA245" s="244"/>
      <c r="CB245" s="244"/>
      <c r="CC245" s="244"/>
      <c r="CD245" s="244"/>
    </row>
    <row r="246" spans="1:82" s="253" customFormat="1" x14ac:dyDescent="0.2">
      <c r="A246" s="244"/>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c r="Y246" s="244"/>
      <c r="Z246" s="244"/>
      <c r="AA246" s="244"/>
      <c r="AB246" s="244"/>
      <c r="AC246" s="244"/>
      <c r="AD246" s="244"/>
      <c r="AE246" s="244"/>
      <c r="AF246" s="244"/>
      <c r="AG246" s="244"/>
      <c r="AH246" s="244"/>
      <c r="BZ246" s="244"/>
      <c r="CA246" s="244"/>
      <c r="CB246" s="244"/>
      <c r="CC246" s="244"/>
      <c r="CD246" s="244"/>
    </row>
    <row r="247" spans="1:82" s="253" customFormat="1" x14ac:dyDescent="0.2">
      <c r="A247" s="244"/>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c r="AA247" s="244"/>
      <c r="AB247" s="244"/>
      <c r="AC247" s="244"/>
      <c r="AD247" s="244"/>
      <c r="AE247" s="244"/>
      <c r="AF247" s="244"/>
      <c r="AG247" s="244"/>
      <c r="AH247" s="244"/>
      <c r="BZ247" s="244"/>
      <c r="CA247" s="244"/>
      <c r="CB247" s="244"/>
      <c r="CC247" s="244"/>
      <c r="CD247" s="244"/>
    </row>
    <row r="248" spans="1:82" s="253" customFormat="1" x14ac:dyDescent="0.2">
      <c r="A248" s="244"/>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c r="AA248" s="244"/>
      <c r="AB248" s="244"/>
      <c r="AC248" s="244"/>
      <c r="AD248" s="244"/>
      <c r="AE248" s="244"/>
      <c r="AF248" s="244"/>
      <c r="AG248" s="244"/>
      <c r="AH248" s="244"/>
      <c r="BZ248" s="244"/>
      <c r="CA248" s="244"/>
      <c r="CB248" s="244"/>
      <c r="CC248" s="244"/>
      <c r="CD248" s="244"/>
    </row>
    <row r="249" spans="1:82" s="253" customFormat="1" x14ac:dyDescent="0.2">
      <c r="A249" s="244"/>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c r="AA249" s="244"/>
      <c r="AB249" s="244"/>
      <c r="AC249" s="244"/>
      <c r="AD249" s="244"/>
      <c r="AE249" s="244"/>
      <c r="AF249" s="244"/>
      <c r="AG249" s="244"/>
      <c r="AH249" s="244"/>
      <c r="BZ249" s="244"/>
      <c r="CA249" s="244"/>
      <c r="CB249" s="244"/>
      <c r="CC249" s="244"/>
      <c r="CD249" s="244"/>
    </row>
    <row r="250" spans="1:82" s="253" customFormat="1" x14ac:dyDescent="0.2">
      <c r="A250" s="244"/>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c r="AA250" s="244"/>
      <c r="AB250" s="244"/>
      <c r="AC250" s="244"/>
      <c r="AD250" s="244"/>
      <c r="AE250" s="244"/>
      <c r="AF250" s="244"/>
      <c r="AG250" s="244"/>
      <c r="AH250" s="244"/>
      <c r="BZ250" s="244"/>
      <c r="CA250" s="244"/>
      <c r="CB250" s="244"/>
      <c r="CC250" s="244"/>
      <c r="CD250" s="244"/>
    </row>
    <row r="251" spans="1:82" s="253" customFormat="1" x14ac:dyDescent="0.2">
      <c r="A251" s="244"/>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c r="Y251" s="244"/>
      <c r="Z251" s="244"/>
      <c r="AA251" s="244"/>
      <c r="AB251" s="244"/>
      <c r="AC251" s="244"/>
      <c r="AD251" s="244"/>
      <c r="AE251" s="244"/>
      <c r="AF251" s="244"/>
      <c r="AG251" s="244"/>
      <c r="AH251" s="244"/>
      <c r="BZ251" s="244"/>
      <c r="CA251" s="244"/>
      <c r="CB251" s="244"/>
      <c r="CC251" s="244"/>
      <c r="CD251" s="244"/>
    </row>
    <row r="252" spans="1:82" s="253" customFormat="1" x14ac:dyDescent="0.2">
      <c r="A252" s="244"/>
      <c r="B252" s="244"/>
      <c r="C252" s="244"/>
      <c r="D252" s="244"/>
      <c r="E252" s="244"/>
      <c r="F252" s="244"/>
      <c r="G252" s="244"/>
      <c r="H252" s="244"/>
      <c r="I252" s="244"/>
      <c r="J252" s="244"/>
      <c r="K252" s="244"/>
      <c r="L252" s="244"/>
      <c r="M252" s="244"/>
      <c r="N252" s="244"/>
      <c r="O252" s="244"/>
      <c r="P252" s="244"/>
      <c r="Q252" s="244"/>
      <c r="R252" s="244"/>
      <c r="S252" s="244"/>
      <c r="T252" s="244"/>
      <c r="U252" s="244"/>
      <c r="V252" s="244"/>
      <c r="W252" s="244"/>
      <c r="X252" s="244"/>
      <c r="Y252" s="244"/>
      <c r="Z252" s="244"/>
      <c r="AA252" s="244"/>
      <c r="AB252" s="244"/>
      <c r="AC252" s="244"/>
      <c r="AD252" s="244"/>
      <c r="AE252" s="244"/>
      <c r="AF252" s="244"/>
      <c r="AG252" s="244"/>
      <c r="AH252" s="244"/>
      <c r="BZ252" s="244"/>
      <c r="CA252" s="244"/>
      <c r="CB252" s="244"/>
      <c r="CC252" s="244"/>
      <c r="CD252" s="244"/>
    </row>
    <row r="253" spans="1:82" s="253" customFormat="1" x14ac:dyDescent="0.2">
      <c r="A253" s="244"/>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c r="Y253" s="244"/>
      <c r="Z253" s="244"/>
      <c r="AA253" s="244"/>
      <c r="AB253" s="244"/>
      <c r="AC253" s="244"/>
      <c r="AD253" s="244"/>
      <c r="AE253" s="244"/>
      <c r="AF253" s="244"/>
      <c r="AG253" s="244"/>
      <c r="AH253" s="244"/>
      <c r="BZ253" s="244"/>
      <c r="CA253" s="244"/>
      <c r="CB253" s="244"/>
      <c r="CC253" s="244"/>
      <c r="CD253" s="244"/>
    </row>
    <row r="254" spans="1:82" s="253" customFormat="1" x14ac:dyDescent="0.2">
      <c r="A254" s="244"/>
      <c r="B254" s="244"/>
      <c r="C254" s="244"/>
      <c r="D254" s="244"/>
      <c r="E254" s="244"/>
      <c r="F254" s="244"/>
      <c r="G254" s="244"/>
      <c r="H254" s="244"/>
      <c r="I254" s="244"/>
      <c r="J254" s="244"/>
      <c r="K254" s="244"/>
      <c r="L254" s="244"/>
      <c r="M254" s="244"/>
      <c r="N254" s="244"/>
      <c r="O254" s="244"/>
      <c r="P254" s="244"/>
      <c r="Q254" s="244"/>
      <c r="R254" s="244"/>
      <c r="S254" s="244"/>
      <c r="T254" s="244"/>
      <c r="U254" s="244"/>
      <c r="V254" s="244"/>
      <c r="W254" s="244"/>
      <c r="X254" s="244"/>
      <c r="Y254" s="244"/>
      <c r="Z254" s="244"/>
      <c r="AA254" s="244"/>
      <c r="AB254" s="244"/>
      <c r="AC254" s="244"/>
      <c r="AD254" s="244"/>
      <c r="AE254" s="244"/>
      <c r="AF254" s="244"/>
      <c r="AG254" s="244"/>
      <c r="AH254" s="244"/>
      <c r="BZ254" s="244"/>
      <c r="CA254" s="244"/>
      <c r="CB254" s="244"/>
      <c r="CC254" s="244"/>
      <c r="CD254" s="244"/>
    </row>
    <row r="255" spans="1:82" s="253" customFormat="1" x14ac:dyDescent="0.2">
      <c r="A255" s="244"/>
      <c r="B255" s="244"/>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c r="Y255" s="244"/>
      <c r="Z255" s="244"/>
      <c r="AA255" s="244"/>
      <c r="AB255" s="244"/>
      <c r="AC255" s="244"/>
      <c r="AD255" s="244"/>
      <c r="AE255" s="244"/>
      <c r="AF255" s="244"/>
      <c r="AG255" s="244"/>
      <c r="AH255" s="244"/>
      <c r="BZ255" s="244"/>
      <c r="CA255" s="244"/>
      <c r="CB255" s="244"/>
      <c r="CC255" s="244"/>
      <c r="CD255" s="244"/>
    </row>
    <row r="256" spans="1:82" s="253" customFormat="1" x14ac:dyDescent="0.2">
      <c r="A256" s="244"/>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c r="Y256" s="244"/>
      <c r="Z256" s="244"/>
      <c r="AA256" s="244"/>
      <c r="AB256" s="244"/>
      <c r="AC256" s="244"/>
      <c r="AD256" s="244"/>
      <c r="AE256" s="244"/>
      <c r="AF256" s="244"/>
      <c r="AG256" s="244"/>
      <c r="AH256" s="244"/>
      <c r="BZ256" s="244"/>
      <c r="CA256" s="244"/>
      <c r="CB256" s="244"/>
      <c r="CC256" s="244"/>
      <c r="CD256" s="244"/>
    </row>
    <row r="257" spans="1:82" s="253" customFormat="1" x14ac:dyDescent="0.2">
      <c r="A257" s="244"/>
      <c r="B257" s="244"/>
      <c r="C257" s="244"/>
      <c r="D257" s="244"/>
      <c r="E257" s="244"/>
      <c r="F257" s="244"/>
      <c r="G257" s="244"/>
      <c r="H257" s="244"/>
      <c r="I257" s="244"/>
      <c r="J257" s="244"/>
      <c r="K257" s="244"/>
      <c r="L257" s="244"/>
      <c r="M257" s="244"/>
      <c r="N257" s="244"/>
      <c r="O257" s="244"/>
      <c r="P257" s="244"/>
      <c r="Q257" s="244"/>
      <c r="R257" s="244"/>
      <c r="S257" s="244"/>
      <c r="T257" s="244"/>
      <c r="U257" s="244"/>
      <c r="V257" s="244"/>
      <c r="W257" s="244"/>
      <c r="X257" s="244"/>
      <c r="Y257" s="244"/>
      <c r="Z257" s="244"/>
      <c r="AA257" s="244"/>
      <c r="AB257" s="244"/>
      <c r="AC257" s="244"/>
      <c r="AD257" s="244"/>
      <c r="AE257" s="244"/>
      <c r="AF257" s="244"/>
      <c r="AG257" s="244"/>
      <c r="AH257" s="244"/>
      <c r="BZ257" s="244"/>
      <c r="CA257" s="244"/>
      <c r="CB257" s="244"/>
      <c r="CC257" s="244"/>
      <c r="CD257" s="244"/>
    </row>
    <row r="258" spans="1:82" s="253" customFormat="1" x14ac:dyDescent="0.2">
      <c r="A258" s="244"/>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c r="AA258" s="244"/>
      <c r="AB258" s="244"/>
      <c r="AC258" s="244"/>
      <c r="AD258" s="244"/>
      <c r="AE258" s="244"/>
      <c r="AF258" s="244"/>
      <c r="AG258" s="244"/>
      <c r="AH258" s="244"/>
      <c r="BZ258" s="244"/>
      <c r="CA258" s="244"/>
      <c r="CB258" s="244"/>
      <c r="CC258" s="244"/>
      <c r="CD258" s="244"/>
    </row>
    <row r="259" spans="1:82" s="253" customFormat="1" x14ac:dyDescent="0.2">
      <c r="A259" s="244"/>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c r="Y259" s="244"/>
      <c r="Z259" s="244"/>
      <c r="AA259" s="244"/>
      <c r="AB259" s="244"/>
      <c r="AC259" s="244"/>
      <c r="AD259" s="244"/>
      <c r="AE259" s="244"/>
      <c r="AF259" s="244"/>
      <c r="AG259" s="244"/>
      <c r="AH259" s="244"/>
      <c r="BZ259" s="244"/>
      <c r="CA259" s="244"/>
      <c r="CB259" s="244"/>
      <c r="CC259" s="244"/>
      <c r="CD259" s="244"/>
    </row>
    <row r="260" spans="1:82" s="253" customFormat="1" x14ac:dyDescent="0.2">
      <c r="A260" s="244"/>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44"/>
      <c r="AE260" s="244"/>
      <c r="AF260" s="244"/>
      <c r="AG260" s="244"/>
      <c r="AH260" s="244"/>
      <c r="BZ260" s="244"/>
      <c r="CA260" s="244"/>
      <c r="CB260" s="244"/>
      <c r="CC260" s="244"/>
      <c r="CD260" s="244"/>
    </row>
    <row r="261" spans="1:82" s="253" customFormat="1" x14ac:dyDescent="0.2">
      <c r="A261" s="244"/>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c r="AA261" s="244"/>
      <c r="AB261" s="244"/>
      <c r="AC261" s="244"/>
      <c r="AD261" s="244"/>
      <c r="AE261" s="244"/>
      <c r="AF261" s="244"/>
      <c r="AG261" s="244"/>
      <c r="AH261" s="244"/>
      <c r="BZ261" s="244"/>
      <c r="CA261" s="244"/>
      <c r="CB261" s="244"/>
      <c r="CC261" s="244"/>
      <c r="CD261" s="244"/>
    </row>
    <row r="262" spans="1:82" s="253" customFormat="1" x14ac:dyDescent="0.2">
      <c r="A262" s="244"/>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c r="AA262" s="244"/>
      <c r="AB262" s="244"/>
      <c r="AC262" s="244"/>
      <c r="AD262" s="244"/>
      <c r="AE262" s="244"/>
      <c r="AF262" s="244"/>
      <c r="AG262" s="244"/>
      <c r="AH262" s="244"/>
      <c r="BZ262" s="244"/>
      <c r="CA262" s="244"/>
      <c r="CB262" s="244"/>
      <c r="CC262" s="244"/>
      <c r="CD262" s="244"/>
    </row>
    <row r="263" spans="1:82" s="253" customFormat="1" x14ac:dyDescent="0.2">
      <c r="A263" s="244"/>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c r="AA263" s="244"/>
      <c r="AB263" s="244"/>
      <c r="AC263" s="244"/>
      <c r="AD263" s="244"/>
      <c r="AE263" s="244"/>
      <c r="AF263" s="244"/>
      <c r="AG263" s="244"/>
      <c r="AH263" s="244"/>
      <c r="BZ263" s="244"/>
      <c r="CA263" s="244"/>
      <c r="CB263" s="244"/>
      <c r="CC263" s="244"/>
      <c r="CD263" s="244"/>
    </row>
    <row r="264" spans="1:82" s="253" customFormat="1" x14ac:dyDescent="0.2">
      <c r="A264" s="244"/>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c r="AA264" s="244"/>
      <c r="AB264" s="244"/>
      <c r="AC264" s="244"/>
      <c r="AD264" s="244"/>
      <c r="AE264" s="244"/>
      <c r="AF264" s="244"/>
      <c r="AG264" s="244"/>
      <c r="AH264" s="244"/>
      <c r="BZ264" s="244"/>
      <c r="CA264" s="244"/>
      <c r="CB264" s="244"/>
      <c r="CC264" s="244"/>
      <c r="CD264" s="244"/>
    </row>
    <row r="265" spans="1:82" s="253" customFormat="1" x14ac:dyDescent="0.2">
      <c r="A265" s="244"/>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c r="Y265" s="244"/>
      <c r="Z265" s="244"/>
      <c r="AA265" s="244"/>
      <c r="AB265" s="244"/>
      <c r="AC265" s="244"/>
      <c r="AD265" s="244"/>
      <c r="AE265" s="244"/>
      <c r="AF265" s="244"/>
      <c r="AG265" s="244"/>
      <c r="AH265" s="244"/>
      <c r="BZ265" s="244"/>
      <c r="CA265" s="244"/>
      <c r="CB265" s="244"/>
      <c r="CC265" s="244"/>
      <c r="CD265" s="244"/>
    </row>
    <row r="266" spans="1:82" s="253" customFormat="1" x14ac:dyDescent="0.2">
      <c r="A266" s="244"/>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c r="Y266" s="244"/>
      <c r="Z266" s="244"/>
      <c r="AA266" s="244"/>
      <c r="AB266" s="244"/>
      <c r="AC266" s="244"/>
      <c r="AD266" s="244"/>
      <c r="AE266" s="244"/>
      <c r="AF266" s="244"/>
      <c r="AG266" s="244"/>
      <c r="AH266" s="244"/>
      <c r="BZ266" s="244"/>
      <c r="CA266" s="244"/>
      <c r="CB266" s="244"/>
      <c r="CC266" s="244"/>
      <c r="CD266" s="244"/>
    </row>
    <row r="267" spans="1:82" s="253" customFormat="1" x14ac:dyDescent="0.2">
      <c r="A267" s="244"/>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c r="Y267" s="244"/>
      <c r="Z267" s="244"/>
      <c r="AA267" s="244"/>
      <c r="AB267" s="244"/>
      <c r="AC267" s="244"/>
      <c r="AD267" s="244"/>
      <c r="AE267" s="244"/>
      <c r="AF267" s="244"/>
      <c r="AG267" s="244"/>
      <c r="AH267" s="244"/>
      <c r="BZ267" s="244"/>
      <c r="CA267" s="244"/>
      <c r="CB267" s="244"/>
      <c r="CC267" s="244"/>
      <c r="CD267" s="244"/>
    </row>
    <row r="268" spans="1:82" s="253" customFormat="1" x14ac:dyDescent="0.2">
      <c r="A268" s="244"/>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c r="Y268" s="244"/>
      <c r="Z268" s="244"/>
      <c r="AA268" s="244"/>
      <c r="AB268" s="244"/>
      <c r="AC268" s="244"/>
      <c r="AD268" s="244"/>
      <c r="AE268" s="244"/>
      <c r="AF268" s="244"/>
      <c r="AG268" s="244"/>
      <c r="AH268" s="244"/>
      <c r="BZ268" s="244"/>
      <c r="CA268" s="244"/>
      <c r="CB268" s="244"/>
      <c r="CC268" s="244"/>
      <c r="CD268" s="244"/>
    </row>
    <row r="269" spans="1:82" s="253" customFormat="1" x14ac:dyDescent="0.2">
      <c r="A269" s="244"/>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44"/>
      <c r="AE269" s="244"/>
      <c r="AF269" s="244"/>
      <c r="AG269" s="244"/>
      <c r="AH269" s="244"/>
      <c r="BZ269" s="244"/>
      <c r="CA269" s="244"/>
      <c r="CB269" s="244"/>
      <c r="CC269" s="244"/>
      <c r="CD269" s="244"/>
    </row>
    <row r="270" spans="1:82" s="253" customFormat="1" x14ac:dyDescent="0.2">
      <c r="A270" s="244"/>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44"/>
      <c r="AE270" s="244"/>
      <c r="AF270" s="244"/>
      <c r="AG270" s="244"/>
      <c r="AH270" s="244"/>
      <c r="BZ270" s="244"/>
      <c r="CA270" s="244"/>
      <c r="CB270" s="244"/>
      <c r="CC270" s="244"/>
      <c r="CD270" s="244"/>
    </row>
    <row r="271" spans="1:82" s="253" customFormat="1" x14ac:dyDescent="0.2">
      <c r="A271" s="244"/>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c r="AA271" s="244"/>
      <c r="AB271" s="244"/>
      <c r="AC271" s="244"/>
      <c r="AD271" s="244"/>
      <c r="AE271" s="244"/>
      <c r="AF271" s="244"/>
      <c r="AG271" s="244"/>
      <c r="AH271" s="244"/>
      <c r="BZ271" s="244"/>
      <c r="CA271" s="244"/>
      <c r="CB271" s="244"/>
      <c r="CC271" s="244"/>
      <c r="CD271" s="244"/>
    </row>
    <row r="272" spans="1:82" s="253" customFormat="1" x14ac:dyDescent="0.2">
      <c r="A272" s="244"/>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c r="AA272" s="244"/>
      <c r="AB272" s="244"/>
      <c r="AC272" s="244"/>
      <c r="AD272" s="244"/>
      <c r="AE272" s="244"/>
      <c r="AF272" s="244"/>
      <c r="AG272" s="244"/>
      <c r="AH272" s="244"/>
      <c r="BZ272" s="244"/>
      <c r="CA272" s="244"/>
      <c r="CB272" s="244"/>
      <c r="CC272" s="244"/>
      <c r="CD272" s="244"/>
    </row>
    <row r="273" spans="1:82" s="253" customFormat="1" x14ac:dyDescent="0.2">
      <c r="A273" s="244"/>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c r="AA273" s="244"/>
      <c r="AB273" s="244"/>
      <c r="AC273" s="244"/>
      <c r="AD273" s="244"/>
      <c r="AE273" s="244"/>
      <c r="AF273" s="244"/>
      <c r="AG273" s="244"/>
      <c r="AH273" s="244"/>
      <c r="BZ273" s="244"/>
      <c r="CA273" s="244"/>
      <c r="CB273" s="244"/>
      <c r="CC273" s="244"/>
      <c r="CD273" s="244"/>
    </row>
    <row r="274" spans="1:82" s="253" customFormat="1" x14ac:dyDescent="0.2">
      <c r="A274" s="244"/>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c r="Y274" s="244"/>
      <c r="Z274" s="244"/>
      <c r="AA274" s="244"/>
      <c r="AB274" s="244"/>
      <c r="AC274" s="244"/>
      <c r="AD274" s="244"/>
      <c r="AE274" s="244"/>
      <c r="AF274" s="244"/>
      <c r="AG274" s="244"/>
      <c r="AH274" s="244"/>
      <c r="BZ274" s="244"/>
      <c r="CA274" s="244"/>
      <c r="CB274" s="244"/>
      <c r="CC274" s="244"/>
      <c r="CD274" s="244"/>
    </row>
    <row r="275" spans="1:82" s="253" customFormat="1" x14ac:dyDescent="0.2">
      <c r="A275" s="244"/>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c r="Y275" s="244"/>
      <c r="Z275" s="244"/>
      <c r="AA275" s="244"/>
      <c r="AB275" s="244"/>
      <c r="AC275" s="244"/>
      <c r="AD275" s="244"/>
      <c r="AE275" s="244"/>
      <c r="AF275" s="244"/>
      <c r="AG275" s="244"/>
      <c r="AH275" s="244"/>
      <c r="BZ275" s="244"/>
      <c r="CA275" s="244"/>
      <c r="CB275" s="244"/>
      <c r="CC275" s="244"/>
      <c r="CD275" s="244"/>
    </row>
    <row r="276" spans="1:82" s="253" customFormat="1" x14ac:dyDescent="0.2">
      <c r="A276" s="244"/>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c r="AA276" s="244"/>
      <c r="AB276" s="244"/>
      <c r="AC276" s="244"/>
      <c r="AD276" s="244"/>
      <c r="AE276" s="244"/>
      <c r="AF276" s="244"/>
      <c r="AG276" s="244"/>
      <c r="AH276" s="244"/>
      <c r="BZ276" s="244"/>
      <c r="CA276" s="244"/>
      <c r="CB276" s="244"/>
      <c r="CC276" s="244"/>
      <c r="CD276" s="244"/>
    </row>
    <row r="277" spans="1:82" s="253" customFormat="1" x14ac:dyDescent="0.2">
      <c r="A277" s="244"/>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c r="Y277" s="244"/>
      <c r="Z277" s="244"/>
      <c r="AA277" s="244"/>
      <c r="AB277" s="244"/>
      <c r="AC277" s="244"/>
      <c r="AD277" s="244"/>
      <c r="AE277" s="244"/>
      <c r="AF277" s="244"/>
      <c r="AG277" s="244"/>
      <c r="AH277" s="244"/>
      <c r="BZ277" s="244"/>
      <c r="CA277" s="244"/>
      <c r="CB277" s="244"/>
      <c r="CC277" s="244"/>
      <c r="CD277" s="244"/>
    </row>
    <row r="278" spans="1:82" s="253" customFormat="1" x14ac:dyDescent="0.2">
      <c r="A278" s="244"/>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c r="Y278" s="244"/>
      <c r="Z278" s="244"/>
      <c r="AA278" s="244"/>
      <c r="AB278" s="244"/>
      <c r="AC278" s="244"/>
      <c r="AD278" s="244"/>
      <c r="AE278" s="244"/>
      <c r="AF278" s="244"/>
      <c r="AG278" s="244"/>
      <c r="AH278" s="244"/>
      <c r="BZ278" s="244"/>
      <c r="CA278" s="244"/>
      <c r="CB278" s="244"/>
      <c r="CC278" s="244"/>
      <c r="CD278" s="244"/>
    </row>
    <row r="279" spans="1:82" s="253" customFormat="1" x14ac:dyDescent="0.2">
      <c r="A279" s="244"/>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c r="Y279" s="244"/>
      <c r="Z279" s="244"/>
      <c r="AA279" s="244"/>
      <c r="AB279" s="244"/>
      <c r="AC279" s="244"/>
      <c r="AD279" s="244"/>
      <c r="AE279" s="244"/>
      <c r="AF279" s="244"/>
      <c r="AG279" s="244"/>
      <c r="AH279" s="244"/>
      <c r="BZ279" s="244"/>
      <c r="CA279" s="244"/>
      <c r="CB279" s="244"/>
      <c r="CC279" s="244"/>
      <c r="CD279" s="244"/>
    </row>
    <row r="280" spans="1:82" s="253" customFormat="1" x14ac:dyDescent="0.2">
      <c r="A280" s="244"/>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c r="Y280" s="244"/>
      <c r="Z280" s="244"/>
      <c r="AA280" s="244"/>
      <c r="AB280" s="244"/>
      <c r="AC280" s="244"/>
      <c r="AD280" s="244"/>
      <c r="AE280" s="244"/>
      <c r="AF280" s="244"/>
      <c r="AG280" s="244"/>
      <c r="AH280" s="244"/>
      <c r="BZ280" s="244"/>
      <c r="CA280" s="244"/>
      <c r="CB280" s="244"/>
      <c r="CC280" s="244"/>
      <c r="CD280" s="244"/>
    </row>
    <row r="281" spans="1:82" s="253" customFormat="1" x14ac:dyDescent="0.2">
      <c r="A281" s="244"/>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c r="AA281" s="244"/>
      <c r="AB281" s="244"/>
      <c r="AC281" s="244"/>
      <c r="AD281" s="244"/>
      <c r="AE281" s="244"/>
      <c r="AF281" s="244"/>
      <c r="AG281" s="244"/>
      <c r="AH281" s="244"/>
      <c r="BZ281" s="244"/>
      <c r="CA281" s="244"/>
      <c r="CB281" s="244"/>
      <c r="CC281" s="244"/>
      <c r="CD281" s="244"/>
    </row>
    <row r="282" spans="1:82" s="253" customFormat="1" x14ac:dyDescent="0.2">
      <c r="A282" s="244"/>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c r="AA282" s="244"/>
      <c r="AB282" s="244"/>
      <c r="AC282" s="244"/>
      <c r="AD282" s="244"/>
      <c r="AE282" s="244"/>
      <c r="AF282" s="244"/>
      <c r="AG282" s="244"/>
      <c r="AH282" s="244"/>
      <c r="BZ282" s="244"/>
      <c r="CA282" s="244"/>
      <c r="CB282" s="244"/>
      <c r="CC282" s="244"/>
      <c r="CD282" s="244"/>
    </row>
    <row r="283" spans="1:82" s="253" customFormat="1" x14ac:dyDescent="0.2">
      <c r="A283" s="244"/>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c r="AA283" s="244"/>
      <c r="AB283" s="244"/>
      <c r="AC283" s="244"/>
      <c r="AD283" s="244"/>
      <c r="AE283" s="244"/>
      <c r="AF283" s="244"/>
      <c r="AG283" s="244"/>
      <c r="AH283" s="244"/>
      <c r="BZ283" s="244"/>
      <c r="CA283" s="244"/>
      <c r="CB283" s="244"/>
      <c r="CC283" s="244"/>
      <c r="CD283" s="244"/>
    </row>
    <row r="284" spans="1:82" s="253" customFormat="1" x14ac:dyDescent="0.2">
      <c r="A284" s="244"/>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c r="AA284" s="244"/>
      <c r="AB284" s="244"/>
      <c r="AC284" s="244"/>
      <c r="AD284" s="244"/>
      <c r="AE284" s="244"/>
      <c r="AF284" s="244"/>
      <c r="AG284" s="244"/>
      <c r="AH284" s="244"/>
      <c r="BZ284" s="244"/>
      <c r="CA284" s="244"/>
      <c r="CB284" s="244"/>
      <c r="CC284" s="244"/>
      <c r="CD284" s="244"/>
    </row>
    <row r="285" spans="1:82" s="253" customFormat="1" x14ac:dyDescent="0.2">
      <c r="A285" s="244"/>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244"/>
      <c r="AD285" s="244"/>
      <c r="AE285" s="244"/>
      <c r="AF285" s="244"/>
      <c r="AG285" s="244"/>
      <c r="AH285" s="244"/>
      <c r="BZ285" s="244"/>
      <c r="CA285" s="244"/>
      <c r="CB285" s="244"/>
      <c r="CC285" s="244"/>
      <c r="CD285" s="244"/>
    </row>
    <row r="286" spans="1:82" s="253" customFormat="1" x14ac:dyDescent="0.2">
      <c r="A286" s="244"/>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c r="AA286" s="244"/>
      <c r="AB286" s="244"/>
      <c r="AC286" s="244"/>
      <c r="AD286" s="244"/>
      <c r="AE286" s="244"/>
      <c r="AF286" s="244"/>
      <c r="AG286" s="244"/>
      <c r="AH286" s="244"/>
      <c r="BZ286" s="244"/>
      <c r="CA286" s="244"/>
      <c r="CB286" s="244"/>
      <c r="CC286" s="244"/>
      <c r="CD286" s="244"/>
    </row>
    <row r="287" spans="1:82" s="253" customFormat="1" x14ac:dyDescent="0.2">
      <c r="A287" s="244"/>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c r="Y287" s="244"/>
      <c r="Z287" s="244"/>
      <c r="AA287" s="244"/>
      <c r="AB287" s="244"/>
      <c r="AC287" s="244"/>
      <c r="AD287" s="244"/>
      <c r="AE287" s="244"/>
      <c r="AF287" s="244"/>
      <c r="AG287" s="244"/>
      <c r="AH287" s="244"/>
      <c r="BZ287" s="244"/>
      <c r="CA287" s="244"/>
      <c r="CB287" s="244"/>
      <c r="CC287" s="244"/>
      <c r="CD287" s="244"/>
    </row>
    <row r="288" spans="1:82" s="253" customFormat="1" x14ac:dyDescent="0.2">
      <c r="A288" s="244"/>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4"/>
      <c r="Z288" s="244"/>
      <c r="AA288" s="244"/>
      <c r="AB288" s="244"/>
      <c r="AC288" s="244"/>
      <c r="AD288" s="244"/>
      <c r="AE288" s="244"/>
      <c r="AF288" s="244"/>
      <c r="AG288" s="244"/>
      <c r="AH288" s="244"/>
      <c r="BZ288" s="244"/>
      <c r="CA288" s="244"/>
      <c r="CB288" s="244"/>
      <c r="CC288" s="244"/>
      <c r="CD288" s="244"/>
    </row>
    <row r="289" spans="1:82" s="253" customFormat="1" x14ac:dyDescent="0.2">
      <c r="A289" s="244"/>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c r="Y289" s="244"/>
      <c r="Z289" s="244"/>
      <c r="AA289" s="244"/>
      <c r="AB289" s="244"/>
      <c r="AC289" s="244"/>
      <c r="AD289" s="244"/>
      <c r="AE289" s="244"/>
      <c r="AF289" s="244"/>
      <c r="AG289" s="244"/>
      <c r="AH289" s="244"/>
      <c r="BZ289" s="244"/>
      <c r="CA289" s="244"/>
      <c r="CB289" s="244"/>
      <c r="CC289" s="244"/>
      <c r="CD289" s="244"/>
    </row>
    <row r="290" spans="1:82" s="253" customFormat="1" x14ac:dyDescent="0.2">
      <c r="A290" s="244"/>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c r="AA290" s="244"/>
      <c r="AB290" s="244"/>
      <c r="AC290" s="244"/>
      <c r="AD290" s="244"/>
      <c r="AE290" s="244"/>
      <c r="AF290" s="244"/>
      <c r="AG290" s="244"/>
      <c r="AH290" s="244"/>
      <c r="BZ290" s="244"/>
      <c r="CA290" s="244"/>
      <c r="CB290" s="244"/>
      <c r="CC290" s="244"/>
      <c r="CD290" s="244"/>
    </row>
    <row r="291" spans="1:82" s="253" customFormat="1" x14ac:dyDescent="0.2">
      <c r="A291" s="244"/>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c r="AA291" s="244"/>
      <c r="AB291" s="244"/>
      <c r="AC291" s="244"/>
      <c r="AD291" s="244"/>
      <c r="AE291" s="244"/>
      <c r="AF291" s="244"/>
      <c r="AG291" s="244"/>
      <c r="AH291" s="244"/>
      <c r="BZ291" s="244"/>
      <c r="CA291" s="244"/>
      <c r="CB291" s="244"/>
      <c r="CC291" s="244"/>
      <c r="CD291" s="244"/>
    </row>
    <row r="292" spans="1:82" s="253" customFormat="1" x14ac:dyDescent="0.2">
      <c r="A292" s="244"/>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c r="AA292" s="244"/>
      <c r="AB292" s="244"/>
      <c r="AC292" s="244"/>
      <c r="AD292" s="244"/>
      <c r="AE292" s="244"/>
      <c r="AF292" s="244"/>
      <c r="AG292" s="244"/>
      <c r="AH292" s="244"/>
      <c r="BZ292" s="244"/>
      <c r="CA292" s="244"/>
      <c r="CB292" s="244"/>
      <c r="CC292" s="244"/>
      <c r="CD292" s="244"/>
    </row>
    <row r="293" spans="1:82" s="253" customFormat="1" x14ac:dyDescent="0.2">
      <c r="A293" s="244"/>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44"/>
      <c r="AE293" s="244"/>
      <c r="AF293" s="244"/>
      <c r="AG293" s="244"/>
      <c r="AH293" s="244"/>
      <c r="BZ293" s="244"/>
      <c r="CA293" s="244"/>
      <c r="CB293" s="244"/>
      <c r="CC293" s="244"/>
      <c r="CD293" s="244"/>
    </row>
    <row r="294" spans="1:82" s="253" customFormat="1" x14ac:dyDescent="0.2">
      <c r="A294" s="244"/>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c r="AA294" s="244"/>
      <c r="AB294" s="244"/>
      <c r="AC294" s="244"/>
      <c r="AD294" s="244"/>
      <c r="AE294" s="244"/>
      <c r="AF294" s="244"/>
      <c r="AG294" s="244"/>
      <c r="AH294" s="244"/>
      <c r="BZ294" s="244"/>
      <c r="CA294" s="244"/>
      <c r="CB294" s="244"/>
      <c r="CC294" s="244"/>
      <c r="CD294" s="244"/>
    </row>
    <row r="295" spans="1:82" s="253" customFormat="1" x14ac:dyDescent="0.2">
      <c r="A295" s="244"/>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244"/>
      <c r="AD295" s="244"/>
      <c r="AE295" s="244"/>
      <c r="AF295" s="244"/>
      <c r="AG295" s="244"/>
      <c r="AH295" s="244"/>
      <c r="BZ295" s="244"/>
      <c r="CA295" s="244"/>
      <c r="CB295" s="244"/>
      <c r="CC295" s="244"/>
      <c r="CD295" s="244"/>
    </row>
    <row r="296" spans="1:82" s="253" customFormat="1" x14ac:dyDescent="0.2">
      <c r="A296" s="244"/>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c r="AA296" s="244"/>
      <c r="AB296" s="244"/>
      <c r="AC296" s="244"/>
      <c r="AD296" s="244"/>
      <c r="AE296" s="244"/>
      <c r="AF296" s="244"/>
      <c r="AG296" s="244"/>
      <c r="AH296" s="244"/>
      <c r="BZ296" s="244"/>
      <c r="CA296" s="244"/>
      <c r="CB296" s="244"/>
      <c r="CC296" s="244"/>
      <c r="CD296" s="244"/>
    </row>
    <row r="297" spans="1:82" s="253" customFormat="1" x14ac:dyDescent="0.2">
      <c r="A297" s="244"/>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c r="Y297" s="244"/>
      <c r="Z297" s="244"/>
      <c r="AA297" s="244"/>
      <c r="AB297" s="244"/>
      <c r="AC297" s="244"/>
      <c r="AD297" s="244"/>
      <c r="AE297" s="244"/>
      <c r="AF297" s="244"/>
      <c r="AG297" s="244"/>
      <c r="AH297" s="244"/>
      <c r="BZ297" s="244"/>
      <c r="CA297" s="244"/>
      <c r="CB297" s="244"/>
      <c r="CC297" s="244"/>
      <c r="CD297" s="244"/>
    </row>
    <row r="298" spans="1:82" s="253" customFormat="1" x14ac:dyDescent="0.2">
      <c r="A298" s="244"/>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BZ298" s="244"/>
      <c r="CA298" s="244"/>
      <c r="CB298" s="244"/>
      <c r="CC298" s="244"/>
      <c r="CD298" s="244"/>
    </row>
    <row r="299" spans="1:82" s="253" customFormat="1" x14ac:dyDescent="0.2">
      <c r="A299" s="244"/>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c r="Y299" s="244"/>
      <c r="Z299" s="244"/>
      <c r="AA299" s="244"/>
      <c r="AB299" s="244"/>
      <c r="AC299" s="244"/>
      <c r="AD299" s="244"/>
      <c r="AE299" s="244"/>
      <c r="AF299" s="244"/>
      <c r="AG299" s="244"/>
      <c r="AH299" s="244"/>
      <c r="BZ299" s="244"/>
      <c r="CA299" s="244"/>
      <c r="CB299" s="244"/>
      <c r="CC299" s="244"/>
      <c r="CD299" s="244"/>
    </row>
    <row r="300" spans="1:82" s="253" customFormat="1" x14ac:dyDescent="0.2">
      <c r="A300" s="244"/>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c r="Y300" s="244"/>
      <c r="Z300" s="244"/>
      <c r="AA300" s="244"/>
      <c r="AB300" s="244"/>
      <c r="AC300" s="244"/>
      <c r="AD300" s="244"/>
      <c r="AE300" s="244"/>
      <c r="AF300" s="244"/>
      <c r="AG300" s="244"/>
      <c r="AH300" s="244"/>
      <c r="BZ300" s="244"/>
      <c r="CA300" s="244"/>
      <c r="CB300" s="244"/>
      <c r="CC300" s="244"/>
      <c r="CD300" s="244"/>
    </row>
    <row r="301" spans="1:82" s="253" customFormat="1" x14ac:dyDescent="0.2">
      <c r="A301" s="244"/>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c r="AA301" s="244"/>
      <c r="AB301" s="244"/>
      <c r="AC301" s="244"/>
      <c r="AD301" s="244"/>
      <c r="AE301" s="244"/>
      <c r="AF301" s="244"/>
      <c r="AG301" s="244"/>
      <c r="AH301" s="244"/>
      <c r="BZ301" s="244"/>
      <c r="CA301" s="244"/>
      <c r="CB301" s="244"/>
      <c r="CC301" s="244"/>
      <c r="CD301" s="244"/>
    </row>
    <row r="302" spans="1:82" s="253" customFormat="1" x14ac:dyDescent="0.2">
      <c r="A302" s="244"/>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c r="Y302" s="244"/>
      <c r="Z302" s="244"/>
      <c r="AA302" s="244"/>
      <c r="AB302" s="244"/>
      <c r="AC302" s="244"/>
      <c r="AD302" s="244"/>
      <c r="AE302" s="244"/>
      <c r="AF302" s="244"/>
      <c r="AG302" s="244"/>
      <c r="AH302" s="244"/>
      <c r="BZ302" s="244"/>
      <c r="CA302" s="244"/>
      <c r="CB302" s="244"/>
      <c r="CC302" s="244"/>
      <c r="CD302" s="244"/>
    </row>
    <row r="303" spans="1:82" s="253" customFormat="1" x14ac:dyDescent="0.2">
      <c r="A303" s="244"/>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c r="Y303" s="244"/>
      <c r="Z303" s="244"/>
      <c r="AA303" s="244"/>
      <c r="AB303" s="244"/>
      <c r="AC303" s="244"/>
      <c r="AD303" s="244"/>
      <c r="AE303" s="244"/>
      <c r="AF303" s="244"/>
      <c r="AG303" s="244"/>
      <c r="AH303" s="244"/>
      <c r="BZ303" s="244"/>
      <c r="CA303" s="244"/>
      <c r="CB303" s="244"/>
      <c r="CC303" s="244"/>
      <c r="CD303" s="244"/>
    </row>
    <row r="304" spans="1:82" s="253" customFormat="1" x14ac:dyDescent="0.2">
      <c r="A304" s="244"/>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c r="AA304" s="244"/>
      <c r="AB304" s="244"/>
      <c r="AC304" s="244"/>
      <c r="AD304" s="244"/>
      <c r="AE304" s="244"/>
      <c r="AF304" s="244"/>
      <c r="AG304" s="244"/>
      <c r="AH304" s="244"/>
      <c r="BZ304" s="244"/>
      <c r="CA304" s="244"/>
      <c r="CB304" s="244"/>
      <c r="CC304" s="244"/>
      <c r="CD304" s="244"/>
    </row>
    <row r="305" spans="1:82" s="253" customFormat="1" x14ac:dyDescent="0.2">
      <c r="A305" s="244"/>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c r="Y305" s="244"/>
      <c r="Z305" s="244"/>
      <c r="AA305" s="244"/>
      <c r="AB305" s="244"/>
      <c r="AC305" s="244"/>
      <c r="AD305" s="244"/>
      <c r="AE305" s="244"/>
      <c r="AF305" s="244"/>
      <c r="AG305" s="244"/>
      <c r="AH305" s="244"/>
      <c r="BZ305" s="244"/>
      <c r="CA305" s="244"/>
      <c r="CB305" s="244"/>
      <c r="CC305" s="244"/>
      <c r="CD305" s="244"/>
    </row>
    <row r="306" spans="1:82" s="253" customFormat="1" x14ac:dyDescent="0.2">
      <c r="A306" s="244"/>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c r="AA306" s="244"/>
      <c r="AB306" s="244"/>
      <c r="AC306" s="244"/>
      <c r="AD306" s="244"/>
      <c r="AE306" s="244"/>
      <c r="AF306" s="244"/>
      <c r="AG306" s="244"/>
      <c r="AH306" s="244"/>
      <c r="BZ306" s="244"/>
      <c r="CA306" s="244"/>
      <c r="CB306" s="244"/>
      <c r="CC306" s="244"/>
      <c r="CD306" s="244"/>
    </row>
    <row r="307" spans="1:82" s="253" customFormat="1" x14ac:dyDescent="0.2">
      <c r="A307" s="244"/>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c r="Y307" s="244"/>
      <c r="Z307" s="244"/>
      <c r="AA307" s="244"/>
      <c r="AB307" s="244"/>
      <c r="AC307" s="244"/>
      <c r="AD307" s="244"/>
      <c r="AE307" s="244"/>
      <c r="AF307" s="244"/>
      <c r="AG307" s="244"/>
      <c r="AH307" s="244"/>
      <c r="BZ307" s="244"/>
      <c r="CA307" s="244"/>
      <c r="CB307" s="244"/>
      <c r="CC307" s="244"/>
      <c r="CD307" s="244"/>
    </row>
    <row r="308" spans="1:82" s="253" customFormat="1" x14ac:dyDescent="0.2">
      <c r="A308" s="244"/>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c r="Y308" s="244"/>
      <c r="Z308" s="244"/>
      <c r="AA308" s="244"/>
      <c r="AB308" s="244"/>
      <c r="AC308" s="244"/>
      <c r="AD308" s="244"/>
      <c r="AE308" s="244"/>
      <c r="AF308" s="244"/>
      <c r="AG308" s="244"/>
      <c r="AH308" s="244"/>
      <c r="BZ308" s="244"/>
      <c r="CA308" s="244"/>
      <c r="CB308" s="244"/>
      <c r="CC308" s="244"/>
      <c r="CD308" s="244"/>
    </row>
    <row r="309" spans="1:82" s="253" customFormat="1" x14ac:dyDescent="0.2">
      <c r="A309" s="244"/>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c r="Y309" s="244"/>
      <c r="Z309" s="244"/>
      <c r="AA309" s="244"/>
      <c r="AB309" s="244"/>
      <c r="AC309" s="244"/>
      <c r="AD309" s="244"/>
      <c r="AE309" s="244"/>
      <c r="AF309" s="244"/>
      <c r="AG309" s="244"/>
      <c r="AH309" s="244"/>
      <c r="BZ309" s="244"/>
      <c r="CA309" s="244"/>
      <c r="CB309" s="244"/>
      <c r="CC309" s="244"/>
      <c r="CD309" s="244"/>
    </row>
    <row r="310" spans="1:82" s="253" customFormat="1" x14ac:dyDescent="0.2">
      <c r="A310" s="244"/>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c r="Y310" s="244"/>
      <c r="Z310" s="244"/>
      <c r="AA310" s="244"/>
      <c r="AB310" s="244"/>
      <c r="AC310" s="244"/>
      <c r="AD310" s="244"/>
      <c r="AE310" s="244"/>
      <c r="AF310" s="244"/>
      <c r="AG310" s="244"/>
      <c r="AH310" s="244"/>
      <c r="BZ310" s="244"/>
      <c r="CA310" s="244"/>
      <c r="CB310" s="244"/>
      <c r="CC310" s="244"/>
      <c r="CD310" s="244"/>
    </row>
    <row r="311" spans="1:82" s="253" customFormat="1" x14ac:dyDescent="0.2">
      <c r="A311" s="244"/>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c r="Y311" s="244"/>
      <c r="Z311" s="244"/>
      <c r="AA311" s="244"/>
      <c r="AB311" s="244"/>
      <c r="AC311" s="244"/>
      <c r="AD311" s="244"/>
      <c r="AE311" s="244"/>
      <c r="AF311" s="244"/>
      <c r="AG311" s="244"/>
      <c r="AH311" s="244"/>
      <c r="BZ311" s="244"/>
      <c r="CA311" s="244"/>
      <c r="CB311" s="244"/>
      <c r="CC311" s="244"/>
      <c r="CD311" s="244"/>
    </row>
    <row r="312" spans="1:82" s="253" customFormat="1" x14ac:dyDescent="0.2">
      <c r="A312" s="244"/>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c r="Y312" s="244"/>
      <c r="Z312" s="244"/>
      <c r="AA312" s="244"/>
      <c r="AB312" s="244"/>
      <c r="AC312" s="244"/>
      <c r="AD312" s="244"/>
      <c r="AE312" s="244"/>
      <c r="AF312" s="244"/>
      <c r="AG312" s="244"/>
      <c r="AH312" s="244"/>
      <c r="BZ312" s="244"/>
      <c r="CA312" s="244"/>
      <c r="CB312" s="244"/>
      <c r="CC312" s="244"/>
      <c r="CD312" s="244"/>
    </row>
    <row r="313" spans="1:82" s="253" customFormat="1" x14ac:dyDescent="0.2">
      <c r="A313" s="244"/>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c r="Y313" s="244"/>
      <c r="Z313" s="244"/>
      <c r="AA313" s="244"/>
      <c r="AB313" s="244"/>
      <c r="AC313" s="244"/>
      <c r="AD313" s="244"/>
      <c r="AE313" s="244"/>
      <c r="AF313" s="244"/>
      <c r="AG313" s="244"/>
      <c r="AH313" s="244"/>
      <c r="BZ313" s="244"/>
      <c r="CA313" s="244"/>
      <c r="CB313" s="244"/>
      <c r="CC313" s="244"/>
      <c r="CD313" s="244"/>
    </row>
    <row r="314" spans="1:82" s="253" customFormat="1" x14ac:dyDescent="0.2">
      <c r="A314" s="244"/>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c r="Y314" s="244"/>
      <c r="Z314" s="244"/>
      <c r="AA314" s="244"/>
      <c r="AB314" s="244"/>
      <c r="AC314" s="244"/>
      <c r="AD314" s="244"/>
      <c r="AE314" s="244"/>
      <c r="AF314" s="244"/>
      <c r="AG314" s="244"/>
      <c r="AH314" s="244"/>
      <c r="BZ314" s="244"/>
      <c r="CA314" s="244"/>
      <c r="CB314" s="244"/>
      <c r="CC314" s="244"/>
      <c r="CD314" s="244"/>
    </row>
    <row r="315" spans="1:82" s="253" customFormat="1" x14ac:dyDescent="0.2">
      <c r="A315" s="244"/>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c r="Y315" s="244"/>
      <c r="Z315" s="244"/>
      <c r="AA315" s="244"/>
      <c r="AB315" s="244"/>
      <c r="AC315" s="244"/>
      <c r="AD315" s="244"/>
      <c r="AE315" s="244"/>
      <c r="AF315" s="244"/>
      <c r="AG315" s="244"/>
      <c r="AH315" s="244"/>
      <c r="BZ315" s="244"/>
      <c r="CA315" s="244"/>
      <c r="CB315" s="244"/>
      <c r="CC315" s="244"/>
      <c r="CD315" s="244"/>
    </row>
    <row r="316" spans="1:82" s="253" customFormat="1" x14ac:dyDescent="0.2">
      <c r="A316" s="244"/>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c r="Y316" s="244"/>
      <c r="Z316" s="244"/>
      <c r="AA316" s="244"/>
      <c r="AB316" s="244"/>
      <c r="AC316" s="244"/>
      <c r="AD316" s="244"/>
      <c r="AE316" s="244"/>
      <c r="AF316" s="244"/>
      <c r="AG316" s="244"/>
      <c r="AH316" s="244"/>
      <c r="BZ316" s="244"/>
      <c r="CA316" s="244"/>
      <c r="CB316" s="244"/>
      <c r="CC316" s="244"/>
      <c r="CD316" s="244"/>
    </row>
    <row r="317" spans="1:82" s="253" customFormat="1" x14ac:dyDescent="0.2">
      <c r="A317" s="244"/>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c r="Y317" s="244"/>
      <c r="Z317" s="244"/>
      <c r="AA317" s="244"/>
      <c r="AB317" s="244"/>
      <c r="AC317" s="244"/>
      <c r="AD317" s="244"/>
      <c r="AE317" s="244"/>
      <c r="AF317" s="244"/>
      <c r="AG317" s="244"/>
      <c r="AH317" s="244"/>
      <c r="BZ317" s="244"/>
      <c r="CA317" s="244"/>
      <c r="CB317" s="244"/>
      <c r="CC317" s="244"/>
      <c r="CD317" s="244"/>
    </row>
    <row r="318" spans="1:82" s="253" customFormat="1" x14ac:dyDescent="0.2">
      <c r="A318" s="244"/>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c r="Y318" s="244"/>
      <c r="Z318" s="244"/>
      <c r="AA318" s="244"/>
      <c r="AB318" s="244"/>
      <c r="AC318" s="244"/>
      <c r="AD318" s="244"/>
      <c r="AE318" s="244"/>
      <c r="AF318" s="244"/>
      <c r="AG318" s="244"/>
      <c r="AH318" s="244"/>
      <c r="BZ318" s="244"/>
      <c r="CA318" s="244"/>
      <c r="CB318" s="244"/>
      <c r="CC318" s="244"/>
      <c r="CD318" s="244"/>
    </row>
    <row r="319" spans="1:82" s="253" customFormat="1" x14ac:dyDescent="0.2">
      <c r="A319" s="244"/>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c r="Y319" s="244"/>
      <c r="Z319" s="244"/>
      <c r="AA319" s="244"/>
      <c r="AB319" s="244"/>
      <c r="AC319" s="244"/>
      <c r="AD319" s="244"/>
      <c r="AE319" s="244"/>
      <c r="AF319" s="244"/>
      <c r="AG319" s="244"/>
      <c r="AH319" s="244"/>
      <c r="BZ319" s="244"/>
      <c r="CA319" s="244"/>
      <c r="CB319" s="244"/>
      <c r="CC319" s="244"/>
      <c r="CD319" s="244"/>
    </row>
    <row r="320" spans="1:82" s="253" customFormat="1" x14ac:dyDescent="0.2">
      <c r="A320" s="244"/>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c r="AA320" s="244"/>
      <c r="AB320" s="244"/>
      <c r="AC320" s="244"/>
      <c r="AD320" s="244"/>
      <c r="AE320" s="244"/>
      <c r="AF320" s="244"/>
      <c r="AG320" s="244"/>
      <c r="AH320" s="244"/>
      <c r="BZ320" s="244"/>
      <c r="CA320" s="244"/>
      <c r="CB320" s="244"/>
      <c r="CC320" s="244"/>
      <c r="CD320" s="244"/>
    </row>
    <row r="321" spans="1:82" s="253" customFormat="1" x14ac:dyDescent="0.2">
      <c r="A321" s="244"/>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c r="AA321" s="244"/>
      <c r="AB321" s="244"/>
      <c r="AC321" s="244"/>
      <c r="AD321" s="244"/>
      <c r="AE321" s="244"/>
      <c r="AF321" s="244"/>
      <c r="AG321" s="244"/>
      <c r="AH321" s="244"/>
      <c r="BZ321" s="244"/>
      <c r="CA321" s="244"/>
      <c r="CB321" s="244"/>
      <c r="CC321" s="244"/>
      <c r="CD321" s="244"/>
    </row>
    <row r="322" spans="1:82" s="253" customFormat="1" x14ac:dyDescent="0.2">
      <c r="A322" s="244"/>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c r="AA322" s="244"/>
      <c r="AB322" s="244"/>
      <c r="AC322" s="244"/>
      <c r="AD322" s="244"/>
      <c r="AE322" s="244"/>
      <c r="AF322" s="244"/>
      <c r="AG322" s="244"/>
      <c r="AH322" s="244"/>
      <c r="BZ322" s="244"/>
      <c r="CA322" s="244"/>
      <c r="CB322" s="244"/>
      <c r="CC322" s="244"/>
      <c r="CD322" s="244"/>
    </row>
    <row r="323" spans="1:82" s="253" customFormat="1" x14ac:dyDescent="0.2">
      <c r="A323" s="244"/>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c r="Y323" s="244"/>
      <c r="Z323" s="244"/>
      <c r="AA323" s="244"/>
      <c r="AB323" s="244"/>
      <c r="AC323" s="244"/>
      <c r="AD323" s="244"/>
      <c r="AE323" s="244"/>
      <c r="AF323" s="244"/>
      <c r="AG323" s="244"/>
      <c r="AH323" s="244"/>
      <c r="BZ323" s="244"/>
      <c r="CA323" s="244"/>
      <c r="CB323" s="244"/>
      <c r="CC323" s="244"/>
      <c r="CD323" s="244"/>
    </row>
    <row r="324" spans="1:82" s="253" customFormat="1" x14ac:dyDescent="0.2">
      <c r="A324" s="244"/>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c r="Y324" s="244"/>
      <c r="Z324" s="244"/>
      <c r="AA324" s="244"/>
      <c r="AB324" s="244"/>
      <c r="AC324" s="244"/>
      <c r="AD324" s="244"/>
      <c r="AE324" s="244"/>
      <c r="AF324" s="244"/>
      <c r="AG324" s="244"/>
      <c r="AH324" s="244"/>
      <c r="BZ324" s="244"/>
      <c r="CA324" s="244"/>
      <c r="CB324" s="244"/>
      <c r="CC324" s="244"/>
      <c r="CD324" s="244"/>
    </row>
    <row r="325" spans="1:82" s="253" customFormat="1" x14ac:dyDescent="0.2">
      <c r="A325" s="244"/>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c r="AA325" s="244"/>
      <c r="AB325" s="244"/>
      <c r="AC325" s="244"/>
      <c r="AD325" s="244"/>
      <c r="AE325" s="244"/>
      <c r="AF325" s="244"/>
      <c r="AG325" s="244"/>
      <c r="AH325" s="244"/>
      <c r="BZ325" s="244"/>
      <c r="CA325" s="244"/>
      <c r="CB325" s="244"/>
      <c r="CC325" s="244"/>
      <c r="CD325" s="244"/>
    </row>
    <row r="326" spans="1:82" s="253" customFormat="1" x14ac:dyDescent="0.2">
      <c r="A326" s="244"/>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c r="Y326" s="244"/>
      <c r="Z326" s="244"/>
      <c r="AA326" s="244"/>
      <c r="AB326" s="244"/>
      <c r="AC326" s="244"/>
      <c r="AD326" s="244"/>
      <c r="AE326" s="244"/>
      <c r="AF326" s="244"/>
      <c r="AG326" s="244"/>
      <c r="AH326" s="244"/>
      <c r="BZ326" s="244"/>
      <c r="CA326" s="244"/>
      <c r="CB326" s="244"/>
      <c r="CC326" s="244"/>
      <c r="CD326" s="244"/>
    </row>
    <row r="327" spans="1:82" s="253" customFormat="1" x14ac:dyDescent="0.2">
      <c r="A327" s="244"/>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c r="Y327" s="244"/>
      <c r="Z327" s="244"/>
      <c r="AA327" s="244"/>
      <c r="AB327" s="244"/>
      <c r="AC327" s="244"/>
      <c r="AD327" s="244"/>
      <c r="AE327" s="244"/>
      <c r="AF327" s="244"/>
      <c r="AG327" s="244"/>
      <c r="AH327" s="244"/>
      <c r="BZ327" s="244"/>
      <c r="CA327" s="244"/>
      <c r="CB327" s="244"/>
      <c r="CC327" s="244"/>
      <c r="CD327" s="244"/>
    </row>
    <row r="328" spans="1:82" s="253" customFormat="1" x14ac:dyDescent="0.2">
      <c r="A328" s="244"/>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c r="Y328" s="244"/>
      <c r="Z328" s="244"/>
      <c r="AA328" s="244"/>
      <c r="AB328" s="244"/>
      <c r="AC328" s="244"/>
      <c r="AD328" s="244"/>
      <c r="AE328" s="244"/>
      <c r="AF328" s="244"/>
      <c r="AG328" s="244"/>
      <c r="AH328" s="244"/>
      <c r="BZ328" s="244"/>
      <c r="CA328" s="244"/>
      <c r="CB328" s="244"/>
      <c r="CC328" s="244"/>
      <c r="CD328" s="244"/>
    </row>
    <row r="329" spans="1:82" s="253" customFormat="1" x14ac:dyDescent="0.2">
      <c r="A329" s="244"/>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c r="Y329" s="244"/>
      <c r="Z329" s="244"/>
      <c r="AA329" s="244"/>
      <c r="AB329" s="244"/>
      <c r="AC329" s="244"/>
      <c r="AD329" s="244"/>
      <c r="AE329" s="244"/>
      <c r="AF329" s="244"/>
      <c r="AG329" s="244"/>
      <c r="AH329" s="244"/>
      <c r="BZ329" s="244"/>
      <c r="CA329" s="244"/>
      <c r="CB329" s="244"/>
      <c r="CC329" s="244"/>
      <c r="CD329" s="244"/>
    </row>
    <row r="330" spans="1:82" s="253" customFormat="1" x14ac:dyDescent="0.2">
      <c r="A330" s="244"/>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c r="Y330" s="244"/>
      <c r="Z330" s="244"/>
      <c r="AA330" s="244"/>
      <c r="AB330" s="244"/>
      <c r="AC330" s="244"/>
      <c r="AD330" s="244"/>
      <c r="AE330" s="244"/>
      <c r="AF330" s="244"/>
      <c r="AG330" s="244"/>
      <c r="AH330" s="244"/>
      <c r="BZ330" s="244"/>
      <c r="CA330" s="244"/>
      <c r="CB330" s="244"/>
      <c r="CC330" s="244"/>
      <c r="CD330" s="244"/>
    </row>
    <row r="331" spans="1:82" s="253" customFormat="1" x14ac:dyDescent="0.2">
      <c r="A331" s="244"/>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c r="AA331" s="244"/>
      <c r="AB331" s="244"/>
      <c r="AC331" s="244"/>
      <c r="AD331" s="244"/>
      <c r="AE331" s="244"/>
      <c r="AF331" s="244"/>
      <c r="AG331" s="244"/>
      <c r="AH331" s="244"/>
      <c r="BZ331" s="244"/>
      <c r="CA331" s="244"/>
      <c r="CB331" s="244"/>
      <c r="CC331" s="244"/>
      <c r="CD331" s="244"/>
    </row>
    <row r="332" spans="1:82" s="253" customFormat="1" x14ac:dyDescent="0.2">
      <c r="A332" s="244"/>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c r="Y332" s="244"/>
      <c r="Z332" s="244"/>
      <c r="AA332" s="244"/>
      <c r="AB332" s="244"/>
      <c r="AC332" s="244"/>
      <c r="AD332" s="244"/>
      <c r="AE332" s="244"/>
      <c r="AF332" s="244"/>
      <c r="AG332" s="244"/>
      <c r="AH332" s="244"/>
      <c r="BZ332" s="244"/>
      <c r="CA332" s="244"/>
      <c r="CB332" s="244"/>
      <c r="CC332" s="244"/>
      <c r="CD332" s="244"/>
    </row>
    <row r="333" spans="1:82" s="253" customFormat="1" x14ac:dyDescent="0.2">
      <c r="A333" s="244"/>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c r="Y333" s="244"/>
      <c r="Z333" s="244"/>
      <c r="AA333" s="244"/>
      <c r="AB333" s="244"/>
      <c r="AC333" s="244"/>
      <c r="AD333" s="244"/>
      <c r="AE333" s="244"/>
      <c r="AF333" s="244"/>
      <c r="AG333" s="244"/>
      <c r="AH333" s="244"/>
      <c r="BZ333" s="244"/>
      <c r="CA333" s="244"/>
      <c r="CB333" s="244"/>
      <c r="CC333" s="244"/>
      <c r="CD333" s="244"/>
    </row>
    <row r="334" spans="1:82" s="253" customFormat="1" x14ac:dyDescent="0.2">
      <c r="A334" s="244"/>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c r="Y334" s="244"/>
      <c r="Z334" s="244"/>
      <c r="AA334" s="244"/>
      <c r="AB334" s="244"/>
      <c r="AC334" s="244"/>
      <c r="AD334" s="244"/>
      <c r="AE334" s="244"/>
      <c r="AF334" s="244"/>
      <c r="AG334" s="244"/>
      <c r="AH334" s="244"/>
      <c r="BZ334" s="244"/>
      <c r="CA334" s="244"/>
      <c r="CB334" s="244"/>
      <c r="CC334" s="244"/>
      <c r="CD334" s="244"/>
    </row>
    <row r="335" spans="1:82" s="253" customFormat="1" x14ac:dyDescent="0.2">
      <c r="A335" s="244"/>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c r="Y335" s="244"/>
      <c r="Z335" s="244"/>
      <c r="AA335" s="244"/>
      <c r="AB335" s="244"/>
      <c r="AC335" s="244"/>
      <c r="AD335" s="244"/>
      <c r="AE335" s="244"/>
      <c r="AF335" s="244"/>
      <c r="AG335" s="244"/>
      <c r="AH335" s="244"/>
      <c r="BZ335" s="244"/>
      <c r="CA335" s="244"/>
      <c r="CB335" s="244"/>
      <c r="CC335" s="244"/>
      <c r="CD335" s="244"/>
    </row>
    <row r="336" spans="1:82" s="253" customFormat="1" x14ac:dyDescent="0.2">
      <c r="A336" s="244"/>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c r="Y336" s="244"/>
      <c r="Z336" s="244"/>
      <c r="AA336" s="244"/>
      <c r="AB336" s="244"/>
      <c r="AC336" s="244"/>
      <c r="AD336" s="244"/>
      <c r="AE336" s="244"/>
      <c r="AF336" s="244"/>
      <c r="AG336" s="244"/>
      <c r="AH336" s="244"/>
      <c r="BZ336" s="244"/>
      <c r="CA336" s="244"/>
      <c r="CB336" s="244"/>
      <c r="CC336" s="244"/>
      <c r="CD336" s="244"/>
    </row>
    <row r="337" spans="1:82" s="253" customFormat="1" x14ac:dyDescent="0.2">
      <c r="A337" s="244"/>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c r="Y337" s="244"/>
      <c r="Z337" s="244"/>
      <c r="AA337" s="244"/>
      <c r="AB337" s="244"/>
      <c r="AC337" s="244"/>
      <c r="AD337" s="244"/>
      <c r="AE337" s="244"/>
      <c r="AF337" s="244"/>
      <c r="AG337" s="244"/>
      <c r="AH337" s="244"/>
      <c r="BZ337" s="244"/>
      <c r="CA337" s="244"/>
      <c r="CB337" s="244"/>
      <c r="CC337" s="244"/>
      <c r="CD337" s="244"/>
    </row>
    <row r="338" spans="1:82" s="253" customFormat="1" x14ac:dyDescent="0.2">
      <c r="A338" s="244"/>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c r="Y338" s="244"/>
      <c r="Z338" s="244"/>
      <c r="AA338" s="244"/>
      <c r="AB338" s="244"/>
      <c r="AC338" s="244"/>
      <c r="AD338" s="244"/>
      <c r="AE338" s="244"/>
      <c r="AF338" s="244"/>
      <c r="AG338" s="244"/>
      <c r="AH338" s="244"/>
      <c r="BZ338" s="244"/>
      <c r="CA338" s="244"/>
      <c r="CB338" s="244"/>
      <c r="CC338" s="244"/>
      <c r="CD338" s="244"/>
    </row>
    <row r="339" spans="1:82" s="253" customFormat="1" x14ac:dyDescent="0.2">
      <c r="A339" s="244"/>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c r="Y339" s="244"/>
      <c r="Z339" s="244"/>
      <c r="AA339" s="244"/>
      <c r="AB339" s="244"/>
      <c r="AC339" s="244"/>
      <c r="AD339" s="244"/>
      <c r="AE339" s="244"/>
      <c r="AF339" s="244"/>
      <c r="AG339" s="244"/>
      <c r="AH339" s="244"/>
      <c r="BZ339" s="244"/>
      <c r="CA339" s="244"/>
      <c r="CB339" s="244"/>
      <c r="CC339" s="244"/>
      <c r="CD339" s="244"/>
    </row>
    <row r="340" spans="1:82" s="253" customFormat="1" x14ac:dyDescent="0.2">
      <c r="A340" s="244"/>
      <c r="B340" s="244"/>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c r="Y340" s="244"/>
      <c r="Z340" s="244"/>
      <c r="AA340" s="244"/>
      <c r="AB340" s="244"/>
      <c r="AC340" s="244"/>
      <c r="AD340" s="244"/>
      <c r="AE340" s="244"/>
      <c r="AF340" s="244"/>
      <c r="AG340" s="244"/>
      <c r="AH340" s="244"/>
      <c r="BZ340" s="244"/>
      <c r="CA340" s="244"/>
      <c r="CB340" s="244"/>
      <c r="CC340" s="244"/>
      <c r="CD340" s="244"/>
    </row>
    <row r="341" spans="1:82" s="253" customFormat="1" x14ac:dyDescent="0.2">
      <c r="A341" s="244"/>
      <c r="B341" s="244"/>
      <c r="C341" s="244"/>
      <c r="D341" s="244"/>
      <c r="E341" s="244"/>
      <c r="F341" s="244"/>
      <c r="G341" s="244"/>
      <c r="H341" s="244"/>
      <c r="I341" s="244"/>
      <c r="J341" s="244"/>
      <c r="K341" s="244"/>
      <c r="L341" s="244"/>
      <c r="M341" s="244"/>
      <c r="N341" s="244"/>
      <c r="O341" s="244"/>
      <c r="P341" s="244"/>
      <c r="Q341" s="244"/>
      <c r="R341" s="244"/>
      <c r="S341" s="244"/>
      <c r="T341" s="244"/>
      <c r="U341" s="244"/>
      <c r="V341" s="244"/>
      <c r="W341" s="244"/>
      <c r="X341" s="244"/>
      <c r="Y341" s="244"/>
      <c r="Z341" s="244"/>
      <c r="AA341" s="244"/>
      <c r="AB341" s="244"/>
      <c r="AC341" s="244"/>
      <c r="AD341" s="244"/>
      <c r="AE341" s="244"/>
      <c r="AF341" s="244"/>
      <c r="AG341" s="244"/>
      <c r="AH341" s="244"/>
      <c r="BZ341" s="244"/>
      <c r="CA341" s="244"/>
      <c r="CB341" s="244"/>
      <c r="CC341" s="244"/>
      <c r="CD341" s="244"/>
    </row>
    <row r="342" spans="1:82" s="253" customFormat="1" x14ac:dyDescent="0.2">
      <c r="A342" s="244"/>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c r="Y342" s="244"/>
      <c r="Z342" s="244"/>
      <c r="AA342" s="244"/>
      <c r="AB342" s="244"/>
      <c r="AC342" s="244"/>
      <c r="AD342" s="244"/>
      <c r="AE342" s="244"/>
      <c r="AF342" s="244"/>
      <c r="AG342" s="244"/>
      <c r="AH342" s="244"/>
      <c r="BZ342" s="244"/>
      <c r="CA342" s="244"/>
      <c r="CB342" s="244"/>
      <c r="CC342" s="244"/>
      <c r="CD342" s="244"/>
    </row>
    <row r="343" spans="1:82" s="253" customFormat="1" x14ac:dyDescent="0.2">
      <c r="A343" s="244"/>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c r="Y343" s="244"/>
      <c r="Z343" s="244"/>
      <c r="AA343" s="244"/>
      <c r="AB343" s="244"/>
      <c r="AC343" s="244"/>
      <c r="AD343" s="244"/>
      <c r="AE343" s="244"/>
      <c r="AF343" s="244"/>
      <c r="AG343" s="244"/>
      <c r="AH343" s="244"/>
      <c r="BZ343" s="244"/>
      <c r="CA343" s="244"/>
      <c r="CB343" s="244"/>
      <c r="CC343" s="244"/>
      <c r="CD343" s="244"/>
    </row>
    <row r="344" spans="1:82" s="253" customFormat="1" x14ac:dyDescent="0.2">
      <c r="A344" s="244"/>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c r="Y344" s="244"/>
      <c r="Z344" s="244"/>
      <c r="AA344" s="244"/>
      <c r="AB344" s="244"/>
      <c r="AC344" s="244"/>
      <c r="AD344" s="244"/>
      <c r="AE344" s="244"/>
      <c r="AF344" s="244"/>
      <c r="AG344" s="244"/>
      <c r="AH344" s="244"/>
      <c r="BZ344" s="244"/>
      <c r="CA344" s="244"/>
      <c r="CB344" s="244"/>
      <c r="CC344" s="244"/>
      <c r="CD344" s="244"/>
    </row>
    <row r="345" spans="1:82" s="253" customFormat="1" x14ac:dyDescent="0.2">
      <c r="A345" s="244"/>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c r="Y345" s="244"/>
      <c r="Z345" s="244"/>
      <c r="AA345" s="244"/>
      <c r="AB345" s="244"/>
      <c r="AC345" s="244"/>
      <c r="AD345" s="244"/>
      <c r="AE345" s="244"/>
      <c r="AF345" s="244"/>
      <c r="AG345" s="244"/>
      <c r="AH345" s="244"/>
      <c r="BZ345" s="244"/>
      <c r="CA345" s="244"/>
      <c r="CB345" s="244"/>
      <c r="CC345" s="244"/>
      <c r="CD345" s="244"/>
    </row>
    <row r="346" spans="1:82" s="253" customFormat="1" x14ac:dyDescent="0.2">
      <c r="A346" s="244"/>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c r="Y346" s="244"/>
      <c r="Z346" s="244"/>
      <c r="AA346" s="244"/>
      <c r="AB346" s="244"/>
      <c r="AC346" s="244"/>
      <c r="AD346" s="244"/>
      <c r="AE346" s="244"/>
      <c r="AF346" s="244"/>
      <c r="AG346" s="244"/>
      <c r="AH346" s="244"/>
      <c r="BZ346" s="244"/>
      <c r="CA346" s="244"/>
      <c r="CB346" s="244"/>
      <c r="CC346" s="244"/>
      <c r="CD346" s="244"/>
    </row>
    <row r="347" spans="1:82" s="253" customFormat="1" x14ac:dyDescent="0.2">
      <c r="A347" s="244"/>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c r="Y347" s="244"/>
      <c r="Z347" s="244"/>
      <c r="AA347" s="244"/>
      <c r="AB347" s="244"/>
      <c r="AC347" s="244"/>
      <c r="AD347" s="244"/>
      <c r="AE347" s="244"/>
      <c r="AF347" s="244"/>
      <c r="AG347" s="244"/>
      <c r="AH347" s="244"/>
      <c r="BZ347" s="244"/>
      <c r="CA347" s="244"/>
      <c r="CB347" s="244"/>
      <c r="CC347" s="244"/>
      <c r="CD347" s="244"/>
    </row>
    <row r="348" spans="1:82" s="253" customFormat="1" x14ac:dyDescent="0.2">
      <c r="A348" s="244"/>
      <c r="B348" s="244"/>
      <c r="C348" s="244"/>
      <c r="D348" s="244"/>
      <c r="E348" s="244"/>
      <c r="F348" s="244"/>
      <c r="G348" s="244"/>
      <c r="H348" s="244"/>
      <c r="I348" s="244"/>
      <c r="J348" s="244"/>
      <c r="K348" s="244"/>
      <c r="L348" s="244"/>
      <c r="M348" s="244"/>
      <c r="N348" s="244"/>
      <c r="O348" s="244"/>
      <c r="P348" s="244"/>
      <c r="Q348" s="244"/>
      <c r="R348" s="244"/>
      <c r="S348" s="244"/>
      <c r="T348" s="244"/>
      <c r="U348" s="244"/>
      <c r="V348" s="244"/>
      <c r="W348" s="244"/>
      <c r="X348" s="244"/>
      <c r="Y348" s="244"/>
      <c r="Z348" s="244"/>
      <c r="AA348" s="244"/>
      <c r="AB348" s="244"/>
      <c r="AC348" s="244"/>
      <c r="AD348" s="244"/>
      <c r="AE348" s="244"/>
      <c r="AF348" s="244"/>
      <c r="AG348" s="244"/>
      <c r="AH348" s="244"/>
      <c r="BZ348" s="244"/>
      <c r="CA348" s="244"/>
      <c r="CB348" s="244"/>
      <c r="CC348" s="244"/>
      <c r="CD348" s="244"/>
    </row>
    <row r="349" spans="1:82" s="253" customFormat="1" x14ac:dyDescent="0.2">
      <c r="A349" s="244"/>
      <c r="B349" s="244"/>
      <c r="C349" s="244"/>
      <c r="D349" s="244"/>
      <c r="E349" s="244"/>
      <c r="F349" s="244"/>
      <c r="G349" s="244"/>
      <c r="H349" s="244"/>
      <c r="I349" s="244"/>
      <c r="J349" s="244"/>
      <c r="K349" s="244"/>
      <c r="L349" s="244"/>
      <c r="M349" s="244"/>
      <c r="N349" s="244"/>
      <c r="O349" s="244"/>
      <c r="P349" s="244"/>
      <c r="Q349" s="244"/>
      <c r="R349" s="244"/>
      <c r="S349" s="244"/>
      <c r="T349" s="244"/>
      <c r="U349" s="244"/>
      <c r="V349" s="244"/>
      <c r="W349" s="244"/>
      <c r="X349" s="244"/>
      <c r="Y349" s="244"/>
      <c r="Z349" s="244"/>
      <c r="AA349" s="244"/>
      <c r="AB349" s="244"/>
      <c r="AC349" s="244"/>
      <c r="AD349" s="244"/>
      <c r="AE349" s="244"/>
      <c r="AF349" s="244"/>
      <c r="AG349" s="244"/>
      <c r="AH349" s="244"/>
      <c r="BZ349" s="244"/>
      <c r="CA349" s="244"/>
      <c r="CB349" s="244"/>
      <c r="CC349" s="244"/>
      <c r="CD349" s="244"/>
    </row>
    <row r="350" spans="1:82" s="253" customFormat="1" x14ac:dyDescent="0.2">
      <c r="A350" s="244"/>
      <c r="B350" s="244"/>
      <c r="C350" s="244"/>
      <c r="D350" s="244"/>
      <c r="E350" s="244"/>
      <c r="F350" s="244"/>
      <c r="G350" s="244"/>
      <c r="H350" s="244"/>
      <c r="I350" s="244"/>
      <c r="J350" s="244"/>
      <c r="K350" s="244"/>
      <c r="L350" s="244"/>
      <c r="M350" s="244"/>
      <c r="N350" s="244"/>
      <c r="O350" s="244"/>
      <c r="P350" s="244"/>
      <c r="Q350" s="244"/>
      <c r="R350" s="244"/>
      <c r="S350" s="244"/>
      <c r="T350" s="244"/>
      <c r="U350" s="244"/>
      <c r="V350" s="244"/>
      <c r="W350" s="244"/>
      <c r="X350" s="244"/>
      <c r="Y350" s="244"/>
      <c r="Z350" s="244"/>
      <c r="AA350" s="244"/>
      <c r="AB350" s="244"/>
      <c r="AC350" s="244"/>
      <c r="AD350" s="244"/>
      <c r="AE350" s="244"/>
      <c r="AF350" s="244"/>
      <c r="AG350" s="244"/>
      <c r="AH350" s="244"/>
      <c r="BZ350" s="244"/>
      <c r="CA350" s="244"/>
      <c r="CB350" s="244"/>
      <c r="CC350" s="244"/>
      <c r="CD350" s="244"/>
    </row>
    <row r="351" spans="1:82" s="253" customFormat="1" x14ac:dyDescent="0.2">
      <c r="A351" s="244"/>
      <c r="B351" s="244"/>
      <c r="C351" s="244"/>
      <c r="D351" s="244"/>
      <c r="E351" s="244"/>
      <c r="F351" s="244"/>
      <c r="G351" s="244"/>
      <c r="H351" s="244"/>
      <c r="I351" s="244"/>
      <c r="J351" s="244"/>
      <c r="K351" s="244"/>
      <c r="L351" s="244"/>
      <c r="M351" s="244"/>
      <c r="N351" s="244"/>
      <c r="O351" s="244"/>
      <c r="P351" s="244"/>
      <c r="Q351" s="244"/>
      <c r="R351" s="244"/>
      <c r="S351" s="244"/>
      <c r="T351" s="244"/>
      <c r="U351" s="244"/>
      <c r="V351" s="244"/>
      <c r="W351" s="244"/>
      <c r="X351" s="244"/>
      <c r="Y351" s="244"/>
      <c r="Z351" s="244"/>
      <c r="AA351" s="244"/>
      <c r="AB351" s="244"/>
      <c r="AC351" s="244"/>
      <c r="AD351" s="244"/>
      <c r="AE351" s="244"/>
      <c r="AF351" s="244"/>
      <c r="AG351" s="244"/>
      <c r="AH351" s="244"/>
      <c r="BZ351" s="244"/>
      <c r="CA351" s="244"/>
      <c r="CB351" s="244"/>
      <c r="CC351" s="244"/>
      <c r="CD351" s="244"/>
    </row>
    <row r="352" spans="1:82" s="253" customFormat="1" x14ac:dyDescent="0.2">
      <c r="A352" s="244"/>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BZ352" s="244"/>
      <c r="CA352" s="244"/>
      <c r="CB352" s="244"/>
      <c r="CC352" s="244"/>
      <c r="CD352" s="244"/>
    </row>
    <row r="353" spans="1:82" s="253" customFormat="1" x14ac:dyDescent="0.2">
      <c r="A353" s="244"/>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BZ353" s="244"/>
      <c r="CA353" s="244"/>
      <c r="CB353" s="244"/>
      <c r="CC353" s="244"/>
      <c r="CD353" s="244"/>
    </row>
    <row r="354" spans="1:82" s="253" customFormat="1" x14ac:dyDescent="0.2">
      <c r="A354" s="244"/>
      <c r="B354" s="244"/>
      <c r="C354" s="244"/>
      <c r="D354" s="244"/>
      <c r="E354" s="244"/>
      <c r="F354" s="244"/>
      <c r="G354" s="244"/>
      <c r="H354" s="244"/>
      <c r="I354" s="244"/>
      <c r="J354" s="244"/>
      <c r="K354" s="244"/>
      <c r="L354" s="244"/>
      <c r="M354" s="244"/>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BZ354" s="244"/>
      <c r="CA354" s="244"/>
      <c r="CB354" s="244"/>
      <c r="CC354" s="244"/>
      <c r="CD354" s="244"/>
    </row>
    <row r="355" spans="1:82" s="253" customFormat="1" x14ac:dyDescent="0.2">
      <c r="A355" s="244"/>
      <c r="B355" s="244"/>
      <c r="C355" s="244"/>
      <c r="D355" s="244"/>
      <c r="E355" s="244"/>
      <c r="F355" s="244"/>
      <c r="G355" s="244"/>
      <c r="H355" s="244"/>
      <c r="I355" s="244"/>
      <c r="J355" s="244"/>
      <c r="K355" s="244"/>
      <c r="L355" s="244"/>
      <c r="M355" s="244"/>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BZ355" s="244"/>
      <c r="CA355" s="244"/>
      <c r="CB355" s="244"/>
      <c r="CC355" s="244"/>
      <c r="CD355" s="244"/>
    </row>
    <row r="356" spans="1:82" s="253" customFormat="1" x14ac:dyDescent="0.2">
      <c r="A356" s="244"/>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BZ356" s="244"/>
      <c r="CA356" s="244"/>
      <c r="CB356" s="244"/>
      <c r="CC356" s="244"/>
      <c r="CD356" s="244"/>
    </row>
    <row r="357" spans="1:82" s="253" customFormat="1" x14ac:dyDescent="0.2">
      <c r="A357" s="244"/>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c r="Y357" s="244"/>
      <c r="Z357" s="244"/>
      <c r="AA357" s="244"/>
      <c r="AB357" s="244"/>
      <c r="AC357" s="244"/>
      <c r="AD357" s="244"/>
      <c r="AE357" s="244"/>
      <c r="AF357" s="244"/>
      <c r="AG357" s="244"/>
      <c r="AH357" s="244"/>
      <c r="BZ357" s="244"/>
      <c r="CA357" s="244"/>
      <c r="CB357" s="244"/>
      <c r="CC357" s="244"/>
      <c r="CD357" s="244"/>
    </row>
    <row r="358" spans="1:82" s="253" customFormat="1" x14ac:dyDescent="0.2">
      <c r="A358" s="244"/>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244"/>
      <c r="AE358" s="244"/>
      <c r="AF358" s="244"/>
      <c r="AG358" s="244"/>
      <c r="AH358" s="244"/>
      <c r="BZ358" s="244"/>
      <c r="CA358" s="244"/>
      <c r="CB358" s="244"/>
      <c r="CC358" s="244"/>
      <c r="CD358" s="244"/>
    </row>
    <row r="359" spans="1:82" s="253" customFormat="1" x14ac:dyDescent="0.2">
      <c r="A359" s="244"/>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244"/>
      <c r="AE359" s="244"/>
      <c r="AF359" s="244"/>
      <c r="AG359" s="244"/>
      <c r="AH359" s="244"/>
      <c r="BZ359" s="244"/>
      <c r="CA359" s="244"/>
      <c r="CB359" s="244"/>
      <c r="CC359" s="244"/>
      <c r="CD359" s="244"/>
    </row>
    <row r="360" spans="1:82" s="253" customFormat="1" x14ac:dyDescent="0.2">
      <c r="A360" s="244"/>
      <c r="B360" s="244"/>
      <c r="C360" s="244"/>
      <c r="D360" s="244"/>
      <c r="E360" s="244"/>
      <c r="F360" s="244"/>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244"/>
      <c r="AE360" s="244"/>
      <c r="AF360" s="244"/>
      <c r="AG360" s="244"/>
      <c r="AH360" s="244"/>
      <c r="BZ360" s="244"/>
      <c r="CA360" s="244"/>
      <c r="CB360" s="244"/>
      <c r="CC360" s="244"/>
      <c r="CD360" s="244"/>
    </row>
    <row r="361" spans="1:82" s="253" customFormat="1" x14ac:dyDescent="0.2">
      <c r="A361" s="244"/>
      <c r="B361" s="244"/>
      <c r="C361" s="244"/>
      <c r="D361" s="244"/>
      <c r="E361" s="244"/>
      <c r="F361" s="244"/>
      <c r="G361" s="244"/>
      <c r="H361" s="244"/>
      <c r="I361" s="244"/>
      <c r="J361" s="244"/>
      <c r="K361" s="244"/>
      <c r="L361" s="244"/>
      <c r="M361" s="244"/>
      <c r="N361" s="244"/>
      <c r="O361" s="244"/>
      <c r="P361" s="244"/>
      <c r="Q361" s="244"/>
      <c r="R361" s="244"/>
      <c r="S361" s="244"/>
      <c r="T361" s="244"/>
      <c r="U361" s="244"/>
      <c r="V361" s="244"/>
      <c r="W361" s="244"/>
      <c r="X361" s="244"/>
      <c r="Y361" s="244"/>
      <c r="Z361" s="244"/>
      <c r="AA361" s="244"/>
      <c r="AB361" s="244"/>
      <c r="AC361" s="244"/>
      <c r="AD361" s="244"/>
      <c r="AE361" s="244"/>
      <c r="AF361" s="244"/>
      <c r="AG361" s="244"/>
      <c r="AH361" s="244"/>
      <c r="BZ361" s="244"/>
      <c r="CA361" s="244"/>
      <c r="CB361" s="244"/>
      <c r="CC361" s="244"/>
      <c r="CD361" s="244"/>
    </row>
    <row r="362" spans="1:82" s="253" customFormat="1" x14ac:dyDescent="0.2">
      <c r="A362" s="244"/>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c r="Y362" s="244"/>
      <c r="Z362" s="244"/>
      <c r="AA362" s="244"/>
      <c r="AB362" s="244"/>
      <c r="AC362" s="244"/>
      <c r="AD362" s="244"/>
      <c r="AE362" s="244"/>
      <c r="AF362" s="244"/>
      <c r="AG362" s="244"/>
      <c r="AH362" s="244"/>
      <c r="BZ362" s="244"/>
      <c r="CA362" s="244"/>
      <c r="CB362" s="244"/>
      <c r="CC362" s="244"/>
      <c r="CD362" s="244"/>
    </row>
    <row r="363" spans="1:82" s="253" customFormat="1" x14ac:dyDescent="0.2">
      <c r="A363" s="244"/>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c r="Y363" s="244"/>
      <c r="Z363" s="244"/>
      <c r="AA363" s="244"/>
      <c r="AB363" s="244"/>
      <c r="AC363" s="244"/>
      <c r="AD363" s="244"/>
      <c r="AE363" s="244"/>
      <c r="AF363" s="244"/>
      <c r="AG363" s="244"/>
      <c r="AH363" s="244"/>
      <c r="BZ363" s="244"/>
      <c r="CA363" s="244"/>
      <c r="CB363" s="244"/>
      <c r="CC363" s="244"/>
      <c r="CD363" s="244"/>
    </row>
    <row r="364" spans="1:82" s="253" customFormat="1" x14ac:dyDescent="0.2">
      <c r="A364" s="244"/>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BZ364" s="244"/>
      <c r="CA364" s="244"/>
      <c r="CB364" s="244"/>
      <c r="CC364" s="244"/>
      <c r="CD364" s="244"/>
    </row>
    <row r="365" spans="1:82" s="253" customFormat="1" x14ac:dyDescent="0.2">
      <c r="A365" s="244"/>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BZ365" s="244"/>
      <c r="CA365" s="244"/>
      <c r="CB365" s="244"/>
      <c r="CC365" s="244"/>
      <c r="CD365" s="244"/>
    </row>
    <row r="366" spans="1:82" s="253" customFormat="1" x14ac:dyDescent="0.2">
      <c r="A366" s="244"/>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BZ366" s="244"/>
      <c r="CA366" s="244"/>
      <c r="CB366" s="244"/>
      <c r="CC366" s="244"/>
      <c r="CD366" s="244"/>
    </row>
    <row r="367" spans="1:82" s="253" customFormat="1" x14ac:dyDescent="0.2">
      <c r="A367" s="244"/>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c r="Y367" s="244"/>
      <c r="Z367" s="244"/>
      <c r="AA367" s="244"/>
      <c r="AB367" s="244"/>
      <c r="AC367" s="244"/>
      <c r="AD367" s="244"/>
      <c r="AE367" s="244"/>
      <c r="AF367" s="244"/>
      <c r="AG367" s="244"/>
      <c r="AH367" s="244"/>
      <c r="BZ367" s="244"/>
      <c r="CA367" s="244"/>
      <c r="CB367" s="244"/>
      <c r="CC367" s="244"/>
      <c r="CD367" s="244"/>
    </row>
    <row r="368" spans="1:82" s="253" customFormat="1" x14ac:dyDescent="0.2">
      <c r="A368" s="244"/>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244"/>
      <c r="Z368" s="244"/>
      <c r="AA368" s="244"/>
      <c r="AB368" s="244"/>
      <c r="AC368" s="244"/>
      <c r="AD368" s="244"/>
      <c r="AE368" s="244"/>
      <c r="AF368" s="244"/>
      <c r="AG368" s="244"/>
      <c r="AH368" s="244"/>
      <c r="BZ368" s="244"/>
      <c r="CA368" s="244"/>
      <c r="CB368" s="244"/>
      <c r="CC368" s="244"/>
      <c r="CD368" s="244"/>
    </row>
    <row r="369" spans="1:82" s="253" customFormat="1" x14ac:dyDescent="0.2">
      <c r="A369" s="244"/>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c r="AA369" s="244"/>
      <c r="AB369" s="244"/>
      <c r="AC369" s="244"/>
      <c r="AD369" s="244"/>
      <c r="AE369" s="244"/>
      <c r="AF369" s="244"/>
      <c r="AG369" s="244"/>
      <c r="AH369" s="244"/>
      <c r="BZ369" s="244"/>
      <c r="CA369" s="244"/>
      <c r="CB369" s="244"/>
      <c r="CC369" s="244"/>
      <c r="CD369" s="244"/>
    </row>
    <row r="370" spans="1:82" s="253" customFormat="1" x14ac:dyDescent="0.2">
      <c r="A370" s="244"/>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c r="Y370" s="244"/>
      <c r="Z370" s="244"/>
      <c r="AA370" s="244"/>
      <c r="AB370" s="244"/>
      <c r="AC370" s="244"/>
      <c r="AD370" s="244"/>
      <c r="AE370" s="244"/>
      <c r="AF370" s="244"/>
      <c r="AG370" s="244"/>
      <c r="AH370" s="244"/>
      <c r="BZ370" s="244"/>
      <c r="CA370" s="244"/>
      <c r="CB370" s="244"/>
      <c r="CC370" s="244"/>
      <c r="CD370" s="244"/>
    </row>
    <row r="371" spans="1:82" s="253" customFormat="1" x14ac:dyDescent="0.2">
      <c r="A371" s="244"/>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c r="Y371" s="244"/>
      <c r="Z371" s="244"/>
      <c r="AA371" s="244"/>
      <c r="AB371" s="244"/>
      <c r="AC371" s="244"/>
      <c r="AD371" s="244"/>
      <c r="AE371" s="244"/>
      <c r="AF371" s="244"/>
      <c r="AG371" s="244"/>
      <c r="AH371" s="244"/>
      <c r="BZ371" s="244"/>
      <c r="CA371" s="244"/>
      <c r="CB371" s="244"/>
      <c r="CC371" s="244"/>
      <c r="CD371" s="244"/>
    </row>
    <row r="372" spans="1:82" s="253" customFormat="1" x14ac:dyDescent="0.2">
      <c r="A372" s="244"/>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c r="Y372" s="244"/>
      <c r="Z372" s="244"/>
      <c r="AA372" s="244"/>
      <c r="AB372" s="244"/>
      <c r="AC372" s="244"/>
      <c r="AD372" s="244"/>
      <c r="AE372" s="244"/>
      <c r="AF372" s="244"/>
      <c r="AG372" s="244"/>
      <c r="AH372" s="244"/>
      <c r="BZ372" s="244"/>
      <c r="CA372" s="244"/>
      <c r="CB372" s="244"/>
      <c r="CC372" s="244"/>
      <c r="CD372" s="244"/>
    </row>
    <row r="373" spans="1:82" s="253" customFormat="1" x14ac:dyDescent="0.2">
      <c r="A373" s="244"/>
      <c r="B373" s="244"/>
      <c r="C373" s="244"/>
      <c r="D373" s="244"/>
      <c r="E373" s="244"/>
      <c r="F373" s="244"/>
      <c r="G373" s="244"/>
      <c r="H373" s="244"/>
      <c r="I373" s="244"/>
      <c r="J373" s="244"/>
      <c r="K373" s="244"/>
      <c r="L373" s="244"/>
      <c r="M373" s="244"/>
      <c r="N373" s="244"/>
      <c r="O373" s="244"/>
      <c r="P373" s="244"/>
      <c r="Q373" s="244"/>
      <c r="R373" s="244"/>
      <c r="S373" s="244"/>
      <c r="T373" s="244"/>
      <c r="U373" s="244"/>
      <c r="V373" s="244"/>
      <c r="W373" s="244"/>
      <c r="X373" s="244"/>
      <c r="Y373" s="244"/>
      <c r="Z373" s="244"/>
      <c r="AA373" s="244"/>
      <c r="AB373" s="244"/>
      <c r="AC373" s="244"/>
      <c r="AD373" s="244"/>
      <c r="AE373" s="244"/>
      <c r="AF373" s="244"/>
      <c r="AG373" s="244"/>
      <c r="AH373" s="244"/>
      <c r="BZ373" s="244"/>
      <c r="CA373" s="244"/>
      <c r="CB373" s="244"/>
      <c r="CC373" s="244"/>
      <c r="CD373" s="244"/>
    </row>
    <row r="374" spans="1:82" s="253" customFormat="1" x14ac:dyDescent="0.2">
      <c r="A374" s="244"/>
      <c r="B374" s="244"/>
      <c r="C374" s="244"/>
      <c r="D374" s="244"/>
      <c r="E374" s="244"/>
      <c r="F374" s="244"/>
      <c r="G374" s="244"/>
      <c r="H374" s="244"/>
      <c r="I374" s="244"/>
      <c r="J374" s="244"/>
      <c r="K374" s="244"/>
      <c r="L374" s="244"/>
      <c r="M374" s="244"/>
      <c r="N374" s="244"/>
      <c r="O374" s="244"/>
      <c r="P374" s="244"/>
      <c r="Q374" s="244"/>
      <c r="R374" s="244"/>
      <c r="S374" s="244"/>
      <c r="T374" s="244"/>
      <c r="U374" s="244"/>
      <c r="V374" s="244"/>
      <c r="W374" s="244"/>
      <c r="X374" s="244"/>
      <c r="Y374" s="244"/>
      <c r="Z374" s="244"/>
      <c r="AA374" s="244"/>
      <c r="AB374" s="244"/>
      <c r="AC374" s="244"/>
      <c r="AD374" s="244"/>
      <c r="AE374" s="244"/>
      <c r="AF374" s="244"/>
      <c r="AG374" s="244"/>
      <c r="AH374" s="244"/>
      <c r="BZ374" s="244"/>
      <c r="CA374" s="244"/>
      <c r="CB374" s="244"/>
      <c r="CC374" s="244"/>
      <c r="CD374" s="244"/>
    </row>
    <row r="375" spans="1:82" s="253" customFormat="1" x14ac:dyDescent="0.2">
      <c r="A375" s="244"/>
      <c r="B375" s="244"/>
      <c r="C375" s="244"/>
      <c r="D375" s="244"/>
      <c r="E375" s="244"/>
      <c r="F375" s="244"/>
      <c r="G375" s="244"/>
      <c r="H375" s="244"/>
      <c r="I375" s="244"/>
      <c r="J375" s="244"/>
      <c r="K375" s="244"/>
      <c r="L375" s="244"/>
      <c r="M375" s="244"/>
      <c r="N375" s="244"/>
      <c r="O375" s="244"/>
      <c r="P375" s="244"/>
      <c r="Q375" s="244"/>
      <c r="R375" s="244"/>
      <c r="S375" s="244"/>
      <c r="T375" s="244"/>
      <c r="U375" s="244"/>
      <c r="V375" s="244"/>
      <c r="W375" s="244"/>
      <c r="X375" s="244"/>
      <c r="Y375" s="244"/>
      <c r="Z375" s="244"/>
      <c r="AA375" s="244"/>
      <c r="AB375" s="244"/>
      <c r="AC375" s="244"/>
      <c r="AD375" s="244"/>
      <c r="AE375" s="244"/>
      <c r="AF375" s="244"/>
      <c r="AG375" s="244"/>
      <c r="AH375" s="244"/>
      <c r="BZ375" s="244"/>
      <c r="CA375" s="244"/>
      <c r="CB375" s="244"/>
      <c r="CC375" s="244"/>
      <c r="CD375" s="244"/>
    </row>
    <row r="376" spans="1:82" s="253" customFormat="1" x14ac:dyDescent="0.2">
      <c r="A376" s="244"/>
      <c r="B376" s="244"/>
      <c r="C376" s="244"/>
      <c r="D376" s="244"/>
      <c r="E376" s="244"/>
      <c r="F376" s="244"/>
      <c r="G376" s="244"/>
      <c r="H376" s="244"/>
      <c r="I376" s="244"/>
      <c r="J376" s="244"/>
      <c r="K376" s="244"/>
      <c r="L376" s="244"/>
      <c r="M376" s="244"/>
      <c r="N376" s="244"/>
      <c r="O376" s="244"/>
      <c r="P376" s="244"/>
      <c r="Q376" s="244"/>
      <c r="R376" s="244"/>
      <c r="S376" s="244"/>
      <c r="T376" s="244"/>
      <c r="U376" s="244"/>
      <c r="V376" s="244"/>
      <c r="W376" s="244"/>
      <c r="X376" s="244"/>
      <c r="Y376" s="244"/>
      <c r="Z376" s="244"/>
      <c r="AA376" s="244"/>
      <c r="AB376" s="244"/>
      <c r="AC376" s="244"/>
      <c r="AD376" s="244"/>
      <c r="AE376" s="244"/>
      <c r="AF376" s="244"/>
      <c r="AG376" s="244"/>
      <c r="AH376" s="244"/>
      <c r="BZ376" s="244"/>
      <c r="CA376" s="244"/>
      <c r="CB376" s="244"/>
      <c r="CC376" s="244"/>
      <c r="CD376" s="244"/>
    </row>
    <row r="377" spans="1:82" s="253" customFormat="1" x14ac:dyDescent="0.2">
      <c r="A377" s="244"/>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c r="Y377" s="244"/>
      <c r="Z377" s="244"/>
      <c r="AA377" s="244"/>
      <c r="AB377" s="244"/>
      <c r="AC377" s="244"/>
      <c r="AD377" s="244"/>
      <c r="AE377" s="244"/>
      <c r="AF377" s="244"/>
      <c r="AG377" s="244"/>
      <c r="AH377" s="244"/>
      <c r="BZ377" s="244"/>
      <c r="CA377" s="244"/>
      <c r="CB377" s="244"/>
      <c r="CC377" s="244"/>
      <c r="CD377" s="244"/>
    </row>
    <row r="378" spans="1:82" s="253" customFormat="1" x14ac:dyDescent="0.2">
      <c r="A378" s="244"/>
      <c r="B378" s="244"/>
      <c r="C378" s="244"/>
      <c r="D378" s="244"/>
      <c r="E378" s="244"/>
      <c r="F378" s="244"/>
      <c r="G378" s="244"/>
      <c r="H378" s="244"/>
      <c r="I378" s="244"/>
      <c r="J378" s="244"/>
      <c r="K378" s="244"/>
      <c r="L378" s="244"/>
      <c r="M378" s="244"/>
      <c r="N378" s="244"/>
      <c r="O378" s="244"/>
      <c r="P378" s="244"/>
      <c r="Q378" s="244"/>
      <c r="R378" s="244"/>
      <c r="S378" s="244"/>
      <c r="T378" s="244"/>
      <c r="U378" s="244"/>
      <c r="V378" s="244"/>
      <c r="W378" s="244"/>
      <c r="X378" s="244"/>
      <c r="Y378" s="244"/>
      <c r="Z378" s="244"/>
      <c r="AA378" s="244"/>
      <c r="AB378" s="244"/>
      <c r="AC378" s="244"/>
      <c r="AD378" s="244"/>
      <c r="AE378" s="244"/>
      <c r="AF378" s="244"/>
      <c r="AG378" s="244"/>
      <c r="AH378" s="244"/>
      <c r="BZ378" s="244"/>
      <c r="CA378" s="244"/>
      <c r="CB378" s="244"/>
      <c r="CC378" s="244"/>
      <c r="CD378" s="244"/>
    </row>
    <row r="379" spans="1:82" s="253" customFormat="1" x14ac:dyDescent="0.2">
      <c r="A379" s="244"/>
      <c r="B379" s="244"/>
      <c r="C379" s="244"/>
      <c r="D379" s="244"/>
      <c r="E379" s="244"/>
      <c r="F379" s="244"/>
      <c r="G379" s="244"/>
      <c r="H379" s="244"/>
      <c r="I379" s="244"/>
      <c r="J379" s="244"/>
      <c r="K379" s="244"/>
      <c r="L379" s="244"/>
      <c r="M379" s="244"/>
      <c r="N379" s="244"/>
      <c r="O379" s="244"/>
      <c r="P379" s="244"/>
      <c r="Q379" s="244"/>
      <c r="R379" s="244"/>
      <c r="S379" s="244"/>
      <c r="T379" s="244"/>
      <c r="U379" s="244"/>
      <c r="V379" s="244"/>
      <c r="W379" s="244"/>
      <c r="X379" s="244"/>
      <c r="Y379" s="244"/>
      <c r="Z379" s="244"/>
      <c r="AA379" s="244"/>
      <c r="AB379" s="244"/>
      <c r="AC379" s="244"/>
      <c r="AD379" s="244"/>
      <c r="AE379" s="244"/>
      <c r="AF379" s="244"/>
      <c r="AG379" s="244"/>
      <c r="AH379" s="244"/>
      <c r="BZ379" s="244"/>
      <c r="CA379" s="244"/>
      <c r="CB379" s="244"/>
      <c r="CC379" s="244"/>
      <c r="CD379" s="244"/>
    </row>
    <row r="380" spans="1:82" s="253" customFormat="1" x14ac:dyDescent="0.2">
      <c r="A380" s="244"/>
      <c r="B380" s="244"/>
      <c r="C380" s="244"/>
      <c r="D380" s="244"/>
      <c r="E380" s="244"/>
      <c r="F380" s="244"/>
      <c r="G380" s="244"/>
      <c r="H380" s="244"/>
      <c r="I380" s="244"/>
      <c r="J380" s="244"/>
      <c r="K380" s="244"/>
      <c r="L380" s="244"/>
      <c r="M380" s="244"/>
      <c r="N380" s="244"/>
      <c r="O380" s="244"/>
      <c r="P380" s="244"/>
      <c r="Q380" s="244"/>
      <c r="R380" s="244"/>
      <c r="S380" s="244"/>
      <c r="T380" s="244"/>
      <c r="U380" s="244"/>
      <c r="V380" s="244"/>
      <c r="W380" s="244"/>
      <c r="X380" s="244"/>
      <c r="Y380" s="244"/>
      <c r="Z380" s="244"/>
      <c r="AA380" s="244"/>
      <c r="AB380" s="244"/>
      <c r="AC380" s="244"/>
      <c r="AD380" s="244"/>
      <c r="AE380" s="244"/>
      <c r="AF380" s="244"/>
      <c r="AG380" s="244"/>
      <c r="AH380" s="244"/>
      <c r="BZ380" s="244"/>
      <c r="CA380" s="244"/>
      <c r="CB380" s="244"/>
      <c r="CC380" s="244"/>
      <c r="CD380" s="244"/>
    </row>
    <row r="381" spans="1:82" s="253" customFormat="1" x14ac:dyDescent="0.2">
      <c r="A381" s="244"/>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c r="Y381" s="244"/>
      <c r="Z381" s="244"/>
      <c r="AA381" s="244"/>
      <c r="AB381" s="244"/>
      <c r="AC381" s="244"/>
      <c r="AD381" s="244"/>
      <c r="AE381" s="244"/>
      <c r="AF381" s="244"/>
      <c r="AG381" s="244"/>
      <c r="AH381" s="244"/>
      <c r="BZ381" s="244"/>
      <c r="CA381" s="244"/>
      <c r="CB381" s="244"/>
      <c r="CC381" s="244"/>
      <c r="CD381" s="244"/>
    </row>
    <row r="382" spans="1:82" s="253" customFormat="1" x14ac:dyDescent="0.2">
      <c r="A382" s="244"/>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c r="Y382" s="244"/>
      <c r="Z382" s="244"/>
      <c r="AA382" s="244"/>
      <c r="AB382" s="244"/>
      <c r="AC382" s="244"/>
      <c r="AD382" s="244"/>
      <c r="AE382" s="244"/>
      <c r="AF382" s="244"/>
      <c r="AG382" s="244"/>
      <c r="AH382" s="244"/>
      <c r="BZ382" s="244"/>
      <c r="CA382" s="244"/>
      <c r="CB382" s="244"/>
      <c r="CC382" s="244"/>
      <c r="CD382" s="244"/>
    </row>
    <row r="383" spans="1:82" s="253" customFormat="1" x14ac:dyDescent="0.2">
      <c r="A383" s="244"/>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c r="Y383" s="244"/>
      <c r="Z383" s="244"/>
      <c r="AA383" s="244"/>
      <c r="AB383" s="244"/>
      <c r="AC383" s="244"/>
      <c r="AD383" s="244"/>
      <c r="AE383" s="244"/>
      <c r="AF383" s="244"/>
      <c r="AG383" s="244"/>
      <c r="AH383" s="244"/>
      <c r="BZ383" s="244"/>
      <c r="CA383" s="244"/>
      <c r="CB383" s="244"/>
      <c r="CC383" s="244"/>
      <c r="CD383" s="244"/>
    </row>
    <row r="384" spans="1:82" s="253" customFormat="1" x14ac:dyDescent="0.2">
      <c r="A384" s="244"/>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c r="Y384" s="244"/>
      <c r="Z384" s="244"/>
      <c r="AA384" s="244"/>
      <c r="AB384" s="244"/>
      <c r="AC384" s="244"/>
      <c r="AD384" s="244"/>
      <c r="AE384" s="244"/>
      <c r="AF384" s="244"/>
      <c r="AG384" s="244"/>
      <c r="AH384" s="244"/>
      <c r="BZ384" s="244"/>
      <c r="CA384" s="244"/>
      <c r="CB384" s="244"/>
      <c r="CC384" s="244"/>
      <c r="CD384" s="244"/>
    </row>
    <row r="385" spans="1:82" s="253" customFormat="1" x14ac:dyDescent="0.2">
      <c r="A385" s="244"/>
      <c r="B385" s="244"/>
      <c r="C385" s="244"/>
      <c r="D385" s="244"/>
      <c r="E385" s="244"/>
      <c r="F385" s="244"/>
      <c r="G385" s="244"/>
      <c r="H385" s="244"/>
      <c r="I385" s="244"/>
      <c r="J385" s="244"/>
      <c r="K385" s="244"/>
      <c r="L385" s="244"/>
      <c r="M385" s="244"/>
      <c r="N385" s="244"/>
      <c r="O385" s="244"/>
      <c r="P385" s="244"/>
      <c r="Q385" s="244"/>
      <c r="R385" s="244"/>
      <c r="S385" s="244"/>
      <c r="T385" s="244"/>
      <c r="U385" s="244"/>
      <c r="V385" s="244"/>
      <c r="W385" s="244"/>
      <c r="X385" s="244"/>
      <c r="Y385" s="244"/>
      <c r="Z385" s="244"/>
      <c r="AA385" s="244"/>
      <c r="AB385" s="244"/>
      <c r="AC385" s="244"/>
      <c r="AD385" s="244"/>
      <c r="AE385" s="244"/>
      <c r="AF385" s="244"/>
      <c r="AG385" s="244"/>
      <c r="AH385" s="244"/>
      <c r="BZ385" s="244"/>
      <c r="CA385" s="244"/>
      <c r="CB385" s="244"/>
      <c r="CC385" s="244"/>
      <c r="CD385" s="244"/>
    </row>
    <row r="386" spans="1:82" s="253" customFormat="1" x14ac:dyDescent="0.2">
      <c r="A386" s="244"/>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c r="Y386" s="244"/>
      <c r="Z386" s="244"/>
      <c r="AA386" s="244"/>
      <c r="AB386" s="244"/>
      <c r="AC386" s="244"/>
      <c r="AD386" s="244"/>
      <c r="AE386" s="244"/>
      <c r="AF386" s="244"/>
      <c r="AG386" s="244"/>
      <c r="AH386" s="244"/>
      <c r="BZ386" s="244"/>
      <c r="CA386" s="244"/>
      <c r="CB386" s="244"/>
      <c r="CC386" s="244"/>
      <c r="CD386" s="244"/>
    </row>
    <row r="387" spans="1:82" s="253" customFormat="1" x14ac:dyDescent="0.2">
      <c r="A387" s="244"/>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c r="Y387" s="244"/>
      <c r="Z387" s="244"/>
      <c r="AA387" s="244"/>
      <c r="AB387" s="244"/>
      <c r="AC387" s="244"/>
      <c r="AD387" s="244"/>
      <c r="AE387" s="244"/>
      <c r="AF387" s="244"/>
      <c r="AG387" s="244"/>
      <c r="AH387" s="244"/>
      <c r="BZ387" s="244"/>
      <c r="CA387" s="244"/>
      <c r="CB387" s="244"/>
      <c r="CC387" s="244"/>
      <c r="CD387" s="244"/>
    </row>
    <row r="388" spans="1:82" s="253" customFormat="1" x14ac:dyDescent="0.2">
      <c r="A388" s="244"/>
      <c r="B388" s="244"/>
      <c r="C388" s="244"/>
      <c r="D388" s="244"/>
      <c r="E388" s="244"/>
      <c r="F388" s="244"/>
      <c r="G388" s="244"/>
      <c r="H388" s="244"/>
      <c r="I388" s="244"/>
      <c r="J388" s="244"/>
      <c r="K388" s="244"/>
      <c r="L388" s="244"/>
      <c r="M388" s="244"/>
      <c r="N388" s="244"/>
      <c r="O388" s="244"/>
      <c r="P388" s="244"/>
      <c r="Q388" s="244"/>
      <c r="R388" s="244"/>
      <c r="S388" s="244"/>
      <c r="T388" s="244"/>
      <c r="U388" s="244"/>
      <c r="V388" s="244"/>
      <c r="W388" s="244"/>
      <c r="X388" s="244"/>
      <c r="Y388" s="244"/>
      <c r="Z388" s="244"/>
      <c r="AA388" s="244"/>
      <c r="AB388" s="244"/>
      <c r="AC388" s="244"/>
      <c r="AD388" s="244"/>
      <c r="AE388" s="244"/>
      <c r="AF388" s="244"/>
      <c r="AG388" s="244"/>
      <c r="AH388" s="244"/>
      <c r="BZ388" s="244"/>
      <c r="CA388" s="244"/>
      <c r="CB388" s="244"/>
      <c r="CC388" s="244"/>
      <c r="CD388" s="244"/>
    </row>
    <row r="389" spans="1:82" s="253" customFormat="1" x14ac:dyDescent="0.2">
      <c r="A389" s="244"/>
      <c r="B389" s="244"/>
      <c r="C389" s="244"/>
      <c r="D389" s="244"/>
      <c r="E389" s="244"/>
      <c r="F389" s="244"/>
      <c r="G389" s="244"/>
      <c r="H389" s="244"/>
      <c r="I389" s="244"/>
      <c r="J389" s="244"/>
      <c r="K389" s="244"/>
      <c r="L389" s="244"/>
      <c r="M389" s="244"/>
      <c r="N389" s="244"/>
      <c r="O389" s="244"/>
      <c r="P389" s="244"/>
      <c r="Q389" s="244"/>
      <c r="R389" s="244"/>
      <c r="S389" s="244"/>
      <c r="T389" s="244"/>
      <c r="U389" s="244"/>
      <c r="V389" s="244"/>
      <c r="W389" s="244"/>
      <c r="X389" s="244"/>
      <c r="Y389" s="244"/>
      <c r="Z389" s="244"/>
      <c r="AA389" s="244"/>
      <c r="AB389" s="244"/>
      <c r="AC389" s="244"/>
      <c r="AD389" s="244"/>
      <c r="AE389" s="244"/>
      <c r="AF389" s="244"/>
      <c r="AG389" s="244"/>
      <c r="AH389" s="244"/>
      <c r="BZ389" s="244"/>
      <c r="CA389" s="244"/>
      <c r="CB389" s="244"/>
      <c r="CC389" s="244"/>
      <c r="CD389" s="244"/>
    </row>
    <row r="390" spans="1:82" s="253" customFormat="1" x14ac:dyDescent="0.2">
      <c r="A390" s="244"/>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c r="Y390" s="244"/>
      <c r="Z390" s="244"/>
      <c r="AA390" s="244"/>
      <c r="AB390" s="244"/>
      <c r="AC390" s="244"/>
      <c r="AD390" s="244"/>
      <c r="AE390" s="244"/>
      <c r="AF390" s="244"/>
      <c r="AG390" s="244"/>
      <c r="AH390" s="244"/>
      <c r="BZ390" s="244"/>
      <c r="CA390" s="244"/>
      <c r="CB390" s="244"/>
      <c r="CC390" s="244"/>
      <c r="CD390" s="244"/>
    </row>
    <row r="391" spans="1:82" s="253" customFormat="1" x14ac:dyDescent="0.2">
      <c r="A391" s="244"/>
      <c r="B391" s="244"/>
      <c r="C391" s="244"/>
      <c r="D391" s="244"/>
      <c r="E391" s="244"/>
      <c r="F391" s="244"/>
      <c r="G391" s="244"/>
      <c r="H391" s="244"/>
      <c r="I391" s="244"/>
      <c r="J391" s="244"/>
      <c r="K391" s="244"/>
      <c r="L391" s="244"/>
      <c r="M391" s="244"/>
      <c r="N391" s="244"/>
      <c r="O391" s="244"/>
      <c r="P391" s="244"/>
      <c r="Q391" s="244"/>
      <c r="R391" s="244"/>
      <c r="S391" s="244"/>
      <c r="T391" s="244"/>
      <c r="U391" s="244"/>
      <c r="V391" s="244"/>
      <c r="W391" s="244"/>
      <c r="X391" s="244"/>
      <c r="Y391" s="244"/>
      <c r="Z391" s="244"/>
      <c r="AA391" s="244"/>
      <c r="AB391" s="244"/>
      <c r="AC391" s="244"/>
      <c r="AD391" s="244"/>
      <c r="AE391" s="244"/>
      <c r="AF391" s="244"/>
      <c r="AG391" s="244"/>
      <c r="AH391" s="244"/>
      <c r="BZ391" s="244"/>
      <c r="CA391" s="244"/>
      <c r="CB391" s="244"/>
      <c r="CC391" s="244"/>
      <c r="CD391" s="244"/>
    </row>
    <row r="392" spans="1:82" s="253" customFormat="1" x14ac:dyDescent="0.2">
      <c r="A392" s="244"/>
      <c r="B392" s="244"/>
      <c r="C392" s="244"/>
      <c r="D392" s="244"/>
      <c r="E392" s="244"/>
      <c r="F392" s="244"/>
      <c r="G392" s="244"/>
      <c r="H392" s="244"/>
      <c r="I392" s="244"/>
      <c r="J392" s="244"/>
      <c r="K392" s="244"/>
      <c r="L392" s="244"/>
      <c r="M392" s="244"/>
      <c r="N392" s="244"/>
      <c r="O392" s="244"/>
      <c r="P392" s="244"/>
      <c r="Q392" s="244"/>
      <c r="R392" s="244"/>
      <c r="S392" s="244"/>
      <c r="T392" s="244"/>
      <c r="U392" s="244"/>
      <c r="V392" s="244"/>
      <c r="W392" s="244"/>
      <c r="X392" s="244"/>
      <c r="Y392" s="244"/>
      <c r="Z392" s="244"/>
      <c r="AA392" s="244"/>
      <c r="AB392" s="244"/>
      <c r="AC392" s="244"/>
      <c r="AD392" s="244"/>
      <c r="AE392" s="244"/>
      <c r="AF392" s="244"/>
      <c r="AG392" s="244"/>
      <c r="AH392" s="244"/>
      <c r="BZ392" s="244"/>
      <c r="CA392" s="244"/>
      <c r="CB392" s="244"/>
      <c r="CC392" s="244"/>
      <c r="CD392" s="244"/>
    </row>
    <row r="393" spans="1:82" s="253" customFormat="1" x14ac:dyDescent="0.2">
      <c r="A393" s="244"/>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c r="Y393" s="244"/>
      <c r="Z393" s="244"/>
      <c r="AA393" s="244"/>
      <c r="AB393" s="244"/>
      <c r="AC393" s="244"/>
      <c r="AD393" s="244"/>
      <c r="AE393" s="244"/>
      <c r="AF393" s="244"/>
      <c r="AG393" s="244"/>
      <c r="AH393" s="244"/>
      <c r="BZ393" s="244"/>
      <c r="CA393" s="244"/>
      <c r="CB393" s="244"/>
      <c r="CC393" s="244"/>
      <c r="CD393" s="244"/>
    </row>
    <row r="394" spans="1:82" s="253" customFormat="1" x14ac:dyDescent="0.2">
      <c r="A394" s="244"/>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c r="Y394" s="244"/>
      <c r="Z394" s="244"/>
      <c r="AA394" s="244"/>
      <c r="AB394" s="244"/>
      <c r="AC394" s="244"/>
      <c r="AD394" s="244"/>
      <c r="AE394" s="244"/>
      <c r="AF394" s="244"/>
      <c r="AG394" s="244"/>
      <c r="AH394" s="244"/>
      <c r="BZ394" s="244"/>
      <c r="CA394" s="244"/>
      <c r="CB394" s="244"/>
      <c r="CC394" s="244"/>
      <c r="CD394" s="244"/>
    </row>
    <row r="395" spans="1:82" s="253" customFormat="1" x14ac:dyDescent="0.2">
      <c r="A395" s="244"/>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c r="Y395" s="244"/>
      <c r="Z395" s="244"/>
      <c r="AA395" s="244"/>
      <c r="AB395" s="244"/>
      <c r="AC395" s="244"/>
      <c r="AD395" s="244"/>
      <c r="AE395" s="244"/>
      <c r="AF395" s="244"/>
      <c r="AG395" s="244"/>
      <c r="AH395" s="244"/>
      <c r="BZ395" s="244"/>
      <c r="CA395" s="244"/>
      <c r="CB395" s="244"/>
      <c r="CC395" s="244"/>
      <c r="CD395" s="244"/>
    </row>
    <row r="396" spans="1:82" s="253" customFormat="1" x14ac:dyDescent="0.2">
      <c r="A396" s="244"/>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c r="Y396" s="244"/>
      <c r="Z396" s="244"/>
      <c r="AA396" s="244"/>
      <c r="AB396" s="244"/>
      <c r="AC396" s="244"/>
      <c r="AD396" s="244"/>
      <c r="AE396" s="244"/>
      <c r="AF396" s="244"/>
      <c r="AG396" s="244"/>
      <c r="AH396" s="244"/>
      <c r="BZ396" s="244"/>
      <c r="CA396" s="244"/>
      <c r="CB396" s="244"/>
      <c r="CC396" s="244"/>
      <c r="CD396" s="244"/>
    </row>
    <row r="397" spans="1:82" s="253" customFormat="1" x14ac:dyDescent="0.2">
      <c r="A397" s="244"/>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c r="Y397" s="244"/>
      <c r="Z397" s="244"/>
      <c r="AA397" s="244"/>
      <c r="AB397" s="244"/>
      <c r="AC397" s="244"/>
      <c r="AD397" s="244"/>
      <c r="AE397" s="244"/>
      <c r="AF397" s="244"/>
      <c r="AG397" s="244"/>
      <c r="AH397" s="244"/>
      <c r="BZ397" s="244"/>
      <c r="CA397" s="244"/>
      <c r="CB397" s="244"/>
      <c r="CC397" s="244"/>
      <c r="CD397" s="244"/>
    </row>
    <row r="398" spans="1:82" s="253" customFormat="1" x14ac:dyDescent="0.2">
      <c r="A398" s="244"/>
      <c r="B398" s="244"/>
      <c r="C398" s="244"/>
      <c r="D398" s="244"/>
      <c r="E398" s="244"/>
      <c r="F398" s="244"/>
      <c r="G398" s="244"/>
      <c r="H398" s="244"/>
      <c r="I398" s="244"/>
      <c r="J398" s="244"/>
      <c r="K398" s="244"/>
      <c r="L398" s="244"/>
      <c r="M398" s="244"/>
      <c r="N398" s="244"/>
      <c r="O398" s="244"/>
      <c r="P398" s="244"/>
      <c r="Q398" s="244"/>
      <c r="R398" s="244"/>
      <c r="S398" s="244"/>
      <c r="T398" s="244"/>
      <c r="U398" s="244"/>
      <c r="V398" s="244"/>
      <c r="W398" s="244"/>
      <c r="X398" s="244"/>
      <c r="Y398" s="244"/>
      <c r="Z398" s="244"/>
      <c r="AA398" s="244"/>
      <c r="AB398" s="244"/>
      <c r="AC398" s="244"/>
      <c r="AD398" s="244"/>
      <c r="AE398" s="244"/>
      <c r="AF398" s="244"/>
      <c r="AG398" s="244"/>
      <c r="AH398" s="244"/>
      <c r="BZ398" s="244"/>
      <c r="CA398" s="244"/>
      <c r="CB398" s="244"/>
      <c r="CC398" s="244"/>
      <c r="CD398" s="244"/>
    </row>
    <row r="399" spans="1:82" s="253" customFormat="1" x14ac:dyDescent="0.2">
      <c r="A399" s="244"/>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c r="AA399" s="244"/>
      <c r="AB399" s="244"/>
      <c r="AC399" s="244"/>
      <c r="AD399" s="244"/>
      <c r="AE399" s="244"/>
      <c r="AF399" s="244"/>
      <c r="AG399" s="244"/>
      <c r="AH399" s="244"/>
      <c r="BZ399" s="244"/>
      <c r="CA399" s="244"/>
      <c r="CB399" s="244"/>
      <c r="CC399" s="244"/>
      <c r="CD399" s="244"/>
    </row>
    <row r="400" spans="1:82" s="253" customFormat="1" x14ac:dyDescent="0.2">
      <c r="A400" s="244"/>
      <c r="B400" s="244"/>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c r="AA400" s="244"/>
      <c r="AB400" s="244"/>
      <c r="AC400" s="244"/>
      <c r="AD400" s="244"/>
      <c r="AE400" s="244"/>
      <c r="AF400" s="244"/>
      <c r="AG400" s="244"/>
      <c r="AH400" s="244"/>
      <c r="BZ400" s="244"/>
      <c r="CA400" s="244"/>
      <c r="CB400" s="244"/>
      <c r="CC400" s="244"/>
      <c r="CD400" s="244"/>
    </row>
    <row r="401" spans="1:82" s="253" customFormat="1" x14ac:dyDescent="0.2">
      <c r="A401" s="244"/>
      <c r="B401" s="244"/>
      <c r="C401" s="244"/>
      <c r="D401" s="244"/>
      <c r="E401" s="244"/>
      <c r="F401" s="244"/>
      <c r="G401" s="244"/>
      <c r="H401" s="244"/>
      <c r="I401" s="244"/>
      <c r="J401" s="244"/>
      <c r="K401" s="244"/>
      <c r="L401" s="244"/>
      <c r="M401" s="244"/>
      <c r="N401" s="244"/>
      <c r="O401" s="244"/>
      <c r="P401" s="244"/>
      <c r="Q401" s="244"/>
      <c r="R401" s="244"/>
      <c r="S401" s="244"/>
      <c r="T401" s="244"/>
      <c r="U401" s="244"/>
      <c r="V401" s="244"/>
      <c r="W401" s="244"/>
      <c r="X401" s="244"/>
      <c r="Y401" s="244"/>
      <c r="Z401" s="244"/>
      <c r="AA401" s="244"/>
      <c r="AB401" s="244"/>
      <c r="AC401" s="244"/>
      <c r="AD401" s="244"/>
      <c r="AE401" s="244"/>
      <c r="AF401" s="244"/>
      <c r="AG401" s="244"/>
      <c r="AH401" s="244"/>
      <c r="BZ401" s="244"/>
      <c r="CA401" s="244"/>
      <c r="CB401" s="244"/>
      <c r="CC401" s="244"/>
      <c r="CD401" s="244"/>
    </row>
    <row r="402" spans="1:82" s="253" customFormat="1" x14ac:dyDescent="0.2">
      <c r="A402" s="244"/>
      <c r="B402" s="244"/>
      <c r="C402" s="244"/>
      <c r="D402" s="244"/>
      <c r="E402" s="244"/>
      <c r="F402" s="244"/>
      <c r="G402" s="244"/>
      <c r="H402" s="244"/>
      <c r="I402" s="244"/>
      <c r="J402" s="244"/>
      <c r="K402" s="244"/>
      <c r="L402" s="244"/>
      <c r="M402" s="244"/>
      <c r="N402" s="244"/>
      <c r="O402" s="244"/>
      <c r="P402" s="244"/>
      <c r="Q402" s="244"/>
      <c r="R402" s="244"/>
      <c r="S402" s="244"/>
      <c r="T402" s="244"/>
      <c r="U402" s="244"/>
      <c r="V402" s="244"/>
      <c r="W402" s="244"/>
      <c r="X402" s="244"/>
      <c r="Y402" s="244"/>
      <c r="Z402" s="244"/>
      <c r="AA402" s="244"/>
      <c r="AB402" s="244"/>
      <c r="AC402" s="244"/>
      <c r="AD402" s="244"/>
      <c r="AE402" s="244"/>
      <c r="AF402" s="244"/>
      <c r="AG402" s="244"/>
      <c r="AH402" s="244"/>
      <c r="BZ402" s="244"/>
      <c r="CA402" s="244"/>
      <c r="CB402" s="244"/>
      <c r="CC402" s="244"/>
      <c r="CD402" s="244"/>
    </row>
    <row r="403" spans="1:82" s="253" customFormat="1" x14ac:dyDescent="0.2">
      <c r="A403" s="244"/>
      <c r="B403" s="244"/>
      <c r="C403" s="244"/>
      <c r="D403" s="244"/>
      <c r="E403" s="244"/>
      <c r="F403" s="244"/>
      <c r="G403" s="244"/>
      <c r="H403" s="244"/>
      <c r="I403" s="244"/>
      <c r="J403" s="244"/>
      <c r="K403" s="244"/>
      <c r="L403" s="244"/>
      <c r="M403" s="244"/>
      <c r="N403" s="244"/>
      <c r="O403" s="244"/>
      <c r="P403" s="244"/>
      <c r="Q403" s="244"/>
      <c r="R403" s="244"/>
      <c r="S403" s="244"/>
      <c r="T403" s="244"/>
      <c r="U403" s="244"/>
      <c r="V403" s="244"/>
      <c r="W403" s="244"/>
      <c r="X403" s="244"/>
      <c r="Y403" s="244"/>
      <c r="Z403" s="244"/>
      <c r="AA403" s="244"/>
      <c r="AB403" s="244"/>
      <c r="AC403" s="244"/>
      <c r="AD403" s="244"/>
      <c r="AE403" s="244"/>
      <c r="AF403" s="244"/>
      <c r="AG403" s="244"/>
      <c r="AH403" s="244"/>
      <c r="BZ403" s="244"/>
      <c r="CA403" s="244"/>
      <c r="CB403" s="244"/>
      <c r="CC403" s="244"/>
      <c r="CD403" s="244"/>
    </row>
    <row r="404" spans="1:82" s="253" customFormat="1" x14ac:dyDescent="0.2">
      <c r="A404" s="244"/>
      <c r="B404" s="244"/>
      <c r="C404" s="244"/>
      <c r="D404" s="244"/>
      <c r="E404" s="244"/>
      <c r="F404" s="244"/>
      <c r="G404" s="244"/>
      <c r="H404" s="244"/>
      <c r="I404" s="244"/>
      <c r="J404" s="244"/>
      <c r="K404" s="244"/>
      <c r="L404" s="244"/>
      <c r="M404" s="244"/>
      <c r="N404" s="244"/>
      <c r="O404" s="244"/>
      <c r="P404" s="244"/>
      <c r="Q404" s="244"/>
      <c r="R404" s="244"/>
      <c r="S404" s="244"/>
      <c r="T404" s="244"/>
      <c r="U404" s="244"/>
      <c r="V404" s="244"/>
      <c r="W404" s="244"/>
      <c r="X404" s="244"/>
      <c r="Y404" s="244"/>
      <c r="Z404" s="244"/>
      <c r="AA404" s="244"/>
      <c r="AB404" s="244"/>
      <c r="AC404" s="244"/>
      <c r="AD404" s="244"/>
      <c r="AE404" s="244"/>
      <c r="AF404" s="244"/>
      <c r="AG404" s="244"/>
      <c r="AH404" s="244"/>
      <c r="BZ404" s="244"/>
      <c r="CA404" s="244"/>
      <c r="CB404" s="244"/>
      <c r="CC404" s="244"/>
      <c r="CD404" s="244"/>
    </row>
    <row r="405" spans="1:82" s="253" customFormat="1" x14ac:dyDescent="0.2">
      <c r="A405" s="244"/>
      <c r="B405" s="244"/>
      <c r="C405" s="244"/>
      <c r="D405" s="244"/>
      <c r="E405" s="244"/>
      <c r="F405" s="244"/>
      <c r="G405" s="244"/>
      <c r="H405" s="244"/>
      <c r="I405" s="244"/>
      <c r="J405" s="244"/>
      <c r="K405" s="244"/>
      <c r="L405" s="244"/>
      <c r="M405" s="244"/>
      <c r="N405" s="244"/>
      <c r="O405" s="244"/>
      <c r="P405" s="244"/>
      <c r="Q405" s="244"/>
      <c r="R405" s="244"/>
      <c r="S405" s="244"/>
      <c r="T405" s="244"/>
      <c r="U405" s="244"/>
      <c r="V405" s="244"/>
      <c r="W405" s="244"/>
      <c r="X405" s="244"/>
      <c r="Y405" s="244"/>
      <c r="Z405" s="244"/>
      <c r="AA405" s="244"/>
      <c r="AB405" s="244"/>
      <c r="AC405" s="244"/>
      <c r="AD405" s="244"/>
      <c r="AE405" s="244"/>
      <c r="AF405" s="244"/>
      <c r="AG405" s="244"/>
      <c r="AH405" s="244"/>
      <c r="BZ405" s="244"/>
      <c r="CA405" s="244"/>
      <c r="CB405" s="244"/>
      <c r="CC405" s="244"/>
      <c r="CD405" s="244"/>
    </row>
    <row r="406" spans="1:82" s="253" customFormat="1" x14ac:dyDescent="0.2">
      <c r="A406" s="244"/>
      <c r="B406" s="244"/>
      <c r="C406" s="244"/>
      <c r="D406" s="244"/>
      <c r="E406" s="244"/>
      <c r="F406" s="244"/>
      <c r="G406" s="244"/>
      <c r="H406" s="244"/>
      <c r="I406" s="244"/>
      <c r="J406" s="244"/>
      <c r="K406" s="244"/>
      <c r="L406" s="244"/>
      <c r="M406" s="244"/>
      <c r="N406" s="244"/>
      <c r="O406" s="244"/>
      <c r="P406" s="244"/>
      <c r="Q406" s="244"/>
      <c r="R406" s="244"/>
      <c r="S406" s="244"/>
      <c r="T406" s="244"/>
      <c r="U406" s="244"/>
      <c r="V406" s="244"/>
      <c r="W406" s="244"/>
      <c r="X406" s="244"/>
      <c r="Y406" s="244"/>
      <c r="Z406" s="244"/>
      <c r="AA406" s="244"/>
      <c r="AB406" s="244"/>
      <c r="AC406" s="244"/>
      <c r="AD406" s="244"/>
      <c r="AE406" s="244"/>
      <c r="AF406" s="244"/>
      <c r="AG406" s="244"/>
      <c r="AH406" s="244"/>
      <c r="BZ406" s="244"/>
      <c r="CA406" s="244"/>
      <c r="CB406" s="244"/>
      <c r="CC406" s="244"/>
      <c r="CD406" s="244"/>
    </row>
    <row r="407" spans="1:82" s="253" customFormat="1" x14ac:dyDescent="0.2">
      <c r="A407" s="244"/>
      <c r="B407" s="244"/>
      <c r="C407" s="244"/>
      <c r="D407" s="244"/>
      <c r="E407" s="244"/>
      <c r="F407" s="244"/>
      <c r="G407" s="244"/>
      <c r="H407" s="244"/>
      <c r="I407" s="244"/>
      <c r="J407" s="244"/>
      <c r="K407" s="244"/>
      <c r="L407" s="244"/>
      <c r="M407" s="244"/>
      <c r="N407" s="244"/>
      <c r="O407" s="244"/>
      <c r="P407" s="244"/>
      <c r="Q407" s="244"/>
      <c r="R407" s="244"/>
      <c r="S407" s="244"/>
      <c r="T407" s="244"/>
      <c r="U407" s="244"/>
      <c r="V407" s="244"/>
      <c r="W407" s="244"/>
      <c r="X407" s="244"/>
      <c r="Y407" s="244"/>
      <c r="Z407" s="244"/>
      <c r="AA407" s="244"/>
      <c r="AB407" s="244"/>
      <c r="AC407" s="244"/>
      <c r="AD407" s="244"/>
      <c r="AE407" s="244"/>
      <c r="AF407" s="244"/>
      <c r="AG407" s="244"/>
      <c r="AH407" s="244"/>
      <c r="BZ407" s="244"/>
      <c r="CA407" s="244"/>
      <c r="CB407" s="244"/>
      <c r="CC407" s="244"/>
      <c r="CD407" s="244"/>
    </row>
    <row r="408" spans="1:82" s="253" customFormat="1" x14ac:dyDescent="0.2">
      <c r="A408" s="244"/>
      <c r="B408" s="244"/>
      <c r="C408" s="244"/>
      <c r="D408" s="244"/>
      <c r="E408" s="244"/>
      <c r="F408" s="244"/>
      <c r="G408" s="244"/>
      <c r="H408" s="244"/>
      <c r="I408" s="244"/>
      <c r="J408" s="244"/>
      <c r="K408" s="244"/>
      <c r="L408" s="244"/>
      <c r="M408" s="244"/>
      <c r="N408" s="244"/>
      <c r="O408" s="244"/>
      <c r="P408" s="244"/>
      <c r="Q408" s="244"/>
      <c r="R408" s="244"/>
      <c r="S408" s="244"/>
      <c r="T408" s="244"/>
      <c r="U408" s="244"/>
      <c r="V408" s="244"/>
      <c r="W408" s="244"/>
      <c r="X408" s="244"/>
      <c r="Y408" s="244"/>
      <c r="Z408" s="244"/>
      <c r="AA408" s="244"/>
      <c r="AB408" s="244"/>
      <c r="AC408" s="244"/>
      <c r="AD408" s="244"/>
      <c r="AE408" s="244"/>
      <c r="AF408" s="244"/>
      <c r="AG408" s="244"/>
      <c r="AH408" s="244"/>
      <c r="BZ408" s="244"/>
      <c r="CA408" s="244"/>
      <c r="CB408" s="244"/>
      <c r="CC408" s="244"/>
      <c r="CD408" s="244"/>
    </row>
    <row r="409" spans="1:82" s="253" customFormat="1" x14ac:dyDescent="0.2">
      <c r="A409" s="244"/>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c r="AA409" s="244"/>
      <c r="AB409" s="244"/>
      <c r="AC409" s="244"/>
      <c r="AD409" s="244"/>
      <c r="AE409" s="244"/>
      <c r="AF409" s="244"/>
      <c r="AG409" s="244"/>
      <c r="AH409" s="244"/>
      <c r="BZ409" s="244"/>
      <c r="CA409" s="244"/>
      <c r="CB409" s="244"/>
      <c r="CC409" s="244"/>
      <c r="CD409" s="244"/>
    </row>
    <row r="410" spans="1:82" s="253" customFormat="1" x14ac:dyDescent="0.2">
      <c r="A410" s="244"/>
      <c r="B410" s="244"/>
      <c r="C410" s="244"/>
      <c r="D410" s="244"/>
      <c r="E410" s="244"/>
      <c r="F410" s="244"/>
      <c r="G410" s="244"/>
      <c r="H410" s="244"/>
      <c r="I410" s="244"/>
      <c r="J410" s="244"/>
      <c r="K410" s="244"/>
      <c r="L410" s="244"/>
      <c r="M410" s="244"/>
      <c r="N410" s="244"/>
      <c r="O410" s="244"/>
      <c r="P410" s="244"/>
      <c r="Q410" s="244"/>
      <c r="R410" s="244"/>
      <c r="S410" s="244"/>
      <c r="T410" s="244"/>
      <c r="U410" s="244"/>
      <c r="V410" s="244"/>
      <c r="W410" s="244"/>
      <c r="X410" s="244"/>
      <c r="Y410" s="244"/>
      <c r="Z410" s="244"/>
      <c r="AA410" s="244"/>
      <c r="AB410" s="244"/>
      <c r="AC410" s="244"/>
      <c r="AD410" s="244"/>
      <c r="AE410" s="244"/>
      <c r="AF410" s="244"/>
      <c r="AG410" s="244"/>
      <c r="AH410" s="244"/>
      <c r="BZ410" s="244"/>
      <c r="CA410" s="244"/>
      <c r="CB410" s="244"/>
      <c r="CC410" s="244"/>
      <c r="CD410" s="244"/>
    </row>
    <row r="411" spans="1:82" s="253" customFormat="1" x14ac:dyDescent="0.2">
      <c r="A411" s="244"/>
      <c r="B411" s="244"/>
      <c r="C411" s="244"/>
      <c r="D411" s="244"/>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c r="AA411" s="244"/>
      <c r="AB411" s="244"/>
      <c r="AC411" s="244"/>
      <c r="AD411" s="244"/>
      <c r="AE411" s="244"/>
      <c r="AF411" s="244"/>
      <c r="AG411" s="244"/>
      <c r="AH411" s="244"/>
      <c r="BZ411" s="244"/>
      <c r="CA411" s="244"/>
      <c r="CB411" s="244"/>
      <c r="CC411" s="244"/>
      <c r="CD411" s="244"/>
    </row>
    <row r="412" spans="1:82" s="253" customFormat="1" x14ac:dyDescent="0.2">
      <c r="A412" s="244"/>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4"/>
      <c r="Z412" s="244"/>
      <c r="AA412" s="244"/>
      <c r="AB412" s="244"/>
      <c r="AC412" s="244"/>
      <c r="AD412" s="244"/>
      <c r="AE412" s="244"/>
      <c r="AF412" s="244"/>
      <c r="AG412" s="244"/>
      <c r="AH412" s="244"/>
      <c r="BZ412" s="244"/>
      <c r="CA412" s="244"/>
      <c r="CB412" s="244"/>
      <c r="CC412" s="244"/>
      <c r="CD412" s="244"/>
    </row>
    <row r="413" spans="1:82" s="253" customFormat="1" x14ac:dyDescent="0.2">
      <c r="A413" s="244"/>
      <c r="B413" s="244"/>
      <c r="C413" s="244"/>
      <c r="D413" s="244"/>
      <c r="E413" s="244"/>
      <c r="F413" s="244"/>
      <c r="G413" s="244"/>
      <c r="H413" s="244"/>
      <c r="I413" s="244"/>
      <c r="J413" s="244"/>
      <c r="K413" s="244"/>
      <c r="L413" s="244"/>
      <c r="M413" s="244"/>
      <c r="N413" s="244"/>
      <c r="O413" s="244"/>
      <c r="P413" s="244"/>
      <c r="Q413" s="244"/>
      <c r="R413" s="244"/>
      <c r="S413" s="244"/>
      <c r="T413" s="244"/>
      <c r="U413" s="244"/>
      <c r="V413" s="244"/>
      <c r="W413" s="244"/>
      <c r="X413" s="244"/>
      <c r="Y413" s="244"/>
      <c r="Z413" s="244"/>
      <c r="AA413" s="244"/>
      <c r="AB413" s="244"/>
      <c r="AC413" s="244"/>
      <c r="AD413" s="244"/>
      <c r="AE413" s="244"/>
      <c r="AF413" s="244"/>
      <c r="AG413" s="244"/>
      <c r="AH413" s="244"/>
      <c r="BZ413" s="244"/>
      <c r="CA413" s="244"/>
      <c r="CB413" s="244"/>
      <c r="CC413" s="244"/>
      <c r="CD413" s="244"/>
    </row>
    <row r="414" spans="1:82" s="253" customFormat="1" x14ac:dyDescent="0.2">
      <c r="A414" s="244"/>
      <c r="B414" s="244"/>
      <c r="C414" s="244"/>
      <c r="D414" s="244"/>
      <c r="E414" s="244"/>
      <c r="F414" s="244"/>
      <c r="G414" s="244"/>
      <c r="H414" s="244"/>
      <c r="I414" s="244"/>
      <c r="J414" s="244"/>
      <c r="K414" s="244"/>
      <c r="L414" s="244"/>
      <c r="M414" s="244"/>
      <c r="N414" s="244"/>
      <c r="O414" s="244"/>
      <c r="P414" s="244"/>
      <c r="Q414" s="244"/>
      <c r="R414" s="244"/>
      <c r="S414" s="244"/>
      <c r="T414" s="244"/>
      <c r="U414" s="244"/>
      <c r="V414" s="244"/>
      <c r="W414" s="244"/>
      <c r="X414" s="244"/>
      <c r="Y414" s="244"/>
      <c r="Z414" s="244"/>
      <c r="AA414" s="244"/>
      <c r="AB414" s="244"/>
      <c r="AC414" s="244"/>
      <c r="AD414" s="244"/>
      <c r="AE414" s="244"/>
      <c r="AF414" s="244"/>
      <c r="AG414" s="244"/>
      <c r="AH414" s="244"/>
      <c r="BZ414" s="244"/>
      <c r="CA414" s="244"/>
      <c r="CB414" s="244"/>
      <c r="CC414" s="244"/>
      <c r="CD414" s="244"/>
    </row>
    <row r="415" spans="1:82" s="253" customFormat="1" x14ac:dyDescent="0.2">
      <c r="A415" s="244"/>
      <c r="B415" s="244"/>
      <c r="C415" s="244"/>
      <c r="D415" s="244"/>
      <c r="E415" s="244"/>
      <c r="F415" s="244"/>
      <c r="G415" s="244"/>
      <c r="H415" s="244"/>
      <c r="I415" s="244"/>
      <c r="J415" s="244"/>
      <c r="K415" s="244"/>
      <c r="L415" s="244"/>
      <c r="M415" s="244"/>
      <c r="N415" s="244"/>
      <c r="O415" s="244"/>
      <c r="P415" s="244"/>
      <c r="Q415" s="244"/>
      <c r="R415" s="244"/>
      <c r="S415" s="244"/>
      <c r="T415" s="244"/>
      <c r="U415" s="244"/>
      <c r="V415" s="244"/>
      <c r="W415" s="244"/>
      <c r="X415" s="244"/>
      <c r="Y415" s="244"/>
      <c r="Z415" s="244"/>
      <c r="AA415" s="244"/>
      <c r="AB415" s="244"/>
      <c r="AC415" s="244"/>
      <c r="AD415" s="244"/>
      <c r="AE415" s="244"/>
      <c r="AF415" s="244"/>
      <c r="AG415" s="244"/>
      <c r="AH415" s="244"/>
      <c r="BZ415" s="244"/>
      <c r="CA415" s="244"/>
      <c r="CB415" s="244"/>
      <c r="CC415" s="244"/>
      <c r="CD415" s="244"/>
    </row>
    <row r="416" spans="1:82" s="253" customFormat="1" x14ac:dyDescent="0.2">
      <c r="A416" s="244"/>
      <c r="B416" s="244"/>
      <c r="C416" s="244"/>
      <c r="D416" s="244"/>
      <c r="E416" s="244"/>
      <c r="F416" s="244"/>
      <c r="G416" s="244"/>
      <c r="H416" s="244"/>
      <c r="I416" s="244"/>
      <c r="J416" s="244"/>
      <c r="K416" s="244"/>
      <c r="L416" s="244"/>
      <c r="M416" s="244"/>
      <c r="N416" s="244"/>
      <c r="O416" s="244"/>
      <c r="P416" s="244"/>
      <c r="Q416" s="244"/>
      <c r="R416" s="244"/>
      <c r="S416" s="244"/>
      <c r="T416" s="244"/>
      <c r="U416" s="244"/>
      <c r="V416" s="244"/>
      <c r="W416" s="244"/>
      <c r="X416" s="244"/>
      <c r="Y416" s="244"/>
      <c r="Z416" s="244"/>
      <c r="AA416" s="244"/>
      <c r="AB416" s="244"/>
      <c r="AC416" s="244"/>
      <c r="AD416" s="244"/>
      <c r="AE416" s="244"/>
      <c r="AF416" s="244"/>
      <c r="AG416" s="244"/>
      <c r="AH416" s="244"/>
      <c r="BZ416" s="244"/>
      <c r="CA416" s="244"/>
      <c r="CB416" s="244"/>
      <c r="CC416" s="244"/>
      <c r="CD416" s="244"/>
    </row>
    <row r="417" spans="1:82" s="253" customFormat="1" x14ac:dyDescent="0.2">
      <c r="A417" s="244"/>
      <c r="B417" s="244"/>
      <c r="C417" s="244"/>
      <c r="D417" s="244"/>
      <c r="E417" s="244"/>
      <c r="F417" s="244"/>
      <c r="G417" s="244"/>
      <c r="H417" s="244"/>
      <c r="I417" s="244"/>
      <c r="J417" s="244"/>
      <c r="K417" s="244"/>
      <c r="L417" s="244"/>
      <c r="M417" s="244"/>
      <c r="N417" s="244"/>
      <c r="O417" s="244"/>
      <c r="P417" s="244"/>
      <c r="Q417" s="244"/>
      <c r="R417" s="244"/>
      <c r="S417" s="244"/>
      <c r="T417" s="244"/>
      <c r="U417" s="244"/>
      <c r="V417" s="244"/>
      <c r="W417" s="244"/>
      <c r="X417" s="244"/>
      <c r="Y417" s="244"/>
      <c r="Z417" s="244"/>
      <c r="AA417" s="244"/>
      <c r="AB417" s="244"/>
      <c r="AC417" s="244"/>
      <c r="AD417" s="244"/>
      <c r="AE417" s="244"/>
      <c r="AF417" s="244"/>
      <c r="AG417" s="244"/>
      <c r="AH417" s="244"/>
      <c r="BZ417" s="244"/>
      <c r="CA417" s="244"/>
      <c r="CB417" s="244"/>
      <c r="CC417" s="244"/>
      <c r="CD417" s="244"/>
    </row>
    <row r="418" spans="1:82" s="253" customFormat="1" x14ac:dyDescent="0.2">
      <c r="A418" s="244"/>
      <c r="B418" s="244"/>
      <c r="C418" s="244"/>
      <c r="D418" s="244"/>
      <c r="E418" s="244"/>
      <c r="F418" s="244"/>
      <c r="G418" s="244"/>
      <c r="H418" s="244"/>
      <c r="I418" s="244"/>
      <c r="J418" s="244"/>
      <c r="K418" s="244"/>
      <c r="L418" s="244"/>
      <c r="M418" s="244"/>
      <c r="N418" s="244"/>
      <c r="O418" s="244"/>
      <c r="P418" s="244"/>
      <c r="Q418" s="244"/>
      <c r="R418" s="244"/>
      <c r="S418" s="244"/>
      <c r="T418" s="244"/>
      <c r="U418" s="244"/>
      <c r="V418" s="244"/>
      <c r="W418" s="244"/>
      <c r="X418" s="244"/>
      <c r="Y418" s="244"/>
      <c r="Z418" s="244"/>
      <c r="AA418" s="244"/>
      <c r="AB418" s="244"/>
      <c r="AC418" s="244"/>
      <c r="AD418" s="244"/>
      <c r="AE418" s="244"/>
      <c r="AF418" s="244"/>
      <c r="AG418" s="244"/>
      <c r="AH418" s="244"/>
      <c r="BZ418" s="244"/>
      <c r="CA418" s="244"/>
      <c r="CB418" s="244"/>
      <c r="CC418" s="244"/>
      <c r="CD418" s="244"/>
    </row>
    <row r="419" spans="1:82" s="253" customFormat="1" x14ac:dyDescent="0.2">
      <c r="A419" s="244"/>
      <c r="B419" s="244"/>
      <c r="C419" s="244"/>
      <c r="D419" s="244"/>
      <c r="E419" s="244"/>
      <c r="F419" s="244"/>
      <c r="G419" s="244"/>
      <c r="H419" s="244"/>
      <c r="I419" s="244"/>
      <c r="J419" s="244"/>
      <c r="K419" s="244"/>
      <c r="L419" s="244"/>
      <c r="M419" s="244"/>
      <c r="N419" s="244"/>
      <c r="O419" s="244"/>
      <c r="P419" s="244"/>
      <c r="Q419" s="244"/>
      <c r="R419" s="244"/>
      <c r="S419" s="244"/>
      <c r="T419" s="244"/>
      <c r="U419" s="244"/>
      <c r="V419" s="244"/>
      <c r="W419" s="244"/>
      <c r="X419" s="244"/>
      <c r="Y419" s="244"/>
      <c r="Z419" s="244"/>
      <c r="AA419" s="244"/>
      <c r="AB419" s="244"/>
      <c r="AC419" s="244"/>
      <c r="AD419" s="244"/>
      <c r="AE419" s="244"/>
      <c r="AF419" s="244"/>
      <c r="AG419" s="244"/>
      <c r="AH419" s="244"/>
      <c r="BZ419" s="244"/>
      <c r="CA419" s="244"/>
      <c r="CB419" s="244"/>
      <c r="CC419" s="244"/>
      <c r="CD419" s="244"/>
    </row>
    <row r="420" spans="1:82" s="253" customFormat="1" x14ac:dyDescent="0.2">
      <c r="A420" s="244"/>
      <c r="B420" s="244"/>
      <c r="C420" s="244"/>
      <c r="D420" s="244"/>
      <c r="E420" s="244"/>
      <c r="F420" s="244"/>
      <c r="G420" s="244"/>
      <c r="H420" s="244"/>
      <c r="I420" s="244"/>
      <c r="J420" s="244"/>
      <c r="K420" s="244"/>
      <c r="L420" s="244"/>
      <c r="M420" s="244"/>
      <c r="N420" s="244"/>
      <c r="O420" s="244"/>
      <c r="P420" s="244"/>
      <c r="Q420" s="244"/>
      <c r="R420" s="244"/>
      <c r="S420" s="244"/>
      <c r="T420" s="244"/>
      <c r="U420" s="244"/>
      <c r="V420" s="244"/>
      <c r="W420" s="244"/>
      <c r="X420" s="244"/>
      <c r="Y420" s="244"/>
      <c r="Z420" s="244"/>
      <c r="AA420" s="244"/>
      <c r="AB420" s="244"/>
      <c r="AC420" s="244"/>
      <c r="AD420" s="244"/>
      <c r="AE420" s="244"/>
      <c r="AF420" s="244"/>
      <c r="AG420" s="244"/>
      <c r="AH420" s="244"/>
      <c r="BZ420" s="244"/>
      <c r="CA420" s="244"/>
      <c r="CB420" s="244"/>
      <c r="CC420" s="244"/>
      <c r="CD420" s="244"/>
    </row>
    <row r="421" spans="1:82" s="253" customFormat="1" x14ac:dyDescent="0.2">
      <c r="A421" s="244"/>
      <c r="B421" s="244"/>
      <c r="C421" s="244"/>
      <c r="D421" s="244"/>
      <c r="E421" s="244"/>
      <c r="F421" s="244"/>
      <c r="G421" s="244"/>
      <c r="H421" s="244"/>
      <c r="I421" s="244"/>
      <c r="J421" s="244"/>
      <c r="K421" s="244"/>
      <c r="L421" s="244"/>
      <c r="M421" s="244"/>
      <c r="N421" s="244"/>
      <c r="O421" s="244"/>
      <c r="P421" s="244"/>
      <c r="Q421" s="244"/>
      <c r="R421" s="244"/>
      <c r="S421" s="244"/>
      <c r="T421" s="244"/>
      <c r="U421" s="244"/>
      <c r="V421" s="244"/>
      <c r="W421" s="244"/>
      <c r="X421" s="244"/>
      <c r="Y421" s="244"/>
      <c r="Z421" s="244"/>
      <c r="AA421" s="244"/>
      <c r="AB421" s="244"/>
      <c r="AC421" s="244"/>
      <c r="AD421" s="244"/>
      <c r="AE421" s="244"/>
      <c r="AF421" s="244"/>
      <c r="AG421" s="244"/>
      <c r="AH421" s="244"/>
      <c r="BZ421" s="244"/>
      <c r="CA421" s="244"/>
      <c r="CB421" s="244"/>
      <c r="CC421" s="244"/>
      <c r="CD421" s="244"/>
    </row>
    <row r="422" spans="1:82" s="253" customFormat="1" x14ac:dyDescent="0.2">
      <c r="A422" s="244"/>
      <c r="B422" s="244"/>
      <c r="C422" s="244"/>
      <c r="D422" s="244"/>
      <c r="E422" s="244"/>
      <c r="F422" s="244"/>
      <c r="G422" s="244"/>
      <c r="H422" s="244"/>
      <c r="I422" s="244"/>
      <c r="J422" s="244"/>
      <c r="K422" s="244"/>
      <c r="L422" s="244"/>
      <c r="M422" s="244"/>
      <c r="N422" s="244"/>
      <c r="O422" s="244"/>
      <c r="P422" s="244"/>
      <c r="Q422" s="244"/>
      <c r="R422" s="244"/>
      <c r="S422" s="244"/>
      <c r="T422" s="244"/>
      <c r="U422" s="244"/>
      <c r="V422" s="244"/>
      <c r="W422" s="244"/>
      <c r="X422" s="244"/>
      <c r="Y422" s="244"/>
      <c r="Z422" s="244"/>
      <c r="AA422" s="244"/>
      <c r="AB422" s="244"/>
      <c r="AC422" s="244"/>
      <c r="AD422" s="244"/>
      <c r="AE422" s="244"/>
      <c r="AF422" s="244"/>
      <c r="AG422" s="244"/>
      <c r="AH422" s="244"/>
      <c r="BZ422" s="244"/>
      <c r="CA422" s="244"/>
      <c r="CB422" s="244"/>
      <c r="CC422" s="244"/>
      <c r="CD422" s="244"/>
    </row>
    <row r="423" spans="1:82" s="253" customFormat="1" x14ac:dyDescent="0.2">
      <c r="A423" s="244"/>
      <c r="B423" s="244"/>
      <c r="C423" s="244"/>
      <c r="D423" s="244"/>
      <c r="E423" s="244"/>
      <c r="F423" s="244"/>
      <c r="G423" s="244"/>
      <c r="H423" s="244"/>
      <c r="I423" s="244"/>
      <c r="J423" s="244"/>
      <c r="K423" s="244"/>
      <c r="L423" s="244"/>
      <c r="M423" s="244"/>
      <c r="N423" s="244"/>
      <c r="O423" s="244"/>
      <c r="P423" s="244"/>
      <c r="Q423" s="244"/>
      <c r="R423" s="244"/>
      <c r="S423" s="244"/>
      <c r="T423" s="244"/>
      <c r="U423" s="244"/>
      <c r="V423" s="244"/>
      <c r="W423" s="244"/>
      <c r="X423" s="244"/>
      <c r="Y423" s="244"/>
      <c r="Z423" s="244"/>
      <c r="AA423" s="244"/>
      <c r="AB423" s="244"/>
      <c r="AC423" s="244"/>
      <c r="AD423" s="244"/>
      <c r="AE423" s="244"/>
      <c r="AF423" s="244"/>
      <c r="AG423" s="244"/>
      <c r="AH423" s="244"/>
      <c r="BZ423" s="244"/>
      <c r="CA423" s="244"/>
      <c r="CB423" s="244"/>
      <c r="CC423" s="244"/>
      <c r="CD423" s="244"/>
    </row>
    <row r="424" spans="1:82" s="253" customFormat="1" x14ac:dyDescent="0.2">
      <c r="A424" s="244"/>
      <c r="B424" s="244"/>
      <c r="C424" s="244"/>
      <c r="D424" s="244"/>
      <c r="E424" s="244"/>
      <c r="F424" s="244"/>
      <c r="G424" s="244"/>
      <c r="H424" s="244"/>
      <c r="I424" s="244"/>
      <c r="J424" s="244"/>
      <c r="K424" s="244"/>
      <c r="L424" s="244"/>
      <c r="M424" s="244"/>
      <c r="N424" s="244"/>
      <c r="O424" s="244"/>
      <c r="P424" s="244"/>
      <c r="Q424" s="244"/>
      <c r="R424" s="244"/>
      <c r="S424" s="244"/>
      <c r="T424" s="244"/>
      <c r="U424" s="244"/>
      <c r="V424" s="244"/>
      <c r="W424" s="244"/>
      <c r="X424" s="244"/>
      <c r="Y424" s="244"/>
      <c r="Z424" s="244"/>
      <c r="AA424" s="244"/>
      <c r="AB424" s="244"/>
      <c r="AC424" s="244"/>
      <c r="AD424" s="244"/>
      <c r="AE424" s="244"/>
      <c r="AF424" s="244"/>
      <c r="AG424" s="244"/>
      <c r="AH424" s="244"/>
      <c r="BZ424" s="244"/>
      <c r="CA424" s="244"/>
      <c r="CB424" s="244"/>
      <c r="CC424" s="244"/>
      <c r="CD424" s="244"/>
    </row>
    <row r="425" spans="1:82" s="253" customFormat="1" x14ac:dyDescent="0.2">
      <c r="A425" s="244"/>
      <c r="B425" s="244"/>
      <c r="C425" s="244"/>
      <c r="D425" s="244"/>
      <c r="E425" s="244"/>
      <c r="F425" s="244"/>
      <c r="G425" s="244"/>
      <c r="H425" s="244"/>
      <c r="I425" s="244"/>
      <c r="J425" s="244"/>
      <c r="K425" s="244"/>
      <c r="L425" s="244"/>
      <c r="M425" s="244"/>
      <c r="N425" s="244"/>
      <c r="O425" s="244"/>
      <c r="P425" s="244"/>
      <c r="Q425" s="244"/>
      <c r="R425" s="244"/>
      <c r="S425" s="244"/>
      <c r="T425" s="244"/>
      <c r="U425" s="244"/>
      <c r="V425" s="244"/>
      <c r="W425" s="244"/>
      <c r="X425" s="244"/>
      <c r="Y425" s="244"/>
      <c r="Z425" s="244"/>
      <c r="AA425" s="244"/>
      <c r="AB425" s="244"/>
      <c r="AC425" s="244"/>
      <c r="AD425" s="244"/>
      <c r="AE425" s="244"/>
      <c r="AF425" s="244"/>
      <c r="AG425" s="244"/>
      <c r="AH425" s="244"/>
      <c r="BZ425" s="244"/>
      <c r="CA425" s="244"/>
      <c r="CB425" s="244"/>
      <c r="CC425" s="244"/>
      <c r="CD425" s="244"/>
    </row>
    <row r="426" spans="1:82" s="253" customFormat="1" x14ac:dyDescent="0.2">
      <c r="A426" s="244"/>
      <c r="B426" s="244"/>
      <c r="C426" s="244"/>
      <c r="D426" s="244"/>
      <c r="E426" s="244"/>
      <c r="F426" s="244"/>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244"/>
      <c r="AE426" s="244"/>
      <c r="AF426" s="244"/>
      <c r="AG426" s="244"/>
      <c r="AH426" s="244"/>
      <c r="BZ426" s="244"/>
      <c r="CA426" s="244"/>
      <c r="CB426" s="244"/>
      <c r="CC426" s="244"/>
      <c r="CD426" s="244"/>
    </row>
    <row r="427" spans="1:82" s="253" customFormat="1" x14ac:dyDescent="0.2">
      <c r="A427" s="244"/>
      <c r="B427" s="244"/>
      <c r="C427" s="244"/>
      <c r="D427" s="244"/>
      <c r="E427" s="244"/>
      <c r="F427" s="244"/>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244"/>
      <c r="AE427" s="244"/>
      <c r="AF427" s="244"/>
      <c r="AG427" s="244"/>
      <c r="AH427" s="244"/>
      <c r="BZ427" s="244"/>
      <c r="CA427" s="244"/>
      <c r="CB427" s="244"/>
      <c r="CC427" s="244"/>
      <c r="CD427" s="244"/>
    </row>
    <row r="428" spans="1:82" s="253" customFormat="1" x14ac:dyDescent="0.2">
      <c r="A428" s="244"/>
      <c r="B428" s="244"/>
      <c r="C428" s="244"/>
      <c r="D428" s="244"/>
      <c r="E428" s="244"/>
      <c r="F428" s="244"/>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244"/>
      <c r="AE428" s="244"/>
      <c r="AF428" s="244"/>
      <c r="AG428" s="244"/>
      <c r="AH428" s="244"/>
      <c r="BZ428" s="244"/>
      <c r="CA428" s="244"/>
      <c r="CB428" s="244"/>
      <c r="CC428" s="244"/>
      <c r="CD428" s="244"/>
    </row>
    <row r="429" spans="1:82" s="253" customFormat="1" x14ac:dyDescent="0.2">
      <c r="A429" s="244"/>
      <c r="B429" s="244"/>
      <c r="C429" s="244"/>
      <c r="D429" s="244"/>
      <c r="E429" s="244"/>
      <c r="F429" s="244"/>
      <c r="G429" s="244"/>
      <c r="H429" s="244"/>
      <c r="I429" s="244"/>
      <c r="J429" s="244"/>
      <c r="K429" s="244"/>
      <c r="L429" s="244"/>
      <c r="M429" s="244"/>
      <c r="N429" s="244"/>
      <c r="O429" s="244"/>
      <c r="P429" s="244"/>
      <c r="Q429" s="244"/>
      <c r="R429" s="244"/>
      <c r="S429" s="244"/>
      <c r="T429" s="244"/>
      <c r="U429" s="244"/>
      <c r="V429" s="244"/>
      <c r="W429" s="244"/>
      <c r="X429" s="244"/>
      <c r="Y429" s="244"/>
      <c r="Z429" s="244"/>
      <c r="AA429" s="244"/>
      <c r="AB429" s="244"/>
      <c r="AC429" s="244"/>
      <c r="AD429" s="244"/>
      <c r="AE429" s="244"/>
      <c r="AF429" s="244"/>
      <c r="AG429" s="244"/>
      <c r="AH429" s="244"/>
      <c r="BZ429" s="244"/>
      <c r="CA429" s="244"/>
      <c r="CB429" s="244"/>
      <c r="CC429" s="244"/>
      <c r="CD429" s="244"/>
    </row>
    <row r="430" spans="1:82" s="253" customFormat="1" x14ac:dyDescent="0.2">
      <c r="A430" s="244"/>
      <c r="B430" s="244"/>
      <c r="C430" s="244"/>
      <c r="D430" s="244"/>
      <c r="E430" s="244"/>
      <c r="F430" s="244"/>
      <c r="G430" s="244"/>
      <c r="H430" s="244"/>
      <c r="I430" s="244"/>
      <c r="J430" s="244"/>
      <c r="K430" s="244"/>
      <c r="L430" s="244"/>
      <c r="M430" s="244"/>
      <c r="N430" s="244"/>
      <c r="O430" s="244"/>
      <c r="P430" s="244"/>
      <c r="Q430" s="244"/>
      <c r="R430" s="244"/>
      <c r="S430" s="244"/>
      <c r="T430" s="244"/>
      <c r="U430" s="244"/>
      <c r="V430" s="244"/>
      <c r="W430" s="244"/>
      <c r="X430" s="244"/>
      <c r="Y430" s="244"/>
      <c r="Z430" s="244"/>
      <c r="AA430" s="244"/>
      <c r="AB430" s="244"/>
      <c r="AC430" s="244"/>
      <c r="AD430" s="244"/>
      <c r="AE430" s="244"/>
      <c r="AF430" s="244"/>
      <c r="AG430" s="244"/>
      <c r="AH430" s="244"/>
      <c r="BZ430" s="244"/>
      <c r="CA430" s="244"/>
      <c r="CB430" s="244"/>
      <c r="CC430" s="244"/>
      <c r="CD430" s="244"/>
    </row>
    <row r="431" spans="1:82" s="253" customFormat="1" x14ac:dyDescent="0.2">
      <c r="A431" s="244"/>
      <c r="B431" s="244"/>
      <c r="C431" s="244"/>
      <c r="D431" s="244"/>
      <c r="E431" s="244"/>
      <c r="F431" s="244"/>
      <c r="G431" s="244"/>
      <c r="H431" s="244"/>
      <c r="I431" s="244"/>
      <c r="J431" s="244"/>
      <c r="K431" s="244"/>
      <c r="L431" s="244"/>
      <c r="M431" s="244"/>
      <c r="N431" s="244"/>
      <c r="O431" s="244"/>
      <c r="P431" s="244"/>
      <c r="Q431" s="244"/>
      <c r="R431" s="244"/>
      <c r="S431" s="244"/>
      <c r="T431" s="244"/>
      <c r="U431" s="244"/>
      <c r="V431" s="244"/>
      <c r="W431" s="244"/>
      <c r="X431" s="244"/>
      <c r="Y431" s="244"/>
      <c r="Z431" s="244"/>
      <c r="AA431" s="244"/>
      <c r="AB431" s="244"/>
      <c r="AC431" s="244"/>
      <c r="AD431" s="244"/>
      <c r="AE431" s="244"/>
      <c r="AF431" s="244"/>
      <c r="AG431" s="244"/>
      <c r="AH431" s="244"/>
      <c r="BZ431" s="244"/>
      <c r="CA431" s="244"/>
      <c r="CB431" s="244"/>
      <c r="CC431" s="244"/>
      <c r="CD431" s="244"/>
    </row>
    <row r="432" spans="1:82" s="253" customFormat="1" x14ac:dyDescent="0.2">
      <c r="A432" s="244"/>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BZ432" s="244"/>
      <c r="CA432" s="244"/>
      <c r="CB432" s="244"/>
      <c r="CC432" s="244"/>
      <c r="CD432" s="244"/>
    </row>
    <row r="433" spans="1:82" s="253" customFormat="1" x14ac:dyDescent="0.2">
      <c r="A433" s="244"/>
      <c r="B433" s="244"/>
      <c r="C433" s="244"/>
      <c r="D433" s="244"/>
      <c r="E433" s="244"/>
      <c r="F433" s="244"/>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BZ433" s="244"/>
      <c r="CA433" s="244"/>
      <c r="CB433" s="244"/>
      <c r="CC433" s="244"/>
      <c r="CD433" s="244"/>
    </row>
    <row r="434" spans="1:82" s="253" customFormat="1" x14ac:dyDescent="0.2">
      <c r="A434" s="244"/>
      <c r="B434" s="244"/>
      <c r="C434" s="244"/>
      <c r="D434" s="244"/>
      <c r="E434" s="244"/>
      <c r="F434" s="244"/>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BZ434" s="244"/>
      <c r="CA434" s="244"/>
      <c r="CB434" s="244"/>
      <c r="CC434" s="244"/>
      <c r="CD434" s="244"/>
    </row>
    <row r="435" spans="1:82" s="253" customFormat="1" x14ac:dyDescent="0.2">
      <c r="A435" s="244"/>
      <c r="B435" s="244"/>
      <c r="C435" s="244"/>
      <c r="D435" s="244"/>
      <c r="E435" s="244"/>
      <c r="F435" s="244"/>
      <c r="G435" s="244"/>
      <c r="H435" s="244"/>
      <c r="I435" s="244"/>
      <c r="J435" s="244"/>
      <c r="K435" s="244"/>
      <c r="L435" s="244"/>
      <c r="M435" s="244"/>
      <c r="N435" s="244"/>
      <c r="O435" s="244"/>
      <c r="P435" s="244"/>
      <c r="Q435" s="244"/>
      <c r="R435" s="244"/>
      <c r="S435" s="244"/>
      <c r="T435" s="244"/>
      <c r="U435" s="244"/>
      <c r="V435" s="244"/>
      <c r="W435" s="244"/>
      <c r="X435" s="244"/>
      <c r="Y435" s="244"/>
      <c r="Z435" s="244"/>
      <c r="AA435" s="244"/>
      <c r="AB435" s="244"/>
      <c r="AC435" s="244"/>
      <c r="AD435" s="244"/>
      <c r="AE435" s="244"/>
      <c r="AF435" s="244"/>
      <c r="AG435" s="244"/>
      <c r="AH435" s="244"/>
      <c r="BZ435" s="244"/>
      <c r="CA435" s="244"/>
      <c r="CB435" s="244"/>
      <c r="CC435" s="244"/>
      <c r="CD435" s="244"/>
    </row>
    <row r="436" spans="1:82" s="253" customFormat="1" x14ac:dyDescent="0.2">
      <c r="A436" s="244"/>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c r="AA436" s="244"/>
      <c r="AB436" s="244"/>
      <c r="AC436" s="244"/>
      <c r="AD436" s="244"/>
      <c r="AE436" s="244"/>
      <c r="AF436" s="244"/>
      <c r="AG436" s="244"/>
      <c r="AH436" s="244"/>
      <c r="BZ436" s="244"/>
      <c r="CA436" s="244"/>
      <c r="CB436" s="244"/>
      <c r="CC436" s="244"/>
      <c r="CD436" s="244"/>
    </row>
    <row r="437" spans="1:82" s="253" customFormat="1" x14ac:dyDescent="0.2">
      <c r="A437" s="244"/>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c r="AA437" s="244"/>
      <c r="AB437" s="244"/>
      <c r="AC437" s="244"/>
      <c r="AD437" s="244"/>
      <c r="AE437" s="244"/>
      <c r="AF437" s="244"/>
      <c r="AG437" s="244"/>
      <c r="AH437" s="244"/>
      <c r="BZ437" s="244"/>
      <c r="CA437" s="244"/>
      <c r="CB437" s="244"/>
      <c r="CC437" s="244"/>
      <c r="CD437" s="244"/>
    </row>
    <row r="438" spans="1:82" s="253" customFormat="1" x14ac:dyDescent="0.2">
      <c r="A438" s="244"/>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c r="AA438" s="244"/>
      <c r="AB438" s="244"/>
      <c r="AC438" s="244"/>
      <c r="AD438" s="244"/>
      <c r="AE438" s="244"/>
      <c r="AF438" s="244"/>
      <c r="AG438" s="244"/>
      <c r="AH438" s="244"/>
      <c r="BZ438" s="244"/>
      <c r="CA438" s="244"/>
      <c r="CB438" s="244"/>
      <c r="CC438" s="244"/>
      <c r="CD438" s="244"/>
    </row>
    <row r="439" spans="1:82" s="253" customFormat="1" x14ac:dyDescent="0.2">
      <c r="A439" s="244"/>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c r="AA439" s="244"/>
      <c r="AB439" s="244"/>
      <c r="AC439" s="244"/>
      <c r="AD439" s="244"/>
      <c r="AE439" s="244"/>
      <c r="AF439" s="244"/>
      <c r="AG439" s="244"/>
      <c r="AH439" s="244"/>
      <c r="BZ439" s="244"/>
      <c r="CA439" s="244"/>
      <c r="CB439" s="244"/>
      <c r="CC439" s="244"/>
      <c r="CD439" s="244"/>
    </row>
    <row r="440" spans="1:82" s="253" customFormat="1" x14ac:dyDescent="0.2">
      <c r="A440" s="244"/>
      <c r="B440" s="244"/>
      <c r="C440" s="244"/>
      <c r="D440" s="244"/>
      <c r="E440" s="244"/>
      <c r="F440" s="244"/>
      <c r="G440" s="244"/>
      <c r="H440" s="244"/>
      <c r="I440" s="244"/>
      <c r="J440" s="244"/>
      <c r="K440" s="244"/>
      <c r="L440" s="244"/>
      <c r="M440" s="244"/>
      <c r="N440" s="244"/>
      <c r="O440" s="244"/>
      <c r="P440" s="244"/>
      <c r="Q440" s="244"/>
      <c r="R440" s="244"/>
      <c r="S440" s="244"/>
      <c r="T440" s="244"/>
      <c r="U440" s="244"/>
      <c r="V440" s="244"/>
      <c r="W440" s="244"/>
      <c r="X440" s="244"/>
      <c r="Y440" s="244"/>
      <c r="Z440" s="244"/>
      <c r="AA440" s="244"/>
      <c r="AB440" s="244"/>
      <c r="AC440" s="244"/>
      <c r="AD440" s="244"/>
      <c r="AE440" s="244"/>
      <c r="AF440" s="244"/>
      <c r="AG440" s="244"/>
      <c r="AH440" s="244"/>
      <c r="BZ440" s="244"/>
      <c r="CA440" s="244"/>
      <c r="CB440" s="244"/>
      <c r="CC440" s="244"/>
      <c r="CD440" s="244"/>
    </row>
    <row r="441" spans="1:82" s="253" customFormat="1" x14ac:dyDescent="0.2">
      <c r="A441" s="244"/>
      <c r="B441" s="244"/>
      <c r="C441" s="244"/>
      <c r="D441" s="244"/>
      <c r="E441" s="244"/>
      <c r="F441" s="244"/>
      <c r="G441" s="244"/>
      <c r="H441" s="244"/>
      <c r="I441" s="244"/>
      <c r="J441" s="244"/>
      <c r="K441" s="244"/>
      <c r="L441" s="244"/>
      <c r="M441" s="244"/>
      <c r="N441" s="244"/>
      <c r="O441" s="244"/>
      <c r="P441" s="244"/>
      <c r="Q441" s="244"/>
      <c r="R441" s="244"/>
      <c r="S441" s="244"/>
      <c r="T441" s="244"/>
      <c r="U441" s="244"/>
      <c r="V441" s="244"/>
      <c r="W441" s="244"/>
      <c r="X441" s="244"/>
      <c r="Y441" s="244"/>
      <c r="Z441" s="244"/>
      <c r="AA441" s="244"/>
      <c r="AB441" s="244"/>
      <c r="AC441" s="244"/>
      <c r="AD441" s="244"/>
      <c r="AE441" s="244"/>
      <c r="AF441" s="244"/>
      <c r="AG441" s="244"/>
      <c r="AH441" s="244"/>
      <c r="BZ441" s="244"/>
      <c r="CA441" s="244"/>
      <c r="CB441" s="244"/>
      <c r="CC441" s="244"/>
      <c r="CD441" s="244"/>
    </row>
    <row r="442" spans="1:82" s="253" customFormat="1" x14ac:dyDescent="0.2">
      <c r="A442" s="244"/>
      <c r="B442" s="244"/>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c r="AA442" s="244"/>
      <c r="AB442" s="244"/>
      <c r="AC442" s="244"/>
      <c r="AD442" s="244"/>
      <c r="AE442" s="244"/>
      <c r="AF442" s="244"/>
      <c r="AG442" s="244"/>
      <c r="AH442" s="244"/>
      <c r="BZ442" s="244"/>
      <c r="CA442" s="244"/>
      <c r="CB442" s="244"/>
      <c r="CC442" s="244"/>
      <c r="CD442" s="244"/>
    </row>
    <row r="443" spans="1:82" s="253" customFormat="1" x14ac:dyDescent="0.2">
      <c r="A443" s="244"/>
      <c r="B443" s="244"/>
      <c r="C443" s="244"/>
      <c r="D443" s="244"/>
      <c r="E443" s="244"/>
      <c r="F443" s="244"/>
      <c r="G443" s="244"/>
      <c r="H443" s="244"/>
      <c r="I443" s="244"/>
      <c r="J443" s="244"/>
      <c r="K443" s="244"/>
      <c r="L443" s="244"/>
      <c r="M443" s="244"/>
      <c r="N443" s="244"/>
      <c r="O443" s="244"/>
      <c r="P443" s="244"/>
      <c r="Q443" s="244"/>
      <c r="R443" s="244"/>
      <c r="S443" s="244"/>
      <c r="T443" s="244"/>
      <c r="U443" s="244"/>
      <c r="V443" s="244"/>
      <c r="W443" s="244"/>
      <c r="X443" s="244"/>
      <c r="Y443" s="244"/>
      <c r="Z443" s="244"/>
      <c r="AA443" s="244"/>
      <c r="AB443" s="244"/>
      <c r="AC443" s="244"/>
      <c r="AD443" s="244"/>
      <c r="AE443" s="244"/>
      <c r="AF443" s="244"/>
      <c r="AG443" s="244"/>
      <c r="AH443" s="244"/>
      <c r="BZ443" s="244"/>
      <c r="CA443" s="244"/>
      <c r="CB443" s="244"/>
      <c r="CC443" s="244"/>
      <c r="CD443" s="244"/>
    </row>
    <row r="444" spans="1:82" s="253" customFormat="1" x14ac:dyDescent="0.2">
      <c r="A444" s="244"/>
      <c r="B444" s="244"/>
      <c r="C444" s="244"/>
      <c r="D444" s="244"/>
      <c r="E444" s="244"/>
      <c r="F444" s="244"/>
      <c r="G444" s="244"/>
      <c r="H444" s="244"/>
      <c r="I444" s="244"/>
      <c r="J444" s="244"/>
      <c r="K444" s="244"/>
      <c r="L444" s="244"/>
      <c r="M444" s="244"/>
      <c r="N444" s="244"/>
      <c r="O444" s="244"/>
      <c r="P444" s="244"/>
      <c r="Q444" s="244"/>
      <c r="R444" s="244"/>
      <c r="S444" s="244"/>
      <c r="T444" s="244"/>
      <c r="U444" s="244"/>
      <c r="V444" s="244"/>
      <c r="W444" s="244"/>
      <c r="X444" s="244"/>
      <c r="Y444" s="244"/>
      <c r="Z444" s="244"/>
      <c r="AA444" s="244"/>
      <c r="AB444" s="244"/>
      <c r="AC444" s="244"/>
      <c r="AD444" s="244"/>
      <c r="AE444" s="244"/>
      <c r="AF444" s="244"/>
      <c r="AG444" s="244"/>
      <c r="AH444" s="244"/>
      <c r="BZ444" s="244"/>
      <c r="CA444" s="244"/>
      <c r="CB444" s="244"/>
      <c r="CC444" s="244"/>
      <c r="CD444" s="244"/>
    </row>
    <row r="445" spans="1:82" s="253" customFormat="1" x14ac:dyDescent="0.2">
      <c r="A445" s="244"/>
      <c r="B445" s="244"/>
      <c r="C445" s="244"/>
      <c r="D445" s="244"/>
      <c r="E445" s="244"/>
      <c r="F445" s="244"/>
      <c r="G445" s="244"/>
      <c r="H445" s="244"/>
      <c r="I445" s="244"/>
      <c r="J445" s="244"/>
      <c r="K445" s="244"/>
      <c r="L445" s="244"/>
      <c r="M445" s="244"/>
      <c r="N445" s="244"/>
      <c r="O445" s="244"/>
      <c r="P445" s="244"/>
      <c r="Q445" s="244"/>
      <c r="R445" s="244"/>
      <c r="S445" s="244"/>
      <c r="T445" s="244"/>
      <c r="U445" s="244"/>
      <c r="V445" s="244"/>
      <c r="W445" s="244"/>
      <c r="X445" s="244"/>
      <c r="Y445" s="244"/>
      <c r="Z445" s="244"/>
      <c r="AA445" s="244"/>
      <c r="AB445" s="244"/>
      <c r="AC445" s="244"/>
      <c r="AD445" s="244"/>
      <c r="AE445" s="244"/>
      <c r="AF445" s="244"/>
      <c r="AG445" s="244"/>
      <c r="AH445" s="244"/>
      <c r="BZ445" s="244"/>
      <c r="CA445" s="244"/>
      <c r="CB445" s="244"/>
      <c r="CC445" s="244"/>
      <c r="CD445" s="244"/>
    </row>
    <row r="446" spans="1:82" s="253" customFormat="1" x14ac:dyDescent="0.2">
      <c r="A446" s="244"/>
      <c r="B446" s="244"/>
      <c r="C446" s="244"/>
      <c r="D446" s="244"/>
      <c r="E446" s="244"/>
      <c r="F446" s="244"/>
      <c r="G446" s="244"/>
      <c r="H446" s="244"/>
      <c r="I446" s="244"/>
      <c r="J446" s="244"/>
      <c r="K446" s="244"/>
      <c r="L446" s="244"/>
      <c r="M446" s="244"/>
      <c r="N446" s="244"/>
      <c r="O446" s="244"/>
      <c r="P446" s="244"/>
      <c r="Q446" s="244"/>
      <c r="R446" s="244"/>
      <c r="S446" s="244"/>
      <c r="T446" s="244"/>
      <c r="U446" s="244"/>
      <c r="V446" s="244"/>
      <c r="W446" s="244"/>
      <c r="X446" s="244"/>
      <c r="Y446" s="244"/>
      <c r="Z446" s="244"/>
      <c r="AA446" s="244"/>
      <c r="AB446" s="244"/>
      <c r="AC446" s="244"/>
      <c r="AD446" s="244"/>
      <c r="AE446" s="244"/>
      <c r="AF446" s="244"/>
      <c r="AG446" s="244"/>
      <c r="AH446" s="244"/>
      <c r="BZ446" s="244"/>
      <c r="CA446" s="244"/>
      <c r="CB446" s="244"/>
      <c r="CC446" s="244"/>
      <c r="CD446" s="244"/>
    </row>
    <row r="447" spans="1:82" s="253" customFormat="1" x14ac:dyDescent="0.2">
      <c r="A447" s="244"/>
      <c r="B447" s="244"/>
      <c r="C447" s="244"/>
      <c r="D447" s="244"/>
      <c r="E447" s="244"/>
      <c r="F447" s="244"/>
      <c r="G447" s="244"/>
      <c r="H447" s="244"/>
      <c r="I447" s="244"/>
      <c r="J447" s="244"/>
      <c r="K447" s="244"/>
      <c r="L447" s="244"/>
      <c r="M447" s="244"/>
      <c r="N447" s="244"/>
      <c r="O447" s="244"/>
      <c r="P447" s="244"/>
      <c r="Q447" s="244"/>
      <c r="R447" s="244"/>
      <c r="S447" s="244"/>
      <c r="T447" s="244"/>
      <c r="U447" s="244"/>
      <c r="V447" s="244"/>
      <c r="W447" s="244"/>
      <c r="X447" s="244"/>
      <c r="Y447" s="244"/>
      <c r="Z447" s="244"/>
      <c r="AA447" s="244"/>
      <c r="AB447" s="244"/>
      <c r="AC447" s="244"/>
      <c r="AD447" s="244"/>
      <c r="AE447" s="244"/>
      <c r="AF447" s="244"/>
      <c r="AG447" s="244"/>
      <c r="AH447" s="244"/>
      <c r="BZ447" s="244"/>
      <c r="CA447" s="244"/>
      <c r="CB447" s="244"/>
      <c r="CC447" s="244"/>
      <c r="CD447" s="244"/>
    </row>
    <row r="448" spans="1:82" s="253" customFormat="1" x14ac:dyDescent="0.2">
      <c r="A448" s="244"/>
      <c r="B448" s="244"/>
      <c r="C448" s="244"/>
      <c r="D448" s="244"/>
      <c r="E448" s="244"/>
      <c r="F448" s="244"/>
      <c r="G448" s="244"/>
      <c r="H448" s="244"/>
      <c r="I448" s="244"/>
      <c r="J448" s="244"/>
      <c r="K448" s="244"/>
      <c r="L448" s="244"/>
      <c r="M448" s="244"/>
      <c r="N448" s="244"/>
      <c r="O448" s="244"/>
      <c r="P448" s="244"/>
      <c r="Q448" s="244"/>
      <c r="R448" s="244"/>
      <c r="S448" s="244"/>
      <c r="T448" s="244"/>
      <c r="U448" s="244"/>
      <c r="V448" s="244"/>
      <c r="W448" s="244"/>
      <c r="X448" s="244"/>
      <c r="Y448" s="244"/>
      <c r="Z448" s="244"/>
      <c r="AA448" s="244"/>
      <c r="AB448" s="244"/>
      <c r="AC448" s="244"/>
      <c r="AD448" s="244"/>
      <c r="AE448" s="244"/>
      <c r="AF448" s="244"/>
      <c r="AG448" s="244"/>
      <c r="AH448" s="244"/>
      <c r="BZ448" s="244"/>
      <c r="CA448" s="244"/>
      <c r="CB448" s="244"/>
      <c r="CC448" s="244"/>
      <c r="CD448" s="244"/>
    </row>
    <row r="449" spans="1:82" s="253" customFormat="1" x14ac:dyDescent="0.2">
      <c r="A449" s="244"/>
      <c r="B449" s="244"/>
      <c r="C449" s="244"/>
      <c r="D449" s="244"/>
      <c r="E449" s="244"/>
      <c r="F449" s="244"/>
      <c r="G449" s="244"/>
      <c r="H449" s="244"/>
      <c r="I449" s="244"/>
      <c r="J449" s="244"/>
      <c r="K449" s="244"/>
      <c r="L449" s="244"/>
      <c r="M449" s="244"/>
      <c r="N449" s="244"/>
      <c r="O449" s="244"/>
      <c r="P449" s="244"/>
      <c r="Q449" s="244"/>
      <c r="R449" s="244"/>
      <c r="S449" s="244"/>
      <c r="T449" s="244"/>
      <c r="U449" s="244"/>
      <c r="V449" s="244"/>
      <c r="W449" s="244"/>
      <c r="X449" s="244"/>
      <c r="Y449" s="244"/>
      <c r="Z449" s="244"/>
      <c r="AA449" s="244"/>
      <c r="AB449" s="244"/>
      <c r="AC449" s="244"/>
      <c r="AD449" s="244"/>
      <c r="AE449" s="244"/>
      <c r="AF449" s="244"/>
      <c r="AG449" s="244"/>
      <c r="AH449" s="244"/>
      <c r="BZ449" s="244"/>
      <c r="CA449" s="244"/>
      <c r="CB449" s="244"/>
      <c r="CC449" s="244"/>
      <c r="CD449" s="244"/>
    </row>
    <row r="450" spans="1:82" s="253" customFormat="1" x14ac:dyDescent="0.2">
      <c r="A450" s="244"/>
      <c r="B450" s="244"/>
      <c r="C450" s="244"/>
      <c r="D450" s="244"/>
      <c r="E450" s="244"/>
      <c r="F450" s="244"/>
      <c r="G450" s="244"/>
      <c r="H450" s="244"/>
      <c r="I450" s="244"/>
      <c r="J450" s="244"/>
      <c r="K450" s="244"/>
      <c r="L450" s="244"/>
      <c r="M450" s="244"/>
      <c r="N450" s="244"/>
      <c r="O450" s="244"/>
      <c r="P450" s="244"/>
      <c r="Q450" s="244"/>
      <c r="R450" s="244"/>
      <c r="S450" s="244"/>
      <c r="T450" s="244"/>
      <c r="U450" s="244"/>
      <c r="V450" s="244"/>
      <c r="W450" s="244"/>
      <c r="X450" s="244"/>
      <c r="Y450" s="244"/>
      <c r="Z450" s="244"/>
      <c r="AA450" s="244"/>
      <c r="AB450" s="244"/>
      <c r="AC450" s="244"/>
      <c r="AD450" s="244"/>
      <c r="AE450" s="244"/>
      <c r="AF450" s="244"/>
      <c r="AG450" s="244"/>
      <c r="AH450" s="244"/>
      <c r="BZ450" s="244"/>
      <c r="CA450" s="244"/>
      <c r="CB450" s="244"/>
      <c r="CC450" s="244"/>
      <c r="CD450" s="244"/>
    </row>
    <row r="451" spans="1:82" s="253" customFormat="1" x14ac:dyDescent="0.2">
      <c r="A451" s="244"/>
      <c r="B451" s="244"/>
      <c r="C451" s="244"/>
      <c r="D451" s="244"/>
      <c r="E451" s="244"/>
      <c r="F451" s="244"/>
      <c r="G451" s="244"/>
      <c r="H451" s="244"/>
      <c r="I451" s="244"/>
      <c r="J451" s="244"/>
      <c r="K451" s="244"/>
      <c r="L451" s="244"/>
      <c r="M451" s="244"/>
      <c r="N451" s="244"/>
      <c r="O451" s="244"/>
      <c r="P451" s="244"/>
      <c r="Q451" s="244"/>
      <c r="R451" s="244"/>
      <c r="S451" s="244"/>
      <c r="T451" s="244"/>
      <c r="U451" s="244"/>
      <c r="V451" s="244"/>
      <c r="W451" s="244"/>
      <c r="X451" s="244"/>
      <c r="Y451" s="244"/>
      <c r="Z451" s="244"/>
      <c r="AA451" s="244"/>
      <c r="AB451" s="244"/>
      <c r="AC451" s="244"/>
      <c r="AD451" s="244"/>
      <c r="AE451" s="244"/>
      <c r="AF451" s="244"/>
      <c r="AG451" s="244"/>
      <c r="AH451" s="244"/>
      <c r="BZ451" s="244"/>
      <c r="CA451" s="244"/>
      <c r="CB451" s="244"/>
      <c r="CC451" s="244"/>
      <c r="CD451" s="244"/>
    </row>
    <row r="452" spans="1:82" s="253" customFormat="1" x14ac:dyDescent="0.2">
      <c r="A452" s="244"/>
      <c r="B452" s="244"/>
      <c r="C452" s="244"/>
      <c r="D452" s="244"/>
      <c r="E452" s="244"/>
      <c r="F452" s="244"/>
      <c r="G452" s="244"/>
      <c r="H452" s="244"/>
      <c r="I452" s="244"/>
      <c r="J452" s="244"/>
      <c r="K452" s="244"/>
      <c r="L452" s="244"/>
      <c r="M452" s="244"/>
      <c r="N452" s="244"/>
      <c r="O452" s="244"/>
      <c r="P452" s="244"/>
      <c r="Q452" s="244"/>
      <c r="R452" s="244"/>
      <c r="S452" s="244"/>
      <c r="T452" s="244"/>
      <c r="U452" s="244"/>
      <c r="V452" s="244"/>
      <c r="W452" s="244"/>
      <c r="X452" s="244"/>
      <c r="Y452" s="244"/>
      <c r="Z452" s="244"/>
      <c r="AA452" s="244"/>
      <c r="AB452" s="244"/>
      <c r="AC452" s="244"/>
      <c r="AD452" s="244"/>
      <c r="AE452" s="244"/>
      <c r="AF452" s="244"/>
      <c r="AG452" s="244"/>
      <c r="AH452" s="244"/>
      <c r="BZ452" s="244"/>
      <c r="CA452" s="244"/>
      <c r="CB452" s="244"/>
      <c r="CC452" s="244"/>
      <c r="CD452" s="244"/>
    </row>
    <row r="453" spans="1:82" s="253" customFormat="1" x14ac:dyDescent="0.2">
      <c r="A453" s="244"/>
      <c r="B453" s="244"/>
      <c r="C453" s="244"/>
      <c r="D453" s="244"/>
      <c r="E453" s="244"/>
      <c r="F453" s="244"/>
      <c r="G453" s="244"/>
      <c r="H453" s="244"/>
      <c r="I453" s="244"/>
      <c r="J453" s="244"/>
      <c r="K453" s="244"/>
      <c r="L453" s="244"/>
      <c r="M453" s="244"/>
      <c r="N453" s="244"/>
      <c r="O453" s="244"/>
      <c r="P453" s="244"/>
      <c r="Q453" s="244"/>
      <c r="R453" s="244"/>
      <c r="S453" s="244"/>
      <c r="T453" s="244"/>
      <c r="U453" s="244"/>
      <c r="V453" s="244"/>
      <c r="W453" s="244"/>
      <c r="X453" s="244"/>
      <c r="Y453" s="244"/>
      <c r="Z453" s="244"/>
      <c r="AA453" s="244"/>
      <c r="AB453" s="244"/>
      <c r="AC453" s="244"/>
      <c r="AD453" s="244"/>
      <c r="AE453" s="244"/>
      <c r="AF453" s="244"/>
      <c r="AG453" s="244"/>
      <c r="AH453" s="244"/>
      <c r="BZ453" s="244"/>
      <c r="CA453" s="244"/>
      <c r="CB453" s="244"/>
      <c r="CC453" s="244"/>
      <c r="CD453" s="244"/>
    </row>
    <row r="454" spans="1:82" s="253" customFormat="1" x14ac:dyDescent="0.2">
      <c r="A454" s="244"/>
      <c r="B454" s="244"/>
      <c r="C454" s="244"/>
      <c r="D454" s="244"/>
      <c r="E454" s="244"/>
      <c r="F454" s="244"/>
      <c r="G454" s="244"/>
      <c r="H454" s="244"/>
      <c r="I454" s="244"/>
      <c r="J454" s="244"/>
      <c r="K454" s="244"/>
      <c r="L454" s="244"/>
      <c r="M454" s="244"/>
      <c r="N454" s="244"/>
      <c r="O454" s="244"/>
      <c r="P454" s="244"/>
      <c r="Q454" s="244"/>
      <c r="R454" s="244"/>
      <c r="S454" s="244"/>
      <c r="T454" s="244"/>
      <c r="U454" s="244"/>
      <c r="V454" s="244"/>
      <c r="W454" s="244"/>
      <c r="X454" s="244"/>
      <c r="Y454" s="244"/>
      <c r="Z454" s="244"/>
      <c r="AA454" s="244"/>
      <c r="AB454" s="244"/>
      <c r="AC454" s="244"/>
      <c r="AD454" s="244"/>
      <c r="AE454" s="244"/>
      <c r="AF454" s="244"/>
      <c r="AG454" s="244"/>
      <c r="AH454" s="244"/>
      <c r="BZ454" s="244"/>
      <c r="CA454" s="244"/>
      <c r="CB454" s="244"/>
      <c r="CC454" s="244"/>
      <c r="CD454" s="244"/>
    </row>
    <row r="455" spans="1:82" s="253" customFormat="1" x14ac:dyDescent="0.2">
      <c r="A455" s="244"/>
      <c r="B455" s="244"/>
      <c r="C455" s="244"/>
      <c r="D455" s="244"/>
      <c r="E455" s="244"/>
      <c r="F455" s="244"/>
      <c r="G455" s="244"/>
      <c r="H455" s="244"/>
      <c r="I455" s="244"/>
      <c r="J455" s="244"/>
      <c r="K455" s="244"/>
      <c r="L455" s="244"/>
      <c r="M455" s="244"/>
      <c r="N455" s="244"/>
      <c r="O455" s="244"/>
      <c r="P455" s="244"/>
      <c r="Q455" s="244"/>
      <c r="R455" s="244"/>
      <c r="S455" s="244"/>
      <c r="T455" s="244"/>
      <c r="U455" s="244"/>
      <c r="V455" s="244"/>
      <c r="W455" s="244"/>
      <c r="X455" s="244"/>
      <c r="Y455" s="244"/>
      <c r="Z455" s="244"/>
      <c r="AA455" s="244"/>
      <c r="AB455" s="244"/>
      <c r="AC455" s="244"/>
      <c r="AD455" s="244"/>
      <c r="AE455" s="244"/>
      <c r="AF455" s="244"/>
      <c r="AG455" s="244"/>
      <c r="AH455" s="244"/>
      <c r="BZ455" s="244"/>
      <c r="CA455" s="244"/>
      <c r="CB455" s="244"/>
      <c r="CC455" s="244"/>
      <c r="CD455" s="244"/>
    </row>
    <row r="456" spans="1:82" s="253" customFormat="1" x14ac:dyDescent="0.2">
      <c r="A456" s="244"/>
      <c r="B456" s="244"/>
      <c r="C456" s="244"/>
      <c r="D456" s="244"/>
      <c r="E456" s="244"/>
      <c r="F456" s="244"/>
      <c r="G456" s="244"/>
      <c r="H456" s="244"/>
      <c r="I456" s="244"/>
      <c r="J456" s="244"/>
      <c r="K456" s="244"/>
      <c r="L456" s="244"/>
      <c r="M456" s="244"/>
      <c r="N456" s="244"/>
      <c r="O456" s="244"/>
      <c r="P456" s="244"/>
      <c r="Q456" s="244"/>
      <c r="R456" s="244"/>
      <c r="S456" s="244"/>
      <c r="T456" s="244"/>
      <c r="U456" s="244"/>
      <c r="V456" s="244"/>
      <c r="W456" s="244"/>
      <c r="X456" s="244"/>
      <c r="Y456" s="244"/>
      <c r="Z456" s="244"/>
      <c r="AA456" s="244"/>
      <c r="AB456" s="244"/>
      <c r="AC456" s="244"/>
      <c r="AD456" s="244"/>
      <c r="AE456" s="244"/>
      <c r="AF456" s="244"/>
      <c r="AG456" s="244"/>
      <c r="AH456" s="244"/>
      <c r="BZ456" s="244"/>
      <c r="CA456" s="244"/>
      <c r="CB456" s="244"/>
      <c r="CC456" s="244"/>
      <c r="CD456" s="244"/>
    </row>
    <row r="457" spans="1:82" s="253" customFormat="1" x14ac:dyDescent="0.2">
      <c r="A457" s="244"/>
      <c r="B457" s="244"/>
      <c r="C457" s="244"/>
      <c r="D457" s="244"/>
      <c r="E457" s="244"/>
      <c r="F457" s="244"/>
      <c r="G457" s="244"/>
      <c r="H457" s="244"/>
      <c r="I457" s="244"/>
      <c r="J457" s="244"/>
      <c r="K457" s="244"/>
      <c r="L457" s="244"/>
      <c r="M457" s="244"/>
      <c r="N457" s="244"/>
      <c r="O457" s="244"/>
      <c r="P457" s="244"/>
      <c r="Q457" s="244"/>
      <c r="R457" s="244"/>
      <c r="S457" s="244"/>
      <c r="T457" s="244"/>
      <c r="U457" s="244"/>
      <c r="V457" s="244"/>
      <c r="W457" s="244"/>
      <c r="X457" s="244"/>
      <c r="Y457" s="244"/>
      <c r="Z457" s="244"/>
      <c r="AA457" s="244"/>
      <c r="AB457" s="244"/>
      <c r="AC457" s="244"/>
      <c r="AD457" s="244"/>
      <c r="AE457" s="244"/>
      <c r="AF457" s="244"/>
      <c r="AG457" s="244"/>
      <c r="AH457" s="244"/>
      <c r="BZ457" s="244"/>
      <c r="CA457" s="244"/>
      <c r="CB457" s="244"/>
      <c r="CC457" s="244"/>
      <c r="CD457" s="244"/>
    </row>
    <row r="458" spans="1:82" s="253" customFormat="1" x14ac:dyDescent="0.2">
      <c r="A458" s="244"/>
      <c r="B458" s="244"/>
      <c r="C458" s="244"/>
      <c r="D458" s="244"/>
      <c r="E458" s="244"/>
      <c r="F458" s="244"/>
      <c r="G458" s="244"/>
      <c r="H458" s="244"/>
      <c r="I458" s="244"/>
      <c r="J458" s="244"/>
      <c r="K458" s="244"/>
      <c r="L458" s="244"/>
      <c r="M458" s="244"/>
      <c r="N458" s="244"/>
      <c r="O458" s="244"/>
      <c r="P458" s="244"/>
      <c r="Q458" s="244"/>
      <c r="R458" s="244"/>
      <c r="S458" s="244"/>
      <c r="T458" s="244"/>
      <c r="U458" s="244"/>
      <c r="V458" s="244"/>
      <c r="W458" s="244"/>
      <c r="X458" s="244"/>
      <c r="Y458" s="244"/>
      <c r="Z458" s="244"/>
      <c r="AA458" s="244"/>
      <c r="AB458" s="244"/>
      <c r="AC458" s="244"/>
      <c r="AD458" s="244"/>
      <c r="AE458" s="244"/>
      <c r="AF458" s="244"/>
      <c r="AG458" s="244"/>
      <c r="AH458" s="244"/>
      <c r="BZ458" s="244"/>
      <c r="CA458" s="244"/>
      <c r="CB458" s="244"/>
      <c r="CC458" s="244"/>
      <c r="CD458" s="244"/>
    </row>
    <row r="459" spans="1:82" s="253" customFormat="1" x14ac:dyDescent="0.2">
      <c r="A459" s="244"/>
      <c r="B459" s="244"/>
      <c r="C459" s="244"/>
      <c r="D459" s="244"/>
      <c r="E459" s="244"/>
      <c r="F459" s="244"/>
      <c r="G459" s="244"/>
      <c r="H459" s="244"/>
      <c r="I459" s="244"/>
      <c r="J459" s="244"/>
      <c r="K459" s="244"/>
      <c r="L459" s="244"/>
      <c r="M459" s="244"/>
      <c r="N459" s="244"/>
      <c r="O459" s="244"/>
      <c r="P459" s="244"/>
      <c r="Q459" s="244"/>
      <c r="R459" s="244"/>
      <c r="S459" s="244"/>
      <c r="T459" s="244"/>
      <c r="U459" s="244"/>
      <c r="V459" s="244"/>
      <c r="W459" s="244"/>
      <c r="X459" s="244"/>
      <c r="Y459" s="244"/>
      <c r="Z459" s="244"/>
      <c r="AA459" s="244"/>
      <c r="AB459" s="244"/>
      <c r="AC459" s="244"/>
      <c r="AD459" s="244"/>
      <c r="AE459" s="244"/>
      <c r="AF459" s="244"/>
      <c r="AG459" s="244"/>
      <c r="AH459" s="244"/>
      <c r="BZ459" s="244"/>
      <c r="CA459" s="244"/>
      <c r="CB459" s="244"/>
      <c r="CC459" s="244"/>
      <c r="CD459" s="244"/>
    </row>
    <row r="460" spans="1:82" s="253" customFormat="1" x14ac:dyDescent="0.2">
      <c r="A460" s="244"/>
      <c r="B460" s="244"/>
      <c r="C460" s="244"/>
      <c r="D460" s="244"/>
      <c r="E460" s="244"/>
      <c r="F460" s="244"/>
      <c r="G460" s="244"/>
      <c r="H460" s="244"/>
      <c r="I460" s="244"/>
      <c r="J460" s="244"/>
      <c r="K460" s="244"/>
      <c r="L460" s="244"/>
      <c r="M460" s="244"/>
      <c r="N460" s="244"/>
      <c r="O460" s="244"/>
      <c r="P460" s="244"/>
      <c r="Q460" s="244"/>
      <c r="R460" s="244"/>
      <c r="S460" s="244"/>
      <c r="T460" s="244"/>
      <c r="U460" s="244"/>
      <c r="V460" s="244"/>
      <c r="W460" s="244"/>
      <c r="X460" s="244"/>
      <c r="Y460" s="244"/>
      <c r="Z460" s="244"/>
      <c r="AA460" s="244"/>
      <c r="AB460" s="244"/>
      <c r="AC460" s="244"/>
      <c r="AD460" s="244"/>
      <c r="AE460" s="244"/>
      <c r="AF460" s="244"/>
      <c r="AG460" s="244"/>
      <c r="AH460" s="244"/>
      <c r="BZ460" s="244"/>
      <c r="CA460" s="244"/>
      <c r="CB460" s="244"/>
      <c r="CC460" s="244"/>
      <c r="CD460" s="244"/>
    </row>
    <row r="461" spans="1:82" s="253" customFormat="1" x14ac:dyDescent="0.2">
      <c r="A461" s="244"/>
      <c r="B461" s="244"/>
      <c r="C461" s="244"/>
      <c r="D461" s="244"/>
      <c r="E461" s="244"/>
      <c r="F461" s="244"/>
      <c r="G461" s="244"/>
      <c r="H461" s="244"/>
      <c r="I461" s="244"/>
      <c r="J461" s="244"/>
      <c r="K461" s="244"/>
      <c r="L461" s="244"/>
      <c r="M461" s="244"/>
      <c r="N461" s="244"/>
      <c r="O461" s="244"/>
      <c r="P461" s="244"/>
      <c r="Q461" s="244"/>
      <c r="R461" s="244"/>
      <c r="S461" s="244"/>
      <c r="T461" s="244"/>
      <c r="U461" s="244"/>
      <c r="V461" s="244"/>
      <c r="W461" s="244"/>
      <c r="X461" s="244"/>
      <c r="Y461" s="244"/>
      <c r="Z461" s="244"/>
      <c r="AA461" s="244"/>
      <c r="AB461" s="244"/>
      <c r="AC461" s="244"/>
      <c r="AD461" s="244"/>
      <c r="AE461" s="244"/>
      <c r="AF461" s="244"/>
      <c r="AG461" s="244"/>
      <c r="AH461" s="244"/>
      <c r="BZ461" s="244"/>
      <c r="CA461" s="244"/>
      <c r="CB461" s="244"/>
      <c r="CC461" s="244"/>
      <c r="CD461" s="244"/>
    </row>
    <row r="462" spans="1:82" s="253" customFormat="1" x14ac:dyDescent="0.2">
      <c r="A462" s="244"/>
      <c r="B462" s="244"/>
      <c r="C462" s="244"/>
      <c r="D462" s="244"/>
      <c r="E462" s="244"/>
      <c r="F462" s="244"/>
      <c r="G462" s="244"/>
      <c r="H462" s="244"/>
      <c r="I462" s="244"/>
      <c r="J462" s="244"/>
      <c r="K462" s="244"/>
      <c r="L462" s="244"/>
      <c r="M462" s="244"/>
      <c r="N462" s="244"/>
      <c r="O462" s="244"/>
      <c r="P462" s="244"/>
      <c r="Q462" s="244"/>
      <c r="R462" s="244"/>
      <c r="S462" s="244"/>
      <c r="T462" s="244"/>
      <c r="U462" s="244"/>
      <c r="V462" s="244"/>
      <c r="W462" s="244"/>
      <c r="X462" s="244"/>
      <c r="Y462" s="244"/>
      <c r="Z462" s="244"/>
      <c r="AA462" s="244"/>
      <c r="AB462" s="244"/>
      <c r="AC462" s="244"/>
      <c r="AD462" s="244"/>
      <c r="AE462" s="244"/>
      <c r="AF462" s="244"/>
      <c r="AG462" s="244"/>
      <c r="AH462" s="244"/>
      <c r="BZ462" s="244"/>
      <c r="CA462" s="244"/>
      <c r="CB462" s="244"/>
      <c r="CC462" s="244"/>
      <c r="CD462" s="244"/>
    </row>
    <row r="463" spans="1:82" s="253" customFormat="1" x14ac:dyDescent="0.2">
      <c r="A463" s="244"/>
      <c r="B463" s="244"/>
      <c r="C463" s="244"/>
      <c r="D463" s="244"/>
      <c r="E463" s="244"/>
      <c r="F463" s="244"/>
      <c r="G463" s="244"/>
      <c r="H463" s="244"/>
      <c r="I463" s="244"/>
      <c r="J463" s="244"/>
      <c r="K463" s="244"/>
      <c r="L463" s="244"/>
      <c r="M463" s="244"/>
      <c r="N463" s="244"/>
      <c r="O463" s="244"/>
      <c r="P463" s="244"/>
      <c r="Q463" s="244"/>
      <c r="R463" s="244"/>
      <c r="S463" s="244"/>
      <c r="T463" s="244"/>
      <c r="U463" s="244"/>
      <c r="V463" s="244"/>
      <c r="W463" s="244"/>
      <c r="X463" s="244"/>
      <c r="Y463" s="244"/>
      <c r="Z463" s="244"/>
      <c r="AA463" s="244"/>
      <c r="AB463" s="244"/>
      <c r="AC463" s="244"/>
      <c r="AD463" s="244"/>
      <c r="AE463" s="244"/>
      <c r="AF463" s="244"/>
      <c r="AG463" s="244"/>
      <c r="AH463" s="244"/>
      <c r="BZ463" s="244"/>
      <c r="CA463" s="244"/>
      <c r="CB463" s="244"/>
      <c r="CC463" s="244"/>
      <c r="CD463" s="244"/>
    </row>
    <row r="464" spans="1:82" s="253" customFormat="1" x14ac:dyDescent="0.2">
      <c r="A464" s="244"/>
      <c r="B464" s="244"/>
      <c r="C464" s="244"/>
      <c r="D464" s="244"/>
      <c r="E464" s="244"/>
      <c r="F464" s="244"/>
      <c r="G464" s="244"/>
      <c r="H464" s="244"/>
      <c r="I464" s="244"/>
      <c r="J464" s="244"/>
      <c r="K464" s="244"/>
      <c r="L464" s="244"/>
      <c r="M464" s="244"/>
      <c r="N464" s="244"/>
      <c r="O464" s="244"/>
      <c r="P464" s="244"/>
      <c r="Q464" s="244"/>
      <c r="R464" s="244"/>
      <c r="S464" s="244"/>
      <c r="T464" s="244"/>
      <c r="U464" s="244"/>
      <c r="V464" s="244"/>
      <c r="W464" s="244"/>
      <c r="X464" s="244"/>
      <c r="Y464" s="244"/>
      <c r="Z464" s="244"/>
      <c r="AA464" s="244"/>
      <c r="AB464" s="244"/>
      <c r="AC464" s="244"/>
      <c r="AD464" s="244"/>
      <c r="AE464" s="244"/>
      <c r="AF464" s="244"/>
      <c r="AG464" s="244"/>
      <c r="AH464" s="244"/>
      <c r="BZ464" s="244"/>
      <c r="CA464" s="244"/>
      <c r="CB464" s="244"/>
      <c r="CC464" s="244"/>
      <c r="CD464" s="244"/>
    </row>
    <row r="465" spans="1:82" s="253" customFormat="1" x14ac:dyDescent="0.2">
      <c r="A465" s="244"/>
      <c r="B465" s="244"/>
      <c r="C465" s="244"/>
      <c r="D465" s="244"/>
      <c r="E465" s="244"/>
      <c r="F465" s="244"/>
      <c r="G465" s="244"/>
      <c r="H465" s="244"/>
      <c r="I465" s="244"/>
      <c r="J465" s="244"/>
      <c r="K465" s="244"/>
      <c r="L465" s="244"/>
      <c r="M465" s="244"/>
      <c r="N465" s="244"/>
      <c r="O465" s="244"/>
      <c r="P465" s="244"/>
      <c r="Q465" s="244"/>
      <c r="R465" s="244"/>
      <c r="S465" s="244"/>
      <c r="T465" s="244"/>
      <c r="U465" s="244"/>
      <c r="V465" s="244"/>
      <c r="W465" s="244"/>
      <c r="X465" s="244"/>
      <c r="Y465" s="244"/>
      <c r="Z465" s="244"/>
      <c r="AA465" s="244"/>
      <c r="AB465" s="244"/>
      <c r="AC465" s="244"/>
      <c r="AD465" s="244"/>
      <c r="AE465" s="244"/>
      <c r="AF465" s="244"/>
      <c r="AG465" s="244"/>
      <c r="AH465" s="244"/>
      <c r="BZ465" s="244"/>
      <c r="CA465" s="244"/>
      <c r="CB465" s="244"/>
      <c r="CC465" s="244"/>
      <c r="CD465" s="244"/>
    </row>
    <row r="466" spans="1:82" s="253" customFormat="1" x14ac:dyDescent="0.2">
      <c r="A466" s="244"/>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c r="AA466" s="244"/>
      <c r="AB466" s="244"/>
      <c r="AC466" s="244"/>
      <c r="AD466" s="244"/>
      <c r="AE466" s="244"/>
      <c r="AF466" s="244"/>
      <c r="AG466" s="244"/>
      <c r="AH466" s="244"/>
      <c r="BZ466" s="244"/>
      <c r="CA466" s="244"/>
      <c r="CB466" s="244"/>
      <c r="CC466" s="244"/>
      <c r="CD466" s="244"/>
    </row>
    <row r="467" spans="1:82" s="253" customFormat="1" x14ac:dyDescent="0.2">
      <c r="A467" s="244"/>
      <c r="B467" s="244"/>
      <c r="C467" s="244"/>
      <c r="D467" s="244"/>
      <c r="E467" s="244"/>
      <c r="F467" s="244"/>
      <c r="G467" s="244"/>
      <c r="H467" s="244"/>
      <c r="I467" s="244"/>
      <c r="J467" s="244"/>
      <c r="K467" s="244"/>
      <c r="L467" s="244"/>
      <c r="M467" s="244"/>
      <c r="N467" s="244"/>
      <c r="O467" s="244"/>
      <c r="P467" s="244"/>
      <c r="Q467" s="244"/>
      <c r="R467" s="244"/>
      <c r="S467" s="244"/>
      <c r="T467" s="244"/>
      <c r="U467" s="244"/>
      <c r="V467" s="244"/>
      <c r="W467" s="244"/>
      <c r="X467" s="244"/>
      <c r="Y467" s="244"/>
      <c r="Z467" s="244"/>
      <c r="AA467" s="244"/>
      <c r="AB467" s="244"/>
      <c r="AC467" s="244"/>
      <c r="AD467" s="244"/>
      <c r="AE467" s="244"/>
      <c r="AF467" s="244"/>
      <c r="AG467" s="244"/>
      <c r="AH467" s="244"/>
      <c r="BZ467" s="244"/>
      <c r="CA467" s="244"/>
      <c r="CB467" s="244"/>
      <c r="CC467" s="244"/>
      <c r="CD467" s="244"/>
    </row>
    <row r="468" spans="1:82" s="253" customFormat="1" x14ac:dyDescent="0.2">
      <c r="A468" s="244"/>
      <c r="B468" s="244"/>
      <c r="C468" s="244"/>
      <c r="D468" s="244"/>
      <c r="E468" s="244"/>
      <c r="F468" s="244"/>
      <c r="G468" s="244"/>
      <c r="H468" s="244"/>
      <c r="I468" s="244"/>
      <c r="J468" s="244"/>
      <c r="K468" s="244"/>
      <c r="L468" s="244"/>
      <c r="M468" s="244"/>
      <c r="N468" s="244"/>
      <c r="O468" s="244"/>
      <c r="P468" s="244"/>
      <c r="Q468" s="244"/>
      <c r="R468" s="244"/>
      <c r="S468" s="244"/>
      <c r="T468" s="244"/>
      <c r="U468" s="244"/>
      <c r="V468" s="244"/>
      <c r="W468" s="244"/>
      <c r="X468" s="244"/>
      <c r="Y468" s="244"/>
      <c r="Z468" s="244"/>
      <c r="AA468" s="244"/>
      <c r="AB468" s="244"/>
      <c r="AC468" s="244"/>
      <c r="AD468" s="244"/>
      <c r="AE468" s="244"/>
      <c r="AF468" s="244"/>
      <c r="AG468" s="244"/>
      <c r="AH468" s="244"/>
      <c r="BZ468" s="244"/>
      <c r="CA468" s="244"/>
      <c r="CB468" s="244"/>
      <c r="CC468" s="244"/>
      <c r="CD468" s="244"/>
    </row>
    <row r="469" spans="1:82" s="253" customFormat="1" x14ac:dyDescent="0.2">
      <c r="A469" s="244"/>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c r="AA469" s="244"/>
      <c r="AB469" s="244"/>
      <c r="AC469" s="244"/>
      <c r="AD469" s="244"/>
      <c r="AE469" s="244"/>
      <c r="AF469" s="244"/>
      <c r="AG469" s="244"/>
      <c r="AH469" s="244"/>
      <c r="BZ469" s="244"/>
      <c r="CA469" s="244"/>
      <c r="CB469" s="244"/>
      <c r="CC469" s="244"/>
      <c r="CD469" s="244"/>
    </row>
    <row r="470" spans="1:82" s="253" customFormat="1" x14ac:dyDescent="0.2">
      <c r="A470" s="244"/>
      <c r="B470" s="244"/>
      <c r="C470" s="244"/>
      <c r="D470" s="244"/>
      <c r="E470" s="244"/>
      <c r="F470" s="244"/>
      <c r="G470" s="244"/>
      <c r="H470" s="244"/>
      <c r="I470" s="244"/>
      <c r="J470" s="244"/>
      <c r="K470" s="244"/>
      <c r="L470" s="244"/>
      <c r="M470" s="244"/>
      <c r="N470" s="244"/>
      <c r="O470" s="244"/>
      <c r="P470" s="244"/>
      <c r="Q470" s="244"/>
      <c r="R470" s="244"/>
      <c r="S470" s="244"/>
      <c r="T470" s="244"/>
      <c r="U470" s="244"/>
      <c r="V470" s="244"/>
      <c r="W470" s="244"/>
      <c r="X470" s="244"/>
      <c r="Y470" s="244"/>
      <c r="Z470" s="244"/>
      <c r="AA470" s="244"/>
      <c r="AB470" s="244"/>
      <c r="AC470" s="244"/>
      <c r="AD470" s="244"/>
      <c r="AE470" s="244"/>
      <c r="AF470" s="244"/>
      <c r="AG470" s="244"/>
      <c r="AH470" s="244"/>
      <c r="BZ470" s="244"/>
      <c r="CA470" s="244"/>
      <c r="CB470" s="244"/>
      <c r="CC470" s="244"/>
      <c r="CD470" s="244"/>
    </row>
    <row r="471" spans="1:82" s="253" customFormat="1" x14ac:dyDescent="0.2">
      <c r="A471" s="244"/>
      <c r="B471" s="244"/>
      <c r="C471" s="244"/>
      <c r="D471" s="244"/>
      <c r="E471" s="244"/>
      <c r="F471" s="244"/>
      <c r="G471" s="244"/>
      <c r="H471" s="244"/>
      <c r="I471" s="244"/>
      <c r="J471" s="244"/>
      <c r="K471" s="244"/>
      <c r="L471" s="244"/>
      <c r="M471" s="244"/>
      <c r="N471" s="244"/>
      <c r="O471" s="244"/>
      <c r="P471" s="244"/>
      <c r="Q471" s="244"/>
      <c r="R471" s="244"/>
      <c r="S471" s="244"/>
      <c r="T471" s="244"/>
      <c r="U471" s="244"/>
      <c r="V471" s="244"/>
      <c r="W471" s="244"/>
      <c r="X471" s="244"/>
      <c r="Y471" s="244"/>
      <c r="Z471" s="244"/>
      <c r="AA471" s="244"/>
      <c r="AB471" s="244"/>
      <c r="AC471" s="244"/>
      <c r="AD471" s="244"/>
      <c r="AE471" s="244"/>
      <c r="AF471" s="244"/>
      <c r="AG471" s="244"/>
      <c r="AH471" s="244"/>
      <c r="BZ471" s="244"/>
      <c r="CA471" s="244"/>
      <c r="CB471" s="244"/>
      <c r="CC471" s="244"/>
      <c r="CD471" s="244"/>
    </row>
    <row r="472" spans="1:82" s="253" customFormat="1" x14ac:dyDescent="0.2">
      <c r="A472" s="244"/>
      <c r="B472" s="244"/>
      <c r="C472" s="244"/>
      <c r="D472" s="244"/>
      <c r="E472" s="244"/>
      <c r="F472" s="244"/>
      <c r="G472" s="244"/>
      <c r="H472" s="244"/>
      <c r="I472" s="244"/>
      <c r="J472" s="244"/>
      <c r="K472" s="244"/>
      <c r="L472" s="244"/>
      <c r="M472" s="244"/>
      <c r="N472" s="244"/>
      <c r="O472" s="244"/>
      <c r="P472" s="244"/>
      <c r="Q472" s="244"/>
      <c r="R472" s="244"/>
      <c r="S472" s="244"/>
      <c r="T472" s="244"/>
      <c r="U472" s="244"/>
      <c r="V472" s="244"/>
      <c r="W472" s="244"/>
      <c r="X472" s="244"/>
      <c r="Y472" s="244"/>
      <c r="Z472" s="244"/>
      <c r="AA472" s="244"/>
      <c r="AB472" s="244"/>
      <c r="AC472" s="244"/>
      <c r="AD472" s="244"/>
      <c r="AE472" s="244"/>
      <c r="AF472" s="244"/>
      <c r="AG472" s="244"/>
      <c r="AH472" s="244"/>
      <c r="BZ472" s="244"/>
      <c r="CA472" s="244"/>
      <c r="CB472" s="244"/>
      <c r="CC472" s="244"/>
      <c r="CD472" s="244"/>
    </row>
    <row r="473" spans="1:82" s="253" customFormat="1" x14ac:dyDescent="0.2">
      <c r="A473" s="244"/>
      <c r="B473" s="244"/>
      <c r="C473" s="244"/>
      <c r="D473" s="244"/>
      <c r="E473" s="244"/>
      <c r="F473" s="244"/>
      <c r="G473" s="244"/>
      <c r="H473" s="244"/>
      <c r="I473" s="244"/>
      <c r="J473" s="244"/>
      <c r="K473" s="244"/>
      <c r="L473" s="244"/>
      <c r="M473" s="244"/>
      <c r="N473" s="244"/>
      <c r="O473" s="244"/>
      <c r="P473" s="244"/>
      <c r="Q473" s="244"/>
      <c r="R473" s="244"/>
      <c r="S473" s="244"/>
      <c r="T473" s="244"/>
      <c r="U473" s="244"/>
      <c r="V473" s="244"/>
      <c r="W473" s="244"/>
      <c r="X473" s="244"/>
      <c r="Y473" s="244"/>
      <c r="Z473" s="244"/>
      <c r="AA473" s="244"/>
      <c r="AB473" s="244"/>
      <c r="AC473" s="244"/>
      <c r="AD473" s="244"/>
      <c r="AE473" s="244"/>
      <c r="AF473" s="244"/>
      <c r="AG473" s="244"/>
      <c r="AH473" s="244"/>
      <c r="BZ473" s="244"/>
      <c r="CA473" s="244"/>
      <c r="CB473" s="244"/>
      <c r="CC473" s="244"/>
      <c r="CD473" s="244"/>
    </row>
    <row r="474" spans="1:82" s="253" customFormat="1" x14ac:dyDescent="0.2">
      <c r="A474" s="244"/>
      <c r="B474" s="244"/>
      <c r="C474" s="244"/>
      <c r="D474" s="244"/>
      <c r="E474" s="244"/>
      <c r="F474" s="244"/>
      <c r="G474" s="244"/>
      <c r="H474" s="244"/>
      <c r="I474" s="244"/>
      <c r="J474" s="244"/>
      <c r="K474" s="244"/>
      <c r="L474" s="244"/>
      <c r="M474" s="244"/>
      <c r="N474" s="244"/>
      <c r="O474" s="244"/>
      <c r="P474" s="244"/>
      <c r="Q474" s="244"/>
      <c r="R474" s="244"/>
      <c r="S474" s="244"/>
      <c r="T474" s="244"/>
      <c r="U474" s="244"/>
      <c r="V474" s="244"/>
      <c r="W474" s="244"/>
      <c r="X474" s="244"/>
      <c r="Y474" s="244"/>
      <c r="Z474" s="244"/>
      <c r="AA474" s="244"/>
      <c r="AB474" s="244"/>
      <c r="AC474" s="244"/>
      <c r="AD474" s="244"/>
      <c r="AE474" s="244"/>
      <c r="AF474" s="244"/>
      <c r="AG474" s="244"/>
      <c r="AH474" s="244"/>
      <c r="BZ474" s="244"/>
      <c r="CA474" s="244"/>
      <c r="CB474" s="244"/>
      <c r="CC474" s="244"/>
      <c r="CD474" s="244"/>
    </row>
    <row r="475" spans="1:82" s="253" customFormat="1" x14ac:dyDescent="0.2">
      <c r="A475" s="244"/>
      <c r="B475" s="244"/>
      <c r="C475" s="244"/>
      <c r="D475" s="244"/>
      <c r="E475" s="244"/>
      <c r="F475" s="244"/>
      <c r="G475" s="244"/>
      <c r="H475" s="244"/>
      <c r="I475" s="244"/>
      <c r="J475" s="244"/>
      <c r="K475" s="244"/>
      <c r="L475" s="244"/>
      <c r="M475" s="244"/>
      <c r="N475" s="244"/>
      <c r="O475" s="244"/>
      <c r="P475" s="244"/>
      <c r="Q475" s="244"/>
      <c r="R475" s="244"/>
      <c r="S475" s="244"/>
      <c r="T475" s="244"/>
      <c r="U475" s="244"/>
      <c r="V475" s="244"/>
      <c r="W475" s="244"/>
      <c r="X475" s="244"/>
      <c r="Y475" s="244"/>
      <c r="Z475" s="244"/>
      <c r="AA475" s="244"/>
      <c r="AB475" s="244"/>
      <c r="AC475" s="244"/>
      <c r="AD475" s="244"/>
      <c r="AE475" s="244"/>
      <c r="AF475" s="244"/>
      <c r="AG475" s="244"/>
      <c r="AH475" s="244"/>
      <c r="BZ475" s="244"/>
      <c r="CA475" s="244"/>
      <c r="CB475" s="244"/>
      <c r="CC475" s="244"/>
      <c r="CD475" s="244"/>
    </row>
    <row r="476" spans="1:82" s="253" customFormat="1" x14ac:dyDescent="0.2">
      <c r="A476" s="244"/>
      <c r="B476" s="244"/>
      <c r="C476" s="244"/>
      <c r="D476" s="244"/>
      <c r="E476" s="244"/>
      <c r="F476" s="244"/>
      <c r="G476" s="244"/>
      <c r="H476" s="244"/>
      <c r="I476" s="244"/>
      <c r="J476" s="244"/>
      <c r="K476" s="244"/>
      <c r="L476" s="244"/>
      <c r="M476" s="244"/>
      <c r="N476" s="244"/>
      <c r="O476" s="244"/>
      <c r="P476" s="244"/>
      <c r="Q476" s="244"/>
      <c r="R476" s="244"/>
      <c r="S476" s="244"/>
      <c r="T476" s="244"/>
      <c r="U476" s="244"/>
      <c r="V476" s="244"/>
      <c r="W476" s="244"/>
      <c r="X476" s="244"/>
      <c r="Y476" s="244"/>
      <c r="Z476" s="244"/>
      <c r="AA476" s="244"/>
      <c r="AB476" s="244"/>
      <c r="AC476" s="244"/>
      <c r="AD476" s="244"/>
      <c r="AE476" s="244"/>
      <c r="AF476" s="244"/>
      <c r="AG476" s="244"/>
      <c r="AH476" s="244"/>
      <c r="BZ476" s="244"/>
      <c r="CA476" s="244"/>
      <c r="CB476" s="244"/>
      <c r="CC476" s="244"/>
      <c r="CD476" s="244"/>
    </row>
    <row r="477" spans="1:82" s="253" customFormat="1" x14ac:dyDescent="0.2">
      <c r="A477" s="244"/>
      <c r="B477" s="244"/>
      <c r="C477" s="244"/>
      <c r="D477" s="244"/>
      <c r="E477" s="244"/>
      <c r="F477" s="244"/>
      <c r="G477" s="244"/>
      <c r="H477" s="244"/>
      <c r="I477" s="244"/>
      <c r="J477" s="244"/>
      <c r="K477" s="244"/>
      <c r="L477" s="244"/>
      <c r="M477" s="244"/>
      <c r="N477" s="244"/>
      <c r="O477" s="244"/>
      <c r="P477" s="244"/>
      <c r="Q477" s="244"/>
      <c r="R477" s="244"/>
      <c r="S477" s="244"/>
      <c r="T477" s="244"/>
      <c r="U477" s="244"/>
      <c r="V477" s="244"/>
      <c r="W477" s="244"/>
      <c r="X477" s="244"/>
      <c r="Y477" s="244"/>
      <c r="Z477" s="244"/>
      <c r="AA477" s="244"/>
      <c r="AB477" s="244"/>
      <c r="AC477" s="244"/>
      <c r="AD477" s="244"/>
      <c r="AE477" s="244"/>
      <c r="AF477" s="244"/>
      <c r="AG477" s="244"/>
      <c r="AH477" s="244"/>
      <c r="BZ477" s="244"/>
      <c r="CA477" s="244"/>
      <c r="CB477" s="244"/>
      <c r="CC477" s="244"/>
      <c r="CD477" s="244"/>
    </row>
    <row r="478" spans="1:82" s="253" customFormat="1" x14ac:dyDescent="0.2">
      <c r="A478" s="244"/>
      <c r="B478" s="244"/>
      <c r="C478" s="244"/>
      <c r="D478" s="244"/>
      <c r="E478" s="244"/>
      <c r="F478" s="244"/>
      <c r="G478" s="244"/>
      <c r="H478" s="244"/>
      <c r="I478" s="244"/>
      <c r="J478" s="244"/>
      <c r="K478" s="244"/>
      <c r="L478" s="244"/>
      <c r="M478" s="244"/>
      <c r="N478" s="244"/>
      <c r="O478" s="244"/>
      <c r="P478" s="244"/>
      <c r="Q478" s="244"/>
      <c r="R478" s="244"/>
      <c r="S478" s="244"/>
      <c r="T478" s="244"/>
      <c r="U478" s="244"/>
      <c r="V478" s="244"/>
      <c r="W478" s="244"/>
      <c r="X478" s="244"/>
      <c r="Y478" s="244"/>
      <c r="Z478" s="244"/>
      <c r="AA478" s="244"/>
      <c r="AB478" s="244"/>
      <c r="AC478" s="244"/>
      <c r="AD478" s="244"/>
      <c r="AE478" s="244"/>
      <c r="AF478" s="244"/>
      <c r="AG478" s="244"/>
      <c r="AH478" s="244"/>
      <c r="BZ478" s="244"/>
      <c r="CA478" s="244"/>
      <c r="CB478" s="244"/>
      <c r="CC478" s="244"/>
      <c r="CD478" s="244"/>
    </row>
    <row r="479" spans="1:82" s="253" customFormat="1" x14ac:dyDescent="0.2">
      <c r="A479" s="244"/>
      <c r="B479" s="244"/>
      <c r="C479" s="244"/>
      <c r="D479" s="244"/>
      <c r="E479" s="244"/>
      <c r="F479" s="244"/>
      <c r="G479" s="244"/>
      <c r="H479" s="244"/>
      <c r="I479" s="244"/>
      <c r="J479" s="244"/>
      <c r="K479" s="244"/>
      <c r="L479" s="244"/>
      <c r="M479" s="244"/>
      <c r="N479" s="244"/>
      <c r="O479" s="244"/>
      <c r="P479" s="244"/>
      <c r="Q479" s="244"/>
      <c r="R479" s="244"/>
      <c r="S479" s="244"/>
      <c r="T479" s="244"/>
      <c r="U479" s="244"/>
      <c r="V479" s="244"/>
      <c r="W479" s="244"/>
      <c r="X479" s="244"/>
      <c r="Y479" s="244"/>
      <c r="Z479" s="244"/>
      <c r="AA479" s="244"/>
      <c r="AB479" s="244"/>
      <c r="AC479" s="244"/>
      <c r="AD479" s="244"/>
      <c r="AE479" s="244"/>
      <c r="AF479" s="244"/>
      <c r="AG479" s="244"/>
      <c r="AH479" s="244"/>
      <c r="BZ479" s="244"/>
      <c r="CA479" s="244"/>
      <c r="CB479" s="244"/>
      <c r="CC479" s="244"/>
      <c r="CD479" s="244"/>
    </row>
    <row r="480" spans="1:82" s="253" customFormat="1" x14ac:dyDescent="0.2">
      <c r="A480" s="244"/>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c r="AA480" s="244"/>
      <c r="AB480" s="244"/>
      <c r="AC480" s="244"/>
      <c r="AD480" s="244"/>
      <c r="AE480" s="244"/>
      <c r="AF480" s="244"/>
      <c r="AG480" s="244"/>
      <c r="AH480" s="244"/>
      <c r="BZ480" s="244"/>
      <c r="CA480" s="244"/>
      <c r="CB480" s="244"/>
      <c r="CC480" s="244"/>
      <c r="CD480" s="244"/>
    </row>
    <row r="481" spans="1:82" s="253" customFormat="1" x14ac:dyDescent="0.2">
      <c r="A481" s="244"/>
      <c r="B481" s="244"/>
      <c r="C481" s="244"/>
      <c r="D481" s="244"/>
      <c r="E481" s="244"/>
      <c r="F481" s="244"/>
      <c r="G481" s="244"/>
      <c r="H481" s="244"/>
      <c r="I481" s="244"/>
      <c r="J481" s="244"/>
      <c r="K481" s="244"/>
      <c r="L481" s="244"/>
      <c r="M481" s="244"/>
      <c r="N481" s="244"/>
      <c r="O481" s="244"/>
      <c r="P481" s="244"/>
      <c r="Q481" s="244"/>
      <c r="R481" s="244"/>
      <c r="S481" s="244"/>
      <c r="T481" s="244"/>
      <c r="U481" s="244"/>
      <c r="V481" s="244"/>
      <c r="W481" s="244"/>
      <c r="X481" s="244"/>
      <c r="Y481" s="244"/>
      <c r="Z481" s="244"/>
      <c r="AA481" s="244"/>
      <c r="AB481" s="244"/>
      <c r="AC481" s="244"/>
      <c r="AD481" s="244"/>
      <c r="AE481" s="244"/>
      <c r="AF481" s="244"/>
      <c r="AG481" s="244"/>
      <c r="AH481" s="244"/>
      <c r="BZ481" s="244"/>
      <c r="CA481" s="244"/>
      <c r="CB481" s="244"/>
      <c r="CC481" s="244"/>
      <c r="CD481" s="244"/>
    </row>
    <row r="482" spans="1:82" s="253" customFormat="1" x14ac:dyDescent="0.2">
      <c r="A482" s="244"/>
      <c r="B482" s="244"/>
      <c r="C482" s="244"/>
      <c r="D482" s="244"/>
      <c r="E482" s="244"/>
      <c r="F482" s="244"/>
      <c r="G482" s="244"/>
      <c r="H482" s="244"/>
      <c r="I482" s="244"/>
      <c r="J482" s="244"/>
      <c r="K482" s="244"/>
      <c r="L482" s="244"/>
      <c r="M482" s="244"/>
      <c r="N482" s="244"/>
      <c r="O482" s="244"/>
      <c r="P482" s="244"/>
      <c r="Q482" s="244"/>
      <c r="R482" s="244"/>
      <c r="S482" s="244"/>
      <c r="T482" s="244"/>
      <c r="U482" s="244"/>
      <c r="V482" s="244"/>
      <c r="W482" s="244"/>
      <c r="X482" s="244"/>
      <c r="Y482" s="244"/>
      <c r="Z482" s="244"/>
      <c r="AA482" s="244"/>
      <c r="AB482" s="244"/>
      <c r="AC482" s="244"/>
      <c r="AD482" s="244"/>
      <c r="AE482" s="244"/>
      <c r="AF482" s="244"/>
      <c r="AG482" s="244"/>
      <c r="AH482" s="244"/>
      <c r="BZ482" s="244"/>
      <c r="CA482" s="244"/>
      <c r="CB482" s="244"/>
      <c r="CC482" s="244"/>
      <c r="CD482" s="244"/>
    </row>
    <row r="483" spans="1:82" s="253" customFormat="1" x14ac:dyDescent="0.2">
      <c r="A483" s="244"/>
      <c r="B483" s="244"/>
      <c r="C483" s="244"/>
      <c r="D483" s="244"/>
      <c r="E483" s="244"/>
      <c r="F483" s="244"/>
      <c r="G483" s="244"/>
      <c r="H483" s="244"/>
      <c r="I483" s="244"/>
      <c r="J483" s="244"/>
      <c r="K483" s="244"/>
      <c r="L483" s="244"/>
      <c r="M483" s="244"/>
      <c r="N483" s="244"/>
      <c r="O483" s="244"/>
      <c r="P483" s="244"/>
      <c r="Q483" s="244"/>
      <c r="R483" s="244"/>
      <c r="S483" s="244"/>
      <c r="T483" s="244"/>
      <c r="U483" s="244"/>
      <c r="V483" s="244"/>
      <c r="W483" s="244"/>
      <c r="X483" s="244"/>
      <c r="Y483" s="244"/>
      <c r="Z483" s="244"/>
      <c r="AA483" s="244"/>
      <c r="AB483" s="244"/>
      <c r="AC483" s="244"/>
      <c r="AD483" s="244"/>
      <c r="AE483" s="244"/>
      <c r="AF483" s="244"/>
      <c r="AG483" s="244"/>
      <c r="AH483" s="244"/>
      <c r="BZ483" s="244"/>
      <c r="CA483" s="244"/>
      <c r="CB483" s="244"/>
      <c r="CC483" s="244"/>
      <c r="CD483" s="244"/>
    </row>
    <row r="484" spans="1:82" s="253" customFormat="1" x14ac:dyDescent="0.2">
      <c r="A484" s="244"/>
      <c r="B484" s="244"/>
      <c r="C484" s="244"/>
      <c r="D484" s="244"/>
      <c r="E484" s="244"/>
      <c r="F484" s="244"/>
      <c r="G484" s="244"/>
      <c r="H484" s="244"/>
      <c r="I484" s="244"/>
      <c r="J484" s="244"/>
      <c r="K484" s="244"/>
      <c r="L484" s="244"/>
      <c r="M484" s="244"/>
      <c r="N484" s="244"/>
      <c r="O484" s="244"/>
      <c r="P484" s="244"/>
      <c r="Q484" s="244"/>
      <c r="R484" s="244"/>
      <c r="S484" s="244"/>
      <c r="T484" s="244"/>
      <c r="U484" s="244"/>
      <c r="V484" s="244"/>
      <c r="W484" s="244"/>
      <c r="X484" s="244"/>
      <c r="Y484" s="244"/>
      <c r="Z484" s="244"/>
      <c r="AA484" s="244"/>
      <c r="AB484" s="244"/>
      <c r="AC484" s="244"/>
      <c r="AD484" s="244"/>
      <c r="AE484" s="244"/>
      <c r="AF484" s="244"/>
      <c r="AG484" s="244"/>
      <c r="AH484" s="244"/>
      <c r="BZ484" s="244"/>
      <c r="CA484" s="244"/>
      <c r="CB484" s="244"/>
      <c r="CC484" s="244"/>
      <c r="CD484" s="244"/>
    </row>
    <row r="485" spans="1:82" s="253" customFormat="1" x14ac:dyDescent="0.2">
      <c r="A485" s="244"/>
      <c r="B485" s="244"/>
      <c r="C485" s="244"/>
      <c r="D485" s="244"/>
      <c r="E485" s="244"/>
      <c r="F485" s="244"/>
      <c r="G485" s="244"/>
      <c r="H485" s="244"/>
      <c r="I485" s="244"/>
      <c r="J485" s="244"/>
      <c r="K485" s="244"/>
      <c r="L485" s="244"/>
      <c r="M485" s="244"/>
      <c r="N485" s="244"/>
      <c r="O485" s="244"/>
      <c r="P485" s="244"/>
      <c r="Q485" s="244"/>
      <c r="R485" s="244"/>
      <c r="S485" s="244"/>
      <c r="T485" s="244"/>
      <c r="U485" s="244"/>
      <c r="V485" s="244"/>
      <c r="W485" s="244"/>
      <c r="X485" s="244"/>
      <c r="Y485" s="244"/>
      <c r="Z485" s="244"/>
      <c r="AA485" s="244"/>
      <c r="AB485" s="244"/>
      <c r="AC485" s="244"/>
      <c r="AD485" s="244"/>
      <c r="AE485" s="244"/>
      <c r="AF485" s="244"/>
      <c r="AG485" s="244"/>
      <c r="AH485" s="244"/>
      <c r="BZ485" s="244"/>
      <c r="CA485" s="244"/>
      <c r="CB485" s="244"/>
      <c r="CC485" s="244"/>
      <c r="CD485" s="244"/>
    </row>
    <row r="486" spans="1:82" s="253" customFormat="1" x14ac:dyDescent="0.2">
      <c r="A486" s="244"/>
      <c r="B486" s="244"/>
      <c r="C486" s="244"/>
      <c r="D486" s="244"/>
      <c r="E486" s="244"/>
      <c r="F486" s="244"/>
      <c r="G486" s="244"/>
      <c r="H486" s="244"/>
      <c r="I486" s="244"/>
      <c r="J486" s="244"/>
      <c r="K486" s="244"/>
      <c r="L486" s="244"/>
      <c r="M486" s="244"/>
      <c r="N486" s="244"/>
      <c r="O486" s="244"/>
      <c r="P486" s="244"/>
      <c r="Q486" s="244"/>
      <c r="R486" s="244"/>
      <c r="S486" s="244"/>
      <c r="T486" s="244"/>
      <c r="U486" s="244"/>
      <c r="V486" s="244"/>
      <c r="W486" s="244"/>
      <c r="X486" s="244"/>
      <c r="Y486" s="244"/>
      <c r="Z486" s="244"/>
      <c r="AA486" s="244"/>
      <c r="AB486" s="244"/>
      <c r="AC486" s="244"/>
      <c r="AD486" s="244"/>
      <c r="AE486" s="244"/>
      <c r="AF486" s="244"/>
      <c r="AG486" s="244"/>
      <c r="AH486" s="244"/>
      <c r="BZ486" s="244"/>
      <c r="CA486" s="244"/>
      <c r="CB486" s="244"/>
      <c r="CC486" s="244"/>
      <c r="CD486" s="244"/>
    </row>
    <row r="487" spans="1:82" s="253" customFormat="1" x14ac:dyDescent="0.2">
      <c r="A487" s="244"/>
      <c r="B487" s="244"/>
      <c r="C487" s="244"/>
      <c r="D487" s="244"/>
      <c r="E487" s="244"/>
      <c r="F487" s="244"/>
      <c r="G487" s="244"/>
      <c r="H487" s="244"/>
      <c r="I487" s="244"/>
      <c r="J487" s="244"/>
      <c r="K487" s="244"/>
      <c r="L487" s="244"/>
      <c r="M487" s="244"/>
      <c r="N487" s="244"/>
      <c r="O487" s="244"/>
      <c r="P487" s="244"/>
      <c r="Q487" s="244"/>
      <c r="R487" s="244"/>
      <c r="S487" s="244"/>
      <c r="T487" s="244"/>
      <c r="U487" s="244"/>
      <c r="V487" s="244"/>
      <c r="W487" s="244"/>
      <c r="X487" s="244"/>
      <c r="Y487" s="244"/>
      <c r="Z487" s="244"/>
      <c r="AA487" s="244"/>
      <c r="AB487" s="244"/>
      <c r="AC487" s="244"/>
      <c r="AD487" s="244"/>
      <c r="AE487" s="244"/>
      <c r="AF487" s="244"/>
      <c r="AG487" s="244"/>
      <c r="AH487" s="244"/>
      <c r="BZ487" s="244"/>
      <c r="CA487" s="244"/>
      <c r="CB487" s="244"/>
      <c r="CC487" s="244"/>
      <c r="CD487" s="244"/>
    </row>
    <row r="488" spans="1:82" s="253" customFormat="1" x14ac:dyDescent="0.2">
      <c r="A488" s="244"/>
      <c r="B488" s="244"/>
      <c r="C488" s="244"/>
      <c r="D488" s="244"/>
      <c r="E488" s="244"/>
      <c r="F488" s="244"/>
      <c r="G488" s="244"/>
      <c r="H488" s="244"/>
      <c r="I488" s="244"/>
      <c r="J488" s="244"/>
      <c r="K488" s="244"/>
      <c r="L488" s="244"/>
      <c r="M488" s="244"/>
      <c r="N488" s="244"/>
      <c r="O488" s="244"/>
      <c r="P488" s="244"/>
      <c r="Q488" s="244"/>
      <c r="R488" s="244"/>
      <c r="S488" s="244"/>
      <c r="T488" s="244"/>
      <c r="U488" s="244"/>
      <c r="V488" s="244"/>
      <c r="W488" s="244"/>
      <c r="X488" s="244"/>
      <c r="Y488" s="244"/>
      <c r="Z488" s="244"/>
      <c r="AA488" s="244"/>
      <c r="AB488" s="244"/>
      <c r="AC488" s="244"/>
      <c r="AD488" s="244"/>
      <c r="AE488" s="244"/>
      <c r="AF488" s="244"/>
      <c r="AG488" s="244"/>
      <c r="AH488" s="244"/>
      <c r="BZ488" s="244"/>
      <c r="CA488" s="244"/>
      <c r="CB488" s="244"/>
      <c r="CC488" s="244"/>
      <c r="CD488" s="244"/>
    </row>
    <row r="489" spans="1:82" s="253" customFormat="1" x14ac:dyDescent="0.2">
      <c r="A489" s="244"/>
      <c r="B489" s="244"/>
      <c r="C489" s="244"/>
      <c r="D489" s="244"/>
      <c r="E489" s="244"/>
      <c r="F489" s="244"/>
      <c r="G489" s="244"/>
      <c r="H489" s="244"/>
      <c r="I489" s="244"/>
      <c r="J489" s="244"/>
      <c r="K489" s="244"/>
      <c r="L489" s="244"/>
      <c r="M489" s="244"/>
      <c r="N489" s="244"/>
      <c r="O489" s="244"/>
      <c r="P489" s="244"/>
      <c r="Q489" s="244"/>
      <c r="R489" s="244"/>
      <c r="S489" s="244"/>
      <c r="T489" s="244"/>
      <c r="U489" s="244"/>
      <c r="V489" s="244"/>
      <c r="W489" s="244"/>
      <c r="X489" s="244"/>
      <c r="Y489" s="244"/>
      <c r="Z489" s="244"/>
      <c r="AA489" s="244"/>
      <c r="AB489" s="244"/>
      <c r="AC489" s="244"/>
      <c r="AD489" s="244"/>
      <c r="AE489" s="244"/>
      <c r="AF489" s="244"/>
      <c r="AG489" s="244"/>
      <c r="AH489" s="244"/>
      <c r="BZ489" s="244"/>
      <c r="CA489" s="244"/>
      <c r="CB489" s="244"/>
      <c r="CC489" s="244"/>
      <c r="CD489" s="244"/>
    </row>
    <row r="490" spans="1:82" s="253" customFormat="1" x14ac:dyDescent="0.2">
      <c r="A490" s="244"/>
      <c r="B490" s="244"/>
      <c r="C490" s="244"/>
      <c r="D490" s="244"/>
      <c r="E490" s="244"/>
      <c r="F490" s="244"/>
      <c r="G490" s="244"/>
      <c r="H490" s="244"/>
      <c r="I490" s="244"/>
      <c r="J490" s="244"/>
      <c r="K490" s="244"/>
      <c r="L490" s="244"/>
      <c r="M490" s="244"/>
      <c r="N490" s="244"/>
      <c r="O490" s="244"/>
      <c r="P490" s="244"/>
      <c r="Q490" s="244"/>
      <c r="R490" s="244"/>
      <c r="S490" s="244"/>
      <c r="T490" s="244"/>
      <c r="U490" s="244"/>
      <c r="V490" s="244"/>
      <c r="W490" s="244"/>
      <c r="X490" s="244"/>
      <c r="Y490" s="244"/>
      <c r="Z490" s="244"/>
      <c r="AA490" s="244"/>
      <c r="AB490" s="244"/>
      <c r="AC490" s="244"/>
      <c r="AD490" s="244"/>
      <c r="AE490" s="244"/>
      <c r="AF490" s="244"/>
      <c r="AG490" s="244"/>
      <c r="AH490" s="244"/>
      <c r="BZ490" s="244"/>
      <c r="CA490" s="244"/>
      <c r="CB490" s="244"/>
      <c r="CC490" s="244"/>
      <c r="CD490" s="244"/>
    </row>
    <row r="491" spans="1:82" s="253" customFormat="1" x14ac:dyDescent="0.2">
      <c r="A491" s="244"/>
      <c r="B491" s="244"/>
      <c r="C491" s="244"/>
      <c r="D491" s="244"/>
      <c r="E491" s="244"/>
      <c r="F491" s="244"/>
      <c r="G491" s="244"/>
      <c r="H491" s="244"/>
      <c r="I491" s="244"/>
      <c r="J491" s="244"/>
      <c r="K491" s="244"/>
      <c r="L491" s="244"/>
      <c r="M491" s="244"/>
      <c r="N491" s="244"/>
      <c r="O491" s="244"/>
      <c r="P491" s="244"/>
      <c r="Q491" s="244"/>
      <c r="R491" s="244"/>
      <c r="S491" s="244"/>
      <c r="T491" s="244"/>
      <c r="U491" s="244"/>
      <c r="V491" s="244"/>
      <c r="W491" s="244"/>
      <c r="X491" s="244"/>
      <c r="Y491" s="244"/>
      <c r="Z491" s="244"/>
      <c r="AA491" s="244"/>
      <c r="AB491" s="244"/>
      <c r="AC491" s="244"/>
      <c r="AD491" s="244"/>
      <c r="AE491" s="244"/>
      <c r="AF491" s="244"/>
      <c r="AG491" s="244"/>
      <c r="AH491" s="244"/>
      <c r="BZ491" s="244"/>
      <c r="CA491" s="244"/>
      <c r="CB491" s="244"/>
      <c r="CC491" s="244"/>
      <c r="CD491" s="244"/>
    </row>
    <row r="492" spans="1:82" s="253" customFormat="1" x14ac:dyDescent="0.2">
      <c r="A492" s="244"/>
      <c r="B492" s="244"/>
      <c r="C492" s="244"/>
      <c r="D492" s="244"/>
      <c r="E492" s="244"/>
      <c r="F492" s="244"/>
      <c r="G492" s="244"/>
      <c r="H492" s="244"/>
      <c r="I492" s="244"/>
      <c r="J492" s="244"/>
      <c r="K492" s="244"/>
      <c r="L492" s="244"/>
      <c r="M492" s="244"/>
      <c r="N492" s="244"/>
      <c r="O492" s="244"/>
      <c r="P492" s="244"/>
      <c r="Q492" s="244"/>
      <c r="R492" s="244"/>
      <c r="S492" s="244"/>
      <c r="T492" s="244"/>
      <c r="U492" s="244"/>
      <c r="V492" s="244"/>
      <c r="W492" s="244"/>
      <c r="X492" s="244"/>
      <c r="Y492" s="244"/>
      <c r="Z492" s="244"/>
      <c r="AA492" s="244"/>
      <c r="AB492" s="244"/>
      <c r="AC492" s="244"/>
      <c r="AD492" s="244"/>
      <c r="AE492" s="244"/>
      <c r="AF492" s="244"/>
      <c r="AG492" s="244"/>
      <c r="AH492" s="244"/>
      <c r="BZ492" s="244"/>
      <c r="CA492" s="244"/>
      <c r="CB492" s="244"/>
      <c r="CC492" s="244"/>
      <c r="CD492" s="244"/>
    </row>
    <row r="493" spans="1:82" s="253" customFormat="1" x14ac:dyDescent="0.2">
      <c r="A493" s="244"/>
      <c r="B493" s="244"/>
      <c r="C493" s="244"/>
      <c r="D493" s="244"/>
      <c r="E493" s="244"/>
      <c r="F493" s="244"/>
      <c r="G493" s="244"/>
      <c r="H493" s="244"/>
      <c r="I493" s="244"/>
      <c r="J493" s="244"/>
      <c r="K493" s="244"/>
      <c r="L493" s="244"/>
      <c r="M493" s="244"/>
      <c r="N493" s="244"/>
      <c r="O493" s="244"/>
      <c r="P493" s="244"/>
      <c r="Q493" s="244"/>
      <c r="R493" s="244"/>
      <c r="S493" s="244"/>
      <c r="T493" s="244"/>
      <c r="U493" s="244"/>
      <c r="V493" s="244"/>
      <c r="W493" s="244"/>
      <c r="X493" s="244"/>
      <c r="Y493" s="244"/>
      <c r="Z493" s="244"/>
      <c r="AA493" s="244"/>
      <c r="AB493" s="244"/>
      <c r="AC493" s="244"/>
      <c r="AD493" s="244"/>
      <c r="AE493" s="244"/>
      <c r="AF493" s="244"/>
      <c r="AG493" s="244"/>
      <c r="AH493" s="244"/>
      <c r="BZ493" s="244"/>
      <c r="CA493" s="244"/>
      <c r="CB493" s="244"/>
      <c r="CC493" s="244"/>
      <c r="CD493" s="244"/>
    </row>
    <row r="494" spans="1:82" s="253" customFormat="1" x14ac:dyDescent="0.2">
      <c r="A494" s="244"/>
      <c r="B494" s="244"/>
      <c r="C494" s="244"/>
      <c r="D494" s="244"/>
      <c r="E494" s="244"/>
      <c r="F494" s="244"/>
      <c r="G494" s="244"/>
      <c r="H494" s="244"/>
      <c r="I494" s="244"/>
      <c r="J494" s="244"/>
      <c r="K494" s="244"/>
      <c r="L494" s="244"/>
      <c r="M494" s="244"/>
      <c r="N494" s="244"/>
      <c r="O494" s="244"/>
      <c r="P494" s="244"/>
      <c r="Q494" s="244"/>
      <c r="R494" s="244"/>
      <c r="S494" s="244"/>
      <c r="T494" s="244"/>
      <c r="U494" s="244"/>
      <c r="V494" s="244"/>
      <c r="W494" s="244"/>
      <c r="X494" s="244"/>
      <c r="Y494" s="244"/>
      <c r="Z494" s="244"/>
      <c r="AA494" s="244"/>
      <c r="AB494" s="244"/>
      <c r="AC494" s="244"/>
      <c r="AD494" s="244"/>
      <c r="AE494" s="244"/>
      <c r="AF494" s="244"/>
      <c r="AG494" s="244"/>
      <c r="AH494" s="244"/>
      <c r="BZ494" s="244"/>
      <c r="CA494" s="244"/>
      <c r="CB494" s="244"/>
      <c r="CC494" s="244"/>
      <c r="CD494" s="244"/>
    </row>
    <row r="495" spans="1:82" s="253" customFormat="1" x14ac:dyDescent="0.2">
      <c r="A495" s="244"/>
      <c r="B495" s="244"/>
      <c r="C495" s="244"/>
      <c r="D495" s="244"/>
      <c r="E495" s="244"/>
      <c r="F495" s="244"/>
      <c r="G495" s="244"/>
      <c r="H495" s="244"/>
      <c r="I495" s="244"/>
      <c r="J495" s="244"/>
      <c r="K495" s="244"/>
      <c r="L495" s="244"/>
      <c r="M495" s="244"/>
      <c r="N495" s="244"/>
      <c r="O495" s="244"/>
      <c r="P495" s="244"/>
      <c r="Q495" s="244"/>
      <c r="R495" s="244"/>
      <c r="S495" s="244"/>
      <c r="T495" s="244"/>
      <c r="U495" s="244"/>
      <c r="V495" s="244"/>
      <c r="W495" s="244"/>
      <c r="X495" s="244"/>
      <c r="Y495" s="244"/>
      <c r="Z495" s="244"/>
      <c r="AA495" s="244"/>
      <c r="AB495" s="244"/>
      <c r="AC495" s="244"/>
      <c r="AD495" s="244"/>
      <c r="AE495" s="244"/>
      <c r="AF495" s="244"/>
      <c r="AG495" s="244"/>
      <c r="AH495" s="244"/>
      <c r="BZ495" s="244"/>
      <c r="CA495" s="244"/>
      <c r="CB495" s="244"/>
      <c r="CC495" s="244"/>
      <c r="CD495" s="244"/>
    </row>
    <row r="496" spans="1:82" s="253" customFormat="1" x14ac:dyDescent="0.2">
      <c r="A496" s="244"/>
      <c r="B496" s="244"/>
      <c r="C496" s="244"/>
      <c r="D496" s="244"/>
      <c r="E496" s="244"/>
      <c r="F496" s="244"/>
      <c r="G496" s="244"/>
      <c r="H496" s="244"/>
      <c r="I496" s="244"/>
      <c r="J496" s="244"/>
      <c r="K496" s="244"/>
      <c r="L496" s="244"/>
      <c r="M496" s="244"/>
      <c r="N496" s="244"/>
      <c r="O496" s="244"/>
      <c r="P496" s="244"/>
      <c r="Q496" s="244"/>
      <c r="R496" s="244"/>
      <c r="S496" s="244"/>
      <c r="T496" s="244"/>
      <c r="U496" s="244"/>
      <c r="V496" s="244"/>
      <c r="W496" s="244"/>
      <c r="X496" s="244"/>
      <c r="Y496" s="244"/>
      <c r="Z496" s="244"/>
      <c r="AA496" s="244"/>
      <c r="AB496" s="244"/>
      <c r="AC496" s="244"/>
      <c r="AD496" s="244"/>
      <c r="AE496" s="244"/>
      <c r="AF496" s="244"/>
      <c r="AG496" s="244"/>
      <c r="AH496" s="244"/>
      <c r="BZ496" s="244"/>
      <c r="CA496" s="244"/>
      <c r="CB496" s="244"/>
      <c r="CC496" s="244"/>
      <c r="CD496" s="244"/>
    </row>
    <row r="497" spans="1:82" s="253" customFormat="1" x14ac:dyDescent="0.2">
      <c r="A497" s="244"/>
      <c r="B497" s="244"/>
      <c r="C497" s="244"/>
      <c r="D497" s="244"/>
      <c r="E497" s="244"/>
      <c r="F497" s="244"/>
      <c r="G497" s="244"/>
      <c r="H497" s="244"/>
      <c r="I497" s="244"/>
      <c r="J497" s="244"/>
      <c r="K497" s="244"/>
      <c r="L497" s="244"/>
      <c r="M497" s="244"/>
      <c r="N497" s="244"/>
      <c r="O497" s="244"/>
      <c r="P497" s="244"/>
      <c r="Q497" s="244"/>
      <c r="R497" s="244"/>
      <c r="S497" s="244"/>
      <c r="T497" s="244"/>
      <c r="U497" s="244"/>
      <c r="V497" s="244"/>
      <c r="W497" s="244"/>
      <c r="X497" s="244"/>
      <c r="Y497" s="244"/>
      <c r="Z497" s="244"/>
      <c r="AA497" s="244"/>
      <c r="AB497" s="244"/>
      <c r="AC497" s="244"/>
      <c r="AD497" s="244"/>
      <c r="AE497" s="244"/>
      <c r="AF497" s="244"/>
      <c r="AG497" s="244"/>
      <c r="AH497" s="244"/>
      <c r="BZ497" s="244"/>
      <c r="CA497" s="244"/>
      <c r="CB497" s="244"/>
      <c r="CC497" s="244"/>
      <c r="CD497" s="244"/>
    </row>
    <row r="498" spans="1:82" s="253" customFormat="1" x14ac:dyDescent="0.2">
      <c r="A498" s="244"/>
      <c r="B498" s="244"/>
      <c r="C498" s="244"/>
      <c r="D498" s="244"/>
      <c r="E498" s="244"/>
      <c r="F498" s="244"/>
      <c r="G498" s="244"/>
      <c r="H498" s="244"/>
      <c r="I498" s="244"/>
      <c r="J498" s="244"/>
      <c r="K498" s="244"/>
      <c r="L498" s="244"/>
      <c r="M498" s="244"/>
      <c r="N498" s="244"/>
      <c r="O498" s="244"/>
      <c r="P498" s="244"/>
      <c r="Q498" s="244"/>
      <c r="R498" s="244"/>
      <c r="S498" s="244"/>
      <c r="T498" s="244"/>
      <c r="U498" s="244"/>
      <c r="V498" s="244"/>
      <c r="W498" s="244"/>
      <c r="X498" s="244"/>
      <c r="Y498" s="244"/>
      <c r="Z498" s="244"/>
      <c r="AA498" s="244"/>
      <c r="AB498" s="244"/>
      <c r="AC498" s="244"/>
      <c r="AD498" s="244"/>
      <c r="AE498" s="244"/>
      <c r="AF498" s="244"/>
      <c r="AG498" s="244"/>
      <c r="AH498" s="244"/>
      <c r="BZ498" s="244"/>
      <c r="CA498" s="244"/>
      <c r="CB498" s="244"/>
      <c r="CC498" s="244"/>
      <c r="CD498" s="244"/>
    </row>
    <row r="499" spans="1:82" s="253" customFormat="1" x14ac:dyDescent="0.2">
      <c r="A499" s="244"/>
      <c r="B499" s="244"/>
      <c r="C499" s="244"/>
      <c r="D499" s="244"/>
      <c r="E499" s="244"/>
      <c r="F499" s="244"/>
      <c r="G499" s="244"/>
      <c r="H499" s="244"/>
      <c r="I499" s="244"/>
      <c r="J499" s="244"/>
      <c r="K499" s="244"/>
      <c r="L499" s="244"/>
      <c r="M499" s="244"/>
      <c r="N499" s="244"/>
      <c r="O499" s="244"/>
      <c r="P499" s="244"/>
      <c r="Q499" s="244"/>
      <c r="R499" s="244"/>
      <c r="S499" s="244"/>
      <c r="T499" s="244"/>
      <c r="U499" s="244"/>
      <c r="V499" s="244"/>
      <c r="W499" s="244"/>
      <c r="X499" s="244"/>
      <c r="Y499" s="244"/>
      <c r="Z499" s="244"/>
      <c r="AA499" s="244"/>
      <c r="AB499" s="244"/>
      <c r="AC499" s="244"/>
      <c r="AD499" s="244"/>
      <c r="AE499" s="244"/>
      <c r="AF499" s="244"/>
      <c r="AG499" s="244"/>
      <c r="AH499" s="244"/>
      <c r="BZ499" s="244"/>
      <c r="CA499" s="244"/>
      <c r="CB499" s="244"/>
      <c r="CC499" s="244"/>
      <c r="CD499" s="244"/>
    </row>
    <row r="500" spans="1:82" s="253" customFormat="1" x14ac:dyDescent="0.2">
      <c r="A500" s="244"/>
      <c r="B500" s="244"/>
      <c r="C500" s="244"/>
      <c r="D500" s="244"/>
      <c r="E500" s="244"/>
      <c r="F500" s="244"/>
      <c r="G500" s="244"/>
      <c r="H500" s="244"/>
      <c r="I500" s="244"/>
      <c r="J500" s="244"/>
      <c r="K500" s="244"/>
      <c r="L500" s="244"/>
      <c r="M500" s="244"/>
      <c r="N500" s="244"/>
      <c r="O500" s="244"/>
      <c r="P500" s="244"/>
      <c r="Q500" s="244"/>
      <c r="R500" s="244"/>
      <c r="S500" s="244"/>
      <c r="T500" s="244"/>
      <c r="U500" s="244"/>
      <c r="V500" s="244"/>
      <c r="W500" s="244"/>
      <c r="X500" s="244"/>
      <c r="Y500" s="244"/>
      <c r="Z500" s="244"/>
      <c r="AA500" s="244"/>
      <c r="AB500" s="244"/>
      <c r="AC500" s="244"/>
      <c r="AD500" s="244"/>
      <c r="AE500" s="244"/>
      <c r="AF500" s="244"/>
      <c r="AG500" s="244"/>
      <c r="AH500" s="244"/>
      <c r="BZ500" s="244"/>
      <c r="CA500" s="244"/>
      <c r="CB500" s="244"/>
      <c r="CC500" s="244"/>
      <c r="CD500" s="244"/>
    </row>
    <row r="501" spans="1:82" s="253" customFormat="1" x14ac:dyDescent="0.2">
      <c r="A501" s="244"/>
      <c r="B501" s="244"/>
      <c r="C501" s="244"/>
      <c r="D501" s="244"/>
      <c r="E501" s="244"/>
      <c r="F501" s="244"/>
      <c r="G501" s="244"/>
      <c r="H501" s="244"/>
      <c r="I501" s="244"/>
      <c r="J501" s="244"/>
      <c r="K501" s="244"/>
      <c r="L501" s="244"/>
      <c r="M501" s="244"/>
      <c r="N501" s="244"/>
      <c r="O501" s="244"/>
      <c r="P501" s="244"/>
      <c r="Q501" s="244"/>
      <c r="R501" s="244"/>
      <c r="S501" s="244"/>
      <c r="T501" s="244"/>
      <c r="U501" s="244"/>
      <c r="V501" s="244"/>
      <c r="W501" s="244"/>
      <c r="X501" s="244"/>
      <c r="Y501" s="244"/>
      <c r="Z501" s="244"/>
      <c r="AA501" s="244"/>
      <c r="AB501" s="244"/>
      <c r="AC501" s="244"/>
      <c r="AD501" s="244"/>
      <c r="AE501" s="244"/>
      <c r="AF501" s="244"/>
      <c r="AG501" s="244"/>
      <c r="AH501" s="244"/>
      <c r="BZ501" s="244"/>
      <c r="CA501" s="244"/>
      <c r="CB501" s="244"/>
      <c r="CC501" s="244"/>
      <c r="CD501" s="244"/>
    </row>
    <row r="502" spans="1:82" s="253" customFormat="1" x14ac:dyDescent="0.2">
      <c r="A502" s="244"/>
      <c r="B502" s="244"/>
      <c r="C502" s="244"/>
      <c r="D502" s="244"/>
      <c r="E502" s="244"/>
      <c r="F502" s="244"/>
      <c r="G502" s="244"/>
      <c r="H502" s="244"/>
      <c r="I502" s="244"/>
      <c r="J502" s="244"/>
      <c r="K502" s="244"/>
      <c r="L502" s="244"/>
      <c r="M502" s="244"/>
      <c r="N502" s="244"/>
      <c r="O502" s="244"/>
      <c r="P502" s="244"/>
      <c r="Q502" s="244"/>
      <c r="R502" s="244"/>
      <c r="S502" s="244"/>
      <c r="T502" s="244"/>
      <c r="U502" s="244"/>
      <c r="V502" s="244"/>
      <c r="W502" s="244"/>
      <c r="X502" s="244"/>
      <c r="Y502" s="244"/>
      <c r="Z502" s="244"/>
      <c r="AA502" s="244"/>
      <c r="AB502" s="244"/>
      <c r="AC502" s="244"/>
      <c r="AD502" s="244"/>
      <c r="AE502" s="244"/>
      <c r="AF502" s="244"/>
      <c r="AG502" s="244"/>
      <c r="AH502" s="244"/>
      <c r="BZ502" s="244"/>
      <c r="CA502" s="244"/>
      <c r="CB502" s="244"/>
      <c r="CC502" s="244"/>
      <c r="CD502" s="244"/>
    </row>
    <row r="503" spans="1:82" s="253" customFormat="1" x14ac:dyDescent="0.2">
      <c r="A503" s="244"/>
      <c r="B503" s="244"/>
      <c r="C503" s="244"/>
      <c r="D503" s="244"/>
      <c r="E503" s="244"/>
      <c r="F503" s="244"/>
      <c r="G503" s="244"/>
      <c r="H503" s="244"/>
      <c r="I503" s="244"/>
      <c r="J503" s="244"/>
      <c r="K503" s="244"/>
      <c r="L503" s="244"/>
      <c r="M503" s="244"/>
      <c r="N503" s="244"/>
      <c r="O503" s="244"/>
      <c r="P503" s="244"/>
      <c r="Q503" s="244"/>
      <c r="R503" s="244"/>
      <c r="S503" s="244"/>
      <c r="T503" s="244"/>
      <c r="U503" s="244"/>
      <c r="V503" s="244"/>
      <c r="W503" s="244"/>
      <c r="X503" s="244"/>
      <c r="Y503" s="244"/>
      <c r="Z503" s="244"/>
      <c r="AA503" s="244"/>
      <c r="AB503" s="244"/>
      <c r="AC503" s="244"/>
      <c r="AD503" s="244"/>
      <c r="AE503" s="244"/>
      <c r="AF503" s="244"/>
      <c r="AG503" s="244"/>
      <c r="AH503" s="244"/>
      <c r="BZ503" s="244"/>
      <c r="CA503" s="244"/>
      <c r="CB503" s="244"/>
      <c r="CC503" s="244"/>
      <c r="CD503" s="244"/>
    </row>
    <row r="504" spans="1:82" s="253" customFormat="1" x14ac:dyDescent="0.2">
      <c r="A504" s="244"/>
      <c r="B504" s="244"/>
      <c r="C504" s="244"/>
      <c r="D504" s="244"/>
      <c r="E504" s="244"/>
      <c r="F504" s="244"/>
      <c r="G504" s="244"/>
      <c r="H504" s="244"/>
      <c r="I504" s="244"/>
      <c r="J504" s="244"/>
      <c r="K504" s="244"/>
      <c r="L504" s="244"/>
      <c r="M504" s="244"/>
      <c r="N504" s="244"/>
      <c r="O504" s="244"/>
      <c r="P504" s="244"/>
      <c r="Q504" s="244"/>
      <c r="R504" s="244"/>
      <c r="S504" s="244"/>
      <c r="T504" s="244"/>
      <c r="U504" s="244"/>
      <c r="V504" s="244"/>
      <c r="W504" s="244"/>
      <c r="X504" s="244"/>
      <c r="Y504" s="244"/>
      <c r="Z504" s="244"/>
      <c r="AA504" s="244"/>
      <c r="AB504" s="244"/>
      <c r="AC504" s="244"/>
      <c r="AD504" s="244"/>
      <c r="AE504" s="244"/>
      <c r="AF504" s="244"/>
      <c r="AG504" s="244"/>
      <c r="AH504" s="244"/>
      <c r="BZ504" s="244"/>
      <c r="CA504" s="244"/>
      <c r="CB504" s="244"/>
      <c r="CC504" s="244"/>
      <c r="CD504" s="244"/>
    </row>
    <row r="505" spans="1:82" s="253" customFormat="1" x14ac:dyDescent="0.2">
      <c r="A505" s="244"/>
      <c r="B505" s="244"/>
      <c r="C505" s="244"/>
      <c r="D505" s="244"/>
      <c r="E505" s="244"/>
      <c r="F505" s="244"/>
      <c r="G505" s="244"/>
      <c r="H505" s="244"/>
      <c r="I505" s="244"/>
      <c r="J505" s="244"/>
      <c r="K505" s="244"/>
      <c r="L505" s="244"/>
      <c r="M505" s="244"/>
      <c r="N505" s="244"/>
      <c r="O505" s="244"/>
      <c r="P505" s="244"/>
      <c r="Q505" s="244"/>
      <c r="R505" s="244"/>
      <c r="S505" s="244"/>
      <c r="T505" s="244"/>
      <c r="U505" s="244"/>
      <c r="V505" s="244"/>
      <c r="W505" s="244"/>
      <c r="X505" s="244"/>
      <c r="Y505" s="244"/>
      <c r="Z505" s="244"/>
      <c r="AA505" s="244"/>
      <c r="AB505" s="244"/>
      <c r="AC505" s="244"/>
      <c r="AD505" s="244"/>
      <c r="AE505" s="244"/>
      <c r="AF505" s="244"/>
      <c r="AG505" s="244"/>
      <c r="AH505" s="244"/>
      <c r="BZ505" s="244"/>
      <c r="CA505" s="244"/>
      <c r="CB505" s="244"/>
      <c r="CC505" s="244"/>
      <c r="CD505" s="244"/>
    </row>
    <row r="506" spans="1:82" s="253" customFormat="1" x14ac:dyDescent="0.2">
      <c r="A506" s="244"/>
      <c r="B506" s="244"/>
      <c r="C506" s="244"/>
      <c r="D506" s="244"/>
      <c r="E506" s="244"/>
      <c r="F506" s="244"/>
      <c r="G506" s="244"/>
      <c r="H506" s="244"/>
      <c r="I506" s="244"/>
      <c r="J506" s="244"/>
      <c r="K506" s="244"/>
      <c r="L506" s="244"/>
      <c r="M506" s="244"/>
      <c r="N506" s="244"/>
      <c r="O506" s="244"/>
      <c r="P506" s="244"/>
      <c r="Q506" s="244"/>
      <c r="R506" s="244"/>
      <c r="S506" s="244"/>
      <c r="T506" s="244"/>
      <c r="U506" s="244"/>
      <c r="V506" s="244"/>
      <c r="W506" s="244"/>
      <c r="X506" s="244"/>
      <c r="Y506" s="244"/>
      <c r="Z506" s="244"/>
      <c r="AA506" s="244"/>
      <c r="AB506" s="244"/>
      <c r="AC506" s="244"/>
      <c r="AD506" s="244"/>
      <c r="AE506" s="244"/>
      <c r="AF506" s="244"/>
      <c r="AG506" s="244"/>
      <c r="AH506" s="244"/>
      <c r="BZ506" s="244"/>
      <c r="CA506" s="244"/>
      <c r="CB506" s="244"/>
      <c r="CC506" s="244"/>
      <c r="CD506" s="244"/>
    </row>
    <row r="507" spans="1:82" s="253" customFormat="1" x14ac:dyDescent="0.2">
      <c r="A507" s="244"/>
      <c r="B507" s="244"/>
      <c r="C507" s="244"/>
      <c r="D507" s="244"/>
      <c r="E507" s="244"/>
      <c r="F507" s="244"/>
      <c r="G507" s="244"/>
      <c r="H507" s="244"/>
      <c r="I507" s="244"/>
      <c r="J507" s="244"/>
      <c r="K507" s="244"/>
      <c r="L507" s="244"/>
      <c r="M507" s="244"/>
      <c r="N507" s="244"/>
      <c r="O507" s="244"/>
      <c r="P507" s="244"/>
      <c r="Q507" s="244"/>
      <c r="R507" s="244"/>
      <c r="S507" s="244"/>
      <c r="T507" s="244"/>
      <c r="U507" s="244"/>
      <c r="V507" s="244"/>
      <c r="W507" s="244"/>
      <c r="X507" s="244"/>
      <c r="Y507" s="244"/>
      <c r="Z507" s="244"/>
      <c r="AA507" s="244"/>
      <c r="AB507" s="244"/>
      <c r="AC507" s="244"/>
      <c r="AD507" s="244"/>
      <c r="AE507" s="244"/>
      <c r="AF507" s="244"/>
      <c r="AG507" s="244"/>
      <c r="AH507" s="244"/>
      <c r="BZ507" s="244"/>
      <c r="CA507" s="244"/>
      <c r="CB507" s="244"/>
      <c r="CC507" s="244"/>
      <c r="CD507" s="244"/>
    </row>
    <row r="508" spans="1:82" s="253" customFormat="1" x14ac:dyDescent="0.2">
      <c r="A508" s="244"/>
      <c r="B508" s="244"/>
      <c r="C508" s="244"/>
      <c r="D508" s="244"/>
      <c r="E508" s="244"/>
      <c r="F508" s="244"/>
      <c r="G508" s="244"/>
      <c r="H508" s="244"/>
      <c r="I508" s="244"/>
      <c r="J508" s="244"/>
      <c r="K508" s="244"/>
      <c r="L508" s="244"/>
      <c r="M508" s="244"/>
      <c r="N508" s="244"/>
      <c r="O508" s="244"/>
      <c r="P508" s="244"/>
      <c r="Q508" s="244"/>
      <c r="R508" s="244"/>
      <c r="S508" s="244"/>
      <c r="T508" s="244"/>
      <c r="U508" s="244"/>
      <c r="V508" s="244"/>
      <c r="W508" s="244"/>
      <c r="X508" s="244"/>
      <c r="Y508" s="244"/>
      <c r="Z508" s="244"/>
      <c r="AA508" s="244"/>
      <c r="AB508" s="244"/>
      <c r="AC508" s="244"/>
      <c r="AD508" s="244"/>
      <c r="AE508" s="244"/>
      <c r="AF508" s="244"/>
      <c r="AG508" s="244"/>
      <c r="AH508" s="244"/>
      <c r="BZ508" s="244"/>
      <c r="CA508" s="244"/>
      <c r="CB508" s="244"/>
      <c r="CC508" s="244"/>
      <c r="CD508" s="244"/>
    </row>
    <row r="509" spans="1:82" s="253" customFormat="1" x14ac:dyDescent="0.2">
      <c r="A509" s="244"/>
      <c r="B509" s="244"/>
      <c r="C509" s="244"/>
      <c r="D509" s="244"/>
      <c r="E509" s="244"/>
      <c r="F509" s="244"/>
      <c r="G509" s="244"/>
      <c r="H509" s="244"/>
      <c r="I509" s="244"/>
      <c r="J509" s="244"/>
      <c r="K509" s="244"/>
      <c r="L509" s="244"/>
      <c r="M509" s="244"/>
      <c r="N509" s="244"/>
      <c r="O509" s="244"/>
      <c r="P509" s="244"/>
      <c r="Q509" s="244"/>
      <c r="R509" s="244"/>
      <c r="S509" s="244"/>
      <c r="T509" s="244"/>
      <c r="U509" s="244"/>
      <c r="V509" s="244"/>
      <c r="W509" s="244"/>
      <c r="X509" s="244"/>
      <c r="Y509" s="244"/>
      <c r="Z509" s="244"/>
      <c r="AA509" s="244"/>
      <c r="AB509" s="244"/>
      <c r="AC509" s="244"/>
      <c r="AD509" s="244"/>
      <c r="AE509" s="244"/>
      <c r="AF509" s="244"/>
      <c r="AG509" s="244"/>
      <c r="AH509" s="244"/>
      <c r="BZ509" s="244"/>
      <c r="CA509" s="244"/>
      <c r="CB509" s="244"/>
      <c r="CC509" s="244"/>
      <c r="CD509" s="244"/>
    </row>
    <row r="510" spans="1:82" s="253" customFormat="1" x14ac:dyDescent="0.2">
      <c r="A510" s="244"/>
      <c r="B510" s="244"/>
      <c r="C510" s="244"/>
      <c r="D510" s="244"/>
      <c r="E510" s="244"/>
      <c r="F510" s="244"/>
      <c r="G510" s="244"/>
      <c r="H510" s="244"/>
      <c r="I510" s="244"/>
      <c r="J510" s="244"/>
      <c r="K510" s="244"/>
      <c r="L510" s="244"/>
      <c r="M510" s="244"/>
      <c r="N510" s="244"/>
      <c r="O510" s="244"/>
      <c r="P510" s="244"/>
      <c r="Q510" s="244"/>
      <c r="R510" s="244"/>
      <c r="S510" s="244"/>
      <c r="T510" s="244"/>
      <c r="U510" s="244"/>
      <c r="V510" s="244"/>
      <c r="W510" s="244"/>
      <c r="X510" s="244"/>
      <c r="Y510" s="244"/>
      <c r="Z510" s="244"/>
      <c r="AA510" s="244"/>
      <c r="AB510" s="244"/>
      <c r="AC510" s="244"/>
      <c r="AD510" s="244"/>
      <c r="AE510" s="244"/>
      <c r="AF510" s="244"/>
      <c r="AG510" s="244"/>
      <c r="AH510" s="244"/>
      <c r="BZ510" s="244"/>
      <c r="CA510" s="244"/>
      <c r="CB510" s="244"/>
      <c r="CC510" s="244"/>
      <c r="CD510" s="244"/>
    </row>
    <row r="511" spans="1:82" s="253" customFormat="1" x14ac:dyDescent="0.2">
      <c r="A511" s="244"/>
      <c r="B511" s="244"/>
      <c r="C511" s="244"/>
      <c r="D511" s="244"/>
      <c r="E511" s="244"/>
      <c r="F511" s="244"/>
      <c r="G511" s="244"/>
      <c r="H511" s="244"/>
      <c r="I511" s="244"/>
      <c r="J511" s="244"/>
      <c r="K511" s="244"/>
      <c r="L511" s="244"/>
      <c r="M511" s="244"/>
      <c r="N511" s="244"/>
      <c r="O511" s="244"/>
      <c r="P511" s="244"/>
      <c r="Q511" s="244"/>
      <c r="R511" s="244"/>
      <c r="S511" s="244"/>
      <c r="T511" s="244"/>
      <c r="U511" s="244"/>
      <c r="V511" s="244"/>
      <c r="W511" s="244"/>
      <c r="X511" s="244"/>
      <c r="Y511" s="244"/>
      <c r="Z511" s="244"/>
      <c r="AA511" s="244"/>
      <c r="AB511" s="244"/>
      <c r="AC511" s="244"/>
      <c r="AD511" s="244"/>
      <c r="AE511" s="244"/>
      <c r="AF511" s="244"/>
      <c r="AG511" s="244"/>
      <c r="AH511" s="244"/>
      <c r="BZ511" s="244"/>
      <c r="CA511" s="244"/>
      <c r="CB511" s="244"/>
      <c r="CC511" s="244"/>
      <c r="CD511" s="244"/>
    </row>
    <row r="512" spans="1:82" s="253" customFormat="1" x14ac:dyDescent="0.2">
      <c r="A512" s="244"/>
      <c r="B512" s="244"/>
      <c r="C512" s="244"/>
      <c r="D512" s="244"/>
      <c r="E512" s="244"/>
      <c r="F512" s="244"/>
      <c r="G512" s="244"/>
      <c r="H512" s="244"/>
      <c r="I512" s="244"/>
      <c r="J512" s="244"/>
      <c r="K512" s="244"/>
      <c r="L512" s="244"/>
      <c r="M512" s="244"/>
      <c r="N512" s="244"/>
      <c r="O512" s="244"/>
      <c r="P512" s="244"/>
      <c r="Q512" s="244"/>
      <c r="R512" s="244"/>
      <c r="S512" s="244"/>
      <c r="T512" s="244"/>
      <c r="U512" s="244"/>
      <c r="V512" s="244"/>
      <c r="W512" s="244"/>
      <c r="X512" s="244"/>
      <c r="Y512" s="244"/>
      <c r="Z512" s="244"/>
      <c r="AA512" s="244"/>
      <c r="AB512" s="244"/>
      <c r="AC512" s="244"/>
      <c r="AD512" s="244"/>
      <c r="AE512" s="244"/>
      <c r="AF512" s="244"/>
      <c r="AG512" s="244"/>
      <c r="AH512" s="244"/>
      <c r="BZ512" s="244"/>
      <c r="CA512" s="244"/>
      <c r="CB512" s="244"/>
      <c r="CC512" s="244"/>
      <c r="CD512" s="244"/>
    </row>
    <row r="513" spans="1:82" s="253" customFormat="1" x14ac:dyDescent="0.2">
      <c r="A513" s="244"/>
      <c r="B513" s="244"/>
      <c r="C513" s="244"/>
      <c r="D513" s="244"/>
      <c r="E513" s="244"/>
      <c r="F513" s="244"/>
      <c r="G513" s="244"/>
      <c r="H513" s="244"/>
      <c r="I513" s="244"/>
      <c r="J513" s="244"/>
      <c r="K513" s="244"/>
      <c r="L513" s="244"/>
      <c r="M513" s="244"/>
      <c r="N513" s="244"/>
      <c r="O513" s="244"/>
      <c r="P513" s="244"/>
      <c r="Q513" s="244"/>
      <c r="R513" s="244"/>
      <c r="S513" s="244"/>
      <c r="T513" s="244"/>
      <c r="U513" s="244"/>
      <c r="V513" s="244"/>
      <c r="W513" s="244"/>
      <c r="X513" s="244"/>
      <c r="Y513" s="244"/>
      <c r="Z513" s="244"/>
      <c r="AA513" s="244"/>
      <c r="AB513" s="244"/>
      <c r="AC513" s="244"/>
      <c r="AD513" s="244"/>
      <c r="AE513" s="244"/>
      <c r="AF513" s="244"/>
      <c r="AG513" s="244"/>
      <c r="AH513" s="244"/>
      <c r="BZ513" s="244"/>
      <c r="CA513" s="244"/>
      <c r="CB513" s="244"/>
      <c r="CC513" s="244"/>
      <c r="CD513" s="244"/>
    </row>
    <row r="514" spans="1:82" s="253" customFormat="1" x14ac:dyDescent="0.2">
      <c r="A514" s="244"/>
      <c r="B514" s="244"/>
      <c r="C514" s="244"/>
      <c r="D514" s="244"/>
      <c r="E514" s="244"/>
      <c r="F514" s="244"/>
      <c r="G514" s="244"/>
      <c r="H514" s="244"/>
      <c r="I514" s="244"/>
      <c r="J514" s="244"/>
      <c r="K514" s="244"/>
      <c r="L514" s="244"/>
      <c r="M514" s="244"/>
      <c r="N514" s="244"/>
      <c r="O514" s="244"/>
      <c r="P514" s="244"/>
      <c r="Q514" s="244"/>
      <c r="R514" s="244"/>
      <c r="S514" s="244"/>
      <c r="T514" s="244"/>
      <c r="U514" s="244"/>
      <c r="V514" s="244"/>
      <c r="W514" s="244"/>
      <c r="X514" s="244"/>
      <c r="Y514" s="244"/>
      <c r="Z514" s="244"/>
      <c r="AA514" s="244"/>
      <c r="AB514" s="244"/>
      <c r="AC514" s="244"/>
      <c r="AD514" s="244"/>
      <c r="AE514" s="244"/>
      <c r="AF514" s="244"/>
      <c r="AG514" s="244"/>
      <c r="AH514" s="244"/>
      <c r="BZ514" s="244"/>
      <c r="CA514" s="244"/>
      <c r="CB514" s="244"/>
      <c r="CC514" s="244"/>
      <c r="CD514" s="244"/>
    </row>
    <row r="515" spans="1:82" s="253" customFormat="1" x14ac:dyDescent="0.2">
      <c r="A515" s="244"/>
      <c r="B515" s="244"/>
      <c r="C515" s="244"/>
      <c r="D515" s="244"/>
      <c r="E515" s="244"/>
      <c r="F515" s="244"/>
      <c r="G515" s="244"/>
      <c r="H515" s="244"/>
      <c r="I515" s="244"/>
      <c r="J515" s="244"/>
      <c r="K515" s="244"/>
      <c r="L515" s="244"/>
      <c r="M515" s="244"/>
      <c r="N515" s="244"/>
      <c r="O515" s="244"/>
      <c r="P515" s="244"/>
      <c r="Q515" s="244"/>
      <c r="R515" s="244"/>
      <c r="S515" s="244"/>
      <c r="T515" s="244"/>
      <c r="U515" s="244"/>
      <c r="V515" s="244"/>
      <c r="W515" s="244"/>
      <c r="X515" s="244"/>
      <c r="Y515" s="244"/>
      <c r="Z515" s="244"/>
      <c r="AA515" s="244"/>
      <c r="AB515" s="244"/>
      <c r="AC515" s="244"/>
      <c r="AD515" s="244"/>
      <c r="AE515" s="244"/>
      <c r="AF515" s="244"/>
      <c r="AG515" s="244"/>
      <c r="AH515" s="244"/>
      <c r="BZ515" s="244"/>
      <c r="CA515" s="244"/>
      <c r="CB515" s="244"/>
      <c r="CC515" s="244"/>
      <c r="CD515" s="244"/>
    </row>
    <row r="516" spans="1:82" s="253" customFormat="1" x14ac:dyDescent="0.2">
      <c r="A516" s="244"/>
      <c r="B516" s="244"/>
      <c r="C516" s="244"/>
      <c r="D516" s="244"/>
      <c r="E516" s="244"/>
      <c r="F516" s="244"/>
      <c r="G516" s="244"/>
      <c r="H516" s="244"/>
      <c r="I516" s="244"/>
      <c r="J516" s="244"/>
      <c r="K516" s="244"/>
      <c r="L516" s="244"/>
      <c r="M516" s="244"/>
      <c r="N516" s="244"/>
      <c r="O516" s="244"/>
      <c r="P516" s="244"/>
      <c r="Q516" s="244"/>
      <c r="R516" s="244"/>
      <c r="S516" s="244"/>
      <c r="T516" s="244"/>
      <c r="U516" s="244"/>
      <c r="V516" s="244"/>
      <c r="W516" s="244"/>
      <c r="X516" s="244"/>
      <c r="Y516" s="244"/>
      <c r="Z516" s="244"/>
      <c r="AA516" s="244"/>
      <c r="AB516" s="244"/>
      <c r="AC516" s="244"/>
      <c r="AD516" s="244"/>
      <c r="AE516" s="244"/>
      <c r="AF516" s="244"/>
      <c r="AG516" s="244"/>
      <c r="AH516" s="244"/>
      <c r="BZ516" s="244"/>
      <c r="CA516" s="244"/>
      <c r="CB516" s="244"/>
      <c r="CC516" s="244"/>
      <c r="CD516" s="244"/>
    </row>
    <row r="517" spans="1:82" s="253" customFormat="1" x14ac:dyDescent="0.2">
      <c r="A517" s="244"/>
      <c r="B517" s="244"/>
      <c r="C517" s="244"/>
      <c r="D517" s="244"/>
      <c r="E517" s="244"/>
      <c r="F517" s="244"/>
      <c r="G517" s="244"/>
      <c r="H517" s="244"/>
      <c r="I517" s="244"/>
      <c r="J517" s="244"/>
      <c r="K517" s="244"/>
      <c r="L517" s="244"/>
      <c r="M517" s="244"/>
      <c r="N517" s="244"/>
      <c r="O517" s="244"/>
      <c r="P517" s="244"/>
      <c r="Q517" s="244"/>
      <c r="R517" s="244"/>
      <c r="S517" s="244"/>
      <c r="T517" s="244"/>
      <c r="U517" s="244"/>
      <c r="V517" s="244"/>
      <c r="W517" s="244"/>
      <c r="X517" s="244"/>
      <c r="Y517" s="244"/>
      <c r="Z517" s="244"/>
      <c r="AA517" s="244"/>
      <c r="AB517" s="244"/>
      <c r="AC517" s="244"/>
      <c r="AD517" s="244"/>
      <c r="AE517" s="244"/>
      <c r="AF517" s="244"/>
      <c r="AG517" s="244"/>
      <c r="AH517" s="244"/>
      <c r="BZ517" s="244"/>
      <c r="CA517" s="244"/>
      <c r="CB517" s="244"/>
      <c r="CC517" s="244"/>
      <c r="CD517" s="244"/>
    </row>
    <row r="518" spans="1:82" s="253" customFormat="1" x14ac:dyDescent="0.2">
      <c r="A518" s="244"/>
      <c r="B518" s="244"/>
      <c r="C518" s="244"/>
      <c r="D518" s="244"/>
      <c r="E518" s="244"/>
      <c r="F518" s="244"/>
      <c r="G518" s="244"/>
      <c r="H518" s="244"/>
      <c r="I518" s="244"/>
      <c r="J518" s="244"/>
      <c r="K518" s="244"/>
      <c r="L518" s="244"/>
      <c r="M518" s="244"/>
      <c r="N518" s="244"/>
      <c r="O518" s="244"/>
      <c r="P518" s="244"/>
      <c r="Q518" s="244"/>
      <c r="R518" s="244"/>
      <c r="S518" s="244"/>
      <c r="T518" s="244"/>
      <c r="U518" s="244"/>
      <c r="V518" s="244"/>
      <c r="W518" s="244"/>
      <c r="X518" s="244"/>
      <c r="Y518" s="244"/>
      <c r="Z518" s="244"/>
      <c r="AA518" s="244"/>
      <c r="AB518" s="244"/>
      <c r="AC518" s="244"/>
      <c r="AD518" s="244"/>
      <c r="AE518" s="244"/>
      <c r="AF518" s="244"/>
      <c r="AG518" s="244"/>
      <c r="AH518" s="244"/>
      <c r="BZ518" s="244"/>
      <c r="CA518" s="244"/>
      <c r="CB518" s="244"/>
      <c r="CC518" s="244"/>
      <c r="CD518" s="244"/>
    </row>
    <row r="519" spans="1:82" s="253" customFormat="1" x14ac:dyDescent="0.2">
      <c r="A519" s="244"/>
      <c r="B519" s="244"/>
      <c r="C519" s="244"/>
      <c r="D519" s="244"/>
      <c r="E519" s="244"/>
      <c r="F519" s="244"/>
      <c r="G519" s="244"/>
      <c r="H519" s="244"/>
      <c r="I519" s="244"/>
      <c r="J519" s="244"/>
      <c r="K519" s="244"/>
      <c r="L519" s="244"/>
      <c r="M519" s="244"/>
      <c r="N519" s="244"/>
      <c r="O519" s="244"/>
      <c r="P519" s="244"/>
      <c r="Q519" s="244"/>
      <c r="R519" s="244"/>
      <c r="S519" s="244"/>
      <c r="T519" s="244"/>
      <c r="U519" s="244"/>
      <c r="V519" s="244"/>
      <c r="W519" s="244"/>
      <c r="X519" s="244"/>
      <c r="Y519" s="244"/>
      <c r="Z519" s="244"/>
      <c r="AA519" s="244"/>
      <c r="AB519" s="244"/>
      <c r="AC519" s="244"/>
      <c r="AD519" s="244"/>
      <c r="AE519" s="244"/>
      <c r="AF519" s="244"/>
      <c r="AG519" s="244"/>
      <c r="AH519" s="244"/>
      <c r="BZ519" s="244"/>
      <c r="CA519" s="244"/>
      <c r="CB519" s="244"/>
      <c r="CC519" s="244"/>
      <c r="CD519" s="244"/>
    </row>
    <row r="520" spans="1:82" s="253" customFormat="1" x14ac:dyDescent="0.2">
      <c r="A520" s="244"/>
      <c r="B520" s="244"/>
      <c r="C520" s="244"/>
      <c r="D520" s="244"/>
      <c r="E520" s="244"/>
      <c r="F520" s="244"/>
      <c r="G520" s="244"/>
      <c r="H520" s="244"/>
      <c r="I520" s="244"/>
      <c r="J520" s="244"/>
      <c r="K520" s="244"/>
      <c r="L520" s="244"/>
      <c r="M520" s="244"/>
      <c r="N520" s="244"/>
      <c r="O520" s="244"/>
      <c r="P520" s="244"/>
      <c r="Q520" s="244"/>
      <c r="R520" s="244"/>
      <c r="S520" s="244"/>
      <c r="T520" s="244"/>
      <c r="U520" s="244"/>
      <c r="V520" s="244"/>
      <c r="W520" s="244"/>
      <c r="X520" s="244"/>
      <c r="Y520" s="244"/>
      <c r="Z520" s="244"/>
      <c r="AA520" s="244"/>
      <c r="AB520" s="244"/>
      <c r="AC520" s="244"/>
      <c r="AD520" s="244"/>
      <c r="AE520" s="244"/>
      <c r="AF520" s="244"/>
      <c r="AG520" s="244"/>
      <c r="AH520" s="244"/>
      <c r="BZ520" s="244"/>
      <c r="CA520" s="244"/>
      <c r="CB520" s="244"/>
      <c r="CC520" s="244"/>
      <c r="CD520" s="244"/>
    </row>
    <row r="521" spans="1:82" s="253" customFormat="1" x14ac:dyDescent="0.2">
      <c r="A521" s="244"/>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c r="AA521" s="244"/>
      <c r="AB521" s="244"/>
      <c r="AC521" s="244"/>
      <c r="AD521" s="244"/>
      <c r="AE521" s="244"/>
      <c r="AF521" s="244"/>
      <c r="AG521" s="244"/>
      <c r="AH521" s="244"/>
      <c r="BZ521" s="244"/>
      <c r="CA521" s="244"/>
      <c r="CB521" s="244"/>
      <c r="CC521" s="244"/>
      <c r="CD521" s="244"/>
    </row>
    <row r="522" spans="1:82" s="253" customFormat="1" x14ac:dyDescent="0.2">
      <c r="A522" s="244"/>
      <c r="B522" s="244"/>
      <c r="C522" s="244"/>
      <c r="D522" s="244"/>
      <c r="E522" s="244"/>
      <c r="F522" s="244"/>
      <c r="G522" s="244"/>
      <c r="H522" s="244"/>
      <c r="I522" s="244"/>
      <c r="J522" s="244"/>
      <c r="K522" s="244"/>
      <c r="L522" s="244"/>
      <c r="M522" s="244"/>
      <c r="N522" s="244"/>
      <c r="O522" s="244"/>
      <c r="P522" s="244"/>
      <c r="Q522" s="244"/>
      <c r="R522" s="244"/>
      <c r="S522" s="244"/>
      <c r="T522" s="244"/>
      <c r="U522" s="244"/>
      <c r="V522" s="244"/>
      <c r="W522" s="244"/>
      <c r="X522" s="244"/>
      <c r="Y522" s="244"/>
      <c r="Z522" s="244"/>
      <c r="AA522" s="244"/>
      <c r="AB522" s="244"/>
      <c r="AC522" s="244"/>
      <c r="AD522" s="244"/>
      <c r="AE522" s="244"/>
      <c r="AF522" s="244"/>
      <c r="AG522" s="244"/>
      <c r="AH522" s="244"/>
      <c r="BZ522" s="244"/>
      <c r="CA522" s="244"/>
      <c r="CB522" s="244"/>
      <c r="CC522" s="244"/>
      <c r="CD522" s="244"/>
    </row>
    <row r="523" spans="1:82" s="253" customFormat="1" x14ac:dyDescent="0.2">
      <c r="A523" s="244"/>
      <c r="B523" s="244"/>
      <c r="C523" s="244"/>
      <c r="D523" s="244"/>
      <c r="E523" s="244"/>
      <c r="F523" s="244"/>
      <c r="G523" s="244"/>
      <c r="H523" s="244"/>
      <c r="I523" s="244"/>
      <c r="J523" s="244"/>
      <c r="K523" s="244"/>
      <c r="L523" s="244"/>
      <c r="M523" s="244"/>
      <c r="N523" s="244"/>
      <c r="O523" s="244"/>
      <c r="P523" s="244"/>
      <c r="Q523" s="244"/>
      <c r="R523" s="244"/>
      <c r="S523" s="244"/>
      <c r="T523" s="244"/>
      <c r="U523" s="244"/>
      <c r="V523" s="244"/>
      <c r="W523" s="244"/>
      <c r="X523" s="244"/>
      <c r="Y523" s="244"/>
      <c r="Z523" s="244"/>
      <c r="AA523" s="244"/>
      <c r="AB523" s="244"/>
      <c r="AC523" s="244"/>
      <c r="AD523" s="244"/>
      <c r="AE523" s="244"/>
      <c r="AF523" s="244"/>
      <c r="AG523" s="244"/>
      <c r="AH523" s="244"/>
      <c r="BZ523" s="244"/>
      <c r="CA523" s="244"/>
      <c r="CB523" s="244"/>
      <c r="CC523" s="244"/>
      <c r="CD523" s="244"/>
    </row>
    <row r="524" spans="1:82" s="253" customFormat="1" x14ac:dyDescent="0.2">
      <c r="A524" s="244"/>
      <c r="B524" s="244"/>
      <c r="C524" s="244"/>
      <c r="D524" s="244"/>
      <c r="E524" s="244"/>
      <c r="F524" s="244"/>
      <c r="G524" s="244"/>
      <c r="H524" s="244"/>
      <c r="I524" s="244"/>
      <c r="J524" s="244"/>
      <c r="K524" s="244"/>
      <c r="L524" s="244"/>
      <c r="M524" s="244"/>
      <c r="N524" s="244"/>
      <c r="O524" s="244"/>
      <c r="P524" s="244"/>
      <c r="Q524" s="244"/>
      <c r="R524" s="244"/>
      <c r="S524" s="244"/>
      <c r="T524" s="244"/>
      <c r="U524" s="244"/>
      <c r="V524" s="244"/>
      <c r="W524" s="244"/>
      <c r="X524" s="244"/>
      <c r="Y524" s="244"/>
      <c r="Z524" s="244"/>
      <c r="AA524" s="244"/>
      <c r="AB524" s="244"/>
      <c r="AC524" s="244"/>
      <c r="AD524" s="244"/>
      <c r="AE524" s="244"/>
      <c r="AF524" s="244"/>
      <c r="AG524" s="244"/>
      <c r="AH524" s="244"/>
      <c r="BZ524" s="244"/>
      <c r="CA524" s="244"/>
      <c r="CB524" s="244"/>
      <c r="CC524" s="244"/>
      <c r="CD524" s="244"/>
    </row>
    <row r="525" spans="1:82" s="253" customFormat="1" x14ac:dyDescent="0.2">
      <c r="A525" s="244"/>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c r="AA525" s="244"/>
      <c r="AB525" s="244"/>
      <c r="AC525" s="244"/>
      <c r="AD525" s="244"/>
      <c r="AE525" s="244"/>
      <c r="AF525" s="244"/>
      <c r="AG525" s="244"/>
      <c r="AH525" s="244"/>
      <c r="BZ525" s="244"/>
      <c r="CA525" s="244"/>
      <c r="CB525" s="244"/>
      <c r="CC525" s="244"/>
      <c r="CD525" s="244"/>
    </row>
    <row r="526" spans="1:82" s="253" customFormat="1" x14ac:dyDescent="0.2">
      <c r="A526" s="244"/>
      <c r="B526" s="244"/>
      <c r="C526" s="244"/>
      <c r="D526" s="244"/>
      <c r="E526" s="244"/>
      <c r="F526" s="244"/>
      <c r="G526" s="244"/>
      <c r="H526" s="244"/>
      <c r="I526" s="244"/>
      <c r="J526" s="244"/>
      <c r="K526" s="244"/>
      <c r="L526" s="244"/>
      <c r="M526" s="244"/>
      <c r="N526" s="244"/>
      <c r="O526" s="244"/>
      <c r="P526" s="244"/>
      <c r="Q526" s="244"/>
      <c r="R526" s="244"/>
      <c r="S526" s="244"/>
      <c r="T526" s="244"/>
      <c r="U526" s="244"/>
      <c r="V526" s="244"/>
      <c r="W526" s="244"/>
      <c r="X526" s="244"/>
      <c r="Y526" s="244"/>
      <c r="Z526" s="244"/>
      <c r="AA526" s="244"/>
      <c r="AB526" s="244"/>
      <c r="AC526" s="244"/>
      <c r="AD526" s="244"/>
      <c r="AE526" s="244"/>
      <c r="AF526" s="244"/>
      <c r="AG526" s="244"/>
      <c r="AH526" s="244"/>
      <c r="BZ526" s="244"/>
      <c r="CA526" s="244"/>
      <c r="CB526" s="244"/>
      <c r="CC526" s="244"/>
      <c r="CD526" s="244"/>
    </row>
    <row r="527" spans="1:82" s="253" customFormat="1" x14ac:dyDescent="0.2">
      <c r="A527" s="244"/>
      <c r="B527" s="244"/>
      <c r="C527" s="244"/>
      <c r="D527" s="244"/>
      <c r="E527" s="244"/>
      <c r="F527" s="244"/>
      <c r="G527" s="244"/>
      <c r="H527" s="244"/>
      <c r="I527" s="244"/>
      <c r="J527" s="244"/>
      <c r="K527" s="244"/>
      <c r="L527" s="244"/>
      <c r="M527" s="244"/>
      <c r="N527" s="244"/>
      <c r="O527" s="244"/>
      <c r="P527" s="244"/>
      <c r="Q527" s="244"/>
      <c r="R527" s="244"/>
      <c r="S527" s="244"/>
      <c r="T527" s="244"/>
      <c r="U527" s="244"/>
      <c r="V527" s="244"/>
      <c r="W527" s="244"/>
      <c r="X527" s="244"/>
      <c r="Y527" s="244"/>
      <c r="Z527" s="244"/>
      <c r="AA527" s="244"/>
      <c r="AB527" s="244"/>
      <c r="AC527" s="244"/>
      <c r="AD527" s="244"/>
      <c r="AE527" s="244"/>
      <c r="AF527" s="244"/>
      <c r="AG527" s="244"/>
      <c r="AH527" s="244"/>
      <c r="BZ527" s="244"/>
      <c r="CA527" s="244"/>
      <c r="CB527" s="244"/>
      <c r="CC527" s="244"/>
      <c r="CD527" s="244"/>
    </row>
    <row r="528" spans="1:82" s="253" customFormat="1" x14ac:dyDescent="0.2">
      <c r="A528" s="244"/>
      <c r="B528" s="244"/>
      <c r="C528" s="244"/>
      <c r="D528" s="244"/>
      <c r="E528" s="244"/>
      <c r="F528" s="244"/>
      <c r="G528" s="244"/>
      <c r="H528" s="244"/>
      <c r="I528" s="244"/>
      <c r="J528" s="244"/>
      <c r="K528" s="244"/>
      <c r="L528" s="244"/>
      <c r="M528" s="244"/>
      <c r="N528" s="244"/>
      <c r="O528" s="244"/>
      <c r="P528" s="244"/>
      <c r="Q528" s="244"/>
      <c r="R528" s="244"/>
      <c r="S528" s="244"/>
      <c r="T528" s="244"/>
      <c r="U528" s="244"/>
      <c r="V528" s="244"/>
      <c r="W528" s="244"/>
      <c r="X528" s="244"/>
      <c r="Y528" s="244"/>
      <c r="Z528" s="244"/>
      <c r="AA528" s="244"/>
      <c r="AB528" s="244"/>
      <c r="AC528" s="244"/>
      <c r="AD528" s="244"/>
      <c r="AE528" s="244"/>
      <c r="AF528" s="244"/>
      <c r="AG528" s="244"/>
      <c r="AH528" s="244"/>
      <c r="BZ528" s="244"/>
      <c r="CA528" s="244"/>
      <c r="CB528" s="244"/>
      <c r="CC528" s="244"/>
      <c r="CD528" s="244"/>
    </row>
    <row r="529" spans="1:82" s="253" customFormat="1" x14ac:dyDescent="0.2">
      <c r="A529" s="244"/>
      <c r="B529" s="244"/>
      <c r="C529" s="244"/>
      <c r="D529" s="244"/>
      <c r="E529" s="244"/>
      <c r="F529" s="244"/>
      <c r="G529" s="244"/>
      <c r="H529" s="244"/>
      <c r="I529" s="244"/>
      <c r="J529" s="244"/>
      <c r="K529" s="244"/>
      <c r="L529" s="244"/>
      <c r="M529" s="244"/>
      <c r="N529" s="244"/>
      <c r="O529" s="244"/>
      <c r="P529" s="244"/>
      <c r="Q529" s="244"/>
      <c r="R529" s="244"/>
      <c r="S529" s="244"/>
      <c r="T529" s="244"/>
      <c r="U529" s="244"/>
      <c r="V529" s="244"/>
      <c r="W529" s="244"/>
      <c r="X529" s="244"/>
      <c r="Y529" s="244"/>
      <c r="Z529" s="244"/>
      <c r="AA529" s="244"/>
      <c r="AB529" s="244"/>
      <c r="AC529" s="244"/>
      <c r="AD529" s="244"/>
      <c r="AE529" s="244"/>
      <c r="AF529" s="244"/>
      <c r="AG529" s="244"/>
      <c r="AH529" s="244"/>
      <c r="BZ529" s="244"/>
      <c r="CA529" s="244"/>
      <c r="CB529" s="244"/>
      <c r="CC529" s="244"/>
      <c r="CD529" s="244"/>
    </row>
    <row r="530" spans="1:82" s="253" customFormat="1" x14ac:dyDescent="0.2">
      <c r="A530" s="244"/>
      <c r="B530" s="244"/>
      <c r="C530" s="244"/>
      <c r="D530" s="244"/>
      <c r="E530" s="244"/>
      <c r="F530" s="244"/>
      <c r="G530" s="244"/>
      <c r="H530" s="244"/>
      <c r="I530" s="244"/>
      <c r="J530" s="244"/>
      <c r="K530" s="244"/>
      <c r="L530" s="244"/>
      <c r="M530" s="244"/>
      <c r="N530" s="244"/>
      <c r="O530" s="244"/>
      <c r="P530" s="244"/>
      <c r="Q530" s="244"/>
      <c r="R530" s="244"/>
      <c r="S530" s="244"/>
      <c r="T530" s="244"/>
      <c r="U530" s="244"/>
      <c r="V530" s="244"/>
      <c r="W530" s="244"/>
      <c r="X530" s="244"/>
      <c r="Y530" s="244"/>
      <c r="Z530" s="244"/>
      <c r="AA530" s="244"/>
      <c r="AB530" s="244"/>
      <c r="AC530" s="244"/>
      <c r="AD530" s="244"/>
      <c r="AE530" s="244"/>
      <c r="AF530" s="244"/>
      <c r="AG530" s="244"/>
      <c r="AH530" s="244"/>
      <c r="BZ530" s="244"/>
      <c r="CA530" s="244"/>
      <c r="CB530" s="244"/>
      <c r="CC530" s="244"/>
      <c r="CD530" s="244"/>
    </row>
    <row r="531" spans="1:82" s="253" customFormat="1" x14ac:dyDescent="0.2">
      <c r="A531" s="244"/>
      <c r="B531" s="244"/>
      <c r="C531" s="244"/>
      <c r="D531" s="244"/>
      <c r="E531" s="244"/>
      <c r="F531" s="244"/>
      <c r="G531" s="244"/>
      <c r="H531" s="244"/>
      <c r="I531" s="244"/>
      <c r="J531" s="244"/>
      <c r="K531" s="244"/>
      <c r="L531" s="244"/>
      <c r="M531" s="244"/>
      <c r="N531" s="244"/>
      <c r="O531" s="244"/>
      <c r="P531" s="244"/>
      <c r="Q531" s="244"/>
      <c r="R531" s="244"/>
      <c r="S531" s="244"/>
      <c r="T531" s="244"/>
      <c r="U531" s="244"/>
      <c r="V531" s="244"/>
      <c r="W531" s="244"/>
      <c r="X531" s="244"/>
      <c r="Y531" s="244"/>
      <c r="Z531" s="244"/>
      <c r="AA531" s="244"/>
      <c r="AB531" s="244"/>
      <c r="AC531" s="244"/>
      <c r="AD531" s="244"/>
      <c r="AE531" s="244"/>
      <c r="AF531" s="244"/>
      <c r="AG531" s="244"/>
      <c r="AH531" s="244"/>
      <c r="BZ531" s="244"/>
      <c r="CA531" s="244"/>
      <c r="CB531" s="244"/>
      <c r="CC531" s="244"/>
      <c r="CD531" s="244"/>
    </row>
    <row r="532" spans="1:82" s="253" customFormat="1" x14ac:dyDescent="0.2">
      <c r="A532" s="244"/>
      <c r="B532" s="244"/>
      <c r="C532" s="244"/>
      <c r="D532" s="244"/>
      <c r="E532" s="244"/>
      <c r="F532" s="244"/>
      <c r="G532" s="244"/>
      <c r="H532" s="244"/>
      <c r="I532" s="244"/>
      <c r="J532" s="244"/>
      <c r="K532" s="244"/>
      <c r="L532" s="244"/>
      <c r="M532" s="244"/>
      <c r="N532" s="244"/>
      <c r="O532" s="244"/>
      <c r="P532" s="244"/>
      <c r="Q532" s="244"/>
      <c r="R532" s="244"/>
      <c r="S532" s="244"/>
      <c r="T532" s="244"/>
      <c r="U532" s="244"/>
      <c r="V532" s="244"/>
      <c r="W532" s="244"/>
      <c r="X532" s="244"/>
      <c r="Y532" s="244"/>
      <c r="Z532" s="244"/>
      <c r="AA532" s="244"/>
      <c r="AB532" s="244"/>
      <c r="AC532" s="244"/>
      <c r="AD532" s="244"/>
      <c r="AE532" s="244"/>
      <c r="AF532" s="244"/>
      <c r="AG532" s="244"/>
      <c r="AH532" s="244"/>
      <c r="BZ532" s="244"/>
      <c r="CA532" s="244"/>
      <c r="CB532" s="244"/>
      <c r="CC532" s="244"/>
      <c r="CD532" s="244"/>
    </row>
    <row r="533" spans="1:82" s="253" customFormat="1" x14ac:dyDescent="0.2">
      <c r="A533" s="244"/>
      <c r="B533" s="244"/>
      <c r="C533" s="244"/>
      <c r="D533" s="244"/>
      <c r="E533" s="244"/>
      <c r="F533" s="244"/>
      <c r="G533" s="244"/>
      <c r="H533" s="244"/>
      <c r="I533" s="244"/>
      <c r="J533" s="244"/>
      <c r="K533" s="244"/>
      <c r="L533" s="244"/>
      <c r="M533" s="244"/>
      <c r="N533" s="244"/>
      <c r="O533" s="244"/>
      <c r="P533" s="244"/>
      <c r="Q533" s="244"/>
      <c r="R533" s="244"/>
      <c r="S533" s="244"/>
      <c r="T533" s="244"/>
      <c r="U533" s="244"/>
      <c r="V533" s="244"/>
      <c r="W533" s="244"/>
      <c r="X533" s="244"/>
      <c r="Y533" s="244"/>
      <c r="Z533" s="244"/>
      <c r="AA533" s="244"/>
      <c r="AB533" s="244"/>
      <c r="AC533" s="244"/>
      <c r="AD533" s="244"/>
      <c r="AE533" s="244"/>
      <c r="AF533" s="244"/>
      <c r="AG533" s="244"/>
      <c r="AH533" s="244"/>
      <c r="BZ533" s="244"/>
      <c r="CA533" s="244"/>
      <c r="CB533" s="244"/>
      <c r="CC533" s="244"/>
      <c r="CD533" s="244"/>
    </row>
    <row r="534" spans="1:82" s="253" customFormat="1" x14ac:dyDescent="0.2">
      <c r="A534" s="244"/>
      <c r="B534" s="244"/>
      <c r="C534" s="244"/>
      <c r="D534" s="244"/>
      <c r="E534" s="244"/>
      <c r="F534" s="244"/>
      <c r="G534" s="244"/>
      <c r="H534" s="244"/>
      <c r="I534" s="244"/>
      <c r="J534" s="244"/>
      <c r="K534" s="244"/>
      <c r="L534" s="244"/>
      <c r="M534" s="244"/>
      <c r="N534" s="244"/>
      <c r="O534" s="244"/>
      <c r="P534" s="244"/>
      <c r="Q534" s="244"/>
      <c r="R534" s="244"/>
      <c r="S534" s="244"/>
      <c r="T534" s="244"/>
      <c r="U534" s="244"/>
      <c r="V534" s="244"/>
      <c r="W534" s="244"/>
      <c r="X534" s="244"/>
      <c r="Y534" s="244"/>
      <c r="Z534" s="244"/>
      <c r="AA534" s="244"/>
      <c r="AB534" s="244"/>
      <c r="AC534" s="244"/>
      <c r="AD534" s="244"/>
      <c r="AE534" s="244"/>
      <c r="AF534" s="244"/>
      <c r="AG534" s="244"/>
      <c r="AH534" s="244"/>
      <c r="BZ534" s="244"/>
      <c r="CA534" s="244"/>
      <c r="CB534" s="244"/>
      <c r="CC534" s="244"/>
      <c r="CD534" s="244"/>
    </row>
    <row r="535" spans="1:82" s="253" customFormat="1" x14ac:dyDescent="0.2">
      <c r="A535" s="244"/>
      <c r="B535" s="244"/>
      <c r="C535" s="244"/>
      <c r="D535" s="244"/>
      <c r="E535" s="244"/>
      <c r="F535" s="244"/>
      <c r="G535" s="244"/>
      <c r="H535" s="244"/>
      <c r="I535" s="244"/>
      <c r="J535" s="244"/>
      <c r="K535" s="244"/>
      <c r="L535" s="244"/>
      <c r="M535" s="244"/>
      <c r="N535" s="244"/>
      <c r="O535" s="244"/>
      <c r="P535" s="244"/>
      <c r="Q535" s="244"/>
      <c r="R535" s="244"/>
      <c r="S535" s="244"/>
      <c r="T535" s="244"/>
      <c r="U535" s="244"/>
      <c r="V535" s="244"/>
      <c r="W535" s="244"/>
      <c r="X535" s="244"/>
      <c r="Y535" s="244"/>
      <c r="Z535" s="244"/>
      <c r="AA535" s="244"/>
      <c r="AB535" s="244"/>
      <c r="AC535" s="244"/>
      <c r="AD535" s="244"/>
      <c r="AE535" s="244"/>
      <c r="AF535" s="244"/>
      <c r="AG535" s="244"/>
      <c r="AH535" s="244"/>
      <c r="BZ535" s="244"/>
      <c r="CA535" s="244"/>
      <c r="CB535" s="244"/>
      <c r="CC535" s="244"/>
      <c r="CD535" s="244"/>
    </row>
    <row r="536" spans="1:82" s="253" customFormat="1" x14ac:dyDescent="0.2">
      <c r="A536" s="244"/>
      <c r="B536" s="244"/>
      <c r="C536" s="244"/>
      <c r="D536" s="244"/>
      <c r="E536" s="244"/>
      <c r="F536" s="244"/>
      <c r="G536" s="244"/>
      <c r="H536" s="244"/>
      <c r="I536" s="244"/>
      <c r="J536" s="244"/>
      <c r="K536" s="244"/>
      <c r="L536" s="244"/>
      <c r="M536" s="244"/>
      <c r="N536" s="244"/>
      <c r="O536" s="244"/>
      <c r="P536" s="244"/>
      <c r="Q536" s="244"/>
      <c r="R536" s="244"/>
      <c r="S536" s="244"/>
      <c r="T536" s="244"/>
      <c r="U536" s="244"/>
      <c r="V536" s="244"/>
      <c r="W536" s="244"/>
      <c r="X536" s="244"/>
      <c r="Y536" s="244"/>
      <c r="Z536" s="244"/>
      <c r="AA536" s="244"/>
      <c r="AB536" s="244"/>
      <c r="AC536" s="244"/>
      <c r="AD536" s="244"/>
      <c r="AE536" s="244"/>
      <c r="AF536" s="244"/>
      <c r="AG536" s="244"/>
      <c r="AH536" s="244"/>
      <c r="BZ536" s="244"/>
      <c r="CA536" s="244"/>
      <c r="CB536" s="244"/>
      <c r="CC536" s="244"/>
      <c r="CD536" s="244"/>
    </row>
    <row r="537" spans="1:82" s="253" customFormat="1" x14ac:dyDescent="0.2">
      <c r="A537" s="244"/>
      <c r="B537" s="244"/>
      <c r="C537" s="244"/>
      <c r="D537" s="244"/>
      <c r="E537" s="244"/>
      <c r="F537" s="244"/>
      <c r="G537" s="244"/>
      <c r="H537" s="244"/>
      <c r="I537" s="244"/>
      <c r="J537" s="244"/>
      <c r="K537" s="244"/>
      <c r="L537" s="244"/>
      <c r="M537" s="244"/>
      <c r="N537" s="244"/>
      <c r="O537" s="244"/>
      <c r="P537" s="244"/>
      <c r="Q537" s="244"/>
      <c r="R537" s="244"/>
      <c r="S537" s="244"/>
      <c r="T537" s="244"/>
      <c r="U537" s="244"/>
      <c r="V537" s="244"/>
      <c r="W537" s="244"/>
      <c r="X537" s="244"/>
      <c r="Y537" s="244"/>
      <c r="Z537" s="244"/>
      <c r="AA537" s="244"/>
      <c r="AB537" s="244"/>
      <c r="AC537" s="244"/>
      <c r="AD537" s="244"/>
      <c r="AE537" s="244"/>
      <c r="AF537" s="244"/>
      <c r="AG537" s="244"/>
      <c r="AH537" s="244"/>
      <c r="BZ537" s="244"/>
      <c r="CA537" s="244"/>
      <c r="CB537" s="244"/>
      <c r="CC537" s="244"/>
      <c r="CD537" s="244"/>
    </row>
    <row r="538" spans="1:82" s="253" customFormat="1" x14ac:dyDescent="0.2">
      <c r="A538" s="244"/>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c r="AA538" s="244"/>
      <c r="AB538" s="244"/>
      <c r="AC538" s="244"/>
      <c r="AD538" s="244"/>
      <c r="AE538" s="244"/>
      <c r="AF538" s="244"/>
      <c r="AG538" s="244"/>
      <c r="AH538" s="244"/>
      <c r="BZ538" s="244"/>
      <c r="CA538" s="244"/>
      <c r="CB538" s="244"/>
      <c r="CC538" s="244"/>
      <c r="CD538" s="244"/>
    </row>
    <row r="539" spans="1:82" s="253" customFormat="1" x14ac:dyDescent="0.2">
      <c r="A539" s="244"/>
      <c r="B539" s="244"/>
      <c r="C539" s="244"/>
      <c r="D539" s="244"/>
      <c r="E539" s="244"/>
      <c r="F539" s="244"/>
      <c r="G539" s="244"/>
      <c r="H539" s="244"/>
      <c r="I539" s="244"/>
      <c r="J539" s="244"/>
      <c r="K539" s="244"/>
      <c r="L539" s="244"/>
      <c r="M539" s="244"/>
      <c r="N539" s="244"/>
      <c r="O539" s="244"/>
      <c r="P539" s="244"/>
      <c r="Q539" s="244"/>
      <c r="R539" s="244"/>
      <c r="S539" s="244"/>
      <c r="T539" s="244"/>
      <c r="U539" s="244"/>
      <c r="V539" s="244"/>
      <c r="W539" s="244"/>
      <c r="X539" s="244"/>
      <c r="Y539" s="244"/>
      <c r="Z539" s="244"/>
      <c r="AA539" s="244"/>
      <c r="AB539" s="244"/>
      <c r="AC539" s="244"/>
      <c r="AD539" s="244"/>
      <c r="AE539" s="244"/>
      <c r="AF539" s="244"/>
      <c r="AG539" s="244"/>
      <c r="AH539" s="244"/>
      <c r="BZ539" s="244"/>
      <c r="CA539" s="244"/>
      <c r="CB539" s="244"/>
      <c r="CC539" s="244"/>
      <c r="CD539" s="244"/>
    </row>
    <row r="540" spans="1:82" s="253" customFormat="1" x14ac:dyDescent="0.2">
      <c r="A540" s="244"/>
      <c r="B540" s="244"/>
      <c r="C540" s="244"/>
      <c r="D540" s="244"/>
      <c r="E540" s="244"/>
      <c r="F540" s="244"/>
      <c r="G540" s="244"/>
      <c r="H540" s="244"/>
      <c r="I540" s="244"/>
      <c r="J540" s="244"/>
      <c r="K540" s="244"/>
      <c r="L540" s="244"/>
      <c r="M540" s="244"/>
      <c r="N540" s="244"/>
      <c r="O540" s="244"/>
      <c r="P540" s="244"/>
      <c r="Q540" s="244"/>
      <c r="R540" s="244"/>
      <c r="S540" s="244"/>
      <c r="T540" s="244"/>
      <c r="U540" s="244"/>
      <c r="V540" s="244"/>
      <c r="W540" s="244"/>
      <c r="X540" s="244"/>
      <c r="Y540" s="244"/>
      <c r="Z540" s="244"/>
      <c r="AA540" s="244"/>
      <c r="AB540" s="244"/>
      <c r="AC540" s="244"/>
      <c r="AD540" s="244"/>
      <c r="AE540" s="244"/>
      <c r="AF540" s="244"/>
      <c r="AG540" s="244"/>
      <c r="AH540" s="244"/>
      <c r="BZ540" s="244"/>
      <c r="CA540" s="244"/>
      <c r="CB540" s="244"/>
      <c r="CC540" s="244"/>
      <c r="CD540" s="244"/>
    </row>
    <row r="541" spans="1:82" s="253" customFormat="1" x14ac:dyDescent="0.2">
      <c r="A541" s="244"/>
      <c r="B541" s="244"/>
      <c r="C541" s="244"/>
      <c r="D541" s="244"/>
      <c r="E541" s="244"/>
      <c r="F541" s="244"/>
      <c r="G541" s="244"/>
      <c r="H541" s="244"/>
      <c r="I541" s="244"/>
      <c r="J541" s="244"/>
      <c r="K541" s="244"/>
      <c r="L541" s="244"/>
      <c r="M541" s="244"/>
      <c r="N541" s="244"/>
      <c r="O541" s="244"/>
      <c r="P541" s="244"/>
      <c r="Q541" s="244"/>
      <c r="R541" s="244"/>
      <c r="S541" s="244"/>
      <c r="T541" s="244"/>
      <c r="U541" s="244"/>
      <c r="V541" s="244"/>
      <c r="W541" s="244"/>
      <c r="X541" s="244"/>
      <c r="Y541" s="244"/>
      <c r="Z541" s="244"/>
      <c r="AA541" s="244"/>
      <c r="AB541" s="244"/>
      <c r="AC541" s="244"/>
      <c r="AD541" s="244"/>
      <c r="AE541" s="244"/>
      <c r="AF541" s="244"/>
      <c r="AG541" s="244"/>
      <c r="AH541" s="244"/>
      <c r="BZ541" s="244"/>
      <c r="CA541" s="244"/>
      <c r="CB541" s="244"/>
      <c r="CC541" s="244"/>
      <c r="CD541" s="244"/>
    </row>
    <row r="542" spans="1:82" s="253" customFormat="1" x14ac:dyDescent="0.2">
      <c r="A542" s="244"/>
      <c r="B542" s="244"/>
      <c r="C542" s="244"/>
      <c r="D542" s="244"/>
      <c r="E542" s="244"/>
      <c r="F542" s="244"/>
      <c r="G542" s="244"/>
      <c r="H542" s="244"/>
      <c r="I542" s="244"/>
      <c r="J542" s="244"/>
      <c r="K542" s="244"/>
      <c r="L542" s="244"/>
      <c r="M542" s="244"/>
      <c r="N542" s="244"/>
      <c r="O542" s="244"/>
      <c r="P542" s="244"/>
      <c r="Q542" s="244"/>
      <c r="R542" s="244"/>
      <c r="S542" s="244"/>
      <c r="T542" s="244"/>
      <c r="U542" s="244"/>
      <c r="V542" s="244"/>
      <c r="W542" s="244"/>
      <c r="X542" s="244"/>
      <c r="Y542" s="244"/>
      <c r="Z542" s="244"/>
      <c r="AA542" s="244"/>
      <c r="AB542" s="244"/>
      <c r="AC542" s="244"/>
      <c r="AD542" s="244"/>
      <c r="AE542" s="244"/>
      <c r="AF542" s="244"/>
      <c r="AG542" s="244"/>
      <c r="AH542" s="244"/>
      <c r="BZ542" s="244"/>
      <c r="CA542" s="244"/>
      <c r="CB542" s="244"/>
      <c r="CC542" s="244"/>
      <c r="CD542" s="244"/>
    </row>
    <row r="543" spans="1:82" s="253" customFormat="1" x14ac:dyDescent="0.2">
      <c r="A543" s="244"/>
      <c r="B543" s="244"/>
      <c r="C543" s="244"/>
      <c r="D543" s="244"/>
      <c r="E543" s="244"/>
      <c r="F543" s="244"/>
      <c r="G543" s="244"/>
      <c r="H543" s="244"/>
      <c r="I543" s="244"/>
      <c r="J543" s="244"/>
      <c r="K543" s="244"/>
      <c r="L543" s="244"/>
      <c r="M543" s="244"/>
      <c r="N543" s="244"/>
      <c r="O543" s="244"/>
      <c r="P543" s="244"/>
      <c r="Q543" s="244"/>
      <c r="R543" s="244"/>
      <c r="S543" s="244"/>
      <c r="T543" s="244"/>
      <c r="U543" s="244"/>
      <c r="V543" s="244"/>
      <c r="W543" s="244"/>
      <c r="X543" s="244"/>
      <c r="Y543" s="244"/>
      <c r="Z543" s="244"/>
      <c r="AA543" s="244"/>
      <c r="AB543" s="244"/>
      <c r="AC543" s="244"/>
      <c r="AD543" s="244"/>
      <c r="AE543" s="244"/>
      <c r="AF543" s="244"/>
      <c r="AG543" s="244"/>
      <c r="AH543" s="244"/>
      <c r="BZ543" s="244"/>
      <c r="CA543" s="244"/>
      <c r="CB543" s="244"/>
      <c r="CC543" s="244"/>
      <c r="CD543" s="244"/>
    </row>
    <row r="544" spans="1:82" s="253" customFormat="1" x14ac:dyDescent="0.2">
      <c r="A544" s="244"/>
      <c r="B544" s="244"/>
      <c r="C544" s="244"/>
      <c r="D544" s="244"/>
      <c r="E544" s="244"/>
      <c r="F544" s="244"/>
      <c r="G544" s="244"/>
      <c r="H544" s="244"/>
      <c r="I544" s="244"/>
      <c r="J544" s="244"/>
      <c r="K544" s="244"/>
      <c r="L544" s="244"/>
      <c r="M544" s="244"/>
      <c r="N544" s="244"/>
      <c r="O544" s="244"/>
      <c r="P544" s="244"/>
      <c r="Q544" s="244"/>
      <c r="R544" s="244"/>
      <c r="S544" s="244"/>
      <c r="T544" s="244"/>
      <c r="U544" s="244"/>
      <c r="V544" s="244"/>
      <c r="W544" s="244"/>
      <c r="X544" s="244"/>
      <c r="Y544" s="244"/>
      <c r="Z544" s="244"/>
      <c r="AA544" s="244"/>
      <c r="AB544" s="244"/>
      <c r="AC544" s="244"/>
      <c r="AD544" s="244"/>
      <c r="AE544" s="244"/>
      <c r="AF544" s="244"/>
      <c r="AG544" s="244"/>
      <c r="AH544" s="244"/>
      <c r="BZ544" s="244"/>
      <c r="CA544" s="244"/>
      <c r="CB544" s="244"/>
      <c r="CC544" s="244"/>
      <c r="CD544" s="244"/>
    </row>
    <row r="545" spans="1:82" s="253" customFormat="1" x14ac:dyDescent="0.2">
      <c r="A545" s="244"/>
      <c r="B545" s="244"/>
      <c r="C545" s="244"/>
      <c r="D545" s="244"/>
      <c r="E545" s="244"/>
      <c r="F545" s="244"/>
      <c r="G545" s="244"/>
      <c r="H545" s="244"/>
      <c r="I545" s="244"/>
      <c r="J545" s="244"/>
      <c r="K545" s="244"/>
      <c r="L545" s="244"/>
      <c r="M545" s="244"/>
      <c r="N545" s="244"/>
      <c r="O545" s="244"/>
      <c r="P545" s="244"/>
      <c r="Q545" s="244"/>
      <c r="R545" s="244"/>
      <c r="S545" s="244"/>
      <c r="T545" s="244"/>
      <c r="U545" s="244"/>
      <c r="V545" s="244"/>
      <c r="W545" s="244"/>
      <c r="X545" s="244"/>
      <c r="Y545" s="244"/>
      <c r="Z545" s="244"/>
      <c r="AA545" s="244"/>
      <c r="AB545" s="244"/>
      <c r="AC545" s="244"/>
      <c r="AD545" s="244"/>
      <c r="AE545" s="244"/>
      <c r="AF545" s="244"/>
      <c r="AG545" s="244"/>
      <c r="AH545" s="244"/>
      <c r="BZ545" s="244"/>
      <c r="CA545" s="244"/>
      <c r="CB545" s="244"/>
      <c r="CC545" s="244"/>
      <c r="CD545" s="244"/>
    </row>
    <row r="546" spans="1:82" s="253" customFormat="1" x14ac:dyDescent="0.2">
      <c r="A546" s="244"/>
      <c r="B546" s="244"/>
      <c r="C546" s="244"/>
      <c r="D546" s="244"/>
      <c r="E546" s="244"/>
      <c r="F546" s="244"/>
      <c r="G546" s="244"/>
      <c r="H546" s="244"/>
      <c r="I546" s="244"/>
      <c r="J546" s="244"/>
      <c r="K546" s="244"/>
      <c r="L546" s="244"/>
      <c r="M546" s="244"/>
      <c r="N546" s="244"/>
      <c r="O546" s="244"/>
      <c r="P546" s="244"/>
      <c r="Q546" s="244"/>
      <c r="R546" s="244"/>
      <c r="S546" s="244"/>
      <c r="T546" s="244"/>
      <c r="U546" s="244"/>
      <c r="V546" s="244"/>
      <c r="W546" s="244"/>
      <c r="X546" s="244"/>
      <c r="Y546" s="244"/>
      <c r="Z546" s="244"/>
      <c r="AA546" s="244"/>
      <c r="AB546" s="244"/>
      <c r="AC546" s="244"/>
      <c r="AD546" s="244"/>
      <c r="AE546" s="244"/>
      <c r="AF546" s="244"/>
      <c r="AG546" s="244"/>
      <c r="AH546" s="244"/>
      <c r="BZ546" s="244"/>
      <c r="CA546" s="244"/>
      <c r="CB546" s="244"/>
      <c r="CC546" s="244"/>
      <c r="CD546" s="244"/>
    </row>
    <row r="547" spans="1:82" s="253" customFormat="1" x14ac:dyDescent="0.2">
      <c r="A547" s="244"/>
      <c r="B547" s="244"/>
      <c r="C547" s="244"/>
      <c r="D547" s="244"/>
      <c r="E547" s="244"/>
      <c r="F547" s="244"/>
      <c r="G547" s="244"/>
      <c r="H547" s="244"/>
      <c r="I547" s="244"/>
      <c r="J547" s="244"/>
      <c r="K547" s="244"/>
      <c r="L547" s="244"/>
      <c r="M547" s="244"/>
      <c r="N547" s="244"/>
      <c r="O547" s="244"/>
      <c r="P547" s="244"/>
      <c r="Q547" s="244"/>
      <c r="R547" s="244"/>
      <c r="S547" s="244"/>
      <c r="T547" s="244"/>
      <c r="U547" s="244"/>
      <c r="V547" s="244"/>
      <c r="W547" s="244"/>
      <c r="X547" s="244"/>
      <c r="Y547" s="244"/>
      <c r="Z547" s="244"/>
      <c r="AA547" s="244"/>
      <c r="AB547" s="244"/>
      <c r="AC547" s="244"/>
      <c r="AD547" s="244"/>
      <c r="AE547" s="244"/>
      <c r="AF547" s="244"/>
      <c r="AG547" s="244"/>
      <c r="AH547" s="244"/>
      <c r="BZ547" s="244"/>
      <c r="CA547" s="244"/>
      <c r="CB547" s="244"/>
      <c r="CC547" s="244"/>
      <c r="CD547" s="244"/>
    </row>
    <row r="548" spans="1:82" s="253" customFormat="1" x14ac:dyDescent="0.2">
      <c r="A548" s="244"/>
      <c r="B548" s="244"/>
      <c r="C548" s="244"/>
      <c r="D548" s="244"/>
      <c r="E548" s="244"/>
      <c r="F548" s="244"/>
      <c r="G548" s="244"/>
      <c r="H548" s="244"/>
      <c r="I548" s="244"/>
      <c r="J548" s="244"/>
      <c r="K548" s="244"/>
      <c r="L548" s="244"/>
      <c r="M548" s="244"/>
      <c r="N548" s="244"/>
      <c r="O548" s="244"/>
      <c r="P548" s="244"/>
      <c r="Q548" s="244"/>
      <c r="R548" s="244"/>
      <c r="S548" s="244"/>
      <c r="T548" s="244"/>
      <c r="U548" s="244"/>
      <c r="V548" s="244"/>
      <c r="W548" s="244"/>
      <c r="X548" s="244"/>
      <c r="Y548" s="244"/>
      <c r="Z548" s="244"/>
      <c r="AA548" s="244"/>
      <c r="AB548" s="244"/>
      <c r="AC548" s="244"/>
      <c r="AD548" s="244"/>
      <c r="AE548" s="244"/>
      <c r="AF548" s="244"/>
      <c r="AG548" s="244"/>
      <c r="AH548" s="244"/>
      <c r="BZ548" s="244"/>
      <c r="CA548" s="244"/>
      <c r="CB548" s="244"/>
      <c r="CC548" s="244"/>
      <c r="CD548" s="244"/>
    </row>
    <row r="549" spans="1:82" s="253" customFormat="1" x14ac:dyDescent="0.2">
      <c r="A549" s="244"/>
      <c r="B549" s="244"/>
      <c r="C549" s="244"/>
      <c r="D549" s="244"/>
      <c r="E549" s="244"/>
      <c r="F549" s="244"/>
      <c r="G549" s="244"/>
      <c r="H549" s="244"/>
      <c r="I549" s="244"/>
      <c r="J549" s="244"/>
      <c r="K549" s="244"/>
      <c r="L549" s="244"/>
      <c r="M549" s="244"/>
      <c r="N549" s="244"/>
      <c r="O549" s="244"/>
      <c r="P549" s="244"/>
      <c r="Q549" s="244"/>
      <c r="R549" s="244"/>
      <c r="S549" s="244"/>
      <c r="T549" s="244"/>
      <c r="U549" s="244"/>
      <c r="V549" s="244"/>
      <c r="W549" s="244"/>
      <c r="X549" s="244"/>
      <c r="Y549" s="244"/>
      <c r="Z549" s="244"/>
      <c r="AA549" s="244"/>
      <c r="AB549" s="244"/>
      <c r="AC549" s="244"/>
      <c r="AD549" s="244"/>
      <c r="AE549" s="244"/>
      <c r="AF549" s="244"/>
      <c r="AG549" s="244"/>
      <c r="AH549" s="244"/>
      <c r="BZ549" s="244"/>
      <c r="CA549" s="244"/>
      <c r="CB549" s="244"/>
      <c r="CC549" s="244"/>
      <c r="CD549" s="244"/>
    </row>
    <row r="550" spans="1:82" s="253" customFormat="1" x14ac:dyDescent="0.2">
      <c r="A550" s="244"/>
      <c r="B550" s="244"/>
      <c r="C550" s="244"/>
      <c r="D550" s="244"/>
      <c r="E550" s="244"/>
      <c r="F550" s="244"/>
      <c r="G550" s="244"/>
      <c r="H550" s="244"/>
      <c r="I550" s="244"/>
      <c r="J550" s="244"/>
      <c r="K550" s="244"/>
      <c r="L550" s="244"/>
      <c r="M550" s="244"/>
      <c r="N550" s="244"/>
      <c r="O550" s="244"/>
      <c r="P550" s="244"/>
      <c r="Q550" s="244"/>
      <c r="R550" s="244"/>
      <c r="S550" s="244"/>
      <c r="T550" s="244"/>
      <c r="U550" s="244"/>
      <c r="V550" s="244"/>
      <c r="W550" s="244"/>
      <c r="X550" s="244"/>
      <c r="Y550" s="244"/>
      <c r="Z550" s="244"/>
      <c r="AA550" s="244"/>
      <c r="AB550" s="244"/>
      <c r="AC550" s="244"/>
      <c r="AD550" s="244"/>
      <c r="AE550" s="244"/>
      <c r="AF550" s="244"/>
      <c r="AG550" s="244"/>
      <c r="AH550" s="244"/>
      <c r="BZ550" s="244"/>
      <c r="CA550" s="244"/>
      <c r="CB550" s="244"/>
      <c r="CC550" s="244"/>
      <c r="CD550" s="244"/>
    </row>
    <row r="551" spans="1:82" s="253" customFormat="1" x14ac:dyDescent="0.2">
      <c r="A551" s="244"/>
      <c r="B551" s="244"/>
      <c r="C551" s="244"/>
      <c r="D551" s="244"/>
      <c r="E551" s="244"/>
      <c r="F551" s="244"/>
      <c r="G551" s="244"/>
      <c r="H551" s="244"/>
      <c r="I551" s="244"/>
      <c r="J551" s="244"/>
      <c r="K551" s="244"/>
      <c r="L551" s="244"/>
      <c r="M551" s="244"/>
      <c r="N551" s="244"/>
      <c r="O551" s="244"/>
      <c r="P551" s="244"/>
      <c r="Q551" s="244"/>
      <c r="R551" s="244"/>
      <c r="S551" s="244"/>
      <c r="T551" s="244"/>
      <c r="U551" s="244"/>
      <c r="V551" s="244"/>
      <c r="W551" s="244"/>
      <c r="X551" s="244"/>
      <c r="Y551" s="244"/>
      <c r="Z551" s="244"/>
      <c r="AA551" s="244"/>
      <c r="AB551" s="244"/>
      <c r="AC551" s="244"/>
      <c r="AD551" s="244"/>
      <c r="AE551" s="244"/>
      <c r="AF551" s="244"/>
      <c r="AG551" s="244"/>
      <c r="AH551" s="244"/>
      <c r="BZ551" s="244"/>
      <c r="CA551" s="244"/>
      <c r="CB551" s="244"/>
      <c r="CC551" s="244"/>
      <c r="CD551" s="244"/>
    </row>
    <row r="552" spans="1:82" s="253" customFormat="1" x14ac:dyDescent="0.2">
      <c r="A552" s="244"/>
      <c r="B552" s="244"/>
      <c r="C552" s="244"/>
      <c r="D552" s="244"/>
      <c r="E552" s="244"/>
      <c r="F552" s="244"/>
      <c r="G552" s="244"/>
      <c r="H552" s="244"/>
      <c r="I552" s="244"/>
      <c r="J552" s="244"/>
      <c r="K552" s="244"/>
      <c r="L552" s="244"/>
      <c r="M552" s="244"/>
      <c r="N552" s="244"/>
      <c r="O552" s="244"/>
      <c r="P552" s="244"/>
      <c r="Q552" s="244"/>
      <c r="R552" s="244"/>
      <c r="S552" s="244"/>
      <c r="T552" s="244"/>
      <c r="U552" s="244"/>
      <c r="V552" s="244"/>
      <c r="W552" s="244"/>
      <c r="X552" s="244"/>
      <c r="Y552" s="244"/>
      <c r="Z552" s="244"/>
      <c r="AA552" s="244"/>
      <c r="AB552" s="244"/>
      <c r="AC552" s="244"/>
      <c r="AD552" s="244"/>
      <c r="AE552" s="244"/>
      <c r="AF552" s="244"/>
      <c r="AG552" s="244"/>
      <c r="AH552" s="244"/>
      <c r="BZ552" s="244"/>
      <c r="CA552" s="244"/>
      <c r="CB552" s="244"/>
      <c r="CC552" s="244"/>
      <c r="CD552" s="244"/>
    </row>
    <row r="553" spans="1:82" s="253" customFormat="1" x14ac:dyDescent="0.2">
      <c r="A553" s="244"/>
      <c r="B553" s="244"/>
      <c r="C553" s="244"/>
      <c r="D553" s="244"/>
      <c r="E553" s="244"/>
      <c r="F553" s="244"/>
      <c r="G553" s="244"/>
      <c r="H553" s="244"/>
      <c r="I553" s="244"/>
      <c r="J553" s="244"/>
      <c r="K553" s="244"/>
      <c r="L553" s="244"/>
      <c r="M553" s="244"/>
      <c r="N553" s="244"/>
      <c r="O553" s="244"/>
      <c r="P553" s="244"/>
      <c r="Q553" s="244"/>
      <c r="R553" s="244"/>
      <c r="S553" s="244"/>
      <c r="T553" s="244"/>
      <c r="U553" s="244"/>
      <c r="V553" s="244"/>
      <c r="W553" s="244"/>
      <c r="X553" s="244"/>
      <c r="Y553" s="244"/>
      <c r="Z553" s="244"/>
      <c r="AA553" s="244"/>
      <c r="AB553" s="244"/>
      <c r="AC553" s="244"/>
      <c r="AD553" s="244"/>
      <c r="AE553" s="244"/>
      <c r="AF553" s="244"/>
      <c r="AG553" s="244"/>
      <c r="AH553" s="244"/>
      <c r="BZ553" s="244"/>
      <c r="CA553" s="244"/>
      <c r="CB553" s="244"/>
      <c r="CC553" s="244"/>
      <c r="CD553" s="244"/>
    </row>
    <row r="554" spans="1:82" s="253" customFormat="1" x14ac:dyDescent="0.2">
      <c r="A554" s="244"/>
      <c r="B554" s="244"/>
      <c r="C554" s="244"/>
      <c r="D554" s="244"/>
      <c r="E554" s="244"/>
      <c r="F554" s="244"/>
      <c r="G554" s="244"/>
      <c r="H554" s="244"/>
      <c r="I554" s="244"/>
      <c r="J554" s="244"/>
      <c r="K554" s="244"/>
      <c r="L554" s="244"/>
      <c r="M554" s="244"/>
      <c r="N554" s="244"/>
      <c r="O554" s="244"/>
      <c r="P554" s="244"/>
      <c r="Q554" s="244"/>
      <c r="R554" s="244"/>
      <c r="S554" s="244"/>
      <c r="T554" s="244"/>
      <c r="U554" s="244"/>
      <c r="V554" s="244"/>
      <c r="W554" s="244"/>
      <c r="X554" s="244"/>
      <c r="Y554" s="244"/>
      <c r="Z554" s="244"/>
      <c r="AA554" s="244"/>
      <c r="AB554" s="244"/>
      <c r="AC554" s="244"/>
      <c r="AD554" s="244"/>
      <c r="AE554" s="244"/>
      <c r="AF554" s="244"/>
      <c r="AG554" s="244"/>
      <c r="AH554" s="244"/>
      <c r="BZ554" s="244"/>
      <c r="CA554" s="244"/>
      <c r="CB554" s="244"/>
      <c r="CC554" s="244"/>
      <c r="CD554" s="244"/>
    </row>
    <row r="555" spans="1:82" s="253" customFormat="1" x14ac:dyDescent="0.2">
      <c r="A555" s="244"/>
      <c r="B555" s="244"/>
      <c r="C555" s="244"/>
      <c r="D555" s="244"/>
      <c r="E555" s="244"/>
      <c r="F555" s="244"/>
      <c r="G555" s="244"/>
      <c r="H555" s="244"/>
      <c r="I555" s="244"/>
      <c r="J555" s="244"/>
      <c r="K555" s="244"/>
      <c r="L555" s="244"/>
      <c r="M555" s="244"/>
      <c r="N555" s="244"/>
      <c r="O555" s="244"/>
      <c r="P555" s="244"/>
      <c r="Q555" s="244"/>
      <c r="R555" s="244"/>
      <c r="S555" s="244"/>
      <c r="T555" s="244"/>
      <c r="U555" s="244"/>
      <c r="V555" s="244"/>
      <c r="W555" s="244"/>
      <c r="X555" s="244"/>
      <c r="Y555" s="244"/>
      <c r="Z555" s="244"/>
      <c r="AA555" s="244"/>
      <c r="AB555" s="244"/>
      <c r="AC555" s="244"/>
      <c r="AD555" s="244"/>
      <c r="AE555" s="244"/>
      <c r="AF555" s="244"/>
      <c r="AG555" s="244"/>
      <c r="AH555" s="244"/>
      <c r="BZ555" s="244"/>
      <c r="CA555" s="244"/>
      <c r="CB555" s="244"/>
      <c r="CC555" s="244"/>
      <c r="CD555" s="244"/>
    </row>
    <row r="556" spans="1:82" s="253" customFormat="1" x14ac:dyDescent="0.2">
      <c r="A556" s="244"/>
      <c r="B556" s="244"/>
      <c r="C556" s="244"/>
      <c r="D556" s="244"/>
      <c r="E556" s="244"/>
      <c r="F556" s="244"/>
      <c r="G556" s="244"/>
      <c r="H556" s="244"/>
      <c r="I556" s="244"/>
      <c r="J556" s="244"/>
      <c r="K556" s="244"/>
      <c r="L556" s="244"/>
      <c r="M556" s="244"/>
      <c r="N556" s="244"/>
      <c r="O556" s="244"/>
      <c r="P556" s="244"/>
      <c r="Q556" s="244"/>
      <c r="R556" s="244"/>
      <c r="S556" s="244"/>
      <c r="T556" s="244"/>
      <c r="U556" s="244"/>
      <c r="V556" s="244"/>
      <c r="W556" s="244"/>
      <c r="X556" s="244"/>
      <c r="Y556" s="244"/>
      <c r="Z556" s="244"/>
      <c r="AA556" s="244"/>
      <c r="AB556" s="244"/>
      <c r="AC556" s="244"/>
      <c r="AD556" s="244"/>
      <c r="AE556" s="244"/>
      <c r="AF556" s="244"/>
      <c r="AG556" s="244"/>
      <c r="AH556" s="244"/>
      <c r="BZ556" s="244"/>
      <c r="CA556" s="244"/>
      <c r="CB556" s="244"/>
      <c r="CC556" s="244"/>
      <c r="CD556" s="244"/>
    </row>
    <row r="557" spans="1:82" s="253" customFormat="1" x14ac:dyDescent="0.2">
      <c r="A557" s="244"/>
      <c r="B557" s="244"/>
      <c r="C557" s="244"/>
      <c r="D557" s="244"/>
      <c r="E557" s="244"/>
      <c r="F557" s="244"/>
      <c r="G557" s="244"/>
      <c r="H557" s="244"/>
      <c r="I557" s="244"/>
      <c r="J557" s="244"/>
      <c r="K557" s="244"/>
      <c r="L557" s="244"/>
      <c r="M557" s="244"/>
      <c r="N557" s="244"/>
      <c r="O557" s="244"/>
      <c r="P557" s="244"/>
      <c r="Q557" s="244"/>
      <c r="R557" s="244"/>
      <c r="S557" s="244"/>
      <c r="T557" s="244"/>
      <c r="U557" s="244"/>
      <c r="V557" s="244"/>
      <c r="W557" s="244"/>
      <c r="X557" s="244"/>
      <c r="Y557" s="244"/>
      <c r="Z557" s="244"/>
      <c r="AA557" s="244"/>
      <c r="AB557" s="244"/>
      <c r="AC557" s="244"/>
      <c r="AD557" s="244"/>
      <c r="AE557" s="244"/>
      <c r="AF557" s="244"/>
      <c r="AG557" s="244"/>
      <c r="AH557" s="244"/>
      <c r="BZ557" s="244"/>
      <c r="CA557" s="244"/>
      <c r="CB557" s="244"/>
      <c r="CC557" s="244"/>
      <c r="CD557" s="244"/>
    </row>
    <row r="558" spans="1:82" s="253" customFormat="1" x14ac:dyDescent="0.2">
      <c r="A558" s="244"/>
      <c r="B558" s="244"/>
      <c r="C558" s="244"/>
      <c r="D558" s="244"/>
      <c r="E558" s="244"/>
      <c r="F558" s="244"/>
      <c r="G558" s="244"/>
      <c r="H558" s="244"/>
      <c r="I558" s="244"/>
      <c r="J558" s="244"/>
      <c r="K558" s="244"/>
      <c r="L558" s="244"/>
      <c r="M558" s="244"/>
      <c r="N558" s="244"/>
      <c r="O558" s="244"/>
      <c r="P558" s="244"/>
      <c r="Q558" s="244"/>
      <c r="R558" s="244"/>
      <c r="S558" s="244"/>
      <c r="T558" s="244"/>
      <c r="U558" s="244"/>
      <c r="V558" s="244"/>
      <c r="W558" s="244"/>
      <c r="X558" s="244"/>
      <c r="Y558" s="244"/>
      <c r="Z558" s="244"/>
      <c r="AA558" s="244"/>
      <c r="AB558" s="244"/>
      <c r="AC558" s="244"/>
      <c r="AD558" s="244"/>
      <c r="AE558" s="244"/>
      <c r="AF558" s="244"/>
      <c r="AG558" s="244"/>
      <c r="AH558" s="244"/>
      <c r="BZ558" s="244"/>
      <c r="CA558" s="244"/>
      <c r="CB558" s="244"/>
      <c r="CC558" s="244"/>
      <c r="CD558" s="244"/>
    </row>
    <row r="559" spans="1:82" s="253" customFormat="1" x14ac:dyDescent="0.2">
      <c r="A559" s="244"/>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c r="AA559" s="244"/>
      <c r="AB559" s="244"/>
      <c r="AC559" s="244"/>
      <c r="AD559" s="244"/>
      <c r="AE559" s="244"/>
      <c r="AF559" s="244"/>
      <c r="AG559" s="244"/>
      <c r="AH559" s="244"/>
      <c r="BZ559" s="244"/>
      <c r="CA559" s="244"/>
      <c r="CB559" s="244"/>
      <c r="CC559" s="244"/>
      <c r="CD559" s="244"/>
    </row>
    <row r="560" spans="1:82" s="253" customFormat="1" x14ac:dyDescent="0.2">
      <c r="A560" s="244"/>
      <c r="B560" s="244"/>
      <c r="C560" s="244"/>
      <c r="D560" s="244"/>
      <c r="E560" s="244"/>
      <c r="F560" s="244"/>
      <c r="G560" s="244"/>
      <c r="H560" s="244"/>
      <c r="I560" s="244"/>
      <c r="J560" s="244"/>
      <c r="K560" s="244"/>
      <c r="L560" s="244"/>
      <c r="M560" s="244"/>
      <c r="N560" s="244"/>
      <c r="O560" s="244"/>
      <c r="P560" s="244"/>
      <c r="Q560" s="244"/>
      <c r="R560" s="244"/>
      <c r="S560" s="244"/>
      <c r="T560" s="244"/>
      <c r="U560" s="244"/>
      <c r="V560" s="244"/>
      <c r="W560" s="244"/>
      <c r="X560" s="244"/>
      <c r="Y560" s="244"/>
      <c r="Z560" s="244"/>
      <c r="AA560" s="244"/>
      <c r="AB560" s="244"/>
      <c r="AC560" s="244"/>
      <c r="AD560" s="244"/>
      <c r="AE560" s="244"/>
      <c r="AF560" s="244"/>
      <c r="AG560" s="244"/>
      <c r="AH560" s="244"/>
      <c r="BZ560" s="244"/>
      <c r="CA560" s="244"/>
      <c r="CB560" s="244"/>
      <c r="CC560" s="244"/>
      <c r="CD560" s="244"/>
    </row>
    <row r="561" spans="1:82" s="253" customFormat="1" x14ac:dyDescent="0.2">
      <c r="A561" s="244"/>
      <c r="B561" s="244"/>
      <c r="C561" s="244"/>
      <c r="D561" s="244"/>
      <c r="E561" s="244"/>
      <c r="F561" s="244"/>
      <c r="G561" s="244"/>
      <c r="H561" s="244"/>
      <c r="I561" s="244"/>
      <c r="J561" s="244"/>
      <c r="K561" s="244"/>
      <c r="L561" s="244"/>
      <c r="M561" s="244"/>
      <c r="N561" s="244"/>
      <c r="O561" s="244"/>
      <c r="P561" s="244"/>
      <c r="Q561" s="244"/>
      <c r="R561" s="244"/>
      <c r="S561" s="244"/>
      <c r="T561" s="244"/>
      <c r="U561" s="244"/>
      <c r="V561" s="244"/>
      <c r="W561" s="244"/>
      <c r="X561" s="244"/>
      <c r="Y561" s="244"/>
      <c r="Z561" s="244"/>
      <c r="AA561" s="244"/>
      <c r="AB561" s="244"/>
      <c r="AC561" s="244"/>
      <c r="AD561" s="244"/>
      <c r="AE561" s="244"/>
      <c r="AF561" s="244"/>
      <c r="AG561" s="244"/>
      <c r="AH561" s="244"/>
      <c r="BZ561" s="244"/>
      <c r="CA561" s="244"/>
      <c r="CB561" s="244"/>
      <c r="CC561" s="244"/>
      <c r="CD561" s="244"/>
    </row>
    <row r="562" spans="1:82" s="253" customFormat="1" x14ac:dyDescent="0.2">
      <c r="A562" s="244"/>
      <c r="B562" s="244"/>
      <c r="C562" s="244"/>
      <c r="D562" s="244"/>
      <c r="E562" s="244"/>
      <c r="F562" s="244"/>
      <c r="G562" s="244"/>
      <c r="H562" s="244"/>
      <c r="I562" s="244"/>
      <c r="J562" s="244"/>
      <c r="K562" s="244"/>
      <c r="L562" s="244"/>
      <c r="M562" s="244"/>
      <c r="N562" s="244"/>
      <c r="O562" s="244"/>
      <c r="P562" s="244"/>
      <c r="Q562" s="244"/>
      <c r="R562" s="244"/>
      <c r="S562" s="244"/>
      <c r="T562" s="244"/>
      <c r="U562" s="244"/>
      <c r="V562" s="244"/>
      <c r="W562" s="244"/>
      <c r="X562" s="244"/>
      <c r="Y562" s="244"/>
      <c r="Z562" s="244"/>
      <c r="AA562" s="244"/>
      <c r="AB562" s="244"/>
      <c r="AC562" s="244"/>
      <c r="AD562" s="244"/>
      <c r="AE562" s="244"/>
      <c r="AF562" s="244"/>
      <c r="AG562" s="244"/>
      <c r="AH562" s="244"/>
      <c r="BZ562" s="244"/>
      <c r="CA562" s="244"/>
      <c r="CB562" s="244"/>
      <c r="CC562" s="244"/>
      <c r="CD562" s="244"/>
    </row>
    <row r="563" spans="1:82" s="253" customFormat="1" x14ac:dyDescent="0.2">
      <c r="A563" s="244"/>
      <c r="B563" s="244"/>
      <c r="C563" s="244"/>
      <c r="D563" s="244"/>
      <c r="E563" s="244"/>
      <c r="F563" s="244"/>
      <c r="G563" s="244"/>
      <c r="H563" s="244"/>
      <c r="I563" s="244"/>
      <c r="J563" s="244"/>
      <c r="K563" s="244"/>
      <c r="L563" s="244"/>
      <c r="M563" s="244"/>
      <c r="N563" s="244"/>
      <c r="O563" s="244"/>
      <c r="P563" s="244"/>
      <c r="Q563" s="244"/>
      <c r="R563" s="244"/>
      <c r="S563" s="244"/>
      <c r="T563" s="244"/>
      <c r="U563" s="244"/>
      <c r="V563" s="244"/>
      <c r="W563" s="244"/>
      <c r="X563" s="244"/>
      <c r="Y563" s="244"/>
      <c r="Z563" s="244"/>
      <c r="AA563" s="244"/>
      <c r="AB563" s="244"/>
      <c r="AC563" s="244"/>
      <c r="AD563" s="244"/>
      <c r="AE563" s="244"/>
      <c r="AF563" s="244"/>
      <c r="AG563" s="244"/>
      <c r="AH563" s="244"/>
      <c r="BZ563" s="244"/>
      <c r="CA563" s="244"/>
      <c r="CB563" s="244"/>
      <c r="CC563" s="244"/>
      <c r="CD563" s="244"/>
    </row>
    <row r="564" spans="1:82" s="253" customFormat="1" x14ac:dyDescent="0.2">
      <c r="A564" s="244"/>
      <c r="B564" s="244"/>
      <c r="C564" s="244"/>
      <c r="D564" s="244"/>
      <c r="E564" s="244"/>
      <c r="F564" s="244"/>
      <c r="G564" s="244"/>
      <c r="H564" s="244"/>
      <c r="I564" s="244"/>
      <c r="J564" s="244"/>
      <c r="K564" s="244"/>
      <c r="L564" s="244"/>
      <c r="M564" s="244"/>
      <c r="N564" s="244"/>
      <c r="O564" s="244"/>
      <c r="P564" s="244"/>
      <c r="Q564" s="244"/>
      <c r="R564" s="244"/>
      <c r="S564" s="244"/>
      <c r="T564" s="244"/>
      <c r="U564" s="244"/>
      <c r="V564" s="244"/>
      <c r="W564" s="244"/>
      <c r="X564" s="244"/>
      <c r="Y564" s="244"/>
      <c r="Z564" s="244"/>
      <c r="AA564" s="244"/>
      <c r="AB564" s="244"/>
      <c r="AC564" s="244"/>
      <c r="AD564" s="244"/>
      <c r="AE564" s="244"/>
      <c r="AF564" s="244"/>
      <c r="AG564" s="244"/>
      <c r="AH564" s="244"/>
      <c r="BZ564" s="244"/>
      <c r="CA564" s="244"/>
      <c r="CB564" s="244"/>
      <c r="CC564" s="244"/>
      <c r="CD564" s="244"/>
    </row>
    <row r="565" spans="1:82" s="253" customFormat="1" x14ac:dyDescent="0.2">
      <c r="A565" s="244"/>
      <c r="B565" s="244"/>
      <c r="C565" s="244"/>
      <c r="D565" s="244"/>
      <c r="E565" s="244"/>
      <c r="F565" s="244"/>
      <c r="G565" s="244"/>
      <c r="H565" s="244"/>
      <c r="I565" s="244"/>
      <c r="J565" s="244"/>
      <c r="K565" s="244"/>
      <c r="L565" s="244"/>
      <c r="M565" s="244"/>
      <c r="N565" s="244"/>
      <c r="O565" s="244"/>
      <c r="P565" s="244"/>
      <c r="Q565" s="244"/>
      <c r="R565" s="244"/>
      <c r="S565" s="244"/>
      <c r="T565" s="244"/>
      <c r="U565" s="244"/>
      <c r="V565" s="244"/>
      <c r="W565" s="244"/>
      <c r="X565" s="244"/>
      <c r="Y565" s="244"/>
      <c r="Z565" s="244"/>
      <c r="AA565" s="244"/>
      <c r="AB565" s="244"/>
      <c r="AC565" s="244"/>
      <c r="AD565" s="244"/>
      <c r="AE565" s="244"/>
      <c r="AF565" s="244"/>
      <c r="AG565" s="244"/>
      <c r="AH565" s="244"/>
      <c r="BZ565" s="244"/>
      <c r="CA565" s="244"/>
      <c r="CB565" s="244"/>
      <c r="CC565" s="244"/>
      <c r="CD565" s="244"/>
    </row>
    <row r="566" spans="1:82" s="253" customFormat="1" x14ac:dyDescent="0.2">
      <c r="A566" s="244"/>
      <c r="B566" s="244"/>
      <c r="C566" s="244"/>
      <c r="D566" s="244"/>
      <c r="E566" s="244"/>
      <c r="F566" s="244"/>
      <c r="G566" s="244"/>
      <c r="H566" s="244"/>
      <c r="I566" s="244"/>
      <c r="J566" s="244"/>
      <c r="K566" s="244"/>
      <c r="L566" s="244"/>
      <c r="M566" s="244"/>
      <c r="N566" s="244"/>
      <c r="O566" s="244"/>
      <c r="P566" s="244"/>
      <c r="Q566" s="244"/>
      <c r="R566" s="244"/>
      <c r="S566" s="244"/>
      <c r="T566" s="244"/>
      <c r="U566" s="244"/>
      <c r="V566" s="244"/>
      <c r="W566" s="244"/>
      <c r="X566" s="244"/>
      <c r="Y566" s="244"/>
      <c r="Z566" s="244"/>
      <c r="AA566" s="244"/>
      <c r="AB566" s="244"/>
      <c r="AC566" s="244"/>
      <c r="AD566" s="244"/>
      <c r="AE566" s="244"/>
      <c r="AF566" s="244"/>
      <c r="AG566" s="244"/>
      <c r="AH566" s="244"/>
      <c r="BZ566" s="244"/>
      <c r="CA566" s="244"/>
      <c r="CB566" s="244"/>
      <c r="CC566" s="244"/>
      <c r="CD566" s="244"/>
    </row>
    <row r="567" spans="1:82" s="253" customFormat="1" x14ac:dyDescent="0.2">
      <c r="A567" s="244"/>
      <c r="B567" s="244"/>
      <c r="C567" s="244"/>
      <c r="D567" s="244"/>
      <c r="E567" s="244"/>
      <c r="F567" s="244"/>
      <c r="G567" s="244"/>
      <c r="H567" s="244"/>
      <c r="I567" s="244"/>
      <c r="J567" s="244"/>
      <c r="K567" s="244"/>
      <c r="L567" s="244"/>
      <c r="M567" s="244"/>
      <c r="N567" s="244"/>
      <c r="O567" s="244"/>
      <c r="P567" s="244"/>
      <c r="Q567" s="244"/>
      <c r="R567" s="244"/>
      <c r="S567" s="244"/>
      <c r="T567" s="244"/>
      <c r="U567" s="244"/>
      <c r="V567" s="244"/>
      <c r="W567" s="244"/>
      <c r="X567" s="244"/>
      <c r="Y567" s="244"/>
      <c r="Z567" s="244"/>
      <c r="AA567" s="244"/>
      <c r="AB567" s="244"/>
      <c r="AC567" s="244"/>
      <c r="AD567" s="244"/>
      <c r="AE567" s="244"/>
      <c r="AF567" s="244"/>
      <c r="AG567" s="244"/>
      <c r="AH567" s="244"/>
      <c r="BZ567" s="244"/>
      <c r="CA567" s="244"/>
      <c r="CB567" s="244"/>
      <c r="CC567" s="244"/>
      <c r="CD567" s="244"/>
    </row>
    <row r="568" spans="1:82" s="253" customFormat="1" x14ac:dyDescent="0.2">
      <c r="A568" s="244"/>
      <c r="B568" s="244"/>
      <c r="C568" s="244"/>
      <c r="D568" s="244"/>
      <c r="E568" s="244"/>
      <c r="F568" s="244"/>
      <c r="G568" s="244"/>
      <c r="H568" s="244"/>
      <c r="I568" s="244"/>
      <c r="J568" s="244"/>
      <c r="K568" s="244"/>
      <c r="L568" s="244"/>
      <c r="M568" s="244"/>
      <c r="N568" s="244"/>
      <c r="O568" s="244"/>
      <c r="P568" s="244"/>
      <c r="Q568" s="244"/>
      <c r="R568" s="244"/>
      <c r="S568" s="244"/>
      <c r="T568" s="244"/>
      <c r="U568" s="244"/>
      <c r="V568" s="244"/>
      <c r="W568" s="244"/>
      <c r="X568" s="244"/>
      <c r="Y568" s="244"/>
      <c r="Z568" s="244"/>
      <c r="AA568" s="244"/>
      <c r="AB568" s="244"/>
      <c r="AC568" s="244"/>
      <c r="AD568" s="244"/>
      <c r="AE568" s="244"/>
      <c r="AF568" s="244"/>
      <c r="AG568" s="244"/>
      <c r="AH568" s="244"/>
      <c r="BZ568" s="244"/>
      <c r="CA568" s="244"/>
      <c r="CB568" s="244"/>
      <c r="CC568" s="244"/>
      <c r="CD568" s="244"/>
    </row>
    <row r="569" spans="1:82" s="253" customFormat="1" x14ac:dyDescent="0.2">
      <c r="A569" s="244"/>
      <c r="B569" s="244"/>
      <c r="C569" s="244"/>
      <c r="D569" s="244"/>
      <c r="E569" s="244"/>
      <c r="F569" s="244"/>
      <c r="G569" s="244"/>
      <c r="H569" s="244"/>
      <c r="I569" s="244"/>
      <c r="J569" s="244"/>
      <c r="K569" s="244"/>
      <c r="L569" s="244"/>
      <c r="M569" s="244"/>
      <c r="N569" s="244"/>
      <c r="O569" s="244"/>
      <c r="P569" s="244"/>
      <c r="Q569" s="244"/>
      <c r="R569" s="244"/>
      <c r="S569" s="244"/>
      <c r="T569" s="244"/>
      <c r="U569" s="244"/>
      <c r="V569" s="244"/>
      <c r="W569" s="244"/>
      <c r="X569" s="244"/>
      <c r="Y569" s="244"/>
      <c r="Z569" s="244"/>
      <c r="AA569" s="244"/>
      <c r="AB569" s="244"/>
      <c r="AC569" s="244"/>
      <c r="AD569" s="244"/>
      <c r="AE569" s="244"/>
      <c r="AF569" s="244"/>
      <c r="AG569" s="244"/>
      <c r="AH569" s="244"/>
      <c r="BZ569" s="244"/>
      <c r="CA569" s="244"/>
      <c r="CB569" s="244"/>
      <c r="CC569" s="244"/>
      <c r="CD569" s="244"/>
    </row>
    <row r="570" spans="1:82" s="253" customFormat="1" x14ac:dyDescent="0.2">
      <c r="A570" s="244"/>
      <c r="B570" s="244"/>
      <c r="C570" s="244"/>
      <c r="D570" s="244"/>
      <c r="E570" s="244"/>
      <c r="F570" s="244"/>
      <c r="G570" s="244"/>
      <c r="H570" s="244"/>
      <c r="I570" s="244"/>
      <c r="J570" s="244"/>
      <c r="K570" s="244"/>
      <c r="L570" s="244"/>
      <c r="M570" s="244"/>
      <c r="N570" s="244"/>
      <c r="O570" s="244"/>
      <c r="P570" s="244"/>
      <c r="Q570" s="244"/>
      <c r="R570" s="244"/>
      <c r="S570" s="244"/>
      <c r="T570" s="244"/>
      <c r="U570" s="244"/>
      <c r="V570" s="244"/>
      <c r="W570" s="244"/>
      <c r="X570" s="244"/>
      <c r="Y570" s="244"/>
      <c r="Z570" s="244"/>
      <c r="AA570" s="244"/>
      <c r="AB570" s="244"/>
      <c r="AC570" s="244"/>
      <c r="AD570" s="244"/>
      <c r="AE570" s="244"/>
      <c r="AF570" s="244"/>
      <c r="AG570" s="244"/>
      <c r="AH570" s="244"/>
      <c r="BZ570" s="244"/>
      <c r="CA570" s="244"/>
      <c r="CB570" s="244"/>
      <c r="CC570" s="244"/>
      <c r="CD570" s="244"/>
    </row>
    <row r="571" spans="1:82" s="253" customFormat="1" x14ac:dyDescent="0.2">
      <c r="A571" s="244"/>
      <c r="B571" s="244"/>
      <c r="C571" s="244"/>
      <c r="D571" s="244"/>
      <c r="E571" s="244"/>
      <c r="F571" s="244"/>
      <c r="G571" s="244"/>
      <c r="H571" s="244"/>
      <c r="I571" s="244"/>
      <c r="J571" s="244"/>
      <c r="K571" s="244"/>
      <c r="L571" s="244"/>
      <c r="M571" s="244"/>
      <c r="N571" s="244"/>
      <c r="O571" s="244"/>
      <c r="P571" s="244"/>
      <c r="Q571" s="244"/>
      <c r="R571" s="244"/>
      <c r="S571" s="244"/>
      <c r="T571" s="244"/>
      <c r="U571" s="244"/>
      <c r="V571" s="244"/>
      <c r="W571" s="244"/>
      <c r="X571" s="244"/>
      <c r="Y571" s="244"/>
      <c r="Z571" s="244"/>
      <c r="AA571" s="244"/>
      <c r="AB571" s="244"/>
      <c r="AC571" s="244"/>
      <c r="AD571" s="244"/>
      <c r="AE571" s="244"/>
      <c r="AF571" s="244"/>
      <c r="AG571" s="244"/>
      <c r="AH571" s="244"/>
      <c r="BZ571" s="244"/>
      <c r="CA571" s="244"/>
      <c r="CB571" s="244"/>
      <c r="CC571" s="244"/>
      <c r="CD571" s="244"/>
    </row>
    <row r="572" spans="1:82" s="253" customFormat="1" x14ac:dyDescent="0.2">
      <c r="A572" s="244"/>
      <c r="B572" s="244"/>
      <c r="C572" s="244"/>
      <c r="D572" s="244"/>
      <c r="E572" s="244"/>
      <c r="F572" s="244"/>
      <c r="G572" s="244"/>
      <c r="H572" s="244"/>
      <c r="I572" s="244"/>
      <c r="J572" s="244"/>
      <c r="K572" s="244"/>
      <c r="L572" s="244"/>
      <c r="M572" s="244"/>
      <c r="N572" s="244"/>
      <c r="O572" s="244"/>
      <c r="P572" s="244"/>
      <c r="Q572" s="244"/>
      <c r="R572" s="244"/>
      <c r="S572" s="244"/>
      <c r="T572" s="244"/>
      <c r="U572" s="244"/>
      <c r="V572" s="244"/>
      <c r="W572" s="244"/>
      <c r="X572" s="244"/>
      <c r="Y572" s="244"/>
      <c r="Z572" s="244"/>
      <c r="AA572" s="244"/>
      <c r="AB572" s="244"/>
      <c r="AC572" s="244"/>
      <c r="AD572" s="244"/>
      <c r="AE572" s="244"/>
      <c r="AF572" s="244"/>
      <c r="AG572" s="244"/>
      <c r="AH572" s="244"/>
      <c r="BZ572" s="244"/>
      <c r="CA572" s="244"/>
      <c r="CB572" s="244"/>
      <c r="CC572" s="244"/>
      <c r="CD572" s="244"/>
    </row>
    <row r="573" spans="1:82" s="253" customFormat="1" x14ac:dyDescent="0.2">
      <c r="A573" s="244"/>
      <c r="B573" s="244"/>
      <c r="C573" s="244"/>
      <c r="D573" s="244"/>
      <c r="E573" s="244"/>
      <c r="F573" s="244"/>
      <c r="G573" s="244"/>
      <c r="H573" s="244"/>
      <c r="I573" s="244"/>
      <c r="J573" s="244"/>
      <c r="K573" s="244"/>
      <c r="L573" s="244"/>
      <c r="M573" s="244"/>
      <c r="N573" s="244"/>
      <c r="O573" s="244"/>
      <c r="P573" s="244"/>
      <c r="Q573" s="244"/>
      <c r="R573" s="244"/>
      <c r="S573" s="244"/>
      <c r="T573" s="244"/>
      <c r="U573" s="244"/>
      <c r="V573" s="244"/>
      <c r="W573" s="244"/>
      <c r="X573" s="244"/>
      <c r="Y573" s="244"/>
      <c r="Z573" s="244"/>
      <c r="AA573" s="244"/>
      <c r="AB573" s="244"/>
      <c r="AC573" s="244"/>
      <c r="AD573" s="244"/>
      <c r="AE573" s="244"/>
      <c r="AF573" s="244"/>
      <c r="AG573" s="244"/>
      <c r="AH573" s="244"/>
      <c r="BZ573" s="244"/>
      <c r="CA573" s="244"/>
      <c r="CB573" s="244"/>
      <c r="CC573" s="244"/>
      <c r="CD573" s="244"/>
    </row>
    <row r="574" spans="1:82" s="253" customFormat="1" x14ac:dyDescent="0.2">
      <c r="A574" s="244"/>
      <c r="B574" s="244"/>
      <c r="C574" s="244"/>
      <c r="D574" s="244"/>
      <c r="E574" s="244"/>
      <c r="F574" s="244"/>
      <c r="G574" s="244"/>
      <c r="H574" s="244"/>
      <c r="I574" s="244"/>
      <c r="J574" s="244"/>
      <c r="K574" s="244"/>
      <c r="L574" s="244"/>
      <c r="M574" s="244"/>
      <c r="N574" s="244"/>
      <c r="O574" s="244"/>
      <c r="P574" s="244"/>
      <c r="Q574" s="244"/>
      <c r="R574" s="244"/>
      <c r="S574" s="244"/>
      <c r="T574" s="244"/>
      <c r="U574" s="244"/>
      <c r="V574" s="244"/>
      <c r="W574" s="244"/>
      <c r="X574" s="244"/>
      <c r="Y574" s="244"/>
      <c r="Z574" s="244"/>
      <c r="AA574" s="244"/>
      <c r="AB574" s="244"/>
      <c r="AC574" s="244"/>
      <c r="AD574" s="244"/>
      <c r="AE574" s="244"/>
      <c r="AF574" s="244"/>
      <c r="AG574" s="244"/>
      <c r="AH574" s="244"/>
      <c r="BZ574" s="244"/>
      <c r="CA574" s="244"/>
      <c r="CB574" s="244"/>
      <c r="CC574" s="244"/>
      <c r="CD574" s="244"/>
    </row>
    <row r="575" spans="1:82" s="253" customFormat="1" x14ac:dyDescent="0.2">
      <c r="A575" s="244"/>
      <c r="B575" s="244"/>
      <c r="C575" s="244"/>
      <c r="D575" s="244"/>
      <c r="E575" s="244"/>
      <c r="F575" s="244"/>
      <c r="G575" s="244"/>
      <c r="H575" s="244"/>
      <c r="I575" s="244"/>
      <c r="J575" s="244"/>
      <c r="K575" s="244"/>
      <c r="L575" s="244"/>
      <c r="M575" s="244"/>
      <c r="N575" s="244"/>
      <c r="O575" s="244"/>
      <c r="P575" s="244"/>
      <c r="Q575" s="244"/>
      <c r="R575" s="244"/>
      <c r="S575" s="244"/>
      <c r="T575" s="244"/>
      <c r="U575" s="244"/>
      <c r="V575" s="244"/>
      <c r="W575" s="244"/>
      <c r="X575" s="244"/>
      <c r="Y575" s="244"/>
      <c r="Z575" s="244"/>
      <c r="AA575" s="244"/>
      <c r="AB575" s="244"/>
      <c r="AC575" s="244"/>
      <c r="AD575" s="244"/>
      <c r="AE575" s="244"/>
      <c r="AF575" s="244"/>
      <c r="AG575" s="244"/>
      <c r="AH575" s="244"/>
      <c r="BZ575" s="244"/>
      <c r="CA575" s="244"/>
      <c r="CB575" s="244"/>
      <c r="CC575" s="244"/>
      <c r="CD575" s="244"/>
    </row>
    <row r="576" spans="1:82" s="253" customFormat="1" x14ac:dyDescent="0.2">
      <c r="A576" s="244"/>
      <c r="B576" s="244"/>
      <c r="C576" s="244"/>
      <c r="D576" s="244"/>
      <c r="E576" s="244"/>
      <c r="F576" s="244"/>
      <c r="G576" s="244"/>
      <c r="H576" s="244"/>
      <c r="I576" s="244"/>
      <c r="J576" s="244"/>
      <c r="K576" s="244"/>
      <c r="L576" s="244"/>
      <c r="M576" s="244"/>
      <c r="N576" s="244"/>
      <c r="O576" s="244"/>
      <c r="P576" s="244"/>
      <c r="Q576" s="244"/>
      <c r="R576" s="244"/>
      <c r="S576" s="244"/>
      <c r="T576" s="244"/>
      <c r="U576" s="244"/>
      <c r="V576" s="244"/>
      <c r="W576" s="244"/>
      <c r="X576" s="244"/>
      <c r="Y576" s="244"/>
      <c r="Z576" s="244"/>
      <c r="AA576" s="244"/>
      <c r="AB576" s="244"/>
      <c r="AC576" s="244"/>
      <c r="AD576" s="244"/>
      <c r="AE576" s="244"/>
      <c r="AF576" s="244"/>
      <c r="AG576" s="244"/>
      <c r="AH576" s="244"/>
      <c r="BZ576" s="244"/>
      <c r="CA576" s="244"/>
      <c r="CB576" s="244"/>
      <c r="CC576" s="244"/>
      <c r="CD576" s="244"/>
    </row>
    <row r="577" spans="1:82" s="253" customFormat="1" x14ac:dyDescent="0.2">
      <c r="A577" s="244"/>
      <c r="B577" s="244"/>
      <c r="C577" s="244"/>
      <c r="D577" s="244"/>
      <c r="E577" s="244"/>
      <c r="F577" s="244"/>
      <c r="G577" s="244"/>
      <c r="H577" s="244"/>
      <c r="I577" s="244"/>
      <c r="J577" s="244"/>
      <c r="K577" s="244"/>
      <c r="L577" s="244"/>
      <c r="M577" s="244"/>
      <c r="N577" s="244"/>
      <c r="O577" s="244"/>
      <c r="P577" s="244"/>
      <c r="Q577" s="244"/>
      <c r="R577" s="244"/>
      <c r="S577" s="244"/>
      <c r="T577" s="244"/>
      <c r="U577" s="244"/>
      <c r="V577" s="244"/>
      <c r="W577" s="244"/>
      <c r="X577" s="244"/>
      <c r="Y577" s="244"/>
      <c r="Z577" s="244"/>
      <c r="AA577" s="244"/>
      <c r="AB577" s="244"/>
      <c r="AC577" s="244"/>
      <c r="AD577" s="244"/>
      <c r="AE577" s="244"/>
      <c r="AF577" s="244"/>
      <c r="AG577" s="244"/>
      <c r="AH577" s="244"/>
      <c r="BZ577" s="244"/>
      <c r="CA577" s="244"/>
      <c r="CB577" s="244"/>
      <c r="CC577" s="244"/>
      <c r="CD577" s="244"/>
    </row>
    <row r="578" spans="1:82" s="253" customFormat="1" x14ac:dyDescent="0.2">
      <c r="A578" s="244"/>
      <c r="B578" s="244"/>
      <c r="C578" s="244"/>
      <c r="D578" s="244"/>
      <c r="E578" s="244"/>
      <c r="F578" s="244"/>
      <c r="G578" s="244"/>
      <c r="H578" s="244"/>
      <c r="I578" s="244"/>
      <c r="J578" s="244"/>
      <c r="K578" s="244"/>
      <c r="L578" s="244"/>
      <c r="M578" s="244"/>
      <c r="N578" s="244"/>
      <c r="O578" s="244"/>
      <c r="P578" s="244"/>
      <c r="Q578" s="244"/>
      <c r="R578" s="244"/>
      <c r="S578" s="244"/>
      <c r="T578" s="244"/>
      <c r="U578" s="244"/>
      <c r="V578" s="244"/>
      <c r="W578" s="244"/>
      <c r="X578" s="244"/>
      <c r="Y578" s="244"/>
      <c r="Z578" s="244"/>
      <c r="AA578" s="244"/>
      <c r="AB578" s="244"/>
      <c r="AC578" s="244"/>
      <c r="AD578" s="244"/>
      <c r="AE578" s="244"/>
      <c r="AF578" s="244"/>
      <c r="AG578" s="244"/>
      <c r="AH578" s="244"/>
      <c r="BZ578" s="244"/>
      <c r="CA578" s="244"/>
      <c r="CB578" s="244"/>
      <c r="CC578" s="244"/>
      <c r="CD578" s="244"/>
    </row>
    <row r="579" spans="1:82" s="253" customFormat="1" x14ac:dyDescent="0.2">
      <c r="A579" s="244"/>
      <c r="B579" s="244"/>
      <c r="C579" s="244"/>
      <c r="D579" s="244"/>
      <c r="E579" s="244"/>
      <c r="F579" s="244"/>
      <c r="G579" s="244"/>
      <c r="H579" s="244"/>
      <c r="I579" s="244"/>
      <c r="J579" s="244"/>
      <c r="K579" s="244"/>
      <c r="L579" s="244"/>
      <c r="M579" s="244"/>
      <c r="N579" s="244"/>
      <c r="O579" s="244"/>
      <c r="P579" s="244"/>
      <c r="Q579" s="244"/>
      <c r="R579" s="244"/>
      <c r="S579" s="244"/>
      <c r="T579" s="244"/>
      <c r="U579" s="244"/>
      <c r="V579" s="244"/>
      <c r="W579" s="244"/>
      <c r="X579" s="244"/>
      <c r="Y579" s="244"/>
      <c r="Z579" s="244"/>
      <c r="AA579" s="244"/>
      <c r="AB579" s="244"/>
      <c r="AC579" s="244"/>
      <c r="AD579" s="244"/>
      <c r="AE579" s="244"/>
      <c r="AF579" s="244"/>
      <c r="AG579" s="244"/>
      <c r="AH579" s="244"/>
      <c r="BZ579" s="244"/>
      <c r="CA579" s="244"/>
      <c r="CB579" s="244"/>
      <c r="CC579" s="244"/>
      <c r="CD579" s="244"/>
    </row>
    <row r="580" spans="1:82" s="253" customFormat="1" x14ac:dyDescent="0.2">
      <c r="A580" s="244"/>
      <c r="B580" s="244"/>
      <c r="C580" s="244"/>
      <c r="D580" s="244"/>
      <c r="E580" s="244"/>
      <c r="F580" s="244"/>
      <c r="G580" s="244"/>
      <c r="H580" s="244"/>
      <c r="I580" s="244"/>
      <c r="J580" s="244"/>
      <c r="K580" s="244"/>
      <c r="L580" s="244"/>
      <c r="M580" s="244"/>
      <c r="N580" s="244"/>
      <c r="O580" s="244"/>
      <c r="P580" s="244"/>
      <c r="Q580" s="244"/>
      <c r="R580" s="244"/>
      <c r="S580" s="244"/>
      <c r="T580" s="244"/>
      <c r="U580" s="244"/>
      <c r="V580" s="244"/>
      <c r="W580" s="244"/>
      <c r="X580" s="244"/>
      <c r="Y580" s="244"/>
      <c r="Z580" s="244"/>
      <c r="AA580" s="244"/>
      <c r="AB580" s="244"/>
      <c r="AC580" s="244"/>
      <c r="AD580" s="244"/>
      <c r="AE580" s="244"/>
      <c r="AF580" s="244"/>
      <c r="AG580" s="244"/>
      <c r="AH580" s="244"/>
      <c r="BZ580" s="244"/>
      <c r="CA580" s="244"/>
      <c r="CB580" s="244"/>
      <c r="CC580" s="244"/>
      <c r="CD580" s="244"/>
    </row>
    <row r="581" spans="1:82" s="253" customFormat="1" x14ac:dyDescent="0.2">
      <c r="A581" s="244"/>
      <c r="B581" s="244"/>
      <c r="C581" s="244"/>
      <c r="D581" s="244"/>
      <c r="E581" s="244"/>
      <c r="F581" s="244"/>
      <c r="G581" s="244"/>
      <c r="H581" s="244"/>
      <c r="I581" s="244"/>
      <c r="J581" s="244"/>
      <c r="K581" s="244"/>
      <c r="L581" s="244"/>
      <c r="M581" s="244"/>
      <c r="N581" s="244"/>
      <c r="O581" s="244"/>
      <c r="P581" s="244"/>
      <c r="Q581" s="244"/>
      <c r="R581" s="244"/>
      <c r="S581" s="244"/>
      <c r="T581" s="244"/>
      <c r="U581" s="244"/>
      <c r="V581" s="244"/>
      <c r="W581" s="244"/>
      <c r="X581" s="244"/>
      <c r="Y581" s="244"/>
      <c r="Z581" s="244"/>
      <c r="AA581" s="244"/>
      <c r="AB581" s="244"/>
      <c r="AC581" s="244"/>
      <c r="AD581" s="244"/>
      <c r="AE581" s="244"/>
      <c r="AF581" s="244"/>
      <c r="AG581" s="244"/>
      <c r="AH581" s="244"/>
      <c r="BZ581" s="244"/>
      <c r="CA581" s="244"/>
      <c r="CB581" s="244"/>
      <c r="CC581" s="244"/>
      <c r="CD581" s="244"/>
    </row>
    <row r="582" spans="1:82" s="253" customFormat="1" x14ac:dyDescent="0.2">
      <c r="A582" s="244"/>
      <c r="B582" s="244"/>
      <c r="C582" s="244"/>
      <c r="D582" s="244"/>
      <c r="E582" s="244"/>
      <c r="F582" s="244"/>
      <c r="G582" s="244"/>
      <c r="H582" s="244"/>
      <c r="I582" s="244"/>
      <c r="J582" s="244"/>
      <c r="K582" s="244"/>
      <c r="L582" s="244"/>
      <c r="M582" s="244"/>
      <c r="N582" s="244"/>
      <c r="O582" s="244"/>
      <c r="P582" s="244"/>
      <c r="Q582" s="244"/>
      <c r="R582" s="244"/>
      <c r="S582" s="244"/>
      <c r="T582" s="244"/>
      <c r="U582" s="244"/>
      <c r="V582" s="244"/>
      <c r="W582" s="244"/>
      <c r="X582" s="244"/>
      <c r="Y582" s="244"/>
      <c r="Z582" s="244"/>
      <c r="AA582" s="244"/>
      <c r="AB582" s="244"/>
      <c r="AC582" s="244"/>
      <c r="AD582" s="244"/>
      <c r="AE582" s="244"/>
      <c r="AF582" s="244"/>
      <c r="AG582" s="244"/>
      <c r="AH582" s="244"/>
      <c r="BZ582" s="244"/>
      <c r="CA582" s="244"/>
      <c r="CB582" s="244"/>
      <c r="CC582" s="244"/>
      <c r="CD582" s="244"/>
    </row>
    <row r="583" spans="1:82" s="253" customFormat="1" x14ac:dyDescent="0.2">
      <c r="A583" s="244"/>
      <c r="B583" s="244"/>
      <c r="C583" s="244"/>
      <c r="D583" s="244"/>
      <c r="E583" s="244"/>
      <c r="F583" s="244"/>
      <c r="G583" s="244"/>
      <c r="H583" s="244"/>
      <c r="I583" s="244"/>
      <c r="J583" s="244"/>
      <c r="K583" s="244"/>
      <c r="L583" s="244"/>
      <c r="M583" s="244"/>
      <c r="N583" s="244"/>
      <c r="O583" s="244"/>
      <c r="P583" s="244"/>
      <c r="Q583" s="244"/>
      <c r="R583" s="244"/>
      <c r="S583" s="244"/>
      <c r="T583" s="244"/>
      <c r="U583" s="244"/>
      <c r="V583" s="244"/>
      <c r="W583" s="244"/>
      <c r="X583" s="244"/>
      <c r="Y583" s="244"/>
      <c r="Z583" s="244"/>
      <c r="AA583" s="244"/>
      <c r="AB583" s="244"/>
      <c r="AC583" s="244"/>
      <c r="AD583" s="244"/>
      <c r="AE583" s="244"/>
      <c r="AF583" s="244"/>
      <c r="AG583" s="244"/>
      <c r="AH583" s="244"/>
      <c r="BZ583" s="244"/>
      <c r="CA583" s="244"/>
      <c r="CB583" s="244"/>
      <c r="CC583" s="244"/>
      <c r="CD583" s="244"/>
    </row>
    <row r="584" spans="1:82" s="253" customFormat="1" x14ac:dyDescent="0.2">
      <c r="A584" s="244"/>
      <c r="B584" s="244"/>
      <c r="C584" s="244"/>
      <c r="D584" s="244"/>
      <c r="E584" s="244"/>
      <c r="F584" s="244"/>
      <c r="G584" s="244"/>
      <c r="H584" s="244"/>
      <c r="I584" s="244"/>
      <c r="J584" s="244"/>
      <c r="K584" s="244"/>
      <c r="L584" s="244"/>
      <c r="M584" s="244"/>
      <c r="N584" s="244"/>
      <c r="O584" s="244"/>
      <c r="P584" s="244"/>
      <c r="Q584" s="244"/>
      <c r="R584" s="244"/>
      <c r="S584" s="244"/>
      <c r="T584" s="244"/>
      <c r="U584" s="244"/>
      <c r="V584" s="244"/>
      <c r="W584" s="244"/>
      <c r="X584" s="244"/>
      <c r="Y584" s="244"/>
      <c r="Z584" s="244"/>
      <c r="AA584" s="244"/>
      <c r="AB584" s="244"/>
      <c r="AC584" s="244"/>
      <c r="AD584" s="244"/>
      <c r="AE584" s="244"/>
      <c r="AF584" s="244"/>
      <c r="AG584" s="244"/>
      <c r="AH584" s="244"/>
      <c r="BZ584" s="244"/>
      <c r="CA584" s="244"/>
      <c r="CB584" s="244"/>
      <c r="CC584" s="244"/>
      <c r="CD584" s="244"/>
    </row>
    <row r="585" spans="1:82" s="253" customFormat="1" x14ac:dyDescent="0.2">
      <c r="A585" s="244"/>
      <c r="B585" s="244"/>
      <c r="C585" s="244"/>
      <c r="D585" s="244"/>
      <c r="E585" s="244"/>
      <c r="F585" s="244"/>
      <c r="G585" s="244"/>
      <c r="H585" s="244"/>
      <c r="I585" s="244"/>
      <c r="J585" s="244"/>
      <c r="K585" s="244"/>
      <c r="L585" s="244"/>
      <c r="M585" s="244"/>
      <c r="N585" s="244"/>
      <c r="O585" s="244"/>
      <c r="P585" s="244"/>
      <c r="Q585" s="244"/>
      <c r="R585" s="244"/>
      <c r="S585" s="244"/>
      <c r="T585" s="244"/>
      <c r="U585" s="244"/>
      <c r="V585" s="244"/>
      <c r="W585" s="244"/>
      <c r="X585" s="244"/>
      <c r="Y585" s="244"/>
      <c r="Z585" s="244"/>
      <c r="AA585" s="244"/>
      <c r="AB585" s="244"/>
      <c r="AC585" s="244"/>
      <c r="AD585" s="244"/>
      <c r="AE585" s="244"/>
      <c r="AF585" s="244"/>
      <c r="AG585" s="244"/>
      <c r="AH585" s="244"/>
      <c r="BZ585" s="244"/>
      <c r="CA585" s="244"/>
      <c r="CB585" s="244"/>
      <c r="CC585" s="244"/>
      <c r="CD585" s="244"/>
    </row>
    <row r="586" spans="1:82" s="253" customFormat="1" x14ac:dyDescent="0.2">
      <c r="A586" s="244"/>
      <c r="B586" s="244"/>
      <c r="C586" s="244"/>
      <c r="D586" s="244"/>
      <c r="E586" s="244"/>
      <c r="F586" s="244"/>
      <c r="G586" s="244"/>
      <c r="H586" s="244"/>
      <c r="I586" s="244"/>
      <c r="J586" s="244"/>
      <c r="K586" s="244"/>
      <c r="L586" s="244"/>
      <c r="M586" s="244"/>
      <c r="N586" s="244"/>
      <c r="O586" s="244"/>
      <c r="P586" s="244"/>
      <c r="Q586" s="244"/>
      <c r="R586" s="244"/>
      <c r="S586" s="244"/>
      <c r="T586" s="244"/>
      <c r="U586" s="244"/>
      <c r="V586" s="244"/>
      <c r="W586" s="244"/>
      <c r="X586" s="244"/>
      <c r="Y586" s="244"/>
      <c r="Z586" s="244"/>
      <c r="AA586" s="244"/>
      <c r="AB586" s="244"/>
      <c r="AC586" s="244"/>
      <c r="AD586" s="244"/>
      <c r="AE586" s="244"/>
      <c r="AF586" s="244"/>
      <c r="AG586" s="244"/>
      <c r="AH586" s="244"/>
      <c r="BZ586" s="244"/>
      <c r="CA586" s="244"/>
      <c r="CB586" s="244"/>
      <c r="CC586" s="244"/>
      <c r="CD586" s="244"/>
    </row>
    <row r="587" spans="1:82" s="253" customFormat="1" x14ac:dyDescent="0.2">
      <c r="A587" s="244"/>
      <c r="B587" s="244"/>
      <c r="C587" s="244"/>
      <c r="D587" s="244"/>
      <c r="E587" s="244"/>
      <c r="F587" s="244"/>
      <c r="G587" s="244"/>
      <c r="H587" s="244"/>
      <c r="I587" s="244"/>
      <c r="J587" s="244"/>
      <c r="K587" s="244"/>
      <c r="L587" s="244"/>
      <c r="M587" s="244"/>
      <c r="N587" s="244"/>
      <c r="O587" s="244"/>
      <c r="P587" s="244"/>
      <c r="Q587" s="244"/>
      <c r="R587" s="244"/>
      <c r="S587" s="244"/>
      <c r="T587" s="244"/>
      <c r="U587" s="244"/>
      <c r="V587" s="244"/>
      <c r="W587" s="244"/>
      <c r="X587" s="244"/>
      <c r="Y587" s="244"/>
      <c r="Z587" s="244"/>
      <c r="AA587" s="244"/>
      <c r="AB587" s="244"/>
      <c r="AC587" s="244"/>
      <c r="AD587" s="244"/>
      <c r="AE587" s="244"/>
      <c r="AF587" s="244"/>
      <c r="AG587" s="244"/>
      <c r="AH587" s="244"/>
      <c r="BZ587" s="244"/>
      <c r="CA587" s="244"/>
      <c r="CB587" s="244"/>
      <c r="CC587" s="244"/>
      <c r="CD587" s="244"/>
    </row>
    <row r="588" spans="1:82" s="253" customFormat="1" x14ac:dyDescent="0.2">
      <c r="A588" s="244"/>
      <c r="B588" s="244"/>
      <c r="C588" s="244"/>
      <c r="D588" s="244"/>
      <c r="E588" s="244"/>
      <c r="F588" s="244"/>
      <c r="G588" s="244"/>
      <c r="H588" s="244"/>
      <c r="I588" s="244"/>
      <c r="J588" s="244"/>
      <c r="K588" s="244"/>
      <c r="L588" s="244"/>
      <c r="M588" s="244"/>
      <c r="N588" s="244"/>
      <c r="O588" s="244"/>
      <c r="P588" s="244"/>
      <c r="Q588" s="244"/>
      <c r="R588" s="244"/>
      <c r="S588" s="244"/>
      <c r="T588" s="244"/>
      <c r="U588" s="244"/>
      <c r="V588" s="244"/>
      <c r="W588" s="244"/>
      <c r="X588" s="244"/>
      <c r="Y588" s="244"/>
      <c r="Z588" s="244"/>
      <c r="AA588" s="244"/>
      <c r="AB588" s="244"/>
      <c r="AC588" s="244"/>
      <c r="AD588" s="244"/>
      <c r="AE588" s="244"/>
      <c r="AF588" s="244"/>
      <c r="AG588" s="244"/>
      <c r="AH588" s="244"/>
      <c r="BZ588" s="244"/>
      <c r="CA588" s="244"/>
      <c r="CB588" s="244"/>
      <c r="CC588" s="244"/>
      <c r="CD588" s="244"/>
    </row>
    <row r="589" spans="1:82" s="253" customFormat="1" x14ac:dyDescent="0.2">
      <c r="A589" s="244"/>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c r="AA589" s="244"/>
      <c r="AB589" s="244"/>
      <c r="AC589" s="244"/>
      <c r="AD589" s="244"/>
      <c r="AE589" s="244"/>
      <c r="AF589" s="244"/>
      <c r="AG589" s="244"/>
      <c r="AH589" s="244"/>
      <c r="BZ589" s="244"/>
      <c r="CA589" s="244"/>
      <c r="CB589" s="244"/>
      <c r="CC589" s="244"/>
      <c r="CD589" s="244"/>
    </row>
    <row r="590" spans="1:82" s="253" customFormat="1" x14ac:dyDescent="0.2">
      <c r="A590" s="244"/>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c r="AA590" s="244"/>
      <c r="AB590" s="244"/>
      <c r="AC590" s="244"/>
      <c r="AD590" s="244"/>
      <c r="AE590" s="244"/>
      <c r="AF590" s="244"/>
      <c r="AG590" s="244"/>
      <c r="AH590" s="244"/>
      <c r="BZ590" s="244"/>
      <c r="CA590" s="244"/>
      <c r="CB590" s="244"/>
      <c r="CC590" s="244"/>
      <c r="CD590" s="244"/>
    </row>
    <row r="591" spans="1:82" s="253" customFormat="1" x14ac:dyDescent="0.2">
      <c r="A591" s="244"/>
      <c r="B591" s="244"/>
      <c r="C591" s="244"/>
      <c r="D591" s="244"/>
      <c r="E591" s="244"/>
      <c r="F591" s="244"/>
      <c r="G591" s="244"/>
      <c r="H591" s="244"/>
      <c r="I591" s="244"/>
      <c r="J591" s="244"/>
      <c r="K591" s="244"/>
      <c r="L591" s="244"/>
      <c r="M591" s="244"/>
      <c r="N591" s="244"/>
      <c r="O591" s="244"/>
      <c r="P591" s="244"/>
      <c r="Q591" s="244"/>
      <c r="R591" s="244"/>
      <c r="S591" s="244"/>
      <c r="T591" s="244"/>
      <c r="U591" s="244"/>
      <c r="V591" s="244"/>
      <c r="W591" s="244"/>
      <c r="X591" s="244"/>
      <c r="Y591" s="244"/>
      <c r="Z591" s="244"/>
      <c r="AA591" s="244"/>
      <c r="AB591" s="244"/>
      <c r="AC591" s="244"/>
      <c r="AD591" s="244"/>
      <c r="AE591" s="244"/>
      <c r="AF591" s="244"/>
      <c r="AG591" s="244"/>
      <c r="AH591" s="244"/>
      <c r="BZ591" s="244"/>
      <c r="CA591" s="244"/>
      <c r="CB591" s="244"/>
      <c r="CC591" s="244"/>
      <c r="CD591" s="244"/>
    </row>
    <row r="592" spans="1:82" s="253" customFormat="1" x14ac:dyDescent="0.2">
      <c r="A592" s="244"/>
      <c r="B592" s="244"/>
      <c r="C592" s="244"/>
      <c r="D592" s="244"/>
      <c r="E592" s="244"/>
      <c r="F592" s="244"/>
      <c r="G592" s="244"/>
      <c r="H592" s="244"/>
      <c r="I592" s="244"/>
      <c r="J592" s="244"/>
      <c r="K592" s="244"/>
      <c r="L592" s="244"/>
      <c r="M592" s="244"/>
      <c r="N592" s="244"/>
      <c r="O592" s="244"/>
      <c r="P592" s="244"/>
      <c r="Q592" s="244"/>
      <c r="R592" s="244"/>
      <c r="S592" s="244"/>
      <c r="T592" s="244"/>
      <c r="U592" s="244"/>
      <c r="V592" s="244"/>
      <c r="W592" s="244"/>
      <c r="X592" s="244"/>
      <c r="Y592" s="244"/>
      <c r="Z592" s="244"/>
      <c r="AA592" s="244"/>
      <c r="AB592" s="244"/>
      <c r="AC592" s="244"/>
      <c r="AD592" s="244"/>
      <c r="AE592" s="244"/>
      <c r="AF592" s="244"/>
      <c r="AG592" s="244"/>
      <c r="AH592" s="244"/>
      <c r="BZ592" s="244"/>
      <c r="CA592" s="244"/>
      <c r="CB592" s="244"/>
      <c r="CC592" s="244"/>
      <c r="CD592" s="244"/>
    </row>
    <row r="593" spans="1:82" s="253" customFormat="1" x14ac:dyDescent="0.2">
      <c r="A593" s="244"/>
      <c r="B593" s="244"/>
      <c r="C593" s="244"/>
      <c r="D593" s="244"/>
      <c r="E593" s="244"/>
      <c r="F593" s="244"/>
      <c r="G593" s="244"/>
      <c r="H593" s="244"/>
      <c r="I593" s="244"/>
      <c r="J593" s="244"/>
      <c r="K593" s="244"/>
      <c r="L593" s="244"/>
      <c r="M593" s="244"/>
      <c r="N593" s="244"/>
      <c r="O593" s="244"/>
      <c r="P593" s="244"/>
      <c r="Q593" s="244"/>
      <c r="R593" s="244"/>
      <c r="S593" s="244"/>
      <c r="T593" s="244"/>
      <c r="U593" s="244"/>
      <c r="V593" s="244"/>
      <c r="W593" s="244"/>
      <c r="X593" s="244"/>
      <c r="Y593" s="244"/>
      <c r="Z593" s="244"/>
      <c r="AA593" s="244"/>
      <c r="AB593" s="244"/>
      <c r="AC593" s="244"/>
      <c r="AD593" s="244"/>
      <c r="AE593" s="244"/>
      <c r="AF593" s="244"/>
      <c r="AG593" s="244"/>
      <c r="AH593" s="244"/>
      <c r="BZ593" s="244"/>
      <c r="CA593" s="244"/>
      <c r="CB593" s="244"/>
      <c r="CC593" s="244"/>
      <c r="CD593" s="244"/>
    </row>
    <row r="594" spans="1:82" s="253" customFormat="1" x14ac:dyDescent="0.2">
      <c r="A594" s="244"/>
      <c r="B594" s="244"/>
      <c r="C594" s="244"/>
      <c r="D594" s="244"/>
      <c r="E594" s="244"/>
      <c r="F594" s="244"/>
      <c r="G594" s="244"/>
      <c r="H594" s="244"/>
      <c r="I594" s="244"/>
      <c r="J594" s="244"/>
      <c r="K594" s="244"/>
      <c r="L594" s="244"/>
      <c r="M594" s="244"/>
      <c r="N594" s="244"/>
      <c r="O594" s="244"/>
      <c r="P594" s="244"/>
      <c r="Q594" s="244"/>
      <c r="R594" s="244"/>
      <c r="S594" s="244"/>
      <c r="T594" s="244"/>
      <c r="U594" s="244"/>
      <c r="V594" s="244"/>
      <c r="W594" s="244"/>
      <c r="X594" s="244"/>
      <c r="Y594" s="244"/>
      <c r="Z594" s="244"/>
      <c r="AA594" s="244"/>
      <c r="AB594" s="244"/>
      <c r="AC594" s="244"/>
      <c r="AD594" s="244"/>
      <c r="AE594" s="244"/>
      <c r="AF594" s="244"/>
      <c r="AG594" s="244"/>
      <c r="AH594" s="244"/>
      <c r="BZ594" s="244"/>
      <c r="CA594" s="244"/>
      <c r="CB594" s="244"/>
      <c r="CC594" s="244"/>
      <c r="CD594" s="244"/>
    </row>
    <row r="595" spans="1:82" s="253" customFormat="1" x14ac:dyDescent="0.2">
      <c r="A595" s="244"/>
      <c r="B595" s="244"/>
      <c r="C595" s="244"/>
      <c r="D595" s="244"/>
      <c r="E595" s="244"/>
      <c r="F595" s="244"/>
      <c r="G595" s="244"/>
      <c r="H595" s="244"/>
      <c r="I595" s="244"/>
      <c r="J595" s="244"/>
      <c r="K595" s="244"/>
      <c r="L595" s="244"/>
      <c r="M595" s="244"/>
      <c r="N595" s="244"/>
      <c r="O595" s="244"/>
      <c r="P595" s="244"/>
      <c r="Q595" s="244"/>
      <c r="R595" s="244"/>
      <c r="S595" s="244"/>
      <c r="T595" s="244"/>
      <c r="U595" s="244"/>
      <c r="V595" s="244"/>
      <c r="W595" s="244"/>
      <c r="X595" s="244"/>
      <c r="Y595" s="244"/>
      <c r="Z595" s="244"/>
      <c r="AA595" s="244"/>
      <c r="AB595" s="244"/>
      <c r="AC595" s="244"/>
      <c r="AD595" s="244"/>
      <c r="AE595" s="244"/>
      <c r="AF595" s="244"/>
      <c r="AG595" s="244"/>
      <c r="AH595" s="244"/>
      <c r="BZ595" s="244"/>
      <c r="CA595" s="244"/>
      <c r="CB595" s="244"/>
      <c r="CC595" s="244"/>
      <c r="CD595" s="244"/>
    </row>
    <row r="596" spans="1:82" s="253" customFormat="1" x14ac:dyDescent="0.2">
      <c r="A596" s="244"/>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c r="AA596" s="244"/>
      <c r="AB596" s="244"/>
      <c r="AC596" s="244"/>
      <c r="AD596" s="244"/>
      <c r="AE596" s="244"/>
      <c r="AF596" s="244"/>
      <c r="AG596" s="244"/>
      <c r="AH596" s="244"/>
      <c r="BZ596" s="244"/>
      <c r="CA596" s="244"/>
      <c r="CB596" s="244"/>
      <c r="CC596" s="244"/>
      <c r="CD596" s="244"/>
    </row>
    <row r="597" spans="1:82" s="253" customFormat="1" x14ac:dyDescent="0.2">
      <c r="A597" s="244"/>
      <c r="B597" s="244"/>
      <c r="C597" s="244"/>
      <c r="D597" s="244"/>
      <c r="E597" s="244"/>
      <c r="F597" s="244"/>
      <c r="G597" s="244"/>
      <c r="H597" s="244"/>
      <c r="I597" s="244"/>
      <c r="J597" s="244"/>
      <c r="K597" s="244"/>
      <c r="L597" s="244"/>
      <c r="M597" s="244"/>
      <c r="N597" s="244"/>
      <c r="O597" s="244"/>
      <c r="P597" s="244"/>
      <c r="Q597" s="244"/>
      <c r="R597" s="244"/>
      <c r="S597" s="244"/>
      <c r="T597" s="244"/>
      <c r="U597" s="244"/>
      <c r="V597" s="244"/>
      <c r="W597" s="244"/>
      <c r="X597" s="244"/>
      <c r="Y597" s="244"/>
      <c r="Z597" s="244"/>
      <c r="AA597" s="244"/>
      <c r="AB597" s="244"/>
      <c r="AC597" s="244"/>
      <c r="AD597" s="244"/>
      <c r="AE597" s="244"/>
      <c r="AF597" s="244"/>
      <c r="AG597" s="244"/>
      <c r="AH597" s="244"/>
      <c r="BZ597" s="244"/>
      <c r="CA597" s="244"/>
      <c r="CB597" s="244"/>
      <c r="CC597" s="244"/>
      <c r="CD597" s="244"/>
    </row>
    <row r="598" spans="1:82" s="253" customFormat="1" x14ac:dyDescent="0.2">
      <c r="A598" s="244"/>
      <c r="B598" s="244"/>
      <c r="C598" s="244"/>
      <c r="D598" s="244"/>
      <c r="E598" s="244"/>
      <c r="F598" s="244"/>
      <c r="G598" s="244"/>
      <c r="H598" s="244"/>
      <c r="I598" s="244"/>
      <c r="J598" s="244"/>
      <c r="K598" s="244"/>
      <c r="L598" s="244"/>
      <c r="M598" s="244"/>
      <c r="N598" s="244"/>
      <c r="O598" s="244"/>
      <c r="P598" s="244"/>
      <c r="Q598" s="244"/>
      <c r="R598" s="244"/>
      <c r="S598" s="244"/>
      <c r="T598" s="244"/>
      <c r="U598" s="244"/>
      <c r="V598" s="244"/>
      <c r="W598" s="244"/>
      <c r="X598" s="244"/>
      <c r="Y598" s="244"/>
      <c r="Z598" s="244"/>
      <c r="AA598" s="244"/>
      <c r="AB598" s="244"/>
      <c r="AC598" s="244"/>
      <c r="AD598" s="244"/>
      <c r="AE598" s="244"/>
      <c r="AF598" s="244"/>
      <c r="AG598" s="244"/>
      <c r="AH598" s="244"/>
      <c r="BZ598" s="244"/>
      <c r="CA598" s="244"/>
      <c r="CB598" s="244"/>
      <c r="CC598" s="244"/>
      <c r="CD598" s="244"/>
    </row>
    <row r="599" spans="1:82" s="253" customFormat="1" x14ac:dyDescent="0.2">
      <c r="A599" s="244"/>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c r="AA599" s="244"/>
      <c r="AB599" s="244"/>
      <c r="AC599" s="244"/>
      <c r="AD599" s="244"/>
      <c r="AE599" s="244"/>
      <c r="AF599" s="244"/>
      <c r="AG599" s="244"/>
      <c r="AH599" s="244"/>
      <c r="BZ599" s="244"/>
      <c r="CA599" s="244"/>
      <c r="CB599" s="244"/>
      <c r="CC599" s="244"/>
      <c r="CD599" s="244"/>
    </row>
    <row r="600" spans="1:82" s="253" customFormat="1" x14ac:dyDescent="0.2">
      <c r="A600" s="244"/>
      <c r="B600" s="244"/>
      <c r="C600" s="244"/>
      <c r="D600" s="244"/>
      <c r="E600" s="244"/>
      <c r="F600" s="244"/>
      <c r="G600" s="244"/>
      <c r="H600" s="244"/>
      <c r="I600" s="244"/>
      <c r="J600" s="244"/>
      <c r="K600" s="244"/>
      <c r="L600" s="244"/>
      <c r="M600" s="244"/>
      <c r="N600" s="244"/>
      <c r="O600" s="244"/>
      <c r="P600" s="244"/>
      <c r="Q600" s="244"/>
      <c r="R600" s="244"/>
      <c r="S600" s="244"/>
      <c r="T600" s="244"/>
      <c r="U600" s="244"/>
      <c r="V600" s="244"/>
      <c r="W600" s="244"/>
      <c r="X600" s="244"/>
      <c r="Y600" s="244"/>
      <c r="Z600" s="244"/>
      <c r="AA600" s="244"/>
      <c r="AB600" s="244"/>
      <c r="AC600" s="244"/>
      <c r="AD600" s="244"/>
      <c r="AE600" s="244"/>
      <c r="AF600" s="244"/>
      <c r="AG600" s="244"/>
      <c r="AH600" s="244"/>
      <c r="BZ600" s="244"/>
      <c r="CA600" s="244"/>
      <c r="CB600" s="244"/>
      <c r="CC600" s="244"/>
      <c r="CD600" s="244"/>
    </row>
    <row r="601" spans="1:82" s="253" customFormat="1" x14ac:dyDescent="0.2">
      <c r="A601" s="244"/>
      <c r="B601" s="244"/>
      <c r="C601" s="244"/>
      <c r="D601" s="244"/>
      <c r="E601" s="244"/>
      <c r="F601" s="244"/>
      <c r="G601" s="244"/>
      <c r="H601" s="244"/>
      <c r="I601" s="244"/>
      <c r="J601" s="244"/>
      <c r="K601" s="244"/>
      <c r="L601" s="244"/>
      <c r="M601" s="244"/>
      <c r="N601" s="244"/>
      <c r="O601" s="244"/>
      <c r="P601" s="244"/>
      <c r="Q601" s="244"/>
      <c r="R601" s="244"/>
      <c r="S601" s="244"/>
      <c r="T601" s="244"/>
      <c r="U601" s="244"/>
      <c r="V601" s="244"/>
      <c r="W601" s="244"/>
      <c r="X601" s="244"/>
      <c r="Y601" s="244"/>
      <c r="Z601" s="244"/>
      <c r="AA601" s="244"/>
      <c r="AB601" s="244"/>
      <c r="AC601" s="244"/>
      <c r="AD601" s="244"/>
      <c r="AE601" s="244"/>
      <c r="AF601" s="244"/>
      <c r="AG601" s="244"/>
      <c r="AH601" s="244"/>
      <c r="BZ601" s="244"/>
      <c r="CA601" s="244"/>
      <c r="CB601" s="244"/>
      <c r="CC601" s="244"/>
      <c r="CD601" s="244"/>
    </row>
    <row r="602" spans="1:82" s="253" customFormat="1" x14ac:dyDescent="0.2">
      <c r="A602" s="244"/>
      <c r="B602" s="244"/>
      <c r="C602" s="244"/>
      <c r="D602" s="244"/>
      <c r="E602" s="244"/>
      <c r="F602" s="244"/>
      <c r="G602" s="244"/>
      <c r="H602" s="244"/>
      <c r="I602" s="244"/>
      <c r="J602" s="244"/>
      <c r="K602" s="244"/>
      <c r="L602" s="244"/>
      <c r="M602" s="244"/>
      <c r="N602" s="244"/>
      <c r="O602" s="244"/>
      <c r="P602" s="244"/>
      <c r="Q602" s="244"/>
      <c r="R602" s="244"/>
      <c r="S602" s="244"/>
      <c r="T602" s="244"/>
      <c r="U602" s="244"/>
      <c r="V602" s="244"/>
      <c r="W602" s="244"/>
      <c r="X602" s="244"/>
      <c r="Y602" s="244"/>
      <c r="Z602" s="244"/>
      <c r="AA602" s="244"/>
      <c r="AB602" s="244"/>
      <c r="AC602" s="244"/>
      <c r="AD602" s="244"/>
      <c r="AE602" s="244"/>
      <c r="AF602" s="244"/>
      <c r="AG602" s="244"/>
      <c r="AH602" s="244"/>
      <c r="BZ602" s="244"/>
      <c r="CA602" s="244"/>
      <c r="CB602" s="244"/>
      <c r="CC602" s="244"/>
      <c r="CD602" s="244"/>
    </row>
    <row r="603" spans="1:82" s="253" customFormat="1" x14ac:dyDescent="0.2">
      <c r="A603" s="244"/>
      <c r="B603" s="244"/>
      <c r="C603" s="244"/>
      <c r="D603" s="244"/>
      <c r="E603" s="244"/>
      <c r="F603" s="244"/>
      <c r="G603" s="244"/>
      <c r="H603" s="244"/>
      <c r="I603" s="244"/>
      <c r="J603" s="244"/>
      <c r="K603" s="244"/>
      <c r="L603" s="244"/>
      <c r="M603" s="244"/>
      <c r="N603" s="244"/>
      <c r="O603" s="244"/>
      <c r="P603" s="244"/>
      <c r="Q603" s="244"/>
      <c r="R603" s="244"/>
      <c r="S603" s="244"/>
      <c r="T603" s="244"/>
      <c r="U603" s="244"/>
      <c r="V603" s="244"/>
      <c r="W603" s="244"/>
      <c r="X603" s="244"/>
      <c r="Y603" s="244"/>
      <c r="Z603" s="244"/>
      <c r="AA603" s="244"/>
      <c r="AB603" s="244"/>
      <c r="AC603" s="244"/>
      <c r="AD603" s="244"/>
      <c r="AE603" s="244"/>
      <c r="AF603" s="244"/>
      <c r="AG603" s="244"/>
      <c r="AH603" s="244"/>
      <c r="BZ603" s="244"/>
      <c r="CA603" s="244"/>
      <c r="CB603" s="244"/>
      <c r="CC603" s="244"/>
      <c r="CD603" s="244"/>
    </row>
    <row r="604" spans="1:82" s="253" customFormat="1" x14ac:dyDescent="0.2">
      <c r="A604" s="244"/>
      <c r="B604" s="244"/>
      <c r="C604" s="244"/>
      <c r="D604" s="244"/>
      <c r="E604" s="244"/>
      <c r="F604" s="244"/>
      <c r="G604" s="244"/>
      <c r="H604" s="244"/>
      <c r="I604" s="244"/>
      <c r="J604" s="244"/>
      <c r="K604" s="244"/>
      <c r="L604" s="244"/>
      <c r="M604" s="244"/>
      <c r="N604" s="244"/>
      <c r="O604" s="244"/>
      <c r="P604" s="244"/>
      <c r="Q604" s="244"/>
      <c r="R604" s="244"/>
      <c r="S604" s="244"/>
      <c r="T604" s="244"/>
      <c r="U604" s="244"/>
      <c r="V604" s="244"/>
      <c r="W604" s="244"/>
      <c r="X604" s="244"/>
      <c r="Y604" s="244"/>
      <c r="Z604" s="244"/>
      <c r="AA604" s="244"/>
      <c r="AB604" s="244"/>
      <c r="AC604" s="244"/>
      <c r="AD604" s="244"/>
      <c r="AE604" s="244"/>
      <c r="AF604" s="244"/>
      <c r="AG604" s="244"/>
      <c r="AH604" s="244"/>
      <c r="BZ604" s="244"/>
      <c r="CA604" s="244"/>
      <c r="CB604" s="244"/>
      <c r="CC604" s="244"/>
      <c r="CD604" s="244"/>
    </row>
    <row r="605" spans="1:82" s="253" customFormat="1" x14ac:dyDescent="0.2">
      <c r="A605" s="244"/>
      <c r="B605" s="244"/>
      <c r="C605" s="244"/>
      <c r="D605" s="244"/>
      <c r="E605" s="244"/>
      <c r="F605" s="244"/>
      <c r="G605" s="244"/>
      <c r="H605" s="244"/>
      <c r="I605" s="244"/>
      <c r="J605" s="244"/>
      <c r="K605" s="244"/>
      <c r="L605" s="244"/>
      <c r="M605" s="244"/>
      <c r="N605" s="244"/>
      <c r="O605" s="244"/>
      <c r="P605" s="244"/>
      <c r="Q605" s="244"/>
      <c r="R605" s="244"/>
      <c r="S605" s="244"/>
      <c r="T605" s="244"/>
      <c r="U605" s="244"/>
      <c r="V605" s="244"/>
      <c r="W605" s="244"/>
      <c r="X605" s="244"/>
      <c r="Y605" s="244"/>
      <c r="Z605" s="244"/>
      <c r="AA605" s="244"/>
      <c r="AB605" s="244"/>
      <c r="AC605" s="244"/>
      <c r="AD605" s="244"/>
      <c r="AE605" s="244"/>
      <c r="AF605" s="244"/>
      <c r="AG605" s="244"/>
      <c r="AH605" s="244"/>
      <c r="BZ605" s="244"/>
      <c r="CA605" s="244"/>
      <c r="CB605" s="244"/>
      <c r="CC605" s="244"/>
      <c r="CD605" s="244"/>
    </row>
    <row r="606" spans="1:82" s="253" customFormat="1" x14ac:dyDescent="0.2">
      <c r="A606" s="244"/>
      <c r="B606" s="244"/>
      <c r="C606" s="244"/>
      <c r="D606" s="244"/>
      <c r="E606" s="244"/>
      <c r="F606" s="244"/>
      <c r="G606" s="244"/>
      <c r="H606" s="244"/>
      <c r="I606" s="244"/>
      <c r="J606" s="244"/>
      <c r="K606" s="244"/>
      <c r="L606" s="244"/>
      <c r="M606" s="244"/>
      <c r="N606" s="244"/>
      <c r="O606" s="244"/>
      <c r="P606" s="244"/>
      <c r="Q606" s="244"/>
      <c r="R606" s="244"/>
      <c r="S606" s="244"/>
      <c r="T606" s="244"/>
      <c r="U606" s="244"/>
      <c r="V606" s="244"/>
      <c r="W606" s="244"/>
      <c r="X606" s="244"/>
      <c r="Y606" s="244"/>
      <c r="Z606" s="244"/>
      <c r="AA606" s="244"/>
      <c r="AB606" s="244"/>
      <c r="AC606" s="244"/>
      <c r="AD606" s="244"/>
      <c r="AE606" s="244"/>
      <c r="AF606" s="244"/>
      <c r="AG606" s="244"/>
      <c r="AH606" s="244"/>
      <c r="BZ606" s="244"/>
      <c r="CA606" s="244"/>
      <c r="CB606" s="244"/>
      <c r="CC606" s="244"/>
      <c r="CD606" s="244"/>
    </row>
    <row r="607" spans="1:82" s="253" customFormat="1" x14ac:dyDescent="0.2">
      <c r="A607" s="244"/>
      <c r="B607" s="244"/>
      <c r="C607" s="244"/>
      <c r="D607" s="244"/>
      <c r="E607" s="244"/>
      <c r="F607" s="244"/>
      <c r="G607" s="244"/>
      <c r="H607" s="244"/>
      <c r="I607" s="244"/>
      <c r="J607" s="244"/>
      <c r="K607" s="244"/>
      <c r="L607" s="244"/>
      <c r="M607" s="244"/>
      <c r="N607" s="244"/>
      <c r="O607" s="244"/>
      <c r="P607" s="244"/>
      <c r="Q607" s="244"/>
      <c r="R607" s="244"/>
      <c r="S607" s="244"/>
      <c r="T607" s="244"/>
      <c r="U607" s="244"/>
      <c r="V607" s="244"/>
      <c r="W607" s="244"/>
      <c r="X607" s="244"/>
      <c r="Y607" s="244"/>
      <c r="Z607" s="244"/>
      <c r="AA607" s="244"/>
      <c r="AB607" s="244"/>
      <c r="AC607" s="244"/>
      <c r="AD607" s="244"/>
      <c r="AE607" s="244"/>
      <c r="AF607" s="244"/>
      <c r="AG607" s="244"/>
      <c r="AH607" s="244"/>
      <c r="BZ607" s="244"/>
      <c r="CA607" s="244"/>
      <c r="CB607" s="244"/>
      <c r="CC607" s="244"/>
      <c r="CD607" s="244"/>
    </row>
    <row r="608" spans="1:82" s="253" customFormat="1" x14ac:dyDescent="0.2">
      <c r="A608" s="244"/>
      <c r="B608" s="244"/>
      <c r="C608" s="244"/>
      <c r="D608" s="244"/>
      <c r="E608" s="244"/>
      <c r="F608" s="244"/>
      <c r="G608" s="244"/>
      <c r="H608" s="244"/>
      <c r="I608" s="244"/>
      <c r="J608" s="244"/>
      <c r="K608" s="244"/>
      <c r="L608" s="244"/>
      <c r="M608" s="244"/>
      <c r="N608" s="244"/>
      <c r="O608" s="244"/>
      <c r="P608" s="244"/>
      <c r="Q608" s="244"/>
      <c r="R608" s="244"/>
      <c r="S608" s="244"/>
      <c r="T608" s="244"/>
      <c r="U608" s="244"/>
      <c r="V608" s="244"/>
      <c r="W608" s="244"/>
      <c r="X608" s="244"/>
      <c r="Y608" s="244"/>
      <c r="Z608" s="244"/>
      <c r="AA608" s="244"/>
      <c r="AB608" s="244"/>
      <c r="AC608" s="244"/>
      <c r="AD608" s="244"/>
      <c r="AE608" s="244"/>
      <c r="AF608" s="244"/>
      <c r="AG608" s="244"/>
      <c r="AH608" s="244"/>
      <c r="BZ608" s="244"/>
      <c r="CA608" s="244"/>
      <c r="CB608" s="244"/>
      <c r="CC608" s="244"/>
      <c r="CD608" s="244"/>
    </row>
    <row r="609" spans="1:82" s="253" customFormat="1" x14ac:dyDescent="0.2">
      <c r="A609" s="244"/>
      <c r="B609" s="244"/>
      <c r="C609" s="244"/>
      <c r="D609" s="244"/>
      <c r="E609" s="244"/>
      <c r="F609" s="244"/>
      <c r="G609" s="244"/>
      <c r="H609" s="244"/>
      <c r="I609" s="244"/>
      <c r="J609" s="244"/>
      <c r="K609" s="244"/>
      <c r="L609" s="244"/>
      <c r="M609" s="244"/>
      <c r="N609" s="244"/>
      <c r="O609" s="244"/>
      <c r="P609" s="244"/>
      <c r="Q609" s="244"/>
      <c r="R609" s="244"/>
      <c r="S609" s="244"/>
      <c r="T609" s="244"/>
      <c r="U609" s="244"/>
      <c r="V609" s="244"/>
      <c r="W609" s="244"/>
      <c r="X609" s="244"/>
      <c r="Y609" s="244"/>
      <c r="Z609" s="244"/>
      <c r="AA609" s="244"/>
      <c r="AB609" s="244"/>
      <c r="AC609" s="244"/>
      <c r="AD609" s="244"/>
      <c r="AE609" s="244"/>
      <c r="AF609" s="244"/>
      <c r="AG609" s="244"/>
      <c r="AH609" s="244"/>
      <c r="BZ609" s="244"/>
      <c r="CA609" s="244"/>
      <c r="CB609" s="244"/>
      <c r="CC609" s="244"/>
      <c r="CD609" s="244"/>
    </row>
    <row r="610" spans="1:82" s="253" customFormat="1" x14ac:dyDescent="0.2">
      <c r="A610" s="244"/>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c r="AA610" s="244"/>
      <c r="AB610" s="244"/>
      <c r="AC610" s="244"/>
      <c r="AD610" s="244"/>
      <c r="AE610" s="244"/>
      <c r="AF610" s="244"/>
      <c r="AG610" s="244"/>
      <c r="AH610" s="244"/>
      <c r="BZ610" s="244"/>
      <c r="CA610" s="244"/>
      <c r="CB610" s="244"/>
      <c r="CC610" s="244"/>
      <c r="CD610" s="244"/>
    </row>
    <row r="611" spans="1:82" s="253" customFormat="1" x14ac:dyDescent="0.2">
      <c r="A611" s="244"/>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244"/>
      <c r="AA611" s="244"/>
      <c r="AB611" s="244"/>
      <c r="AC611" s="244"/>
      <c r="AD611" s="244"/>
      <c r="AE611" s="244"/>
      <c r="AF611" s="244"/>
      <c r="AG611" s="244"/>
      <c r="AH611" s="244"/>
      <c r="BZ611" s="244"/>
      <c r="CA611" s="244"/>
      <c r="CB611" s="244"/>
      <c r="CC611" s="244"/>
      <c r="CD611" s="244"/>
    </row>
  </sheetData>
  <hyperlinks>
    <hyperlink ref="B1" location="'Assumptions Summary'!A1" display="Go to Assumptions Summary" xr:uid="{EEC7FB56-09AC-4ED0-BB8A-7C3C26293313}"/>
  </hyperlink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00A93-0490-4778-A826-7243DFD26E9D}">
  <sheetPr>
    <tabColor theme="2" tint="0.79998168889431442"/>
  </sheetPr>
  <dimension ref="A1:BX36"/>
  <sheetViews>
    <sheetView showGridLines="0" workbookViewId="0"/>
  </sheetViews>
  <sheetFormatPr defaultColWidth="8.625" defaultRowHeight="14.25" x14ac:dyDescent="0.2"/>
  <cols>
    <col min="1" max="1" width="3.625" style="244" customWidth="1"/>
    <col min="2" max="2" width="26.25" style="244" customWidth="1"/>
    <col min="3" max="5" width="10.625" style="244" customWidth="1"/>
    <col min="6" max="33" width="9.75" style="244" customWidth="1"/>
    <col min="34" max="37" width="9.75" style="253" customWidth="1"/>
    <col min="38" max="38" width="3" style="253" customWidth="1"/>
    <col min="39" max="76" width="8.625" style="253"/>
    <col min="77" max="16384" width="8.625" style="244"/>
  </cols>
  <sheetData>
    <row r="1" spans="1:38" s="253" customFormat="1" ht="12.75" x14ac:dyDescent="0.2">
      <c r="A1" s="248"/>
      <c r="B1" s="292" t="s">
        <v>1127</v>
      </c>
      <c r="C1" s="248"/>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row>
    <row r="2" spans="1:38" s="253" customFormat="1" ht="20.25" thickBot="1" x14ac:dyDescent="0.35">
      <c r="A2" s="248"/>
      <c r="B2" s="249" t="s">
        <v>1253</v>
      </c>
      <c r="C2" s="249"/>
      <c r="D2" s="249"/>
      <c r="E2" s="249"/>
      <c r="F2" s="249"/>
      <c r="G2" s="249"/>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row>
    <row r="3" spans="1:38" s="253" customFormat="1" ht="13.5" thickTop="1" x14ac:dyDescent="0.2">
      <c r="A3" s="248"/>
      <c r="B3" s="254" t="s">
        <v>1254</v>
      </c>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row>
    <row r="4" spans="1:38" s="253" customFormat="1" ht="12.75" x14ac:dyDescent="0.2">
      <c r="A4" s="248"/>
      <c r="B4" s="254" t="s">
        <v>1285</v>
      </c>
      <c r="C4" s="248"/>
      <c r="D4" s="248"/>
      <c r="E4" s="248"/>
      <c r="F4" s="248"/>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row>
    <row r="5" spans="1:38" s="253" customFormat="1" ht="13.5" thickBot="1" x14ac:dyDescent="0.25">
      <c r="A5" s="248"/>
      <c r="B5" s="254" t="s">
        <v>1148</v>
      </c>
      <c r="C5" s="248"/>
      <c r="D5" s="248"/>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row>
    <row r="6" spans="1:38" s="253" customFormat="1" ht="29.25" thickBot="1" x14ac:dyDescent="0.25">
      <c r="A6" s="248"/>
      <c r="B6" s="250" t="s">
        <v>1020</v>
      </c>
      <c r="C6" s="246" t="s">
        <v>274</v>
      </c>
      <c r="D6" s="246" t="s">
        <v>871</v>
      </c>
      <c r="E6" s="246" t="s">
        <v>980</v>
      </c>
      <c r="F6" s="246" t="s">
        <v>2</v>
      </c>
      <c r="G6" s="246" t="s">
        <v>3</v>
      </c>
      <c r="H6" s="246" t="s">
        <v>4</v>
      </c>
      <c r="I6" s="246" t="s">
        <v>5</v>
      </c>
      <c r="J6" s="246" t="s">
        <v>6</v>
      </c>
      <c r="K6" s="246" t="s">
        <v>7</v>
      </c>
      <c r="L6" s="246" t="s">
        <v>8</v>
      </c>
      <c r="M6" s="246" t="s">
        <v>9</v>
      </c>
      <c r="N6" s="246" t="s">
        <v>10</v>
      </c>
      <c r="O6" s="246" t="s">
        <v>11</v>
      </c>
      <c r="P6" s="246" t="s">
        <v>12</v>
      </c>
      <c r="Q6" s="246" t="s">
        <v>0</v>
      </c>
      <c r="R6" s="246" t="s">
        <v>18</v>
      </c>
      <c r="S6" s="246" t="s">
        <v>19</v>
      </c>
      <c r="T6" s="246" t="s">
        <v>20</v>
      </c>
      <c r="U6" s="246" t="s">
        <v>21</v>
      </c>
      <c r="V6" s="246" t="s">
        <v>22</v>
      </c>
      <c r="W6" s="246" t="s">
        <v>23</v>
      </c>
      <c r="X6" s="246" t="s">
        <v>24</v>
      </c>
      <c r="Y6" s="246" t="s">
        <v>25</v>
      </c>
      <c r="Z6" s="246" t="s">
        <v>26</v>
      </c>
      <c r="AA6" s="246" t="s">
        <v>27</v>
      </c>
      <c r="AB6" s="246" t="s">
        <v>28</v>
      </c>
      <c r="AC6" s="246" t="s">
        <v>29</v>
      </c>
      <c r="AD6" s="246" t="s">
        <v>30</v>
      </c>
      <c r="AE6" s="246" t="s">
        <v>31</v>
      </c>
      <c r="AF6" s="246" t="s">
        <v>32</v>
      </c>
      <c r="AG6" s="246" t="s">
        <v>33</v>
      </c>
      <c r="AH6" s="246" t="s">
        <v>34</v>
      </c>
      <c r="AI6" s="246" t="s">
        <v>35</v>
      </c>
      <c r="AJ6" s="246" t="s">
        <v>36</v>
      </c>
      <c r="AK6" s="246" t="s">
        <v>37</v>
      </c>
      <c r="AL6" s="248"/>
    </row>
    <row r="7" spans="1:38" s="253" customFormat="1" ht="16.5" customHeight="1" thickBot="1" x14ac:dyDescent="0.25">
      <c r="A7" s="248"/>
      <c r="B7" s="247" t="s">
        <v>875</v>
      </c>
      <c r="C7" s="247" t="s">
        <v>447</v>
      </c>
      <c r="D7" s="247" t="s">
        <v>811</v>
      </c>
      <c r="E7" s="247" t="s">
        <v>981</v>
      </c>
      <c r="F7" s="252">
        <v>1496.55744741737</v>
      </c>
      <c r="G7" s="252">
        <v>1408.4040635284018</v>
      </c>
      <c r="H7" s="252">
        <v>1363.3023322363713</v>
      </c>
      <c r="I7" s="252">
        <v>1305.9001287737874</v>
      </c>
      <c r="J7" s="252">
        <v>1250.5480040062955</v>
      </c>
      <c r="K7" s="252">
        <v>1193.1458005437114</v>
      </c>
      <c r="L7" s="252">
        <v>1127.5432823007584</v>
      </c>
      <c r="M7" s="252">
        <v>1074.2412362283587</v>
      </c>
      <c r="N7" s="252">
        <v>1035.2897410216056</v>
      </c>
      <c r="O7" s="252">
        <v>1010.6887966804978</v>
      </c>
      <c r="P7" s="252">
        <v>996.33824581485192</v>
      </c>
      <c r="Q7" s="252">
        <v>959.43682930319073</v>
      </c>
      <c r="R7" s="252">
        <v>959.43682930319073</v>
      </c>
      <c r="S7" s="252">
        <v>959.43682930319073</v>
      </c>
      <c r="T7" s="252">
        <v>957.3867506080984</v>
      </c>
      <c r="U7" s="252">
        <v>957.3867506080984</v>
      </c>
      <c r="V7" s="252">
        <v>957.3867506080984</v>
      </c>
      <c r="W7" s="252">
        <v>955.33667191300606</v>
      </c>
      <c r="X7" s="252">
        <v>955.33667191300606</v>
      </c>
      <c r="Y7" s="252">
        <v>955.33667191300606</v>
      </c>
      <c r="Z7" s="252">
        <v>943.03619974245237</v>
      </c>
      <c r="AA7" s="252">
        <v>926.63557018171412</v>
      </c>
      <c r="AB7" s="252">
        <v>926.63557018171412</v>
      </c>
      <c r="AC7" s="252">
        <v>926.63557018171412</v>
      </c>
      <c r="AD7" s="252">
        <v>926.63557018171412</v>
      </c>
      <c r="AE7" s="252">
        <v>926.63557018171412</v>
      </c>
      <c r="AF7" s="252">
        <v>926.63557018171412</v>
      </c>
      <c r="AG7" s="252">
        <v>924.58549148662189</v>
      </c>
      <c r="AH7" s="252">
        <v>924.58549148662189</v>
      </c>
      <c r="AI7" s="252">
        <v>924.58549148662189</v>
      </c>
      <c r="AJ7" s="252">
        <v>924.58549148662189</v>
      </c>
      <c r="AK7" s="252">
        <v>924.58549148662189</v>
      </c>
      <c r="AL7" s="248"/>
    </row>
    <row r="8" spans="1:38" s="253" customFormat="1" ht="15" thickBot="1" x14ac:dyDescent="0.25">
      <c r="A8" s="248"/>
      <c r="B8" s="247" t="s">
        <v>875</v>
      </c>
      <c r="C8" s="247" t="s">
        <v>199</v>
      </c>
      <c r="D8" s="247" t="s">
        <v>814</v>
      </c>
      <c r="E8" s="247" t="s">
        <v>981</v>
      </c>
      <c r="F8" s="251">
        <v>1525.8034053512665</v>
      </c>
      <c r="G8" s="251">
        <v>1435.9273143511234</v>
      </c>
      <c r="H8" s="251">
        <v>1389.9441980254687</v>
      </c>
      <c r="I8" s="251">
        <v>1331.4202317928175</v>
      </c>
      <c r="J8" s="251">
        <v>1274.9864072113321</v>
      </c>
      <c r="K8" s="251">
        <v>1216.4624409786809</v>
      </c>
      <c r="L8" s="251">
        <v>1149.577908141365</v>
      </c>
      <c r="M8" s="251">
        <v>1095.2342252110461</v>
      </c>
      <c r="N8" s="251">
        <v>1055.5215338388898</v>
      </c>
      <c r="O8" s="251">
        <v>1030.4398340248963</v>
      </c>
      <c r="P8" s="251">
        <v>1015.8088424667335</v>
      </c>
      <c r="Q8" s="251">
        <v>978.18629274574346</v>
      </c>
      <c r="R8" s="251">
        <v>978.18629274574346</v>
      </c>
      <c r="S8" s="251">
        <v>978.18629274574346</v>
      </c>
      <c r="T8" s="251">
        <v>976.09615109457729</v>
      </c>
      <c r="U8" s="251">
        <v>976.09615109457729</v>
      </c>
      <c r="V8" s="251">
        <v>976.09615109457729</v>
      </c>
      <c r="W8" s="251">
        <v>974.00600944341113</v>
      </c>
      <c r="X8" s="251">
        <v>974.00600944341113</v>
      </c>
      <c r="Y8" s="251">
        <v>974.00600944341113</v>
      </c>
      <c r="Z8" s="251">
        <v>961.46515953641449</v>
      </c>
      <c r="AA8" s="251">
        <v>944.74402632708552</v>
      </c>
      <c r="AB8" s="251">
        <v>944.74402632708552</v>
      </c>
      <c r="AC8" s="251">
        <v>944.74402632708552</v>
      </c>
      <c r="AD8" s="251">
        <v>944.74402632708552</v>
      </c>
      <c r="AE8" s="251">
        <v>944.74402632708552</v>
      </c>
      <c r="AF8" s="251">
        <v>944.74402632708552</v>
      </c>
      <c r="AG8" s="251">
        <v>942.65388467591947</v>
      </c>
      <c r="AH8" s="251">
        <v>942.65388467591947</v>
      </c>
      <c r="AI8" s="251">
        <v>942.65388467591947</v>
      </c>
      <c r="AJ8" s="251">
        <v>942.65388467591947</v>
      </c>
      <c r="AK8" s="251">
        <v>942.65388467591947</v>
      </c>
      <c r="AL8" s="248"/>
    </row>
    <row r="9" spans="1:38" s="253" customFormat="1" ht="15" thickBot="1" x14ac:dyDescent="0.25">
      <c r="A9" s="248"/>
      <c r="B9" s="247" t="s">
        <v>875</v>
      </c>
      <c r="C9" s="247" t="s">
        <v>200</v>
      </c>
      <c r="D9" s="247" t="s">
        <v>1019</v>
      </c>
      <c r="E9" s="247" t="s">
        <v>981</v>
      </c>
      <c r="F9" s="252">
        <v>1467.3114894834741</v>
      </c>
      <c r="G9" s="252">
        <v>1380.8808127056805</v>
      </c>
      <c r="H9" s="252">
        <v>1336.6604664472743</v>
      </c>
      <c r="I9" s="252">
        <v>1280.3800257547575</v>
      </c>
      <c r="J9" s="252">
        <v>1226.1096008012591</v>
      </c>
      <c r="K9" s="252">
        <v>1169.8291601087424</v>
      </c>
      <c r="L9" s="252">
        <v>1105.5086564601518</v>
      </c>
      <c r="M9" s="252">
        <v>1053.2482472456718</v>
      </c>
      <c r="N9" s="252">
        <v>1015.0579482043212</v>
      </c>
      <c r="O9" s="252">
        <v>990.93775933609959</v>
      </c>
      <c r="P9" s="252">
        <v>976.86764916297045</v>
      </c>
      <c r="Q9" s="252">
        <v>940.68736586063812</v>
      </c>
      <c r="R9" s="252">
        <v>940.68736586063812</v>
      </c>
      <c r="S9" s="252">
        <v>940.68736586063812</v>
      </c>
      <c r="T9" s="252">
        <v>938.67735012161972</v>
      </c>
      <c r="U9" s="252">
        <v>938.67735012161972</v>
      </c>
      <c r="V9" s="252">
        <v>938.67735012161972</v>
      </c>
      <c r="W9" s="252">
        <v>936.66733438260121</v>
      </c>
      <c r="X9" s="252">
        <v>936.66733438260121</v>
      </c>
      <c r="Y9" s="252">
        <v>936.66733438260121</v>
      </c>
      <c r="Z9" s="252">
        <v>924.60723994849047</v>
      </c>
      <c r="AA9" s="252">
        <v>908.52711403634282</v>
      </c>
      <c r="AB9" s="252">
        <v>908.52711403634282</v>
      </c>
      <c r="AC9" s="252">
        <v>908.52711403634282</v>
      </c>
      <c r="AD9" s="252">
        <v>908.52711403634282</v>
      </c>
      <c r="AE9" s="252">
        <v>908.52711403634282</v>
      </c>
      <c r="AF9" s="252">
        <v>908.52711403634282</v>
      </c>
      <c r="AG9" s="252">
        <v>906.51709829732454</v>
      </c>
      <c r="AH9" s="252">
        <v>906.51709829732454</v>
      </c>
      <c r="AI9" s="252">
        <v>906.51709829732454</v>
      </c>
      <c r="AJ9" s="252">
        <v>906.51709829732454</v>
      </c>
      <c r="AK9" s="252">
        <v>906.51709829732454</v>
      </c>
      <c r="AL9" s="248"/>
    </row>
    <row r="10" spans="1:38" s="253" customFormat="1" ht="15" thickBot="1" x14ac:dyDescent="0.25">
      <c r="A10" s="248"/>
      <c r="B10" s="247" t="s">
        <v>875</v>
      </c>
      <c r="C10" s="247" t="s">
        <v>327</v>
      </c>
      <c r="D10" s="247" t="s">
        <v>826</v>
      </c>
      <c r="E10" s="247" t="s">
        <v>981</v>
      </c>
      <c r="F10" s="251">
        <v>1485.5902131921591</v>
      </c>
      <c r="G10" s="251">
        <v>1398.0828444698814</v>
      </c>
      <c r="H10" s="251">
        <v>1353.3116325654601</v>
      </c>
      <c r="I10" s="251">
        <v>1296.3300901416512</v>
      </c>
      <c r="J10" s="251">
        <v>1241.383602804407</v>
      </c>
      <c r="K10" s="251">
        <v>1184.4020603805982</v>
      </c>
      <c r="L10" s="251">
        <v>1119.2802976105309</v>
      </c>
      <c r="M10" s="251">
        <v>1066.3688653598513</v>
      </c>
      <c r="N10" s="251">
        <v>1027.7028187151238</v>
      </c>
      <c r="O10" s="251">
        <v>1003.2821576763486</v>
      </c>
      <c r="P10" s="251">
        <v>989.0367720703963</v>
      </c>
      <c r="Q10" s="251">
        <v>952.40578051223349</v>
      </c>
      <c r="R10" s="251">
        <v>952.40578051223349</v>
      </c>
      <c r="S10" s="251">
        <v>952.40578051223349</v>
      </c>
      <c r="T10" s="251">
        <v>950.37072542566887</v>
      </c>
      <c r="U10" s="251">
        <v>950.37072542566887</v>
      </c>
      <c r="V10" s="251">
        <v>950.37072542566887</v>
      </c>
      <c r="W10" s="251">
        <v>948.33567033910435</v>
      </c>
      <c r="X10" s="251">
        <v>948.33567033910435</v>
      </c>
      <c r="Y10" s="251">
        <v>948.33567033910435</v>
      </c>
      <c r="Z10" s="251">
        <v>936.12533981971671</v>
      </c>
      <c r="AA10" s="251">
        <v>919.84489912719994</v>
      </c>
      <c r="AB10" s="251">
        <v>919.84489912719994</v>
      </c>
      <c r="AC10" s="251">
        <v>919.84489912719994</v>
      </c>
      <c r="AD10" s="251">
        <v>919.84489912719994</v>
      </c>
      <c r="AE10" s="251">
        <v>919.84489912719994</v>
      </c>
      <c r="AF10" s="251">
        <v>919.84489912719994</v>
      </c>
      <c r="AG10" s="251">
        <v>917.80984404063543</v>
      </c>
      <c r="AH10" s="251">
        <v>917.80984404063543</v>
      </c>
      <c r="AI10" s="251">
        <v>917.80984404063543</v>
      </c>
      <c r="AJ10" s="251">
        <v>917.80984404063543</v>
      </c>
      <c r="AK10" s="251">
        <v>917.80984404063543</v>
      </c>
      <c r="AL10" s="248"/>
    </row>
    <row r="11" spans="1:38" s="253" customFormat="1" ht="15" thickBot="1" x14ac:dyDescent="0.25">
      <c r="A11" s="248"/>
      <c r="B11" s="247" t="s">
        <v>875</v>
      </c>
      <c r="C11" s="247" t="s">
        <v>326</v>
      </c>
      <c r="D11" s="247" t="s">
        <v>808</v>
      </c>
      <c r="E11" s="247" t="s">
        <v>981</v>
      </c>
      <c r="F11" s="252">
        <v>1460</v>
      </c>
      <c r="G11" s="252">
        <v>1374</v>
      </c>
      <c r="H11" s="252">
        <v>1330</v>
      </c>
      <c r="I11" s="252">
        <v>1274</v>
      </c>
      <c r="J11" s="252">
        <v>1220</v>
      </c>
      <c r="K11" s="252">
        <v>1164</v>
      </c>
      <c r="L11" s="252">
        <v>1100</v>
      </c>
      <c r="M11" s="252">
        <v>1048</v>
      </c>
      <c r="N11" s="252">
        <v>1010.0000000000001</v>
      </c>
      <c r="O11" s="252">
        <v>986</v>
      </c>
      <c r="P11" s="252">
        <v>972</v>
      </c>
      <c r="Q11" s="252">
        <v>936</v>
      </c>
      <c r="R11" s="252">
        <v>936</v>
      </c>
      <c r="S11" s="252">
        <v>936</v>
      </c>
      <c r="T11" s="252">
        <v>934</v>
      </c>
      <c r="U11" s="252">
        <v>934</v>
      </c>
      <c r="V11" s="252">
        <v>934</v>
      </c>
      <c r="W11" s="252">
        <v>932</v>
      </c>
      <c r="X11" s="252">
        <v>932</v>
      </c>
      <c r="Y11" s="252">
        <v>932</v>
      </c>
      <c r="Z11" s="252">
        <v>920</v>
      </c>
      <c r="AA11" s="252">
        <v>904</v>
      </c>
      <c r="AB11" s="252">
        <v>904</v>
      </c>
      <c r="AC11" s="252">
        <v>904</v>
      </c>
      <c r="AD11" s="252">
        <v>904</v>
      </c>
      <c r="AE11" s="252">
        <v>904</v>
      </c>
      <c r="AF11" s="252">
        <v>904</v>
      </c>
      <c r="AG11" s="252">
        <v>902.00000000000011</v>
      </c>
      <c r="AH11" s="252">
        <v>902.00000000000011</v>
      </c>
      <c r="AI11" s="252">
        <v>902.00000000000011</v>
      </c>
      <c r="AJ11" s="252">
        <v>902.00000000000011</v>
      </c>
      <c r="AK11" s="252">
        <v>902.00000000000011</v>
      </c>
      <c r="AL11" s="248"/>
    </row>
    <row r="12" spans="1:38" s="253" customFormat="1" ht="15" thickBot="1" x14ac:dyDescent="0.25">
      <c r="A12" s="248"/>
      <c r="B12" s="250" t="s">
        <v>982</v>
      </c>
      <c r="C12" s="250" t="s">
        <v>982</v>
      </c>
      <c r="D12" s="250" t="s">
        <v>982</v>
      </c>
      <c r="E12" s="250" t="s">
        <v>982</v>
      </c>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48"/>
    </row>
    <row r="13" spans="1:38" s="253" customFormat="1" ht="15" thickBot="1" x14ac:dyDescent="0.25">
      <c r="A13" s="248"/>
      <c r="B13" s="247" t="s">
        <v>876</v>
      </c>
      <c r="C13" s="247" t="s">
        <v>199</v>
      </c>
      <c r="D13" s="247" t="s">
        <v>199</v>
      </c>
      <c r="E13" s="247" t="s">
        <v>981</v>
      </c>
      <c r="F13" s="252">
        <v>1575.5179012345677</v>
      </c>
      <c r="G13" s="252">
        <v>1574.2027777777778</v>
      </c>
      <c r="H13" s="252">
        <v>1571.5725308641975</v>
      </c>
      <c r="I13" s="252">
        <v>1568.9422839506171</v>
      </c>
      <c r="J13" s="252">
        <v>1567.627160493827</v>
      </c>
      <c r="K13" s="252">
        <v>1564.9969135802469</v>
      </c>
      <c r="L13" s="252">
        <v>1563.6817901234567</v>
      </c>
      <c r="M13" s="252">
        <v>1561.0515432098764</v>
      </c>
      <c r="N13" s="252">
        <v>1558.4212962962963</v>
      </c>
      <c r="O13" s="252">
        <v>1557.1061728395061</v>
      </c>
      <c r="P13" s="252">
        <v>1554.4759259259258</v>
      </c>
      <c r="Q13" s="252">
        <v>1551.8456790123455</v>
      </c>
      <c r="R13" s="252">
        <v>1550.5305555555556</v>
      </c>
      <c r="S13" s="252">
        <v>1547.9003086419752</v>
      </c>
      <c r="T13" s="252">
        <v>1546.5851851851851</v>
      </c>
      <c r="U13" s="252">
        <v>1543.954938271605</v>
      </c>
      <c r="V13" s="252">
        <v>1541.3246913580247</v>
      </c>
      <c r="W13" s="252">
        <v>1540.0095679012345</v>
      </c>
      <c r="X13" s="252">
        <v>1537.3793209876542</v>
      </c>
      <c r="Y13" s="252">
        <v>1536.0641975308642</v>
      </c>
      <c r="Z13" s="252">
        <v>1533.4339506172839</v>
      </c>
      <c r="AA13" s="252">
        <v>1530.8037037037036</v>
      </c>
      <c r="AB13" s="252">
        <v>1529.4885802469134</v>
      </c>
      <c r="AC13" s="252">
        <v>1526.8583333333333</v>
      </c>
      <c r="AD13" s="252">
        <v>1525.5432098765432</v>
      </c>
      <c r="AE13" s="252">
        <v>1522.9129629629629</v>
      </c>
      <c r="AF13" s="252">
        <v>1520.2827160493828</v>
      </c>
      <c r="AG13" s="252">
        <v>1518.9675925925926</v>
      </c>
      <c r="AH13" s="252">
        <v>1516.3373456790123</v>
      </c>
      <c r="AI13" s="252">
        <v>1515.0222222222221</v>
      </c>
      <c r="AJ13" s="252">
        <v>1512.391975308642</v>
      </c>
      <c r="AK13" s="252">
        <v>1511.0768518518519</v>
      </c>
      <c r="AL13" s="248"/>
    </row>
    <row r="14" spans="1:38" s="253" customFormat="1" ht="15" thickBot="1" x14ac:dyDescent="0.25">
      <c r="A14" s="248"/>
      <c r="B14" s="247" t="s">
        <v>876</v>
      </c>
      <c r="C14" s="247" t="s">
        <v>447</v>
      </c>
      <c r="D14" s="247" t="s">
        <v>447</v>
      </c>
      <c r="E14" s="247" t="s">
        <v>981</v>
      </c>
      <c r="F14" s="251">
        <v>1527.45</v>
      </c>
      <c r="G14" s="251">
        <v>1526.1750000000002</v>
      </c>
      <c r="H14" s="251">
        <v>1523.625</v>
      </c>
      <c r="I14" s="251">
        <v>1521.075</v>
      </c>
      <c r="J14" s="251">
        <v>1519.8</v>
      </c>
      <c r="K14" s="251">
        <v>1517.25</v>
      </c>
      <c r="L14" s="251">
        <v>1515.9749999999999</v>
      </c>
      <c r="M14" s="251">
        <v>1513.425</v>
      </c>
      <c r="N14" s="251">
        <v>1510.875</v>
      </c>
      <c r="O14" s="251">
        <v>1509.6000000000001</v>
      </c>
      <c r="P14" s="251">
        <v>1507.05</v>
      </c>
      <c r="Q14" s="251">
        <v>1504.5</v>
      </c>
      <c r="R14" s="251">
        <v>1503.2250000000001</v>
      </c>
      <c r="S14" s="251">
        <v>1500.675</v>
      </c>
      <c r="T14" s="251">
        <v>1499.3999999999999</v>
      </c>
      <c r="U14" s="251">
        <v>1496.8500000000001</v>
      </c>
      <c r="V14" s="251">
        <v>1494.3</v>
      </c>
      <c r="W14" s="251">
        <v>1493.0250000000001</v>
      </c>
      <c r="X14" s="251">
        <v>1490.4749999999999</v>
      </c>
      <c r="Y14" s="251">
        <v>1489.2</v>
      </c>
      <c r="Z14" s="251">
        <v>1486.65</v>
      </c>
      <c r="AA14" s="251">
        <v>1484.1</v>
      </c>
      <c r="AB14" s="251">
        <v>1482.8249999999998</v>
      </c>
      <c r="AC14" s="251">
        <v>1480.2750000000001</v>
      </c>
      <c r="AD14" s="251">
        <v>1479</v>
      </c>
      <c r="AE14" s="251">
        <v>1476.45</v>
      </c>
      <c r="AF14" s="251">
        <v>1473.9</v>
      </c>
      <c r="AG14" s="251">
        <v>1472.625</v>
      </c>
      <c r="AH14" s="251">
        <v>1470.075</v>
      </c>
      <c r="AI14" s="251">
        <v>1468.8</v>
      </c>
      <c r="AJ14" s="251">
        <v>1466.25</v>
      </c>
      <c r="AK14" s="251">
        <v>1464.9750000000001</v>
      </c>
      <c r="AL14" s="248"/>
    </row>
    <row r="15" spans="1:38" s="253" customFormat="1" ht="15" thickBot="1" x14ac:dyDescent="0.25">
      <c r="A15" s="248"/>
      <c r="B15" s="247" t="s">
        <v>876</v>
      </c>
      <c r="C15" s="247" t="s">
        <v>200</v>
      </c>
      <c r="D15" s="247" t="s">
        <v>200</v>
      </c>
      <c r="E15" s="247" t="s">
        <v>981</v>
      </c>
      <c r="F15" s="252">
        <v>1926.7833333333333</v>
      </c>
      <c r="G15" s="252">
        <v>1925.1750000000002</v>
      </c>
      <c r="H15" s="252">
        <v>1921.9583333333333</v>
      </c>
      <c r="I15" s="252">
        <v>1918.7416666666666</v>
      </c>
      <c r="J15" s="252">
        <v>1917.1333333333332</v>
      </c>
      <c r="K15" s="252">
        <v>1913.9166666666667</v>
      </c>
      <c r="L15" s="252">
        <v>1912.3083333333334</v>
      </c>
      <c r="M15" s="252">
        <v>1909.0916666666667</v>
      </c>
      <c r="N15" s="252">
        <v>1905.875</v>
      </c>
      <c r="O15" s="252">
        <v>1904.2666666666667</v>
      </c>
      <c r="P15" s="252">
        <v>1901.05</v>
      </c>
      <c r="Q15" s="252">
        <v>1897.8333333333333</v>
      </c>
      <c r="R15" s="252">
        <v>1896.2250000000001</v>
      </c>
      <c r="S15" s="252">
        <v>1893.0083333333334</v>
      </c>
      <c r="T15" s="252">
        <v>1891.3999999999999</v>
      </c>
      <c r="U15" s="252">
        <v>1888.1833333333334</v>
      </c>
      <c r="V15" s="252">
        <v>1884.9666666666667</v>
      </c>
      <c r="W15" s="252">
        <v>1883.3583333333333</v>
      </c>
      <c r="X15" s="252">
        <v>1880.1416666666667</v>
      </c>
      <c r="Y15" s="252">
        <v>1878.5333333333335</v>
      </c>
      <c r="Z15" s="252">
        <v>1875.3166666666666</v>
      </c>
      <c r="AA15" s="252">
        <v>1872.1</v>
      </c>
      <c r="AB15" s="252">
        <v>1870.4916666666666</v>
      </c>
      <c r="AC15" s="252">
        <v>1867.2750000000001</v>
      </c>
      <c r="AD15" s="252">
        <v>1865.6666666666667</v>
      </c>
      <c r="AE15" s="252">
        <v>1862.45</v>
      </c>
      <c r="AF15" s="252">
        <v>1859.2333333333333</v>
      </c>
      <c r="AG15" s="252">
        <v>1857.625</v>
      </c>
      <c r="AH15" s="252">
        <v>1854.4083333333333</v>
      </c>
      <c r="AI15" s="252">
        <v>1852.8</v>
      </c>
      <c r="AJ15" s="252">
        <v>1849.5833333333335</v>
      </c>
      <c r="AK15" s="252">
        <v>1847.9750000000001</v>
      </c>
      <c r="AL15" s="248"/>
    </row>
    <row r="16" spans="1:38" s="253" customFormat="1" ht="15" thickBot="1" x14ac:dyDescent="0.25">
      <c r="A16" s="248"/>
      <c r="B16" s="247" t="s">
        <v>876</v>
      </c>
      <c r="C16" s="247" t="s">
        <v>327</v>
      </c>
      <c r="D16" s="247" t="s">
        <v>327</v>
      </c>
      <c r="E16" s="247" t="s">
        <v>981</v>
      </c>
      <c r="F16" s="251">
        <v>1158.0666666666664</v>
      </c>
      <c r="G16" s="251">
        <v>1157.0999999999999</v>
      </c>
      <c r="H16" s="251">
        <v>1155.1666666666665</v>
      </c>
      <c r="I16" s="251">
        <v>1153.2333333333331</v>
      </c>
      <c r="J16" s="251">
        <v>1152.2666666666664</v>
      </c>
      <c r="K16" s="251">
        <v>1150.333333333333</v>
      </c>
      <c r="L16" s="251">
        <v>1149.3666666666666</v>
      </c>
      <c r="M16" s="251">
        <v>1147.4333333333332</v>
      </c>
      <c r="N16" s="251">
        <v>1145.4999999999998</v>
      </c>
      <c r="O16" s="251">
        <v>1144.5333333333331</v>
      </c>
      <c r="P16" s="251">
        <v>1142.5999999999997</v>
      </c>
      <c r="Q16" s="251">
        <v>1140.6666666666663</v>
      </c>
      <c r="R16" s="251">
        <v>1139.6999999999998</v>
      </c>
      <c r="S16" s="251">
        <v>1137.7666666666664</v>
      </c>
      <c r="T16" s="251">
        <v>1136.7999999999997</v>
      </c>
      <c r="U16" s="251">
        <v>1134.8666666666666</v>
      </c>
      <c r="V16" s="251">
        <v>1132.9333333333332</v>
      </c>
      <c r="W16" s="251">
        <v>1131.9666666666665</v>
      </c>
      <c r="X16" s="251">
        <v>1130.0333333333331</v>
      </c>
      <c r="Y16" s="251">
        <v>1129.0666666666666</v>
      </c>
      <c r="Z16" s="251">
        <v>1127.1333333333332</v>
      </c>
      <c r="AA16" s="251">
        <v>1125.1999999999998</v>
      </c>
      <c r="AB16" s="251">
        <v>1124.2333333333331</v>
      </c>
      <c r="AC16" s="251">
        <v>1122.2999999999997</v>
      </c>
      <c r="AD16" s="251">
        <v>1121.333333333333</v>
      </c>
      <c r="AE16" s="251">
        <v>1119.3999999999996</v>
      </c>
      <c r="AF16" s="251">
        <v>1117.4666666666665</v>
      </c>
      <c r="AG16" s="251">
        <v>1116.4999999999998</v>
      </c>
      <c r="AH16" s="251">
        <v>1114.5666666666664</v>
      </c>
      <c r="AI16" s="251">
        <v>1113.5999999999997</v>
      </c>
      <c r="AJ16" s="251">
        <v>1111.6666666666665</v>
      </c>
      <c r="AK16" s="251">
        <v>1110.6999999999998</v>
      </c>
      <c r="AL16" s="248"/>
    </row>
    <row r="17" spans="1:38" s="253" customFormat="1" ht="15" thickBot="1" x14ac:dyDescent="0.25">
      <c r="A17" s="248"/>
      <c r="B17" s="247" t="s">
        <v>876</v>
      </c>
      <c r="C17" s="247" t="s">
        <v>326</v>
      </c>
      <c r="D17" s="247" t="s">
        <v>326</v>
      </c>
      <c r="E17" s="247" t="s">
        <v>981</v>
      </c>
      <c r="F17" s="252">
        <v>1527.45</v>
      </c>
      <c r="G17" s="252">
        <v>1526.1750000000002</v>
      </c>
      <c r="H17" s="252">
        <v>1523.625</v>
      </c>
      <c r="I17" s="252">
        <v>1521.075</v>
      </c>
      <c r="J17" s="252">
        <v>1519.8</v>
      </c>
      <c r="K17" s="252">
        <v>1517.25</v>
      </c>
      <c r="L17" s="252">
        <v>1515.9749999999999</v>
      </c>
      <c r="M17" s="252">
        <v>1513.425</v>
      </c>
      <c r="N17" s="252">
        <v>1510.875</v>
      </c>
      <c r="O17" s="252">
        <v>1509.6000000000001</v>
      </c>
      <c r="P17" s="252">
        <v>1507.05</v>
      </c>
      <c r="Q17" s="252">
        <v>1504.5</v>
      </c>
      <c r="R17" s="252">
        <v>1503.2250000000001</v>
      </c>
      <c r="S17" s="252">
        <v>1500.675</v>
      </c>
      <c r="T17" s="252">
        <v>1499.3999999999999</v>
      </c>
      <c r="U17" s="252">
        <v>1496.8500000000001</v>
      </c>
      <c r="V17" s="252">
        <v>1494.3</v>
      </c>
      <c r="W17" s="252">
        <v>1493.0250000000001</v>
      </c>
      <c r="X17" s="252">
        <v>1490.4749999999999</v>
      </c>
      <c r="Y17" s="252">
        <v>1489.2</v>
      </c>
      <c r="Z17" s="252">
        <v>1486.65</v>
      </c>
      <c r="AA17" s="252">
        <v>1484.1</v>
      </c>
      <c r="AB17" s="252">
        <v>1482.8249999999998</v>
      </c>
      <c r="AC17" s="252">
        <v>1480.2750000000001</v>
      </c>
      <c r="AD17" s="252">
        <v>1479</v>
      </c>
      <c r="AE17" s="252">
        <v>1476.45</v>
      </c>
      <c r="AF17" s="252">
        <v>1473.9</v>
      </c>
      <c r="AG17" s="252">
        <v>1472.625</v>
      </c>
      <c r="AH17" s="252">
        <v>1470.075</v>
      </c>
      <c r="AI17" s="252">
        <v>1468.8</v>
      </c>
      <c r="AJ17" s="252">
        <v>1466.25</v>
      </c>
      <c r="AK17" s="252">
        <v>1464.9750000000001</v>
      </c>
      <c r="AL17" s="248"/>
    </row>
    <row r="18" spans="1:38" s="253" customFormat="1" ht="15" thickBot="1" x14ac:dyDescent="0.25">
      <c r="A18" s="248"/>
      <c r="B18" s="250" t="s">
        <v>982</v>
      </c>
      <c r="C18" s="250" t="s">
        <v>982</v>
      </c>
      <c r="D18" s="250" t="s">
        <v>982</v>
      </c>
      <c r="E18" s="250" t="s">
        <v>982</v>
      </c>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48"/>
    </row>
    <row r="19" spans="1:38" ht="15" thickBot="1" x14ac:dyDescent="0.25">
      <c r="A19" s="248"/>
      <c r="B19" s="247" t="s">
        <v>877</v>
      </c>
      <c r="C19" s="247" t="s">
        <v>199</v>
      </c>
      <c r="D19" s="247" t="s">
        <v>199</v>
      </c>
      <c r="E19" s="247" t="s">
        <v>981</v>
      </c>
      <c r="F19" s="252">
        <v>1802.285294117647</v>
      </c>
      <c r="G19" s="252">
        <v>1800.7808823529413</v>
      </c>
      <c r="H19" s="252">
        <v>1797.7720588235295</v>
      </c>
      <c r="I19" s="252">
        <v>1794.7632352941175</v>
      </c>
      <c r="J19" s="252">
        <v>1793.2588235294118</v>
      </c>
      <c r="K19" s="252">
        <v>1790.25</v>
      </c>
      <c r="L19" s="252">
        <v>1788.745588235294</v>
      </c>
      <c r="M19" s="252">
        <v>1785.7367647058823</v>
      </c>
      <c r="N19" s="252">
        <v>1782.7279411764707</v>
      </c>
      <c r="O19" s="252">
        <v>1781.2235294117647</v>
      </c>
      <c r="P19" s="252">
        <v>1778.214705882353</v>
      </c>
      <c r="Q19" s="252">
        <v>1775.205882352941</v>
      </c>
      <c r="R19" s="252">
        <v>1773.7014705882352</v>
      </c>
      <c r="S19" s="252">
        <v>1770.6926470588235</v>
      </c>
      <c r="T19" s="252">
        <v>1769.1882352941175</v>
      </c>
      <c r="U19" s="252">
        <v>1766.1794117647059</v>
      </c>
      <c r="V19" s="252">
        <v>1763.1705882352942</v>
      </c>
      <c r="W19" s="252">
        <v>1761.6661764705882</v>
      </c>
      <c r="X19" s="252">
        <v>1758.6573529411764</v>
      </c>
      <c r="Y19" s="252">
        <v>1757.1529411764707</v>
      </c>
      <c r="Z19" s="252">
        <v>1754.1441176470587</v>
      </c>
      <c r="AA19" s="252">
        <v>1751.1352941176469</v>
      </c>
      <c r="AB19" s="252">
        <v>1749.6308823529409</v>
      </c>
      <c r="AC19" s="252">
        <v>1746.6220588235294</v>
      </c>
      <c r="AD19" s="252">
        <v>1745.1176470588234</v>
      </c>
      <c r="AE19" s="252">
        <v>1742.1088235294117</v>
      </c>
      <c r="AF19" s="252">
        <v>1739.1000000000001</v>
      </c>
      <c r="AG19" s="252">
        <v>1737.5955882352941</v>
      </c>
      <c r="AH19" s="252">
        <v>1734.5867647058824</v>
      </c>
      <c r="AI19" s="252">
        <v>1733.0823529411764</v>
      </c>
      <c r="AJ19" s="252">
        <v>1730.0735294117646</v>
      </c>
      <c r="AK19" s="252">
        <v>1728.5691176470589</v>
      </c>
      <c r="AL19" s="248"/>
    </row>
    <row r="20" spans="1:38" ht="15" thickBot="1" x14ac:dyDescent="0.25">
      <c r="A20" s="248"/>
      <c r="B20" s="247" t="s">
        <v>877</v>
      </c>
      <c r="C20" s="247" t="s">
        <v>447</v>
      </c>
      <c r="D20" s="247" t="s">
        <v>447</v>
      </c>
      <c r="E20" s="247" t="s">
        <v>981</v>
      </c>
      <c r="F20" s="251">
        <v>1826.9499999999998</v>
      </c>
      <c r="G20" s="251">
        <v>1825.4250000000002</v>
      </c>
      <c r="H20" s="251">
        <v>1822.375</v>
      </c>
      <c r="I20" s="251">
        <v>1819.325</v>
      </c>
      <c r="J20" s="251">
        <v>1817.8</v>
      </c>
      <c r="K20" s="251">
        <v>1814.75</v>
      </c>
      <c r="L20" s="251">
        <v>1813.2249999999999</v>
      </c>
      <c r="M20" s="251">
        <v>1810.175</v>
      </c>
      <c r="N20" s="251">
        <v>1807.125</v>
      </c>
      <c r="O20" s="251">
        <v>1805.6000000000001</v>
      </c>
      <c r="P20" s="251">
        <v>1802.55</v>
      </c>
      <c r="Q20" s="251">
        <v>1799.5</v>
      </c>
      <c r="R20" s="251">
        <v>1797.9750000000001</v>
      </c>
      <c r="S20" s="251">
        <v>1794.925</v>
      </c>
      <c r="T20" s="251">
        <v>1793.3999999999999</v>
      </c>
      <c r="U20" s="251">
        <v>1790.3500000000001</v>
      </c>
      <c r="V20" s="251">
        <v>1787.3</v>
      </c>
      <c r="W20" s="251">
        <v>1785.7750000000001</v>
      </c>
      <c r="X20" s="251">
        <v>1782.7249999999999</v>
      </c>
      <c r="Y20" s="251">
        <v>1781.2</v>
      </c>
      <c r="Z20" s="251">
        <v>1778.15</v>
      </c>
      <c r="AA20" s="251">
        <v>1775.1</v>
      </c>
      <c r="AB20" s="251">
        <v>1773.5749999999998</v>
      </c>
      <c r="AC20" s="251">
        <v>1770.5250000000001</v>
      </c>
      <c r="AD20" s="251">
        <v>1769</v>
      </c>
      <c r="AE20" s="251">
        <v>1765.95</v>
      </c>
      <c r="AF20" s="251">
        <v>1762.9</v>
      </c>
      <c r="AG20" s="251">
        <v>1761.375</v>
      </c>
      <c r="AH20" s="251">
        <v>1758.325</v>
      </c>
      <c r="AI20" s="251">
        <v>1756.8</v>
      </c>
      <c r="AJ20" s="251">
        <v>1753.75</v>
      </c>
      <c r="AK20" s="251">
        <v>1752.2250000000001</v>
      </c>
      <c r="AL20" s="248"/>
    </row>
    <row r="21" spans="1:38" ht="15" thickBot="1" x14ac:dyDescent="0.25">
      <c r="A21" s="248"/>
      <c r="B21" s="247" t="s">
        <v>877</v>
      </c>
      <c r="C21" s="247" t="s">
        <v>200</v>
      </c>
      <c r="D21" s="247" t="s">
        <v>200</v>
      </c>
      <c r="E21" s="247" t="s">
        <v>981</v>
      </c>
      <c r="F21" s="252">
        <v>2635.6</v>
      </c>
      <c r="G21" s="252">
        <v>2633.4</v>
      </c>
      <c r="H21" s="252">
        <v>2629</v>
      </c>
      <c r="I21" s="252">
        <v>2624.6</v>
      </c>
      <c r="J21" s="252">
        <v>2622.4</v>
      </c>
      <c r="K21" s="252">
        <v>2618</v>
      </c>
      <c r="L21" s="252">
        <v>2615.8000000000002</v>
      </c>
      <c r="M21" s="252">
        <v>2611.4</v>
      </c>
      <c r="N21" s="252">
        <v>2607</v>
      </c>
      <c r="O21" s="252">
        <v>2604.8000000000002</v>
      </c>
      <c r="P21" s="252">
        <v>2600.4</v>
      </c>
      <c r="Q21" s="252">
        <v>2596</v>
      </c>
      <c r="R21" s="252">
        <v>2593.8000000000002</v>
      </c>
      <c r="S21" s="252">
        <v>2589.4</v>
      </c>
      <c r="T21" s="252">
        <v>2587.1999999999998</v>
      </c>
      <c r="U21" s="252">
        <v>2582.8000000000002</v>
      </c>
      <c r="V21" s="252">
        <v>2578.4</v>
      </c>
      <c r="W21" s="252">
        <v>2576.1999999999998</v>
      </c>
      <c r="X21" s="252">
        <v>2571.7999999999997</v>
      </c>
      <c r="Y21" s="252">
        <v>2569.6</v>
      </c>
      <c r="Z21" s="252">
        <v>2565.1999999999998</v>
      </c>
      <c r="AA21" s="252">
        <v>2560.7999999999997</v>
      </c>
      <c r="AB21" s="252">
        <v>2558.6</v>
      </c>
      <c r="AC21" s="252">
        <v>2554.2000000000003</v>
      </c>
      <c r="AD21" s="252">
        <v>2552</v>
      </c>
      <c r="AE21" s="252">
        <v>2547.6</v>
      </c>
      <c r="AF21" s="252">
        <v>2543.2000000000003</v>
      </c>
      <c r="AG21" s="252">
        <v>2541</v>
      </c>
      <c r="AH21" s="252">
        <v>2536.6</v>
      </c>
      <c r="AI21" s="252">
        <v>2534.4</v>
      </c>
      <c r="AJ21" s="252">
        <v>2530</v>
      </c>
      <c r="AK21" s="252">
        <v>2527.8000000000002</v>
      </c>
      <c r="AL21" s="248"/>
    </row>
    <row r="22" spans="1:38" ht="15" thickBot="1" x14ac:dyDescent="0.25">
      <c r="A22" s="248"/>
      <c r="B22" s="247" t="s">
        <v>877</v>
      </c>
      <c r="C22" s="247" t="s">
        <v>327</v>
      </c>
      <c r="D22" s="247" t="s">
        <v>327</v>
      </c>
      <c r="E22" s="247" t="s">
        <v>981</v>
      </c>
      <c r="F22" s="251">
        <v>1277.8666666666666</v>
      </c>
      <c r="G22" s="251">
        <v>1276.8000000000002</v>
      </c>
      <c r="H22" s="251">
        <v>1274.6666666666667</v>
      </c>
      <c r="I22" s="251">
        <v>1272.5333333333333</v>
      </c>
      <c r="J22" s="251">
        <v>1271.4666666666667</v>
      </c>
      <c r="K22" s="251">
        <v>1269.3333333333335</v>
      </c>
      <c r="L22" s="251">
        <v>1268.2666666666667</v>
      </c>
      <c r="M22" s="251">
        <v>1266.1333333333332</v>
      </c>
      <c r="N22" s="251">
        <v>1264</v>
      </c>
      <c r="O22" s="251">
        <v>1262.9333333333334</v>
      </c>
      <c r="P22" s="251">
        <v>1260.8</v>
      </c>
      <c r="Q22" s="251">
        <v>1258.6666666666665</v>
      </c>
      <c r="R22" s="251">
        <v>1257.6000000000001</v>
      </c>
      <c r="S22" s="251">
        <v>1255.4666666666667</v>
      </c>
      <c r="T22" s="251">
        <v>1254.4000000000001</v>
      </c>
      <c r="U22" s="251">
        <v>1252.2666666666667</v>
      </c>
      <c r="V22" s="251">
        <v>1250.1333333333334</v>
      </c>
      <c r="W22" s="251">
        <v>1249.0666666666666</v>
      </c>
      <c r="X22" s="251">
        <v>1246.9333333333334</v>
      </c>
      <c r="Y22" s="251">
        <v>1245.8666666666668</v>
      </c>
      <c r="Z22" s="251">
        <v>1243.7333333333333</v>
      </c>
      <c r="AA22" s="251">
        <v>1241.5999999999999</v>
      </c>
      <c r="AB22" s="251">
        <v>1240.5333333333333</v>
      </c>
      <c r="AC22" s="251">
        <v>1238.4000000000001</v>
      </c>
      <c r="AD22" s="251">
        <v>1237.3333333333333</v>
      </c>
      <c r="AE22" s="251">
        <v>1235.2</v>
      </c>
      <c r="AF22" s="251">
        <v>1233.0666666666666</v>
      </c>
      <c r="AG22" s="251">
        <v>1232</v>
      </c>
      <c r="AH22" s="251">
        <v>1229.8666666666666</v>
      </c>
      <c r="AI22" s="251">
        <v>1228.8</v>
      </c>
      <c r="AJ22" s="251">
        <v>1226.6666666666667</v>
      </c>
      <c r="AK22" s="251">
        <v>1225.5999999999999</v>
      </c>
      <c r="AL22" s="248"/>
    </row>
    <row r="23" spans="1:38" ht="15" thickBot="1" x14ac:dyDescent="0.25">
      <c r="A23" s="248"/>
      <c r="B23" s="247" t="s">
        <v>877</v>
      </c>
      <c r="C23" s="247" t="s">
        <v>326</v>
      </c>
      <c r="D23" s="247" t="s">
        <v>326</v>
      </c>
      <c r="E23" s="247" t="s">
        <v>981</v>
      </c>
      <c r="F23" s="252">
        <v>1747.0833333333333</v>
      </c>
      <c r="G23" s="252">
        <v>1745.625</v>
      </c>
      <c r="H23" s="252">
        <v>1742.7083333333333</v>
      </c>
      <c r="I23" s="252">
        <v>1739.7916666666665</v>
      </c>
      <c r="J23" s="252">
        <v>1738.3333333333333</v>
      </c>
      <c r="K23" s="252">
        <v>1735.4166666666667</v>
      </c>
      <c r="L23" s="252">
        <v>1733.9583333333333</v>
      </c>
      <c r="M23" s="252">
        <v>1731.0416666666665</v>
      </c>
      <c r="N23" s="252">
        <v>1728.125</v>
      </c>
      <c r="O23" s="252">
        <v>1726.6666666666667</v>
      </c>
      <c r="P23" s="252">
        <v>1723.75</v>
      </c>
      <c r="Q23" s="252">
        <v>1720.8333333333333</v>
      </c>
      <c r="R23" s="252">
        <v>1719.375</v>
      </c>
      <c r="S23" s="252">
        <v>1716.4583333333333</v>
      </c>
      <c r="T23" s="252">
        <v>1715</v>
      </c>
      <c r="U23" s="252">
        <v>1712.0833333333335</v>
      </c>
      <c r="V23" s="252">
        <v>1709.1666666666667</v>
      </c>
      <c r="W23" s="252">
        <v>1707.7083333333333</v>
      </c>
      <c r="X23" s="252">
        <v>1704.7916666666665</v>
      </c>
      <c r="Y23" s="252">
        <v>1703.3333333333335</v>
      </c>
      <c r="Z23" s="252">
        <v>1700.4166666666667</v>
      </c>
      <c r="AA23" s="252">
        <v>1697.5</v>
      </c>
      <c r="AB23" s="252">
        <v>1696.0416666666665</v>
      </c>
      <c r="AC23" s="252">
        <v>1693.125</v>
      </c>
      <c r="AD23" s="252">
        <v>1691.6666666666667</v>
      </c>
      <c r="AE23" s="252">
        <v>1688.75</v>
      </c>
      <c r="AF23" s="252">
        <v>1685.8333333333335</v>
      </c>
      <c r="AG23" s="252">
        <v>1684.375</v>
      </c>
      <c r="AH23" s="252">
        <v>1681.4583333333333</v>
      </c>
      <c r="AI23" s="252">
        <v>1680</v>
      </c>
      <c r="AJ23" s="252">
        <v>1677.0833333333335</v>
      </c>
      <c r="AK23" s="252">
        <v>1675.625</v>
      </c>
      <c r="AL23" s="248"/>
    </row>
    <row r="24" spans="1:38" ht="15" thickBot="1" x14ac:dyDescent="0.25">
      <c r="A24" s="248"/>
      <c r="B24" s="250" t="s">
        <v>982</v>
      </c>
      <c r="C24" s="250" t="s">
        <v>982</v>
      </c>
      <c r="D24" s="250" t="s">
        <v>982</v>
      </c>
      <c r="E24" s="250" t="s">
        <v>982</v>
      </c>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250"/>
      <c r="AK24" s="250"/>
      <c r="AL24" s="248"/>
    </row>
    <row r="25" spans="1:38" ht="15" thickBot="1" x14ac:dyDescent="0.25">
      <c r="A25" s="248"/>
      <c r="B25" s="247" t="s">
        <v>878</v>
      </c>
      <c r="C25" s="247" t="s">
        <v>199</v>
      </c>
      <c r="D25" s="247" t="s">
        <v>199</v>
      </c>
      <c r="E25" s="247" t="s">
        <v>981</v>
      </c>
      <c r="F25" s="252">
        <v>2115.1355555555551</v>
      </c>
      <c r="G25" s="252">
        <v>2113.37</v>
      </c>
      <c r="H25" s="252">
        <v>2109.838888888889</v>
      </c>
      <c r="I25" s="252">
        <v>2106.3077777777776</v>
      </c>
      <c r="J25" s="252">
        <v>2104.5422222222219</v>
      </c>
      <c r="K25" s="252">
        <v>2101.0111111111109</v>
      </c>
      <c r="L25" s="252">
        <v>2099.2455555555553</v>
      </c>
      <c r="M25" s="252">
        <v>2095.7144444444443</v>
      </c>
      <c r="N25" s="252">
        <v>2092.1833333333334</v>
      </c>
      <c r="O25" s="252">
        <v>2090.4177777777777</v>
      </c>
      <c r="P25" s="252">
        <v>2086.8866666666663</v>
      </c>
      <c r="Q25" s="252">
        <v>2083.3555555555554</v>
      </c>
      <c r="R25" s="252">
        <v>2081.59</v>
      </c>
      <c r="S25" s="252">
        <v>2078.0588888888888</v>
      </c>
      <c r="T25" s="252">
        <v>2076.2933333333331</v>
      </c>
      <c r="U25" s="252">
        <v>2072.7622222222221</v>
      </c>
      <c r="V25" s="252">
        <v>2069.2311111111112</v>
      </c>
      <c r="W25" s="252">
        <v>2067.4655555555555</v>
      </c>
      <c r="X25" s="252">
        <v>2063.9344444444441</v>
      </c>
      <c r="Y25" s="252">
        <v>2062.1688888888889</v>
      </c>
      <c r="Z25" s="252">
        <v>2058.6377777777775</v>
      </c>
      <c r="AA25" s="252">
        <v>2055.1066666666666</v>
      </c>
      <c r="AB25" s="252">
        <v>2053.3411111111109</v>
      </c>
      <c r="AC25" s="252">
        <v>2049.81</v>
      </c>
      <c r="AD25" s="252">
        <v>2048.0444444444443</v>
      </c>
      <c r="AE25" s="252">
        <v>2044.5133333333331</v>
      </c>
      <c r="AF25" s="252">
        <v>2040.9822222222222</v>
      </c>
      <c r="AG25" s="252">
        <v>2039.2166666666665</v>
      </c>
      <c r="AH25" s="252">
        <v>2035.6855555555553</v>
      </c>
      <c r="AI25" s="252">
        <v>2033.9199999999998</v>
      </c>
      <c r="AJ25" s="252">
        <v>2030.3888888888889</v>
      </c>
      <c r="AK25" s="252">
        <v>2028.6233333333332</v>
      </c>
      <c r="AL25" s="248"/>
    </row>
    <row r="26" spans="1:38" ht="15" thickBot="1" x14ac:dyDescent="0.25">
      <c r="A26" s="248"/>
      <c r="B26" s="247" t="s">
        <v>878</v>
      </c>
      <c r="C26" s="247" t="s">
        <v>447</v>
      </c>
      <c r="D26" s="247" t="s">
        <v>447</v>
      </c>
      <c r="E26" s="247" t="s">
        <v>981</v>
      </c>
      <c r="F26" s="251">
        <v>2080.1636363636362</v>
      </c>
      <c r="G26" s="251">
        <v>2078.4272727272728</v>
      </c>
      <c r="H26" s="251">
        <v>2074.9545454545455</v>
      </c>
      <c r="I26" s="251">
        <v>2071.4818181818182</v>
      </c>
      <c r="J26" s="251">
        <v>2069.7454545454543</v>
      </c>
      <c r="K26" s="251">
        <v>2066.272727272727</v>
      </c>
      <c r="L26" s="251">
        <v>2064.5363636363636</v>
      </c>
      <c r="M26" s="251">
        <v>2061.0636363636363</v>
      </c>
      <c r="N26" s="251">
        <v>2057.590909090909</v>
      </c>
      <c r="O26" s="251">
        <v>2055.8545454545456</v>
      </c>
      <c r="P26" s="251">
        <v>2052.3818181818178</v>
      </c>
      <c r="Q26" s="251">
        <v>2048.9090909090905</v>
      </c>
      <c r="R26" s="251">
        <v>2047.1727272727273</v>
      </c>
      <c r="S26" s="251">
        <v>2043.6999999999998</v>
      </c>
      <c r="T26" s="251">
        <v>2041.9636363636362</v>
      </c>
      <c r="U26" s="251">
        <v>2038.4909090909091</v>
      </c>
      <c r="V26" s="251">
        <v>2035.0181818181818</v>
      </c>
      <c r="W26" s="251">
        <v>2033.2818181818182</v>
      </c>
      <c r="X26" s="251">
        <v>2029.8090909090906</v>
      </c>
      <c r="Y26" s="251">
        <v>2028.0727272727272</v>
      </c>
      <c r="Z26" s="251">
        <v>2024.6</v>
      </c>
      <c r="AA26" s="251">
        <v>2021.1272727272726</v>
      </c>
      <c r="AB26" s="251">
        <v>2019.390909090909</v>
      </c>
      <c r="AC26" s="251">
        <v>2015.9181818181817</v>
      </c>
      <c r="AD26" s="251">
        <v>2014.181818181818</v>
      </c>
      <c r="AE26" s="251">
        <v>2010.7090909090907</v>
      </c>
      <c r="AF26" s="251">
        <v>2007.2363636363636</v>
      </c>
      <c r="AG26" s="251">
        <v>2005.5</v>
      </c>
      <c r="AH26" s="251">
        <v>2002.0272727272725</v>
      </c>
      <c r="AI26" s="251">
        <v>2000.2909090909088</v>
      </c>
      <c r="AJ26" s="251">
        <v>1996.8181818181818</v>
      </c>
      <c r="AK26" s="251">
        <v>1995.0818181818181</v>
      </c>
      <c r="AL26" s="248"/>
    </row>
    <row r="27" spans="1:38" ht="15" thickBot="1" x14ac:dyDescent="0.25">
      <c r="A27" s="248"/>
      <c r="B27" s="247" t="s">
        <v>878</v>
      </c>
      <c r="C27" s="247" t="s">
        <v>200</v>
      </c>
      <c r="D27" s="247" t="s">
        <v>200</v>
      </c>
      <c r="E27" s="247" t="s">
        <v>981</v>
      </c>
      <c r="F27" s="252">
        <v>3743.75</v>
      </c>
      <c r="G27" s="252">
        <v>3740.625</v>
      </c>
      <c r="H27" s="252">
        <v>3734.375</v>
      </c>
      <c r="I27" s="252">
        <v>3728.125</v>
      </c>
      <c r="J27" s="252">
        <v>3725</v>
      </c>
      <c r="K27" s="252">
        <v>3718.75</v>
      </c>
      <c r="L27" s="252">
        <v>3715.625</v>
      </c>
      <c r="M27" s="252">
        <v>3709.375</v>
      </c>
      <c r="N27" s="252">
        <v>3703.125</v>
      </c>
      <c r="O27" s="252">
        <v>3700</v>
      </c>
      <c r="P27" s="252">
        <v>3693.75</v>
      </c>
      <c r="Q27" s="252">
        <v>3687.5</v>
      </c>
      <c r="R27" s="252">
        <v>3684.375</v>
      </c>
      <c r="S27" s="252">
        <v>3678.125</v>
      </c>
      <c r="T27" s="252">
        <v>3675</v>
      </c>
      <c r="U27" s="252">
        <v>3668.75</v>
      </c>
      <c r="V27" s="252">
        <v>3662.5</v>
      </c>
      <c r="W27" s="252">
        <v>3659.375</v>
      </c>
      <c r="X27" s="252">
        <v>3653.125</v>
      </c>
      <c r="Y27" s="252">
        <v>3650</v>
      </c>
      <c r="Z27" s="252">
        <v>3643.75</v>
      </c>
      <c r="AA27" s="252">
        <v>3637.5</v>
      </c>
      <c r="AB27" s="252">
        <v>3634.375</v>
      </c>
      <c r="AC27" s="252">
        <v>3628.125</v>
      </c>
      <c r="AD27" s="252">
        <v>3625</v>
      </c>
      <c r="AE27" s="252">
        <v>3618.75</v>
      </c>
      <c r="AF27" s="252">
        <v>3612.5</v>
      </c>
      <c r="AG27" s="252">
        <v>3609.375</v>
      </c>
      <c r="AH27" s="252">
        <v>3603.125</v>
      </c>
      <c r="AI27" s="252">
        <v>3600</v>
      </c>
      <c r="AJ27" s="252">
        <v>3593.75</v>
      </c>
      <c r="AK27" s="252">
        <v>3590.625</v>
      </c>
      <c r="AL27" s="248"/>
    </row>
    <row r="28" spans="1:38" ht="13.15" customHeight="1" thickBot="1" x14ac:dyDescent="0.25">
      <c r="A28" s="248"/>
      <c r="B28" s="247" t="s">
        <v>878</v>
      </c>
      <c r="C28" s="247" t="s">
        <v>327</v>
      </c>
      <c r="D28" s="247" t="s">
        <v>327</v>
      </c>
      <c r="E28" s="247" t="s">
        <v>981</v>
      </c>
      <c r="F28" s="251">
        <v>1387.6833333333332</v>
      </c>
      <c r="G28" s="251">
        <v>1386.5250000000001</v>
      </c>
      <c r="H28" s="251">
        <v>1384.2083333333333</v>
      </c>
      <c r="I28" s="251">
        <v>1381.8916666666667</v>
      </c>
      <c r="J28" s="251">
        <v>1380.7333333333333</v>
      </c>
      <c r="K28" s="251">
        <v>1378.4166666666667</v>
      </c>
      <c r="L28" s="251">
        <v>1377.2583333333334</v>
      </c>
      <c r="M28" s="251">
        <v>1374.9416666666666</v>
      </c>
      <c r="N28" s="251">
        <v>1372.625</v>
      </c>
      <c r="O28" s="251">
        <v>1371.4666666666667</v>
      </c>
      <c r="P28" s="251">
        <v>1369.15</v>
      </c>
      <c r="Q28" s="251">
        <v>1366.8333333333333</v>
      </c>
      <c r="R28" s="251">
        <v>1365.675</v>
      </c>
      <c r="S28" s="251">
        <v>1363.3583333333333</v>
      </c>
      <c r="T28" s="251">
        <v>1362.2</v>
      </c>
      <c r="U28" s="251">
        <v>1359.8833333333334</v>
      </c>
      <c r="V28" s="251">
        <v>1357.5666666666666</v>
      </c>
      <c r="W28" s="251">
        <v>1356.4083333333333</v>
      </c>
      <c r="X28" s="251">
        <v>1354.0916666666667</v>
      </c>
      <c r="Y28" s="251">
        <v>1352.9333333333334</v>
      </c>
      <c r="Z28" s="251">
        <v>1350.6166666666668</v>
      </c>
      <c r="AA28" s="251">
        <v>1348.3</v>
      </c>
      <c r="AB28" s="251">
        <v>1347.1416666666667</v>
      </c>
      <c r="AC28" s="251">
        <v>1344.825</v>
      </c>
      <c r="AD28" s="251">
        <v>1343.6666666666667</v>
      </c>
      <c r="AE28" s="251">
        <v>1341.35</v>
      </c>
      <c r="AF28" s="251">
        <v>1339.0333333333333</v>
      </c>
      <c r="AG28" s="251">
        <v>1337.875</v>
      </c>
      <c r="AH28" s="251">
        <v>1335.5583333333334</v>
      </c>
      <c r="AI28" s="251">
        <v>1334.3999999999999</v>
      </c>
      <c r="AJ28" s="251">
        <v>1332.0833333333335</v>
      </c>
      <c r="AK28" s="251">
        <v>1330.925</v>
      </c>
      <c r="AL28" s="248"/>
    </row>
    <row r="29" spans="1:38" ht="15" thickBot="1" x14ac:dyDescent="0.25">
      <c r="A29" s="248"/>
      <c r="B29" s="247" t="s">
        <v>878</v>
      </c>
      <c r="C29" s="247" t="s">
        <v>326</v>
      </c>
      <c r="D29" s="247" t="s">
        <v>326</v>
      </c>
      <c r="E29" s="247" t="s">
        <v>981</v>
      </c>
      <c r="F29" s="252">
        <v>2246.25</v>
      </c>
      <c r="G29" s="252">
        <v>2244.375</v>
      </c>
      <c r="H29" s="252">
        <v>2240.625</v>
      </c>
      <c r="I29" s="252">
        <v>2236.875</v>
      </c>
      <c r="J29" s="252">
        <v>2235</v>
      </c>
      <c r="K29" s="252">
        <v>2231.25</v>
      </c>
      <c r="L29" s="252">
        <v>2229.375</v>
      </c>
      <c r="M29" s="252">
        <v>2225.625</v>
      </c>
      <c r="N29" s="252">
        <v>2221.875</v>
      </c>
      <c r="O29" s="252">
        <v>2220</v>
      </c>
      <c r="P29" s="252">
        <v>2216.25</v>
      </c>
      <c r="Q29" s="252">
        <v>2212.5</v>
      </c>
      <c r="R29" s="252">
        <v>2210.625</v>
      </c>
      <c r="S29" s="252">
        <v>2206.875</v>
      </c>
      <c r="T29" s="252">
        <v>2205</v>
      </c>
      <c r="U29" s="252">
        <v>2201.25</v>
      </c>
      <c r="V29" s="252">
        <v>2197.5</v>
      </c>
      <c r="W29" s="252">
        <v>2195.625</v>
      </c>
      <c r="X29" s="252">
        <v>2191.875</v>
      </c>
      <c r="Y29" s="252">
        <v>2190</v>
      </c>
      <c r="Z29" s="252">
        <v>2186.25</v>
      </c>
      <c r="AA29" s="252">
        <v>2182.5</v>
      </c>
      <c r="AB29" s="252">
        <v>2180.625</v>
      </c>
      <c r="AC29" s="252">
        <v>2176.875</v>
      </c>
      <c r="AD29" s="252">
        <v>2175</v>
      </c>
      <c r="AE29" s="252">
        <v>2171.25</v>
      </c>
      <c r="AF29" s="252">
        <v>2167.5</v>
      </c>
      <c r="AG29" s="252">
        <v>2165.625</v>
      </c>
      <c r="AH29" s="252">
        <v>2161.875</v>
      </c>
      <c r="AI29" s="252">
        <v>2160</v>
      </c>
      <c r="AJ29" s="252">
        <v>2156.25</v>
      </c>
      <c r="AK29" s="252">
        <v>2154.375</v>
      </c>
      <c r="AL29" s="248"/>
    </row>
    <row r="30" spans="1:38" ht="15" thickBot="1" x14ac:dyDescent="0.25">
      <c r="A30" s="248"/>
      <c r="B30" s="250" t="s">
        <v>982</v>
      </c>
      <c r="C30" s="250" t="s">
        <v>982</v>
      </c>
      <c r="D30" s="250" t="s">
        <v>982</v>
      </c>
      <c r="E30" s="250" t="s">
        <v>982</v>
      </c>
      <c r="F30" s="250"/>
      <c r="G30" s="250"/>
      <c r="H30" s="250"/>
      <c r="I30" s="250"/>
      <c r="J30" s="250"/>
      <c r="K30" s="250"/>
      <c r="L30" s="250"/>
      <c r="M30" s="250"/>
      <c r="N30" s="250"/>
      <c r="O30" s="250"/>
      <c r="P30" s="250"/>
      <c r="Q30" s="250"/>
      <c r="R30" s="250"/>
      <c r="S30" s="250"/>
      <c r="T30" s="250"/>
      <c r="U30" s="250"/>
      <c r="V30" s="250"/>
      <c r="W30" s="250"/>
      <c r="X30" s="250"/>
      <c r="Y30" s="250"/>
      <c r="Z30" s="250"/>
      <c r="AA30" s="250"/>
      <c r="AB30" s="250"/>
      <c r="AC30" s="250"/>
      <c r="AD30" s="250"/>
      <c r="AE30" s="250"/>
      <c r="AF30" s="250"/>
      <c r="AG30" s="250"/>
      <c r="AH30" s="250"/>
      <c r="AI30" s="250"/>
      <c r="AJ30" s="250"/>
      <c r="AK30" s="250"/>
      <c r="AL30" s="248"/>
    </row>
    <row r="31" spans="1:38" ht="15" thickBot="1" x14ac:dyDescent="0.25">
      <c r="A31" s="248"/>
      <c r="B31" s="247" t="s">
        <v>879</v>
      </c>
      <c r="C31" s="247" t="s">
        <v>199</v>
      </c>
      <c r="D31" s="247" t="s">
        <v>199</v>
      </c>
      <c r="E31" s="247" t="s">
        <v>981</v>
      </c>
      <c r="F31" s="252">
        <v>2508.0351851851851</v>
      </c>
      <c r="G31" s="252">
        <v>2505.9416666666666</v>
      </c>
      <c r="H31" s="252">
        <v>2501.7546296296296</v>
      </c>
      <c r="I31" s="252">
        <v>2497.5675925925925</v>
      </c>
      <c r="J31" s="252">
        <v>2495.474074074074</v>
      </c>
      <c r="K31" s="252">
        <v>2491.287037037037</v>
      </c>
      <c r="L31" s="252">
        <v>2489.1935185185184</v>
      </c>
      <c r="M31" s="252">
        <v>2485.0064814814814</v>
      </c>
      <c r="N31" s="252">
        <v>2480.8194444444443</v>
      </c>
      <c r="O31" s="252">
        <v>2478.7259259259258</v>
      </c>
      <c r="P31" s="252">
        <v>2474.5388888888888</v>
      </c>
      <c r="Q31" s="252">
        <v>2470.3518518518517</v>
      </c>
      <c r="R31" s="252">
        <v>2468.2583333333332</v>
      </c>
      <c r="S31" s="252">
        <v>2464.0712962962962</v>
      </c>
      <c r="T31" s="252">
        <v>2461.9777777777776</v>
      </c>
      <c r="U31" s="252">
        <v>2457.7907407407406</v>
      </c>
      <c r="V31" s="252">
        <v>2453.6037037037036</v>
      </c>
      <c r="W31" s="252">
        <v>2451.510185185185</v>
      </c>
      <c r="X31" s="252">
        <v>2447.323148148148</v>
      </c>
      <c r="Y31" s="252">
        <v>2445.2296296296299</v>
      </c>
      <c r="Z31" s="252">
        <v>2441.0425925925924</v>
      </c>
      <c r="AA31" s="252">
        <v>2436.8555555555554</v>
      </c>
      <c r="AB31" s="252">
        <v>2434.7620370370369</v>
      </c>
      <c r="AC31" s="252">
        <v>2430.5749999999998</v>
      </c>
      <c r="AD31" s="252">
        <v>2428.4814814814813</v>
      </c>
      <c r="AE31" s="252">
        <v>2424.2944444444443</v>
      </c>
      <c r="AF31" s="252">
        <v>2420.1074074074077</v>
      </c>
      <c r="AG31" s="252">
        <v>2418.0138888888887</v>
      </c>
      <c r="AH31" s="252">
        <v>2413.8268518518516</v>
      </c>
      <c r="AI31" s="252">
        <v>2411.7333333333331</v>
      </c>
      <c r="AJ31" s="252">
        <v>2407.5462962962965</v>
      </c>
      <c r="AK31" s="252">
        <v>2405.4527777777776</v>
      </c>
      <c r="AL31" s="248"/>
    </row>
    <row r="32" spans="1:38" ht="15" thickBot="1" x14ac:dyDescent="0.25">
      <c r="A32" s="248"/>
      <c r="B32" s="247" t="s">
        <v>879</v>
      </c>
      <c r="C32" s="247" t="s">
        <v>447</v>
      </c>
      <c r="D32" s="247" t="s">
        <v>447</v>
      </c>
      <c r="E32" s="247" t="s">
        <v>981</v>
      </c>
      <c r="F32" s="251">
        <v>2939.0933333333332</v>
      </c>
      <c r="G32" s="251">
        <v>2936.6400000000003</v>
      </c>
      <c r="H32" s="251">
        <v>2931.7333333333336</v>
      </c>
      <c r="I32" s="251">
        <v>2926.8266666666668</v>
      </c>
      <c r="J32" s="251">
        <v>2924.373333333333</v>
      </c>
      <c r="K32" s="251">
        <v>2919.4666666666667</v>
      </c>
      <c r="L32" s="251">
        <v>2917.0133333333333</v>
      </c>
      <c r="M32" s="251">
        <v>2912.1066666666666</v>
      </c>
      <c r="N32" s="251">
        <v>2907.2000000000003</v>
      </c>
      <c r="O32" s="251">
        <v>2904.7466666666669</v>
      </c>
      <c r="P32" s="251">
        <v>2899.84</v>
      </c>
      <c r="Q32" s="251">
        <v>2894.9333333333334</v>
      </c>
      <c r="R32" s="251">
        <v>2892.48</v>
      </c>
      <c r="S32" s="251">
        <v>2887.5733333333333</v>
      </c>
      <c r="T32" s="251">
        <v>2885.12</v>
      </c>
      <c r="U32" s="251">
        <v>2880.2133333333336</v>
      </c>
      <c r="V32" s="251">
        <v>2875.3066666666668</v>
      </c>
      <c r="W32" s="251">
        <v>2872.8533333333335</v>
      </c>
      <c r="X32" s="251">
        <v>2867.9466666666667</v>
      </c>
      <c r="Y32" s="251">
        <v>2865.4933333333333</v>
      </c>
      <c r="Z32" s="251">
        <v>2860.5866666666666</v>
      </c>
      <c r="AA32" s="251">
        <v>2855.68</v>
      </c>
      <c r="AB32" s="251">
        <v>2853.2266666666665</v>
      </c>
      <c r="AC32" s="251">
        <v>2848.32</v>
      </c>
      <c r="AD32" s="251">
        <v>2845.8666666666668</v>
      </c>
      <c r="AE32" s="251">
        <v>2840.96</v>
      </c>
      <c r="AF32" s="251">
        <v>2836.0533333333333</v>
      </c>
      <c r="AG32" s="251">
        <v>2833.6</v>
      </c>
      <c r="AH32" s="251">
        <v>2828.6933333333332</v>
      </c>
      <c r="AI32" s="251">
        <v>2826.24</v>
      </c>
      <c r="AJ32" s="251">
        <v>2821.3333333333335</v>
      </c>
      <c r="AK32" s="251">
        <v>2818.88</v>
      </c>
      <c r="AL32" s="248"/>
    </row>
    <row r="33" spans="1:76" s="298" customFormat="1" ht="15" thickBot="1" x14ac:dyDescent="0.25">
      <c r="A33" s="248"/>
      <c r="B33" s="247" t="s">
        <v>879</v>
      </c>
      <c r="C33" s="247" t="s">
        <v>200</v>
      </c>
      <c r="D33" s="247" t="s">
        <v>200</v>
      </c>
      <c r="E33" s="247" t="s">
        <v>981</v>
      </c>
      <c r="F33" s="252" t="s">
        <v>460</v>
      </c>
      <c r="G33" s="252" t="s">
        <v>460</v>
      </c>
      <c r="H33" s="252" t="s">
        <v>460</v>
      </c>
      <c r="I33" s="252" t="s">
        <v>460</v>
      </c>
      <c r="J33" s="252" t="s">
        <v>460</v>
      </c>
      <c r="K33" s="252" t="s">
        <v>460</v>
      </c>
      <c r="L33" s="252" t="s">
        <v>460</v>
      </c>
      <c r="M33" s="252" t="s">
        <v>460</v>
      </c>
      <c r="N33" s="252" t="s">
        <v>460</v>
      </c>
      <c r="O33" s="252" t="s">
        <v>460</v>
      </c>
      <c r="P33" s="252" t="s">
        <v>460</v>
      </c>
      <c r="Q33" s="252" t="s">
        <v>460</v>
      </c>
      <c r="R33" s="252" t="s">
        <v>460</v>
      </c>
      <c r="S33" s="252" t="s">
        <v>460</v>
      </c>
      <c r="T33" s="252" t="s">
        <v>460</v>
      </c>
      <c r="U33" s="252" t="s">
        <v>460</v>
      </c>
      <c r="V33" s="252" t="s">
        <v>460</v>
      </c>
      <c r="W33" s="252" t="s">
        <v>460</v>
      </c>
      <c r="X33" s="252" t="s">
        <v>460</v>
      </c>
      <c r="Y33" s="252" t="s">
        <v>460</v>
      </c>
      <c r="Z33" s="252" t="s">
        <v>460</v>
      </c>
      <c r="AA33" s="252" t="s">
        <v>460</v>
      </c>
      <c r="AB33" s="252" t="s">
        <v>460</v>
      </c>
      <c r="AC33" s="252" t="s">
        <v>460</v>
      </c>
      <c r="AD33" s="252" t="s">
        <v>460</v>
      </c>
      <c r="AE33" s="252" t="s">
        <v>460</v>
      </c>
      <c r="AF33" s="252" t="s">
        <v>460</v>
      </c>
      <c r="AG33" s="252" t="s">
        <v>460</v>
      </c>
      <c r="AH33" s="252" t="s">
        <v>460</v>
      </c>
      <c r="AI33" s="252" t="s">
        <v>460</v>
      </c>
      <c r="AJ33" s="252" t="s">
        <v>460</v>
      </c>
      <c r="AK33" s="252" t="s">
        <v>460</v>
      </c>
      <c r="AL33" s="248"/>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c r="BM33" s="161"/>
      <c r="BN33" s="161"/>
      <c r="BO33" s="161"/>
      <c r="BP33" s="161"/>
      <c r="BQ33" s="161"/>
      <c r="BR33" s="161"/>
      <c r="BS33" s="161"/>
      <c r="BT33" s="161"/>
      <c r="BU33" s="161"/>
      <c r="BV33" s="161"/>
      <c r="BW33" s="161"/>
      <c r="BX33" s="161"/>
    </row>
    <row r="34" spans="1:76" ht="15" thickBot="1" x14ac:dyDescent="0.25">
      <c r="A34" s="248"/>
      <c r="B34" s="247" t="s">
        <v>879</v>
      </c>
      <c r="C34" s="247" t="s">
        <v>327</v>
      </c>
      <c r="D34" s="247" t="s">
        <v>327</v>
      </c>
      <c r="E34" s="247" t="s">
        <v>981</v>
      </c>
      <c r="F34" s="251">
        <v>1567.3833333333332</v>
      </c>
      <c r="G34" s="251">
        <v>1566.075</v>
      </c>
      <c r="H34" s="251">
        <v>1563.4583333333333</v>
      </c>
      <c r="I34" s="251">
        <v>1560.8416666666667</v>
      </c>
      <c r="J34" s="251">
        <v>1559.5333333333333</v>
      </c>
      <c r="K34" s="251">
        <v>1556.9166666666667</v>
      </c>
      <c r="L34" s="251">
        <v>1555.6083333333333</v>
      </c>
      <c r="M34" s="251">
        <v>1552.9916666666666</v>
      </c>
      <c r="N34" s="251">
        <v>1550.375</v>
      </c>
      <c r="O34" s="251">
        <v>1549.0666666666666</v>
      </c>
      <c r="P34" s="251">
        <v>1546.45</v>
      </c>
      <c r="Q34" s="251">
        <v>1543.8333333333333</v>
      </c>
      <c r="R34" s="251">
        <v>1542.5250000000001</v>
      </c>
      <c r="S34" s="251">
        <v>1539.9083333333333</v>
      </c>
      <c r="T34" s="251">
        <v>1538.6</v>
      </c>
      <c r="U34" s="251">
        <v>1535.9833333333333</v>
      </c>
      <c r="V34" s="251">
        <v>1533.3666666666668</v>
      </c>
      <c r="W34" s="251">
        <v>1532.0583333333334</v>
      </c>
      <c r="X34" s="251">
        <v>1529.4416666666666</v>
      </c>
      <c r="Y34" s="251">
        <v>1528.1333333333334</v>
      </c>
      <c r="Z34" s="251">
        <v>1525.5166666666667</v>
      </c>
      <c r="AA34" s="251">
        <v>1522.8999999999999</v>
      </c>
      <c r="AB34" s="251">
        <v>1521.5916666666667</v>
      </c>
      <c r="AC34" s="251">
        <v>1518.9750000000001</v>
      </c>
      <c r="AD34" s="251">
        <v>1517.6666666666667</v>
      </c>
      <c r="AE34" s="251">
        <v>1515.05</v>
      </c>
      <c r="AF34" s="251">
        <v>1512.4333333333334</v>
      </c>
      <c r="AG34" s="251">
        <v>1511.125</v>
      </c>
      <c r="AH34" s="251">
        <v>1508.5083333333332</v>
      </c>
      <c r="AI34" s="251">
        <v>1507.2</v>
      </c>
      <c r="AJ34" s="251">
        <v>1504.5833333333335</v>
      </c>
      <c r="AK34" s="251">
        <v>1503.2750000000001</v>
      </c>
      <c r="AL34" s="248"/>
    </row>
    <row r="35" spans="1:76" s="248" customFormat="1" ht="15" thickBot="1" x14ac:dyDescent="0.25">
      <c r="B35" s="247" t="s">
        <v>879</v>
      </c>
      <c r="C35" s="247" t="s">
        <v>326</v>
      </c>
      <c r="D35" s="247" t="s">
        <v>326</v>
      </c>
      <c r="E35" s="247" t="s">
        <v>981</v>
      </c>
      <c r="F35" s="252">
        <v>3374.3666666666663</v>
      </c>
      <c r="G35" s="252">
        <v>3371.55</v>
      </c>
      <c r="H35" s="252">
        <v>3365.9166666666665</v>
      </c>
      <c r="I35" s="252">
        <v>3360.2833333333333</v>
      </c>
      <c r="J35" s="252">
        <v>3357.4666666666667</v>
      </c>
      <c r="K35" s="252">
        <v>3351.8333333333335</v>
      </c>
      <c r="L35" s="252">
        <v>3349.0166666666669</v>
      </c>
      <c r="M35" s="252">
        <v>3343.3833333333332</v>
      </c>
      <c r="N35" s="252">
        <v>3337.75</v>
      </c>
      <c r="O35" s="252">
        <v>3334.9333333333334</v>
      </c>
      <c r="P35" s="252">
        <v>3329.3</v>
      </c>
      <c r="Q35" s="252">
        <v>3323.6666666666665</v>
      </c>
      <c r="R35" s="252">
        <v>3320.85</v>
      </c>
      <c r="S35" s="252">
        <v>3315.2166666666667</v>
      </c>
      <c r="T35" s="252">
        <v>3312.4</v>
      </c>
      <c r="U35" s="252">
        <v>3306.7666666666669</v>
      </c>
      <c r="V35" s="252">
        <v>3301.1333333333332</v>
      </c>
      <c r="W35" s="252">
        <v>3298.3166666666666</v>
      </c>
      <c r="X35" s="252">
        <v>3292.6833333333334</v>
      </c>
      <c r="Y35" s="252">
        <v>3289.8666666666668</v>
      </c>
      <c r="Z35" s="252">
        <v>3284.2333333333336</v>
      </c>
      <c r="AA35" s="252">
        <v>3278.6</v>
      </c>
      <c r="AB35" s="252">
        <v>3275.7833333333333</v>
      </c>
      <c r="AC35" s="252">
        <v>3270.15</v>
      </c>
      <c r="AD35" s="252">
        <v>3267.3333333333335</v>
      </c>
      <c r="AE35" s="252">
        <v>3261.7</v>
      </c>
      <c r="AF35" s="252">
        <v>3256.0666666666666</v>
      </c>
      <c r="AG35" s="252">
        <v>3253.25</v>
      </c>
      <c r="AH35" s="252">
        <v>3247.6166666666668</v>
      </c>
      <c r="AI35" s="252">
        <v>3244.7999999999997</v>
      </c>
      <c r="AJ35" s="252">
        <v>3239.166666666667</v>
      </c>
      <c r="AK35" s="252">
        <v>3236.35</v>
      </c>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53"/>
      <c r="BP35" s="253"/>
      <c r="BQ35" s="253"/>
      <c r="BR35" s="253"/>
      <c r="BS35" s="253"/>
      <c r="BT35" s="253"/>
      <c r="BU35" s="253"/>
      <c r="BV35" s="253"/>
      <c r="BW35" s="253"/>
      <c r="BX35" s="253"/>
    </row>
    <row r="36" spans="1:76" s="248" customFormat="1" ht="12.75" x14ac:dyDescent="0.2">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253"/>
      <c r="BL36" s="253"/>
      <c r="BM36" s="253"/>
      <c r="BN36" s="253"/>
      <c r="BO36" s="253"/>
      <c r="BP36" s="253"/>
      <c r="BQ36" s="253"/>
      <c r="BR36" s="253"/>
      <c r="BS36" s="253"/>
      <c r="BT36" s="253"/>
      <c r="BU36" s="253"/>
      <c r="BV36" s="253"/>
      <c r="BW36" s="253"/>
      <c r="BX36" s="253"/>
    </row>
  </sheetData>
  <hyperlinks>
    <hyperlink ref="B1" location="'Assumptions Summary'!A1" display="Go to Assumptions Summary" xr:uid="{19CF59CB-E6C3-4D23-92C1-2F8B389B7A2F}"/>
  </hyperlink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9FBFB"/>
  </sheetPr>
  <dimension ref="A1:P39"/>
  <sheetViews>
    <sheetView showGridLines="0" zoomScaleNormal="100" workbookViewId="0"/>
  </sheetViews>
  <sheetFormatPr defaultColWidth="9" defaultRowHeight="12.75" x14ac:dyDescent="0.2"/>
  <cols>
    <col min="1" max="1" width="3.625" style="95" customWidth="1"/>
    <col min="2" max="2" width="31" style="95" customWidth="1"/>
    <col min="3" max="3" width="24" style="95" customWidth="1"/>
    <col min="4" max="4" width="11.5" style="95" customWidth="1"/>
    <col min="5" max="5" width="4.75" style="95" customWidth="1"/>
    <col min="6" max="6" width="15" style="95" customWidth="1"/>
    <col min="7" max="7" width="12.25" style="95" customWidth="1"/>
    <col min="8" max="11" width="13.875" style="95" customWidth="1"/>
    <col min="12" max="12" width="11.75" style="95" customWidth="1"/>
    <col min="13" max="16384" width="9" style="95"/>
  </cols>
  <sheetData>
    <row r="1" spans="1:16" ht="15" x14ac:dyDescent="0.25">
      <c r="A1" s="209"/>
      <c r="B1" s="292" t="s">
        <v>1127</v>
      </c>
      <c r="C1" s="96"/>
      <c r="D1" s="111"/>
      <c r="E1" s="96"/>
      <c r="F1" s="96"/>
      <c r="G1" s="96"/>
      <c r="H1" s="96"/>
      <c r="I1" s="96"/>
      <c r="J1" s="96"/>
      <c r="K1" s="96"/>
      <c r="L1" s="96"/>
      <c r="M1" s="96"/>
    </row>
    <row r="2" spans="1:16" ht="20.25" thickBot="1" x14ac:dyDescent="0.35">
      <c r="A2" s="96"/>
      <c r="B2" s="325" t="s">
        <v>720</v>
      </c>
      <c r="C2" s="325"/>
      <c r="D2" s="325"/>
      <c r="E2" s="96"/>
      <c r="F2" s="96"/>
      <c r="G2" s="96"/>
      <c r="H2" s="96"/>
      <c r="I2" s="96"/>
      <c r="J2" s="96"/>
      <c r="K2" s="96"/>
      <c r="L2" s="96"/>
      <c r="M2" s="96"/>
    </row>
    <row r="3" spans="1:16" ht="13.5" thickTop="1" x14ac:dyDescent="0.2">
      <c r="A3" s="96"/>
      <c r="B3" s="377" t="s">
        <v>1270</v>
      </c>
      <c r="C3" s="96"/>
      <c r="D3" s="96"/>
      <c r="E3" s="96"/>
      <c r="F3" s="96"/>
      <c r="G3" s="96"/>
      <c r="H3" s="96"/>
      <c r="I3" s="96"/>
      <c r="J3" s="96"/>
      <c r="K3" s="96"/>
      <c r="L3" s="96"/>
      <c r="M3" s="96"/>
    </row>
    <row r="4" spans="1:16" x14ac:dyDescent="0.2">
      <c r="A4" s="96"/>
      <c r="B4" s="377" t="s">
        <v>561</v>
      </c>
      <c r="C4" s="96"/>
      <c r="D4" s="96"/>
      <c r="E4" s="96"/>
      <c r="F4" s="96"/>
      <c r="G4" s="96"/>
      <c r="H4" s="96"/>
      <c r="I4" s="96"/>
      <c r="J4" s="96"/>
      <c r="K4" s="96"/>
      <c r="L4" s="96"/>
      <c r="M4" s="96"/>
    </row>
    <row r="5" spans="1:16" ht="13.5" thickBot="1" x14ac:dyDescent="0.25">
      <c r="A5" s="96"/>
      <c r="B5" s="96"/>
      <c r="C5" s="96"/>
      <c r="D5" s="96"/>
      <c r="E5" s="96"/>
      <c r="F5" s="96"/>
      <c r="G5" s="96"/>
      <c r="H5" s="96"/>
      <c r="I5" s="96"/>
      <c r="J5" s="96"/>
      <c r="K5" s="96"/>
      <c r="L5" s="96"/>
      <c r="M5" s="96"/>
    </row>
    <row r="6" spans="1:16" ht="22.5" customHeight="1" thickBot="1" x14ac:dyDescent="0.25">
      <c r="A6" s="96"/>
      <c r="B6" s="340" t="s">
        <v>445</v>
      </c>
      <c r="C6" s="347" t="s">
        <v>1268</v>
      </c>
      <c r="D6" s="347" t="s">
        <v>1185</v>
      </c>
      <c r="E6" s="348"/>
      <c r="F6" s="375" t="s">
        <v>442</v>
      </c>
      <c r="G6" s="375" t="s">
        <v>1255</v>
      </c>
      <c r="H6" s="347" t="s">
        <v>700</v>
      </c>
      <c r="I6" s="374" t="s">
        <v>159</v>
      </c>
      <c r="J6" s="347" t="s">
        <v>180</v>
      </c>
      <c r="K6" s="376" t="s">
        <v>163</v>
      </c>
      <c r="L6" s="96"/>
      <c r="M6" s="19"/>
    </row>
    <row r="7" spans="1:16" ht="15" thickBot="1" x14ac:dyDescent="0.25">
      <c r="A7" s="96"/>
      <c r="B7" s="349" t="s">
        <v>1073</v>
      </c>
      <c r="C7" s="350">
        <v>98.006792472499995</v>
      </c>
      <c r="D7" s="351">
        <v>10</v>
      </c>
      <c r="E7" s="348"/>
      <c r="F7" s="352" t="s">
        <v>447</v>
      </c>
      <c r="G7" s="358">
        <v>82.18</v>
      </c>
      <c r="H7" s="358">
        <f>42.72</f>
        <v>42.72</v>
      </c>
      <c r="I7" s="358">
        <v>98.01</v>
      </c>
      <c r="J7" s="356">
        <v>10</v>
      </c>
      <c r="K7" s="358">
        <v>98.01</v>
      </c>
      <c r="L7" s="96"/>
      <c r="M7" s="19"/>
      <c r="N7" s="326"/>
      <c r="O7" s="326"/>
      <c r="P7" s="326"/>
    </row>
    <row r="8" spans="1:16" ht="15" thickBot="1" x14ac:dyDescent="0.25">
      <c r="A8" s="96"/>
      <c r="B8" s="353" t="s">
        <v>1074</v>
      </c>
      <c r="C8" s="354">
        <v>111.32195109729167</v>
      </c>
      <c r="D8" s="355">
        <v>10</v>
      </c>
      <c r="E8" s="348"/>
      <c r="F8" s="352" t="s">
        <v>199</v>
      </c>
      <c r="G8" s="357">
        <v>86.54566856329167</v>
      </c>
      <c r="H8" s="359">
        <v>53.87</v>
      </c>
      <c r="I8" s="357">
        <v>85.51</v>
      </c>
      <c r="J8" s="357">
        <v>10</v>
      </c>
      <c r="K8" s="357">
        <v>85.51</v>
      </c>
      <c r="L8" s="96"/>
      <c r="M8" s="19"/>
      <c r="N8" s="326"/>
      <c r="O8" s="326"/>
      <c r="P8" s="326"/>
    </row>
    <row r="9" spans="1:16" ht="15" thickBot="1" x14ac:dyDescent="0.25">
      <c r="A9" s="96"/>
      <c r="B9" s="353" t="s">
        <v>1075</v>
      </c>
      <c r="C9" s="350">
        <v>98.006792472499995</v>
      </c>
      <c r="D9" s="351">
        <v>10</v>
      </c>
      <c r="E9" s="348"/>
      <c r="F9" s="352" t="s">
        <v>448</v>
      </c>
      <c r="G9" s="358">
        <v>73.45869006920833</v>
      </c>
      <c r="H9" s="358"/>
      <c r="I9" s="358">
        <v>100.05</v>
      </c>
      <c r="J9" s="356">
        <v>10</v>
      </c>
      <c r="K9" s="358">
        <v>100.05</v>
      </c>
      <c r="L9" s="96"/>
      <c r="M9" s="19"/>
      <c r="N9" s="326"/>
      <c r="O9" s="326"/>
      <c r="P9" s="326"/>
    </row>
    <row r="10" spans="1:16" ht="15" thickBot="1" x14ac:dyDescent="0.25">
      <c r="A10" s="96"/>
      <c r="B10" s="353" t="s">
        <v>431</v>
      </c>
      <c r="C10" s="354">
        <v>98.006792472499995</v>
      </c>
      <c r="D10" s="355">
        <v>10</v>
      </c>
      <c r="E10" s="348"/>
      <c r="F10" s="352" t="s">
        <v>200</v>
      </c>
      <c r="G10" s="357">
        <v>82.18</v>
      </c>
      <c r="H10" s="359" t="s">
        <v>460</v>
      </c>
      <c r="I10" s="357">
        <v>98.01</v>
      </c>
      <c r="J10" s="357">
        <v>10</v>
      </c>
      <c r="K10" s="357">
        <v>98.01</v>
      </c>
      <c r="L10" s="96"/>
      <c r="M10" s="19"/>
      <c r="N10" s="326"/>
      <c r="O10" s="326"/>
      <c r="P10" s="326"/>
    </row>
    <row r="11" spans="1:16" ht="15" thickBot="1" x14ac:dyDescent="0.25">
      <c r="A11" s="96"/>
      <c r="B11" s="353" t="s">
        <v>104</v>
      </c>
      <c r="C11" s="350">
        <v>111.32195109729167</v>
      </c>
      <c r="D11" s="351">
        <v>10</v>
      </c>
      <c r="E11" s="348"/>
      <c r="F11" s="352" t="s">
        <v>339</v>
      </c>
      <c r="G11" s="358">
        <v>73.45869006920833</v>
      </c>
      <c r="H11" s="358" t="s">
        <v>460</v>
      </c>
      <c r="I11" s="358">
        <v>100.05</v>
      </c>
      <c r="J11" s="356">
        <v>10</v>
      </c>
      <c r="K11" s="358">
        <v>100.09</v>
      </c>
      <c r="L11" s="96"/>
      <c r="M11" s="19"/>
      <c r="N11" s="326"/>
      <c r="O11" s="326"/>
      <c r="P11" s="326"/>
    </row>
    <row r="12" spans="1:16" ht="15" thickBot="1" x14ac:dyDescent="0.25">
      <c r="A12" s="96"/>
      <c r="B12" s="353" t="s">
        <v>430</v>
      </c>
      <c r="C12" s="354">
        <v>98.006792472499995</v>
      </c>
      <c r="D12" s="355">
        <v>10</v>
      </c>
      <c r="E12" s="348"/>
      <c r="F12" s="360"/>
      <c r="G12" s="360"/>
      <c r="H12" s="360"/>
      <c r="I12" s="360"/>
      <c r="J12" s="360"/>
      <c r="K12" s="360"/>
      <c r="L12" s="96"/>
      <c r="M12" s="19"/>
      <c r="N12" s="326"/>
      <c r="O12" s="326"/>
      <c r="P12" s="326"/>
    </row>
    <row r="13" spans="1:16" ht="15" thickBot="1" x14ac:dyDescent="0.25">
      <c r="A13" s="96"/>
      <c r="B13" s="353" t="s">
        <v>107</v>
      </c>
      <c r="C13" s="350">
        <v>98.006792472499995</v>
      </c>
      <c r="D13" s="351">
        <v>10</v>
      </c>
      <c r="E13" s="348"/>
      <c r="F13" s="360"/>
      <c r="G13" s="360"/>
      <c r="H13" s="348"/>
      <c r="I13" s="348"/>
      <c r="J13" s="348"/>
      <c r="K13" s="348"/>
      <c r="L13" s="348"/>
      <c r="M13" s="19"/>
      <c r="N13" s="326"/>
      <c r="O13" s="326"/>
      <c r="P13" s="326"/>
    </row>
    <row r="14" spans="1:16" ht="15" thickBot="1" x14ac:dyDescent="0.25">
      <c r="A14" s="96"/>
      <c r="B14" s="353" t="s">
        <v>1076</v>
      </c>
      <c r="C14" s="354">
        <v>85.507527965062508</v>
      </c>
      <c r="D14" s="355">
        <v>10</v>
      </c>
      <c r="E14" s="348"/>
      <c r="F14" s="341"/>
      <c r="G14" s="272" t="s">
        <v>1269</v>
      </c>
      <c r="H14" s="348"/>
      <c r="I14" s="348"/>
      <c r="J14" s="348"/>
      <c r="K14" s="348"/>
      <c r="L14" s="348"/>
      <c r="M14" s="19"/>
      <c r="N14" s="326"/>
      <c r="O14" s="326"/>
      <c r="P14" s="326"/>
    </row>
    <row r="15" spans="1:16" ht="15" thickBot="1" x14ac:dyDescent="0.25">
      <c r="A15" s="96"/>
      <c r="B15" s="353" t="s">
        <v>459</v>
      </c>
      <c r="C15" s="350">
        <v>85.507527965062508</v>
      </c>
      <c r="D15" s="351">
        <v>10</v>
      </c>
      <c r="E15" s="348"/>
      <c r="F15" s="360"/>
      <c r="G15" s="360"/>
      <c r="H15" s="348"/>
      <c r="I15" s="348"/>
      <c r="J15" s="348"/>
      <c r="K15" s="348"/>
      <c r="L15" s="348"/>
      <c r="M15" s="19"/>
      <c r="N15" s="326"/>
      <c r="O15" s="326"/>
      <c r="P15" s="326"/>
    </row>
    <row r="16" spans="1:16" ht="15" thickBot="1" x14ac:dyDescent="0.25">
      <c r="A16" s="96"/>
      <c r="B16" s="353" t="s">
        <v>1077</v>
      </c>
      <c r="C16" s="354">
        <v>85.507527965062508</v>
      </c>
      <c r="D16" s="355">
        <v>10</v>
      </c>
      <c r="E16" s="348"/>
      <c r="F16" s="360"/>
      <c r="G16" s="360"/>
      <c r="H16" s="348"/>
      <c r="I16" s="348"/>
      <c r="J16" s="348"/>
      <c r="K16" s="348"/>
      <c r="L16" s="348"/>
      <c r="M16" s="19"/>
      <c r="N16" s="326"/>
      <c r="O16" s="326"/>
      <c r="P16" s="326"/>
    </row>
    <row r="17" spans="1:16" ht="15" thickBot="1" x14ac:dyDescent="0.25">
      <c r="A17" s="96"/>
      <c r="B17" s="353" t="s">
        <v>1078</v>
      </c>
      <c r="C17" s="350">
        <v>75.521158996468728</v>
      </c>
      <c r="D17" s="351">
        <v>10</v>
      </c>
      <c r="E17" s="348"/>
      <c r="F17" s="360"/>
      <c r="G17" s="360"/>
      <c r="H17" s="360"/>
      <c r="I17" s="360"/>
      <c r="J17" s="360"/>
      <c r="K17" s="360"/>
      <c r="L17" s="360"/>
      <c r="M17" s="19"/>
      <c r="N17" s="326"/>
      <c r="O17" s="326"/>
      <c r="P17" s="326"/>
    </row>
    <row r="18" spans="1:16" ht="15" thickBot="1" x14ac:dyDescent="0.25">
      <c r="A18" s="96"/>
      <c r="B18" s="353" t="s">
        <v>462</v>
      </c>
      <c r="C18" s="354">
        <v>75.521158996468728</v>
      </c>
      <c r="D18" s="355">
        <v>10</v>
      </c>
      <c r="E18" s="348"/>
      <c r="F18" s="360"/>
      <c r="G18" s="360"/>
      <c r="H18" s="360"/>
      <c r="I18" s="360"/>
      <c r="J18" s="360"/>
      <c r="K18" s="360"/>
      <c r="L18" s="360"/>
      <c r="M18" s="19"/>
      <c r="N18" s="326"/>
      <c r="O18" s="326"/>
      <c r="P18" s="326"/>
    </row>
    <row r="19" spans="1:16" ht="15" thickBot="1" x14ac:dyDescent="0.25">
      <c r="A19" s="96"/>
      <c r="B19" s="353" t="s">
        <v>461</v>
      </c>
      <c r="C19" s="350">
        <v>75.521158996468728</v>
      </c>
      <c r="D19" s="351">
        <v>10</v>
      </c>
      <c r="E19" s="348"/>
      <c r="F19" s="360"/>
      <c r="G19" s="360"/>
      <c r="H19" s="360"/>
      <c r="I19" s="360"/>
      <c r="J19" s="360"/>
      <c r="K19" s="360"/>
      <c r="L19" s="360"/>
      <c r="M19" s="19"/>
      <c r="N19" s="326"/>
      <c r="O19" s="326"/>
      <c r="P19" s="326"/>
    </row>
    <row r="20" spans="1:16" ht="15" thickBot="1" x14ac:dyDescent="0.25">
      <c r="A20" s="96"/>
      <c r="B20" s="353" t="s">
        <v>1079</v>
      </c>
      <c r="C20" s="354">
        <v>85.507527965062508</v>
      </c>
      <c r="D20" s="355">
        <v>10</v>
      </c>
      <c r="E20" s="348"/>
      <c r="F20" s="360"/>
      <c r="G20" s="360"/>
      <c r="H20" s="348"/>
      <c r="I20" s="348"/>
      <c r="J20" s="348"/>
      <c r="K20" s="348"/>
      <c r="L20" s="348"/>
      <c r="M20" s="19"/>
      <c r="N20" s="326"/>
      <c r="O20" s="326"/>
      <c r="P20" s="326"/>
    </row>
    <row r="21" spans="1:16" ht="15" thickBot="1" x14ac:dyDescent="0.25">
      <c r="A21" s="96"/>
      <c r="B21" s="353" t="s">
        <v>148</v>
      </c>
      <c r="C21" s="350">
        <v>108.04329895759997</v>
      </c>
      <c r="D21" s="351">
        <v>10</v>
      </c>
      <c r="E21" s="348"/>
      <c r="F21" s="360"/>
      <c r="G21" s="360"/>
      <c r="H21" s="348"/>
      <c r="I21" s="348"/>
      <c r="J21" s="348"/>
      <c r="K21" s="348"/>
      <c r="L21" s="348"/>
      <c r="M21" s="19"/>
      <c r="N21" s="326"/>
      <c r="O21" s="326"/>
      <c r="P21" s="326"/>
    </row>
    <row r="22" spans="1:16" ht="15" thickBot="1" x14ac:dyDescent="0.25">
      <c r="A22" s="96"/>
      <c r="B22" s="353" t="s">
        <v>428</v>
      </c>
      <c r="C22" s="354">
        <v>100.05420378272497</v>
      </c>
      <c r="D22" s="355">
        <v>10</v>
      </c>
      <c r="E22" s="348"/>
      <c r="F22" s="360"/>
      <c r="G22" s="360"/>
      <c r="H22" s="348"/>
      <c r="I22" s="348"/>
      <c r="J22" s="348"/>
      <c r="K22" s="348"/>
      <c r="L22" s="348"/>
      <c r="M22" s="19"/>
      <c r="N22" s="326"/>
      <c r="O22" s="326"/>
      <c r="P22" s="326"/>
    </row>
    <row r="23" spans="1:16" ht="15" thickBot="1" x14ac:dyDescent="0.25">
      <c r="A23" s="96"/>
      <c r="B23" s="353" t="s">
        <v>441</v>
      </c>
      <c r="C23" s="350">
        <v>100.05420378272497</v>
      </c>
      <c r="D23" s="351">
        <v>10</v>
      </c>
      <c r="E23" s="348"/>
      <c r="F23" s="348"/>
      <c r="G23" s="360"/>
      <c r="H23" s="348"/>
      <c r="I23" s="348"/>
      <c r="J23" s="348"/>
      <c r="K23" s="348"/>
      <c r="L23" s="348"/>
      <c r="M23" s="19"/>
      <c r="N23" s="326"/>
      <c r="O23" s="326"/>
      <c r="P23" s="326"/>
    </row>
    <row r="24" spans="1:16" ht="15" thickBot="1" x14ac:dyDescent="0.25">
      <c r="A24" s="96"/>
      <c r="B24" s="353" t="s">
        <v>440</v>
      </c>
      <c r="C24" s="354">
        <v>71.475088811562486</v>
      </c>
      <c r="D24" s="355">
        <v>10</v>
      </c>
      <c r="E24" s="348"/>
      <c r="F24" s="348"/>
      <c r="G24" s="348"/>
      <c r="H24" s="348"/>
      <c r="I24" s="348"/>
      <c r="J24" s="348"/>
      <c r="K24" s="348"/>
      <c r="L24" s="348"/>
      <c r="M24" s="19"/>
      <c r="N24" s="326"/>
      <c r="O24" s="326"/>
      <c r="P24" s="326"/>
    </row>
    <row r="25" spans="1:16" ht="15" thickBot="1" x14ac:dyDescent="0.25">
      <c r="A25" s="96"/>
      <c r="B25" s="353" t="s">
        <v>465</v>
      </c>
      <c r="C25" s="350">
        <v>100.05420378272497</v>
      </c>
      <c r="D25" s="351">
        <v>10</v>
      </c>
      <c r="E25" s="348"/>
      <c r="F25" s="348"/>
      <c r="G25" s="348"/>
      <c r="H25" s="348"/>
      <c r="I25" s="348"/>
      <c r="J25" s="348"/>
      <c r="K25" s="348"/>
      <c r="L25" s="348"/>
      <c r="M25" s="19"/>
      <c r="N25" s="326"/>
      <c r="O25" s="326"/>
      <c r="P25" s="326"/>
    </row>
    <row r="26" spans="1:16" ht="15" thickBot="1" x14ac:dyDescent="0.25">
      <c r="A26" s="96"/>
      <c r="B26" s="353" t="s">
        <v>366</v>
      </c>
      <c r="C26" s="354">
        <v>108.04329895759997</v>
      </c>
      <c r="D26" s="355">
        <v>10</v>
      </c>
      <c r="E26" s="348"/>
      <c r="F26" s="348"/>
      <c r="G26" s="348"/>
      <c r="H26" s="348"/>
      <c r="I26" s="348"/>
      <c r="J26" s="348"/>
      <c r="K26" s="348"/>
      <c r="L26" s="348"/>
      <c r="M26" s="19"/>
      <c r="N26" s="326"/>
      <c r="O26" s="326"/>
      <c r="P26" s="326"/>
    </row>
    <row r="27" spans="1:16" ht="15" thickBot="1" x14ac:dyDescent="0.25">
      <c r="A27" s="96"/>
      <c r="B27" s="353" t="s">
        <v>1081</v>
      </c>
      <c r="C27" s="350">
        <v>111.32195109729167</v>
      </c>
      <c r="D27" s="351">
        <v>10</v>
      </c>
      <c r="E27" s="348"/>
      <c r="F27" s="348"/>
      <c r="G27" s="348"/>
      <c r="H27" s="348"/>
      <c r="I27" s="348"/>
      <c r="J27" s="348"/>
      <c r="K27" s="348"/>
      <c r="L27" s="348"/>
      <c r="M27" s="19"/>
      <c r="N27" s="326"/>
      <c r="O27" s="326"/>
      <c r="P27" s="326"/>
    </row>
    <row r="28" spans="1:16" ht="15" thickBot="1" x14ac:dyDescent="0.25">
      <c r="A28" s="96"/>
      <c r="B28" s="353" t="s">
        <v>429</v>
      </c>
      <c r="C28" s="354">
        <v>111.32195109729167</v>
      </c>
      <c r="D28" s="355">
        <v>10</v>
      </c>
      <c r="E28" s="348"/>
      <c r="F28" s="348"/>
      <c r="G28" s="348"/>
      <c r="H28" s="348"/>
      <c r="I28" s="348"/>
      <c r="J28" s="348"/>
      <c r="K28" s="348"/>
      <c r="L28" s="348"/>
      <c r="M28" s="19"/>
      <c r="N28" s="326"/>
      <c r="O28" s="326"/>
      <c r="P28" s="326"/>
    </row>
    <row r="29" spans="1:16" ht="15" thickBot="1" x14ac:dyDescent="0.25">
      <c r="A29" s="96"/>
      <c r="B29" s="353" t="s">
        <v>1082</v>
      </c>
      <c r="C29" s="350">
        <v>98.006792472499995</v>
      </c>
      <c r="D29" s="351">
        <v>10</v>
      </c>
      <c r="E29" s="348"/>
      <c r="F29" s="348"/>
      <c r="G29" s="348"/>
      <c r="H29" s="348"/>
      <c r="I29" s="348"/>
      <c r="J29" s="348"/>
      <c r="K29" s="348"/>
      <c r="L29" s="348"/>
      <c r="M29" s="19"/>
      <c r="N29" s="326"/>
      <c r="O29" s="326"/>
      <c r="P29" s="326"/>
    </row>
    <row r="30" spans="1:16" ht="15" thickBot="1" x14ac:dyDescent="0.25">
      <c r="A30" s="96"/>
      <c r="B30" s="353" t="s">
        <v>436</v>
      </c>
      <c r="C30" s="354">
        <v>98.006792472499995</v>
      </c>
      <c r="D30" s="355">
        <v>10</v>
      </c>
      <c r="E30" s="348"/>
      <c r="F30" s="348"/>
      <c r="G30" s="348"/>
      <c r="H30" s="348"/>
      <c r="I30" s="348"/>
      <c r="J30" s="348"/>
      <c r="K30" s="348"/>
      <c r="L30" s="348"/>
      <c r="M30" s="19"/>
      <c r="N30" s="326"/>
      <c r="O30" s="326"/>
      <c r="P30" s="326"/>
    </row>
    <row r="31" spans="1:16" ht="15" thickBot="1" x14ac:dyDescent="0.25">
      <c r="A31" s="96"/>
      <c r="B31" s="361" t="s">
        <v>1083</v>
      </c>
      <c r="C31" s="350">
        <v>98.006792472499995</v>
      </c>
      <c r="D31" s="351">
        <v>10</v>
      </c>
      <c r="E31" s="348"/>
      <c r="F31" s="348"/>
      <c r="G31" s="348"/>
      <c r="H31" s="348"/>
      <c r="I31" s="348"/>
      <c r="J31" s="348"/>
      <c r="K31" s="348"/>
      <c r="L31" s="348"/>
      <c r="M31" s="19"/>
      <c r="N31" s="326"/>
      <c r="O31" s="326"/>
      <c r="P31" s="326"/>
    </row>
    <row r="32" spans="1:16" ht="15" thickBot="1" x14ac:dyDescent="0.25">
      <c r="A32" s="96"/>
      <c r="B32" s="361" t="s">
        <v>433</v>
      </c>
      <c r="C32" s="354">
        <v>111.32195109729167</v>
      </c>
      <c r="D32" s="355">
        <v>10</v>
      </c>
      <c r="E32" s="348"/>
      <c r="F32" s="348"/>
      <c r="G32" s="348"/>
      <c r="H32" s="348"/>
      <c r="I32" s="348"/>
      <c r="J32" s="348"/>
      <c r="K32" s="348"/>
      <c r="L32" s="348"/>
      <c r="M32" s="19"/>
      <c r="N32" s="326"/>
      <c r="O32" s="326"/>
      <c r="P32" s="326"/>
    </row>
    <row r="33" spans="1:16" ht="15" thickBot="1" x14ac:dyDescent="0.25">
      <c r="A33" s="96"/>
      <c r="B33" s="361" t="s">
        <v>434</v>
      </c>
      <c r="C33" s="350">
        <v>111.32195109729167</v>
      </c>
      <c r="D33" s="351">
        <v>10</v>
      </c>
      <c r="E33" s="348"/>
      <c r="F33" s="348"/>
      <c r="G33" s="348"/>
      <c r="H33" s="348"/>
      <c r="I33" s="348"/>
      <c r="J33" s="348"/>
      <c r="K33" s="348"/>
      <c r="L33" s="348"/>
      <c r="M33" s="19"/>
      <c r="N33" s="326"/>
      <c r="O33" s="326"/>
      <c r="P33" s="326"/>
    </row>
    <row r="34" spans="1:16" ht="15" thickBot="1" x14ac:dyDescent="0.25">
      <c r="A34" s="96"/>
      <c r="B34" s="361" t="s">
        <v>432</v>
      </c>
      <c r="C34" s="354">
        <v>111.32195109729167</v>
      </c>
      <c r="D34" s="355">
        <v>10</v>
      </c>
      <c r="E34" s="348"/>
      <c r="F34" s="348"/>
      <c r="G34" s="348"/>
      <c r="H34" s="348"/>
      <c r="I34" s="348"/>
      <c r="J34" s="348"/>
      <c r="K34" s="348"/>
      <c r="L34" s="348"/>
      <c r="M34" s="19"/>
      <c r="N34" s="326"/>
      <c r="O34" s="326"/>
      <c r="P34" s="326"/>
    </row>
    <row r="35" spans="1:16" ht="15" thickBot="1" x14ac:dyDescent="0.25">
      <c r="A35" s="96"/>
      <c r="B35" s="362" t="s">
        <v>435</v>
      </c>
      <c r="C35" s="350">
        <v>111.32195109729167</v>
      </c>
      <c r="D35" s="351">
        <v>10</v>
      </c>
      <c r="E35" s="348"/>
      <c r="F35" s="348"/>
      <c r="G35" s="348"/>
      <c r="H35" s="348"/>
      <c r="I35" s="348"/>
      <c r="J35" s="348"/>
      <c r="K35" s="348"/>
      <c r="L35" s="348"/>
      <c r="M35" s="19"/>
      <c r="N35" s="326"/>
      <c r="O35" s="326"/>
      <c r="P35" s="326"/>
    </row>
    <row r="36" spans="1:16" ht="15" thickBot="1" x14ac:dyDescent="0.25">
      <c r="A36" s="96"/>
      <c r="B36" s="363" t="s">
        <v>438</v>
      </c>
      <c r="C36" s="354">
        <v>100.05420378272497</v>
      </c>
      <c r="D36" s="355">
        <v>10</v>
      </c>
      <c r="E36" s="348"/>
      <c r="F36" s="348"/>
      <c r="G36" s="348"/>
      <c r="H36" s="348"/>
      <c r="I36" s="348"/>
      <c r="J36" s="348"/>
      <c r="K36" s="348"/>
      <c r="L36" s="348"/>
      <c r="M36" s="19"/>
    </row>
    <row r="37" spans="1:16" ht="15" thickBot="1" x14ac:dyDescent="0.25">
      <c r="A37" s="96"/>
      <c r="B37" s="363" t="s">
        <v>439</v>
      </c>
      <c r="C37" s="350">
        <v>100.05420378272497</v>
      </c>
      <c r="D37" s="351">
        <v>10</v>
      </c>
      <c r="E37" s="348"/>
      <c r="F37" s="348"/>
      <c r="G37" s="348"/>
      <c r="H37" s="348"/>
      <c r="I37" s="348"/>
      <c r="J37" s="348"/>
      <c r="K37" s="348"/>
      <c r="L37" s="348"/>
      <c r="M37" s="19"/>
    </row>
    <row r="38" spans="1:16" ht="15" thickBot="1" x14ac:dyDescent="0.25">
      <c r="A38" s="96"/>
      <c r="B38" s="363" t="s">
        <v>437</v>
      </c>
      <c r="C38" s="354">
        <v>100.05420378272497</v>
      </c>
      <c r="D38" s="355">
        <v>10</v>
      </c>
      <c r="E38" s="348"/>
      <c r="F38" s="348"/>
      <c r="G38" s="348"/>
      <c r="H38" s="348"/>
      <c r="I38" s="348"/>
      <c r="J38" s="348"/>
      <c r="K38" s="348"/>
      <c r="L38" s="348"/>
      <c r="M38" s="19"/>
    </row>
    <row r="39" spans="1:16" x14ac:dyDescent="0.2">
      <c r="A39" s="96"/>
      <c r="B39" s="96"/>
      <c r="C39" s="96"/>
      <c r="D39" s="96"/>
      <c r="E39" s="96"/>
      <c r="F39" s="96"/>
      <c r="G39" s="96"/>
      <c r="H39" s="96"/>
      <c r="I39" s="96"/>
      <c r="J39" s="96"/>
      <c r="K39" s="96"/>
      <c r="L39" s="96"/>
      <c r="M39" s="96"/>
    </row>
  </sheetData>
  <hyperlinks>
    <hyperlink ref="B1" location="'Assumptions Summary'!A1" display="Go to Assumptions Summary" xr:uid="{CDAAA5AF-ADAE-4FA3-9862-30CDC55B8A66}"/>
  </hyperlinks>
  <pageMargins left="0.7" right="0.7" top="0.75" bottom="0.75" header="0.3" footer="0.3"/>
  <pageSetup paperSize="9" orientation="landscape"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750A8-2F9E-4702-8730-934A17DAB1AF}">
  <sheetPr>
    <tabColor theme="2" tint="0.79998168889431442"/>
  </sheetPr>
  <dimension ref="A1:AG62"/>
  <sheetViews>
    <sheetView showGridLines="0" zoomScaleNormal="100" workbookViewId="0"/>
  </sheetViews>
  <sheetFormatPr defaultColWidth="7.75" defaultRowHeight="12.75" x14ac:dyDescent="0.2"/>
  <cols>
    <col min="1" max="1" width="3.125" style="95" customWidth="1"/>
    <col min="2" max="2" width="6.5" style="95" customWidth="1"/>
    <col min="3" max="3" width="25.75" style="95" customWidth="1"/>
    <col min="4" max="7" width="9.25" style="95" customWidth="1"/>
    <col min="8" max="19" width="10.625" style="95" customWidth="1"/>
    <col min="20" max="20" width="15.5" style="95" customWidth="1"/>
    <col min="21" max="21" width="13.75" style="95" customWidth="1"/>
    <col min="22" max="29" width="9.375" style="95" customWidth="1"/>
    <col min="30" max="30" width="9.875" style="95" customWidth="1"/>
    <col min="31" max="32" width="9.375" style="95" customWidth="1"/>
    <col min="33" max="16384" width="7.75" style="95"/>
  </cols>
  <sheetData>
    <row r="1" spans="1:33" ht="15" x14ac:dyDescent="0.25">
      <c r="A1" s="97"/>
      <c r="B1" s="292" t="s">
        <v>1127</v>
      </c>
      <c r="C1" s="96"/>
      <c r="D1" s="96"/>
      <c r="E1" s="111"/>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row>
    <row r="2" spans="1:33" ht="20.25" thickBot="1" x14ac:dyDescent="0.35">
      <c r="A2" s="96"/>
      <c r="B2" s="291" t="s">
        <v>562</v>
      </c>
      <c r="C2" s="291"/>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row>
    <row r="3" spans="1:33" ht="13.5" thickTop="1" x14ac:dyDescent="0.2">
      <c r="A3" s="96"/>
      <c r="B3" s="183" t="s">
        <v>975</v>
      </c>
      <c r="C3" s="275"/>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row>
    <row r="4" spans="1:33" x14ac:dyDescent="0.2">
      <c r="A4" s="96"/>
      <c r="B4" s="183" t="s">
        <v>1156</v>
      </c>
      <c r="C4" s="275"/>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row>
    <row r="5" spans="1:33" ht="13.5" thickBot="1" x14ac:dyDescent="0.25">
      <c r="A5" s="96"/>
      <c r="B5" s="96"/>
      <c r="C5" s="275"/>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row>
    <row r="6" spans="1:33" ht="42.95" customHeight="1" thickBot="1" x14ac:dyDescent="0.25">
      <c r="A6" s="96"/>
      <c r="B6" s="457" t="s">
        <v>1157</v>
      </c>
      <c r="C6" s="454" t="s">
        <v>970</v>
      </c>
      <c r="D6" s="459" t="s">
        <v>274</v>
      </c>
      <c r="E6" s="459" t="s">
        <v>458</v>
      </c>
      <c r="F6" s="460" t="s">
        <v>1158</v>
      </c>
      <c r="G6" s="461"/>
      <c r="H6" s="454" t="s">
        <v>1256</v>
      </c>
      <c r="I6" s="462" t="s">
        <v>1257</v>
      </c>
      <c r="J6" s="463"/>
      <c r="K6" s="463"/>
      <c r="L6" s="464"/>
      <c r="M6" s="454" t="s">
        <v>1011</v>
      </c>
      <c r="N6" s="454" t="s">
        <v>1012</v>
      </c>
      <c r="O6" s="454" t="s">
        <v>1013</v>
      </c>
      <c r="P6" s="454" t="s">
        <v>1014</v>
      </c>
      <c r="Q6" s="454" t="s">
        <v>1260</v>
      </c>
      <c r="R6" s="454" t="s">
        <v>1032</v>
      </c>
      <c r="S6" s="454" t="s">
        <v>1033</v>
      </c>
      <c r="T6" s="454" t="s">
        <v>1258</v>
      </c>
      <c r="U6" s="449" t="s">
        <v>1259</v>
      </c>
      <c r="V6" s="451" t="s">
        <v>1015</v>
      </c>
      <c r="W6" s="452"/>
      <c r="X6" s="452"/>
      <c r="Y6" s="452"/>
      <c r="Z6" s="452"/>
      <c r="AA6" s="452"/>
      <c r="AB6" s="452"/>
      <c r="AC6" s="452"/>
      <c r="AD6" s="452"/>
      <c r="AE6" s="452"/>
      <c r="AF6" s="452"/>
      <c r="AG6" s="96"/>
    </row>
    <row r="7" spans="1:33" ht="48.75" customHeight="1" thickBot="1" x14ac:dyDescent="0.25">
      <c r="A7" s="96"/>
      <c r="B7" s="457"/>
      <c r="C7" s="458"/>
      <c r="D7" s="459"/>
      <c r="E7" s="459"/>
      <c r="F7" s="364" t="s">
        <v>466</v>
      </c>
      <c r="G7" s="365" t="s">
        <v>467</v>
      </c>
      <c r="H7" s="455" t="s">
        <v>161</v>
      </c>
      <c r="I7" s="366" t="s">
        <v>984</v>
      </c>
      <c r="J7" s="366" t="s">
        <v>985</v>
      </c>
      <c r="K7" s="366" t="s">
        <v>986</v>
      </c>
      <c r="L7" s="366" t="s">
        <v>1159</v>
      </c>
      <c r="M7" s="456"/>
      <c r="N7" s="456"/>
      <c r="O7" s="456"/>
      <c r="P7" s="456"/>
      <c r="Q7" s="456"/>
      <c r="R7" s="456"/>
      <c r="S7" s="456"/>
      <c r="T7" s="455"/>
      <c r="U7" s="450"/>
      <c r="V7" s="367" t="s">
        <v>1160</v>
      </c>
      <c r="W7" s="367" t="s">
        <v>1161</v>
      </c>
      <c r="X7" s="367" t="s">
        <v>1162</v>
      </c>
      <c r="Y7" s="367" t="s">
        <v>1163</v>
      </c>
      <c r="Z7" s="367" t="s">
        <v>588</v>
      </c>
      <c r="AA7" s="367" t="s">
        <v>589</v>
      </c>
      <c r="AB7" s="367" t="s">
        <v>590</v>
      </c>
      <c r="AC7" s="367" t="s">
        <v>591</v>
      </c>
      <c r="AD7" s="367" t="s">
        <v>534</v>
      </c>
      <c r="AE7" s="367" t="s">
        <v>1164</v>
      </c>
      <c r="AF7" s="367" t="s">
        <v>1165</v>
      </c>
      <c r="AG7" s="96"/>
    </row>
    <row r="8" spans="1:33" ht="15" thickBot="1" x14ac:dyDescent="0.25">
      <c r="A8" s="96"/>
      <c r="B8" s="299">
        <v>1</v>
      </c>
      <c r="C8" s="300" t="s">
        <v>1073</v>
      </c>
      <c r="D8" s="296" t="s">
        <v>447</v>
      </c>
      <c r="E8" s="296" t="s">
        <v>343</v>
      </c>
      <c r="F8" s="308">
        <v>0</v>
      </c>
      <c r="G8" s="308">
        <v>0</v>
      </c>
      <c r="H8" s="309">
        <v>0</v>
      </c>
      <c r="I8" s="319"/>
      <c r="J8" s="319"/>
      <c r="K8" s="319"/>
      <c r="L8" s="319"/>
      <c r="M8" s="319"/>
      <c r="N8" s="319"/>
      <c r="O8" s="319"/>
      <c r="P8" s="319"/>
      <c r="Q8" s="319"/>
      <c r="R8" s="319"/>
      <c r="S8" s="319"/>
      <c r="T8" s="308">
        <v>700</v>
      </c>
      <c r="U8" s="392">
        <v>1.1787499999999997</v>
      </c>
      <c r="V8" s="383">
        <v>0</v>
      </c>
      <c r="W8" s="383">
        <v>0</v>
      </c>
      <c r="X8" s="383">
        <v>0</v>
      </c>
      <c r="Y8" s="383">
        <v>0</v>
      </c>
      <c r="Z8" s="383">
        <v>0</v>
      </c>
      <c r="AA8" s="383">
        <v>0</v>
      </c>
      <c r="AB8" s="383">
        <v>0</v>
      </c>
      <c r="AC8" s="383">
        <v>0</v>
      </c>
      <c r="AD8" s="383">
        <v>0</v>
      </c>
      <c r="AE8" s="383">
        <v>0</v>
      </c>
      <c r="AF8" s="383">
        <v>0</v>
      </c>
      <c r="AG8" s="96"/>
    </row>
    <row r="9" spans="1:33" s="109" customFormat="1" ht="15" thickBot="1" x14ac:dyDescent="0.25">
      <c r="A9" s="96"/>
      <c r="B9" s="299">
        <v>2</v>
      </c>
      <c r="C9" s="301" t="s">
        <v>1074</v>
      </c>
      <c r="D9" s="294" t="s">
        <v>447</v>
      </c>
      <c r="E9" s="294" t="s">
        <v>343</v>
      </c>
      <c r="F9" s="295">
        <v>2320</v>
      </c>
      <c r="G9" s="295">
        <v>6955</v>
      </c>
      <c r="H9" s="313">
        <v>3982</v>
      </c>
      <c r="I9" s="319"/>
      <c r="J9" s="319"/>
      <c r="K9" s="319"/>
      <c r="L9" s="319"/>
      <c r="M9" s="319"/>
      <c r="N9" s="319"/>
      <c r="O9" s="319"/>
      <c r="P9" s="319"/>
      <c r="Q9" s="319"/>
      <c r="R9" s="319"/>
      <c r="S9" s="319"/>
      <c r="T9" s="295">
        <v>0</v>
      </c>
      <c r="U9" s="393">
        <v>1.2730499999999998</v>
      </c>
      <c r="V9" s="384">
        <v>0</v>
      </c>
      <c r="W9" s="384">
        <v>0</v>
      </c>
      <c r="X9" s="384">
        <v>0</v>
      </c>
      <c r="Y9" s="384">
        <v>0</v>
      </c>
      <c r="Z9" s="384">
        <v>0</v>
      </c>
      <c r="AA9" s="384">
        <v>0</v>
      </c>
      <c r="AB9" s="384">
        <v>0</v>
      </c>
      <c r="AC9" s="384">
        <v>0</v>
      </c>
      <c r="AD9" s="384">
        <v>0</v>
      </c>
      <c r="AE9" s="384">
        <v>0</v>
      </c>
      <c r="AF9" s="384">
        <v>0</v>
      </c>
      <c r="AG9" s="96"/>
    </row>
    <row r="10" spans="1:33" ht="15" thickBot="1" x14ac:dyDescent="0.25">
      <c r="A10" s="96"/>
      <c r="B10" s="299">
        <v>3</v>
      </c>
      <c r="C10" s="300" t="s">
        <v>1075</v>
      </c>
      <c r="D10" s="296" t="s">
        <v>447</v>
      </c>
      <c r="E10" s="296" t="s">
        <v>343</v>
      </c>
      <c r="F10" s="308">
        <v>0</v>
      </c>
      <c r="G10" s="308">
        <v>0</v>
      </c>
      <c r="H10" s="309">
        <v>1650</v>
      </c>
      <c r="I10" s="319"/>
      <c r="J10" s="319"/>
      <c r="K10" s="319"/>
      <c r="L10" s="319"/>
      <c r="M10" s="319"/>
      <c r="N10" s="319"/>
      <c r="O10" s="319"/>
      <c r="P10" s="319"/>
      <c r="Q10" s="319"/>
      <c r="R10" s="319"/>
      <c r="S10" s="319"/>
      <c r="T10" s="308" t="s">
        <v>1166</v>
      </c>
      <c r="U10" s="392">
        <v>0.88867499999999988</v>
      </c>
      <c r="V10" s="383">
        <v>0</v>
      </c>
      <c r="W10" s="383">
        <v>0</v>
      </c>
      <c r="X10" s="383">
        <v>0</v>
      </c>
      <c r="Y10" s="383">
        <v>0</v>
      </c>
      <c r="Z10" s="383">
        <v>0</v>
      </c>
      <c r="AA10" s="383">
        <v>0</v>
      </c>
      <c r="AB10" s="383">
        <v>0</v>
      </c>
      <c r="AC10" s="383">
        <v>0</v>
      </c>
      <c r="AD10" s="383">
        <v>0</v>
      </c>
      <c r="AE10" s="383">
        <v>0</v>
      </c>
      <c r="AF10" s="383">
        <v>0</v>
      </c>
      <c r="AG10" s="96"/>
    </row>
    <row r="11" spans="1:33" ht="15" thickBot="1" x14ac:dyDescent="0.25">
      <c r="A11" s="96"/>
      <c r="B11" s="299">
        <v>4</v>
      </c>
      <c r="C11" s="300" t="s">
        <v>431</v>
      </c>
      <c r="D11" s="294" t="s">
        <v>447</v>
      </c>
      <c r="E11" s="294" t="s">
        <v>343</v>
      </c>
      <c r="F11" s="295">
        <v>465</v>
      </c>
      <c r="G11" s="295">
        <v>1395</v>
      </c>
      <c r="H11" s="313">
        <v>3500</v>
      </c>
      <c r="I11" s="319"/>
      <c r="J11" s="319"/>
      <c r="K11" s="319"/>
      <c r="L11" s="319"/>
      <c r="M11" s="319"/>
      <c r="N11" s="319"/>
      <c r="O11" s="319"/>
      <c r="P11" s="319"/>
      <c r="Q11" s="319"/>
      <c r="R11" s="319"/>
      <c r="S11" s="319"/>
      <c r="T11" s="295" t="s">
        <v>1167</v>
      </c>
      <c r="U11" s="394">
        <v>0.68367500000000003</v>
      </c>
      <c r="V11" s="384">
        <v>0</v>
      </c>
      <c r="W11" s="384">
        <v>0</v>
      </c>
      <c r="X11" s="384">
        <v>0</v>
      </c>
      <c r="Y11" s="384">
        <v>0</v>
      </c>
      <c r="Z11" s="384">
        <v>0</v>
      </c>
      <c r="AA11" s="384">
        <v>0</v>
      </c>
      <c r="AB11" s="384">
        <v>0</v>
      </c>
      <c r="AC11" s="384">
        <v>0</v>
      </c>
      <c r="AD11" s="384">
        <v>0</v>
      </c>
      <c r="AE11" s="384">
        <v>0</v>
      </c>
      <c r="AF11" s="384">
        <v>0</v>
      </c>
      <c r="AG11" s="96"/>
    </row>
    <row r="12" spans="1:33" ht="15" thickBot="1" x14ac:dyDescent="0.25">
      <c r="A12" s="96"/>
      <c r="B12" s="299">
        <v>5</v>
      </c>
      <c r="C12" s="300" t="s">
        <v>104</v>
      </c>
      <c r="D12" s="296" t="s">
        <v>447</v>
      </c>
      <c r="E12" s="296" t="s">
        <v>344</v>
      </c>
      <c r="F12" s="310">
        <v>475</v>
      </c>
      <c r="G12" s="310">
        <v>1435</v>
      </c>
      <c r="H12" s="311">
        <v>4000</v>
      </c>
      <c r="I12" s="320"/>
      <c r="J12" s="320"/>
      <c r="K12" s="320"/>
      <c r="L12" s="320"/>
      <c r="M12" s="320"/>
      <c r="N12" s="320"/>
      <c r="O12" s="320"/>
      <c r="P12" s="320"/>
      <c r="Q12" s="320"/>
      <c r="R12" s="320"/>
      <c r="S12" s="320"/>
      <c r="T12" s="310">
        <v>0</v>
      </c>
      <c r="U12" s="392">
        <v>0.95222499999999999</v>
      </c>
      <c r="V12" s="383">
        <v>0</v>
      </c>
      <c r="W12" s="383">
        <v>0</v>
      </c>
      <c r="X12" s="383">
        <v>0</v>
      </c>
      <c r="Y12" s="383">
        <v>0</v>
      </c>
      <c r="Z12" s="383">
        <v>0</v>
      </c>
      <c r="AA12" s="383">
        <v>0</v>
      </c>
      <c r="AB12" s="383">
        <v>0</v>
      </c>
      <c r="AC12" s="383">
        <v>0</v>
      </c>
      <c r="AD12" s="383">
        <v>0</v>
      </c>
      <c r="AE12" s="383">
        <v>0</v>
      </c>
      <c r="AF12" s="383">
        <v>0</v>
      </c>
      <c r="AG12" s="96"/>
    </row>
    <row r="13" spans="1:33" ht="15" thickBot="1" x14ac:dyDescent="0.25">
      <c r="A13" s="96"/>
      <c r="B13" s="299">
        <v>6</v>
      </c>
      <c r="C13" s="300" t="s">
        <v>430</v>
      </c>
      <c r="D13" s="294" t="s">
        <v>447</v>
      </c>
      <c r="E13" s="294" t="s">
        <v>344</v>
      </c>
      <c r="F13" s="314">
        <v>220</v>
      </c>
      <c r="G13" s="314">
        <v>670</v>
      </c>
      <c r="H13" s="315">
        <v>2000</v>
      </c>
      <c r="I13" s="320"/>
      <c r="J13" s="320"/>
      <c r="K13" s="320"/>
      <c r="L13" s="320"/>
      <c r="M13" s="320"/>
      <c r="N13" s="320"/>
      <c r="O13" s="320"/>
      <c r="P13" s="320"/>
      <c r="Q13" s="320"/>
      <c r="R13" s="320"/>
      <c r="S13" s="320"/>
      <c r="T13" s="314" t="s">
        <v>1168</v>
      </c>
      <c r="U13" s="394">
        <v>0.51249999999999996</v>
      </c>
      <c r="V13" s="384">
        <v>0</v>
      </c>
      <c r="W13" s="384">
        <v>0</v>
      </c>
      <c r="X13" s="384">
        <v>0</v>
      </c>
      <c r="Y13" s="384">
        <v>0</v>
      </c>
      <c r="Z13" s="384">
        <v>0</v>
      </c>
      <c r="AA13" s="384">
        <v>0</v>
      </c>
      <c r="AB13" s="384">
        <v>0</v>
      </c>
      <c r="AC13" s="384">
        <v>0</v>
      </c>
      <c r="AD13" s="384">
        <v>0</v>
      </c>
      <c r="AE13" s="384">
        <v>0</v>
      </c>
      <c r="AF13" s="384">
        <v>0</v>
      </c>
      <c r="AG13" s="96"/>
    </row>
    <row r="14" spans="1:33" ht="15" thickBot="1" x14ac:dyDescent="0.25">
      <c r="A14" s="96"/>
      <c r="B14" s="299">
        <v>7</v>
      </c>
      <c r="C14" s="300" t="s">
        <v>107</v>
      </c>
      <c r="D14" s="296" t="s">
        <v>447</v>
      </c>
      <c r="E14" s="296" t="s">
        <v>345</v>
      </c>
      <c r="F14" s="310">
        <v>695</v>
      </c>
      <c r="G14" s="310">
        <v>2090</v>
      </c>
      <c r="H14" s="311">
        <v>3743</v>
      </c>
      <c r="I14" s="320"/>
      <c r="J14" s="320"/>
      <c r="K14" s="320"/>
      <c r="L14" s="320"/>
      <c r="M14" s="320"/>
      <c r="N14" s="320"/>
      <c r="O14" s="320"/>
      <c r="P14" s="320"/>
      <c r="Q14" s="320"/>
      <c r="R14" s="320"/>
      <c r="S14" s="320"/>
      <c r="T14" s="310">
        <v>2743</v>
      </c>
      <c r="U14" s="392">
        <v>0.17117499999999999</v>
      </c>
      <c r="V14" s="385">
        <v>600</v>
      </c>
      <c r="W14" s="385">
        <v>1200</v>
      </c>
      <c r="X14" s="385">
        <v>1200</v>
      </c>
      <c r="Y14" s="386">
        <v>2000</v>
      </c>
      <c r="Z14" s="383">
        <v>0</v>
      </c>
      <c r="AA14" s="383">
        <v>0</v>
      </c>
      <c r="AB14" s="383">
        <v>0</v>
      </c>
      <c r="AC14" s="383">
        <v>0</v>
      </c>
      <c r="AD14" s="383">
        <v>0</v>
      </c>
      <c r="AE14" s="383">
        <v>0</v>
      </c>
      <c r="AF14" s="383">
        <v>0</v>
      </c>
      <c r="AG14" s="96"/>
    </row>
    <row r="15" spans="1:33" ht="15" thickBot="1" x14ac:dyDescent="0.25">
      <c r="A15" s="96"/>
      <c r="B15" s="299">
        <v>8</v>
      </c>
      <c r="C15" s="300" t="s">
        <v>1076</v>
      </c>
      <c r="D15" s="294" t="s">
        <v>199</v>
      </c>
      <c r="E15" s="294" t="s">
        <v>346</v>
      </c>
      <c r="F15" s="314">
        <v>200</v>
      </c>
      <c r="G15" s="314">
        <v>615</v>
      </c>
      <c r="H15" s="315">
        <v>3250</v>
      </c>
      <c r="I15" s="320"/>
      <c r="J15" s="320"/>
      <c r="K15" s="320"/>
      <c r="L15" s="320"/>
      <c r="M15" s="320"/>
      <c r="N15" s="320"/>
      <c r="O15" s="320"/>
      <c r="P15" s="320"/>
      <c r="Q15" s="320"/>
      <c r="R15" s="320"/>
      <c r="S15" s="320"/>
      <c r="T15" s="314">
        <v>100</v>
      </c>
      <c r="U15" s="394">
        <v>0.29212499999999997</v>
      </c>
      <c r="V15" s="387">
        <v>0</v>
      </c>
      <c r="W15" s="384">
        <v>0</v>
      </c>
      <c r="X15" s="384">
        <v>0</v>
      </c>
      <c r="Y15" s="387">
        <v>2000</v>
      </c>
      <c r="Z15" s="384">
        <v>0</v>
      </c>
      <c r="AA15" s="384">
        <v>0</v>
      </c>
      <c r="AB15" s="384">
        <v>0</v>
      </c>
      <c r="AC15" s="384">
        <v>0</v>
      </c>
      <c r="AD15" s="384">
        <v>0</v>
      </c>
      <c r="AE15" s="384">
        <v>0</v>
      </c>
      <c r="AF15" s="384">
        <v>0</v>
      </c>
      <c r="AG15" s="96"/>
    </row>
    <row r="16" spans="1:33" ht="15" thickBot="1" x14ac:dyDescent="0.25">
      <c r="A16" s="96"/>
      <c r="B16" s="299">
        <v>9</v>
      </c>
      <c r="C16" s="300" t="s">
        <v>459</v>
      </c>
      <c r="D16" s="296" t="s">
        <v>199</v>
      </c>
      <c r="E16" s="296" t="s">
        <v>346</v>
      </c>
      <c r="F16" s="310">
        <v>900</v>
      </c>
      <c r="G16" s="310">
        <v>2760</v>
      </c>
      <c r="H16" s="311">
        <v>1750</v>
      </c>
      <c r="I16" s="320"/>
      <c r="J16" s="320"/>
      <c r="K16" s="320"/>
      <c r="L16" s="320"/>
      <c r="M16" s="320"/>
      <c r="N16" s="320"/>
      <c r="O16" s="320"/>
      <c r="P16" s="320"/>
      <c r="Q16" s="320"/>
      <c r="R16" s="320"/>
      <c r="S16" s="320"/>
      <c r="T16" s="310">
        <v>300</v>
      </c>
      <c r="U16" s="392">
        <v>0.29212499999999997</v>
      </c>
      <c r="V16" s="385">
        <v>600</v>
      </c>
      <c r="W16" s="385">
        <v>1200</v>
      </c>
      <c r="X16" s="385">
        <v>2000</v>
      </c>
      <c r="Y16" s="383">
        <v>0</v>
      </c>
      <c r="Z16" s="383">
        <v>0</v>
      </c>
      <c r="AA16" s="383">
        <v>0</v>
      </c>
      <c r="AB16" s="383">
        <v>0</v>
      </c>
      <c r="AC16" s="383">
        <v>0</v>
      </c>
      <c r="AD16" s="383">
        <v>0</v>
      </c>
      <c r="AE16" s="383">
        <v>0</v>
      </c>
      <c r="AF16" s="383">
        <v>0</v>
      </c>
      <c r="AG16" s="96"/>
    </row>
    <row r="17" spans="1:33" ht="15" thickBot="1" x14ac:dyDescent="0.25">
      <c r="A17" s="96"/>
      <c r="B17" s="299">
        <v>10</v>
      </c>
      <c r="C17" s="300" t="s">
        <v>1077</v>
      </c>
      <c r="D17" s="294" t="s">
        <v>199</v>
      </c>
      <c r="E17" s="294" t="s">
        <v>347</v>
      </c>
      <c r="F17" s="314">
        <v>620</v>
      </c>
      <c r="G17" s="314">
        <v>2265</v>
      </c>
      <c r="H17" s="315">
        <v>6546.6</v>
      </c>
      <c r="I17" s="320"/>
      <c r="J17" s="320"/>
      <c r="K17" s="320"/>
      <c r="L17" s="320"/>
      <c r="M17" s="320"/>
      <c r="N17" s="320"/>
      <c r="O17" s="320"/>
      <c r="P17" s="320"/>
      <c r="Q17" s="320"/>
      <c r="R17" s="320"/>
      <c r="S17" s="320"/>
      <c r="T17" s="314">
        <v>0</v>
      </c>
      <c r="U17" s="394">
        <v>0.29212499999999997</v>
      </c>
      <c r="V17" s="384">
        <v>0</v>
      </c>
      <c r="W17" s="384">
        <v>0</v>
      </c>
      <c r="X17" s="384">
        <v>0</v>
      </c>
      <c r="Y17" s="384">
        <v>0</v>
      </c>
      <c r="Z17" s="384">
        <v>0</v>
      </c>
      <c r="AA17" s="384">
        <v>0</v>
      </c>
      <c r="AB17" s="384">
        <v>0</v>
      </c>
      <c r="AC17" s="384">
        <v>0</v>
      </c>
      <c r="AD17" s="384">
        <v>0</v>
      </c>
      <c r="AE17" s="384">
        <v>0</v>
      </c>
      <c r="AF17" s="384">
        <v>0</v>
      </c>
      <c r="AG17" s="96"/>
    </row>
    <row r="18" spans="1:33" ht="15" thickBot="1" x14ac:dyDescent="0.25">
      <c r="A18" s="96"/>
      <c r="B18" s="299">
        <v>11</v>
      </c>
      <c r="C18" s="300" t="s">
        <v>1078</v>
      </c>
      <c r="D18" s="296" t="s">
        <v>199</v>
      </c>
      <c r="E18" s="296" t="s">
        <v>348</v>
      </c>
      <c r="F18" s="310">
        <v>575</v>
      </c>
      <c r="G18" s="310">
        <v>1735</v>
      </c>
      <c r="H18" s="311">
        <v>1000</v>
      </c>
      <c r="I18" s="320"/>
      <c r="J18" s="320"/>
      <c r="K18" s="320"/>
      <c r="L18" s="320"/>
      <c r="M18" s="320"/>
      <c r="N18" s="320"/>
      <c r="O18" s="320"/>
      <c r="P18" s="320"/>
      <c r="Q18" s="320"/>
      <c r="R18" s="320"/>
      <c r="S18" s="320"/>
      <c r="T18" s="310">
        <v>1000</v>
      </c>
      <c r="U18" s="392">
        <v>0.2296</v>
      </c>
      <c r="V18" s="383">
        <v>0</v>
      </c>
      <c r="W18" s="383">
        <v>0</v>
      </c>
      <c r="X18" s="383">
        <v>0</v>
      </c>
      <c r="Y18" s="383">
        <v>0</v>
      </c>
      <c r="Z18" s="383">
        <v>0</v>
      </c>
      <c r="AA18" s="385">
        <v>2000</v>
      </c>
      <c r="AB18" s="385">
        <v>1000</v>
      </c>
      <c r="AC18" s="385">
        <v>2000</v>
      </c>
      <c r="AD18" s="383">
        <v>0</v>
      </c>
      <c r="AE18" s="383">
        <v>0</v>
      </c>
      <c r="AF18" s="383">
        <v>0</v>
      </c>
      <c r="AG18" s="96"/>
    </row>
    <row r="19" spans="1:33" ht="15" thickBot="1" x14ac:dyDescent="0.25">
      <c r="A19" s="96"/>
      <c r="B19" s="299">
        <v>12</v>
      </c>
      <c r="C19" s="300" t="s">
        <v>462</v>
      </c>
      <c r="D19" s="294" t="s">
        <v>199</v>
      </c>
      <c r="E19" s="294" t="s">
        <v>348</v>
      </c>
      <c r="F19" s="314">
        <v>0</v>
      </c>
      <c r="G19" s="314">
        <v>0</v>
      </c>
      <c r="H19" s="315">
        <v>0</v>
      </c>
      <c r="I19" s="320"/>
      <c r="J19" s="320"/>
      <c r="K19" s="320"/>
      <c r="L19" s="320"/>
      <c r="M19" s="320"/>
      <c r="N19" s="320"/>
      <c r="O19" s="320"/>
      <c r="P19" s="320"/>
      <c r="Q19" s="320"/>
      <c r="R19" s="320"/>
      <c r="S19" s="320"/>
      <c r="T19" s="314">
        <v>200</v>
      </c>
      <c r="U19" s="395" t="s">
        <v>1169</v>
      </c>
      <c r="V19" s="384">
        <v>0</v>
      </c>
      <c r="W19" s="384">
        <v>0</v>
      </c>
      <c r="X19" s="384">
        <v>0</v>
      </c>
      <c r="Y19" s="384">
        <v>0</v>
      </c>
      <c r="Z19" s="384">
        <v>0</v>
      </c>
      <c r="AA19" s="387">
        <v>0</v>
      </c>
      <c r="AB19" s="387">
        <v>0</v>
      </c>
      <c r="AC19" s="384">
        <v>0</v>
      </c>
      <c r="AD19" s="384">
        <v>0</v>
      </c>
      <c r="AE19" s="384">
        <v>0</v>
      </c>
      <c r="AF19" s="384">
        <v>0</v>
      </c>
      <c r="AG19" s="96"/>
    </row>
    <row r="20" spans="1:33" ht="15" thickBot="1" x14ac:dyDescent="0.25">
      <c r="A20" s="96"/>
      <c r="B20" s="299">
        <v>13</v>
      </c>
      <c r="C20" s="300" t="s">
        <v>461</v>
      </c>
      <c r="D20" s="296" t="s">
        <v>199</v>
      </c>
      <c r="E20" s="296" t="s">
        <v>348</v>
      </c>
      <c r="F20" s="310">
        <v>0</v>
      </c>
      <c r="G20" s="310">
        <v>0</v>
      </c>
      <c r="H20" s="311">
        <v>0</v>
      </c>
      <c r="I20" s="320"/>
      <c r="J20" s="320"/>
      <c r="K20" s="320"/>
      <c r="L20" s="320"/>
      <c r="M20" s="320"/>
      <c r="N20" s="320"/>
      <c r="O20" s="320"/>
      <c r="P20" s="320"/>
      <c r="Q20" s="320"/>
      <c r="R20" s="320"/>
      <c r="S20" s="320"/>
      <c r="T20" s="310">
        <v>0</v>
      </c>
      <c r="U20" s="396" t="s">
        <v>1169</v>
      </c>
      <c r="V20" s="383">
        <v>0</v>
      </c>
      <c r="W20" s="383">
        <v>0</v>
      </c>
      <c r="X20" s="383">
        <v>0</v>
      </c>
      <c r="Y20" s="383">
        <v>0</v>
      </c>
      <c r="Z20" s="383">
        <v>0</v>
      </c>
      <c r="AA20" s="385">
        <v>0</v>
      </c>
      <c r="AB20" s="385">
        <v>0</v>
      </c>
      <c r="AC20" s="383">
        <v>0</v>
      </c>
      <c r="AD20" s="383">
        <v>0</v>
      </c>
      <c r="AE20" s="383">
        <v>0</v>
      </c>
      <c r="AF20" s="383">
        <v>0</v>
      </c>
      <c r="AG20" s="96"/>
    </row>
    <row r="21" spans="1:33" ht="15" thickBot="1" x14ac:dyDescent="0.25">
      <c r="A21" s="96"/>
      <c r="B21" s="299">
        <v>14</v>
      </c>
      <c r="C21" s="300" t="s">
        <v>1079</v>
      </c>
      <c r="D21" s="294" t="s">
        <v>199</v>
      </c>
      <c r="E21" s="294" t="s">
        <v>349</v>
      </c>
      <c r="F21" s="314">
        <v>530</v>
      </c>
      <c r="G21" s="314">
        <v>1570</v>
      </c>
      <c r="H21" s="315">
        <v>2142</v>
      </c>
      <c r="I21" s="320"/>
      <c r="J21" s="320"/>
      <c r="K21" s="320"/>
      <c r="L21" s="320"/>
      <c r="M21" s="320"/>
      <c r="N21" s="320"/>
      <c r="O21" s="320"/>
      <c r="P21" s="320"/>
      <c r="Q21" s="320"/>
      <c r="R21" s="320"/>
      <c r="S21" s="320"/>
      <c r="T21" s="314">
        <v>0</v>
      </c>
      <c r="U21" s="394">
        <v>0.53299999999999992</v>
      </c>
      <c r="V21" s="384">
        <v>0</v>
      </c>
      <c r="W21" s="384">
        <v>0</v>
      </c>
      <c r="X21" s="384">
        <v>0</v>
      </c>
      <c r="Y21" s="384">
        <v>0</v>
      </c>
      <c r="Z21" s="384">
        <v>0</v>
      </c>
      <c r="AA21" s="387">
        <v>0</v>
      </c>
      <c r="AB21" s="387">
        <v>1000</v>
      </c>
      <c r="AC21" s="387">
        <v>1000</v>
      </c>
      <c r="AD21" s="388">
        <v>600</v>
      </c>
      <c r="AE21" s="384">
        <v>0</v>
      </c>
      <c r="AF21" s="384">
        <v>0</v>
      </c>
      <c r="AG21" s="96"/>
    </row>
    <row r="22" spans="1:33" ht="15" thickBot="1" x14ac:dyDescent="0.25">
      <c r="A22" s="96"/>
      <c r="B22" s="299">
        <v>15</v>
      </c>
      <c r="C22" s="300" t="s">
        <v>148</v>
      </c>
      <c r="D22" s="296" t="s">
        <v>199</v>
      </c>
      <c r="E22" s="296" t="s">
        <v>349</v>
      </c>
      <c r="F22" s="310">
        <v>620</v>
      </c>
      <c r="G22" s="310">
        <v>1870</v>
      </c>
      <c r="H22" s="311">
        <v>4000</v>
      </c>
      <c r="I22" s="320"/>
      <c r="J22" s="320"/>
      <c r="K22" s="320"/>
      <c r="L22" s="320"/>
      <c r="M22" s="320"/>
      <c r="N22" s="320"/>
      <c r="O22" s="320"/>
      <c r="P22" s="320"/>
      <c r="Q22" s="320"/>
      <c r="R22" s="320"/>
      <c r="S22" s="320"/>
      <c r="T22" s="310">
        <v>100</v>
      </c>
      <c r="U22" s="392">
        <v>0.67649999999999999</v>
      </c>
      <c r="V22" s="383">
        <v>0</v>
      </c>
      <c r="W22" s="383">
        <v>0</v>
      </c>
      <c r="X22" s="383">
        <v>0</v>
      </c>
      <c r="Y22" s="383">
        <v>0</v>
      </c>
      <c r="Z22" s="383">
        <v>0</v>
      </c>
      <c r="AA22" s="385">
        <v>0</v>
      </c>
      <c r="AB22" s="385">
        <v>0</v>
      </c>
      <c r="AC22" s="383">
        <v>0</v>
      </c>
      <c r="AD22" s="385"/>
      <c r="AE22" s="383">
        <v>0</v>
      </c>
      <c r="AF22" s="383">
        <v>0</v>
      </c>
      <c r="AG22" s="96"/>
    </row>
    <row r="23" spans="1:33" ht="15" thickBot="1" x14ac:dyDescent="0.25">
      <c r="A23" s="96"/>
      <c r="B23" s="299">
        <v>16</v>
      </c>
      <c r="C23" s="300" t="s">
        <v>471</v>
      </c>
      <c r="D23" s="294" t="s">
        <v>448</v>
      </c>
      <c r="E23" s="294" t="s">
        <v>351</v>
      </c>
      <c r="F23" s="314">
        <v>530</v>
      </c>
      <c r="G23" s="314">
        <v>1570</v>
      </c>
      <c r="H23" s="315">
        <v>2561.13</v>
      </c>
      <c r="I23" s="320"/>
      <c r="J23" s="320"/>
      <c r="K23" s="320"/>
      <c r="L23" s="320"/>
      <c r="M23" s="320"/>
      <c r="N23" s="320"/>
      <c r="O23" s="320"/>
      <c r="P23" s="320"/>
      <c r="Q23" s="320"/>
      <c r="R23" s="320"/>
      <c r="S23" s="320"/>
      <c r="T23" s="314">
        <v>0</v>
      </c>
      <c r="U23" s="394">
        <v>0.38539999999999996</v>
      </c>
      <c r="V23" s="384">
        <v>0</v>
      </c>
      <c r="W23" s="384">
        <v>0</v>
      </c>
      <c r="X23" s="384">
        <v>0</v>
      </c>
      <c r="Y23" s="384">
        <v>0</v>
      </c>
      <c r="Z23" s="384">
        <v>0</v>
      </c>
      <c r="AA23" s="387">
        <v>1000</v>
      </c>
      <c r="AB23" s="387">
        <v>2000</v>
      </c>
      <c r="AC23" s="384">
        <v>0</v>
      </c>
      <c r="AD23" s="389">
        <v>380</v>
      </c>
      <c r="AE23" s="384">
        <v>0</v>
      </c>
      <c r="AF23" s="384">
        <v>0</v>
      </c>
      <c r="AG23" s="96"/>
    </row>
    <row r="24" spans="1:33" ht="15" thickBot="1" x14ac:dyDescent="0.25">
      <c r="A24" s="96"/>
      <c r="B24" s="299">
        <v>17</v>
      </c>
      <c r="C24" s="300" t="s">
        <v>441</v>
      </c>
      <c r="D24" s="296" t="s">
        <v>448</v>
      </c>
      <c r="E24" s="296" t="s">
        <v>351</v>
      </c>
      <c r="F24" s="310">
        <v>0</v>
      </c>
      <c r="G24" s="310">
        <v>1042</v>
      </c>
      <c r="H24" s="311">
        <v>0</v>
      </c>
      <c r="I24" s="320"/>
      <c r="J24" s="320"/>
      <c r="K24" s="320"/>
      <c r="L24" s="320"/>
      <c r="M24" s="320"/>
      <c r="N24" s="320"/>
      <c r="O24" s="320"/>
      <c r="P24" s="320"/>
      <c r="Q24" s="320"/>
      <c r="R24" s="320"/>
      <c r="S24" s="320"/>
      <c r="T24" s="310" t="s">
        <v>1170</v>
      </c>
      <c r="U24" s="392">
        <v>0.20499999999999999</v>
      </c>
      <c r="V24" s="383">
        <v>0</v>
      </c>
      <c r="W24" s="383">
        <v>0</v>
      </c>
      <c r="X24" s="383">
        <v>0</v>
      </c>
      <c r="Y24" s="383">
        <v>0</v>
      </c>
      <c r="Z24" s="383">
        <v>0</v>
      </c>
      <c r="AA24" s="385">
        <v>0</v>
      </c>
      <c r="AB24" s="385">
        <v>1000</v>
      </c>
      <c r="AC24" s="385">
        <v>1000</v>
      </c>
      <c r="AD24" s="383">
        <v>0</v>
      </c>
      <c r="AE24" s="383">
        <v>0</v>
      </c>
      <c r="AF24" s="383">
        <v>0</v>
      </c>
      <c r="AG24" s="96"/>
    </row>
    <row r="25" spans="1:33" ht="15" thickBot="1" x14ac:dyDescent="0.25">
      <c r="A25" s="96"/>
      <c r="B25" s="299">
        <v>18</v>
      </c>
      <c r="C25" s="300" t="s">
        <v>440</v>
      </c>
      <c r="D25" s="294" t="s">
        <v>448</v>
      </c>
      <c r="E25" s="294" t="s">
        <v>464</v>
      </c>
      <c r="F25" s="314">
        <v>0</v>
      </c>
      <c r="G25" s="314">
        <v>1469.7</v>
      </c>
      <c r="H25" s="315">
        <v>0</v>
      </c>
      <c r="I25" s="320"/>
      <c r="J25" s="320"/>
      <c r="K25" s="320"/>
      <c r="L25" s="320"/>
      <c r="M25" s="320"/>
      <c r="N25" s="320"/>
      <c r="O25" s="320"/>
      <c r="P25" s="320"/>
      <c r="Q25" s="320"/>
      <c r="R25" s="320"/>
      <c r="S25" s="320"/>
      <c r="T25" s="314">
        <v>1175</v>
      </c>
      <c r="U25" s="394">
        <v>8.8149999999999978E-2</v>
      </c>
      <c r="V25" s="384">
        <v>0</v>
      </c>
      <c r="W25" s="384">
        <v>0</v>
      </c>
      <c r="X25" s="384">
        <v>0</v>
      </c>
      <c r="Y25" s="384">
        <v>0</v>
      </c>
      <c r="Z25" s="384">
        <v>0</v>
      </c>
      <c r="AA25" s="384">
        <v>0</v>
      </c>
      <c r="AB25" s="384">
        <v>0</v>
      </c>
      <c r="AC25" s="384">
        <v>0</v>
      </c>
      <c r="AD25" s="384">
        <v>0</v>
      </c>
      <c r="AE25" s="384">
        <v>0</v>
      </c>
      <c r="AF25" s="384">
        <v>0</v>
      </c>
      <c r="AG25" s="96"/>
    </row>
    <row r="26" spans="1:33" ht="15" thickBot="1" x14ac:dyDescent="0.25">
      <c r="A26" s="96"/>
      <c r="B26" s="299">
        <v>19</v>
      </c>
      <c r="C26" s="300" t="s">
        <v>465</v>
      </c>
      <c r="D26" s="296" t="s">
        <v>448</v>
      </c>
      <c r="E26" s="296" t="s">
        <v>463</v>
      </c>
      <c r="F26" s="310">
        <v>0</v>
      </c>
      <c r="G26" s="310">
        <v>0</v>
      </c>
      <c r="H26" s="311">
        <v>0</v>
      </c>
      <c r="I26" s="320"/>
      <c r="J26" s="320"/>
      <c r="K26" s="320"/>
      <c r="L26" s="320"/>
      <c r="M26" s="320"/>
      <c r="N26" s="320"/>
      <c r="O26" s="320"/>
      <c r="P26" s="320"/>
      <c r="Q26" s="320"/>
      <c r="R26" s="320"/>
      <c r="S26" s="320"/>
      <c r="T26" s="310">
        <v>300</v>
      </c>
      <c r="U26" s="396" t="s">
        <v>1169</v>
      </c>
      <c r="V26" s="383">
        <v>0</v>
      </c>
      <c r="W26" s="383">
        <v>0</v>
      </c>
      <c r="X26" s="383">
        <v>0</v>
      </c>
      <c r="Y26" s="383">
        <v>0</v>
      </c>
      <c r="Z26" s="385">
        <v>1000</v>
      </c>
      <c r="AA26" s="383">
        <v>0</v>
      </c>
      <c r="AB26" s="383">
        <v>0</v>
      </c>
      <c r="AC26" s="383">
        <v>0</v>
      </c>
      <c r="AD26" s="383">
        <v>0</v>
      </c>
      <c r="AE26" s="383">
        <v>0</v>
      </c>
      <c r="AF26" s="383">
        <v>0</v>
      </c>
      <c r="AG26" s="96"/>
    </row>
    <row r="27" spans="1:33" ht="15" thickBot="1" x14ac:dyDescent="0.25">
      <c r="A27" s="96"/>
      <c r="B27" s="299">
        <v>20</v>
      </c>
      <c r="C27" s="300" t="s">
        <v>366</v>
      </c>
      <c r="D27" s="294" t="s">
        <v>448</v>
      </c>
      <c r="E27" s="294" t="s">
        <v>350</v>
      </c>
      <c r="F27" s="314">
        <v>35</v>
      </c>
      <c r="G27" s="314">
        <v>105</v>
      </c>
      <c r="H27" s="315">
        <v>0</v>
      </c>
      <c r="I27" s="320"/>
      <c r="J27" s="320"/>
      <c r="K27" s="320"/>
      <c r="L27" s="320"/>
      <c r="M27" s="320"/>
      <c r="N27" s="320"/>
      <c r="O27" s="320"/>
      <c r="P27" s="320"/>
      <c r="Q27" s="320"/>
      <c r="R27" s="320"/>
      <c r="S27" s="320"/>
      <c r="T27" s="314">
        <v>2000</v>
      </c>
      <c r="U27" s="395" t="s">
        <v>1169</v>
      </c>
      <c r="V27" s="384">
        <v>0</v>
      </c>
      <c r="W27" s="384">
        <v>0</v>
      </c>
      <c r="X27" s="384">
        <v>0</v>
      </c>
      <c r="Y27" s="384">
        <v>0</v>
      </c>
      <c r="Z27" s="384">
        <v>0</v>
      </c>
      <c r="AA27" s="384">
        <v>0</v>
      </c>
      <c r="AB27" s="384">
        <v>0</v>
      </c>
      <c r="AC27" s="384">
        <v>0</v>
      </c>
      <c r="AD27" s="384">
        <v>0</v>
      </c>
      <c r="AE27" s="384">
        <v>0</v>
      </c>
      <c r="AF27" s="384">
        <v>0</v>
      </c>
      <c r="AG27" s="96"/>
    </row>
    <row r="28" spans="1:33" ht="15" thickBot="1" x14ac:dyDescent="0.25">
      <c r="A28" s="96"/>
      <c r="B28" s="299">
        <v>21</v>
      </c>
      <c r="C28" s="300" t="s">
        <v>1081</v>
      </c>
      <c r="D28" s="296" t="s">
        <v>200</v>
      </c>
      <c r="E28" s="296" t="s">
        <v>354</v>
      </c>
      <c r="F28" s="310">
        <v>455</v>
      </c>
      <c r="G28" s="310">
        <v>1355</v>
      </c>
      <c r="H28" s="311">
        <v>0</v>
      </c>
      <c r="I28" s="320"/>
      <c r="J28" s="320"/>
      <c r="K28" s="320"/>
      <c r="L28" s="320"/>
      <c r="M28" s="320"/>
      <c r="N28" s="320"/>
      <c r="O28" s="320"/>
      <c r="P28" s="320"/>
      <c r="Q28" s="320"/>
      <c r="R28" s="320"/>
      <c r="S28" s="320"/>
      <c r="T28" s="310">
        <v>500</v>
      </c>
      <c r="U28" s="392">
        <v>0.25624999999999998</v>
      </c>
      <c r="V28" s="383">
        <v>0</v>
      </c>
      <c r="W28" s="383">
        <v>0</v>
      </c>
      <c r="X28" s="383">
        <v>0</v>
      </c>
      <c r="Y28" s="383">
        <v>0</v>
      </c>
      <c r="Z28" s="383">
        <v>0</v>
      </c>
      <c r="AA28" s="383">
        <v>0</v>
      </c>
      <c r="AB28" s="383">
        <v>0</v>
      </c>
      <c r="AC28" s="383">
        <v>0</v>
      </c>
      <c r="AD28" s="383">
        <v>0</v>
      </c>
      <c r="AE28" s="383">
        <v>0</v>
      </c>
      <c r="AF28" s="383">
        <v>0</v>
      </c>
      <c r="AG28" s="96"/>
    </row>
    <row r="29" spans="1:33" ht="15" thickBot="1" x14ac:dyDescent="0.25">
      <c r="A29" s="96"/>
      <c r="B29" s="299">
        <v>22</v>
      </c>
      <c r="C29" s="300" t="s">
        <v>472</v>
      </c>
      <c r="D29" s="294" t="s">
        <v>199</v>
      </c>
      <c r="E29" s="294" t="s">
        <v>349</v>
      </c>
      <c r="F29" s="314">
        <v>155</v>
      </c>
      <c r="G29" s="314">
        <v>465</v>
      </c>
      <c r="H29" s="315">
        <v>2000</v>
      </c>
      <c r="I29" s="320"/>
      <c r="J29" s="320"/>
      <c r="K29" s="320"/>
      <c r="L29" s="320"/>
      <c r="M29" s="320"/>
      <c r="N29" s="320"/>
      <c r="O29" s="320"/>
      <c r="P29" s="320"/>
      <c r="Q29" s="320"/>
      <c r="R29" s="320"/>
      <c r="S29" s="320"/>
      <c r="T29" s="314">
        <v>0</v>
      </c>
      <c r="U29" s="394">
        <v>0.53299999999999992</v>
      </c>
      <c r="V29" s="384">
        <v>0</v>
      </c>
      <c r="W29" s="384">
        <v>0</v>
      </c>
      <c r="X29" s="384">
        <v>0</v>
      </c>
      <c r="Y29" s="384">
        <v>0</v>
      </c>
      <c r="Z29" s="384">
        <v>0</v>
      </c>
      <c r="AA29" s="384">
        <v>0</v>
      </c>
      <c r="AB29" s="384">
        <v>0</v>
      </c>
      <c r="AC29" s="384">
        <v>0</v>
      </c>
      <c r="AD29" s="388">
        <v>600</v>
      </c>
      <c r="AE29" s="384">
        <v>0</v>
      </c>
      <c r="AF29" s="384">
        <v>0</v>
      </c>
      <c r="AG29" s="96"/>
    </row>
    <row r="30" spans="1:33" ht="15" thickBot="1" x14ac:dyDescent="0.25">
      <c r="A30" s="96"/>
      <c r="B30" s="299">
        <v>23</v>
      </c>
      <c r="C30" s="300" t="s">
        <v>1082</v>
      </c>
      <c r="D30" s="296" t="s">
        <v>200</v>
      </c>
      <c r="E30" s="296" t="s">
        <v>353</v>
      </c>
      <c r="F30" s="310">
        <v>605</v>
      </c>
      <c r="G30" s="310">
        <v>1820</v>
      </c>
      <c r="H30" s="311">
        <v>0</v>
      </c>
      <c r="I30" s="320"/>
      <c r="J30" s="320"/>
      <c r="K30" s="320"/>
      <c r="L30" s="320"/>
      <c r="M30" s="320"/>
      <c r="N30" s="320"/>
      <c r="O30" s="320"/>
      <c r="P30" s="320"/>
      <c r="Q30" s="320"/>
      <c r="R30" s="320"/>
      <c r="S30" s="320"/>
      <c r="T30" s="310">
        <v>1000</v>
      </c>
      <c r="U30" s="392">
        <v>0.25624999999999998</v>
      </c>
      <c r="V30" s="383">
        <v>0</v>
      </c>
      <c r="W30" s="383">
        <v>0</v>
      </c>
      <c r="X30" s="383">
        <v>0</v>
      </c>
      <c r="Y30" s="383">
        <v>0</v>
      </c>
      <c r="Z30" s="383">
        <v>0</v>
      </c>
      <c r="AA30" s="383">
        <v>0</v>
      </c>
      <c r="AB30" s="383">
        <v>0</v>
      </c>
      <c r="AC30" s="383">
        <v>0</v>
      </c>
      <c r="AD30" s="383">
        <v>0</v>
      </c>
      <c r="AE30" s="383">
        <v>0</v>
      </c>
      <c r="AF30" s="383">
        <v>0</v>
      </c>
      <c r="AG30" s="96"/>
    </row>
    <row r="31" spans="1:33" ht="15" thickBot="1" x14ac:dyDescent="0.25">
      <c r="A31" s="96"/>
      <c r="B31" s="299">
        <v>24</v>
      </c>
      <c r="C31" s="300" t="s">
        <v>436</v>
      </c>
      <c r="D31" s="294" t="s">
        <v>200</v>
      </c>
      <c r="E31" s="294" t="s">
        <v>352</v>
      </c>
      <c r="F31" s="314">
        <v>155</v>
      </c>
      <c r="G31" s="314">
        <v>465</v>
      </c>
      <c r="H31" s="315">
        <v>0</v>
      </c>
      <c r="I31" s="320"/>
      <c r="J31" s="320"/>
      <c r="K31" s="320"/>
      <c r="L31" s="320"/>
      <c r="M31" s="320"/>
      <c r="N31" s="320"/>
      <c r="O31" s="320"/>
      <c r="P31" s="320"/>
      <c r="Q31" s="320"/>
      <c r="R31" s="320"/>
      <c r="S31" s="320"/>
      <c r="T31" s="314">
        <v>50</v>
      </c>
      <c r="U31" s="394">
        <v>0.12812499999999999</v>
      </c>
      <c r="V31" s="384">
        <v>0</v>
      </c>
      <c r="W31" s="384">
        <v>0</v>
      </c>
      <c r="X31" s="384">
        <v>0</v>
      </c>
      <c r="Y31" s="384">
        <v>0</v>
      </c>
      <c r="Z31" s="384">
        <v>0</v>
      </c>
      <c r="AA31" s="384">
        <v>0</v>
      </c>
      <c r="AB31" s="384">
        <v>0</v>
      </c>
      <c r="AC31" s="384">
        <v>0</v>
      </c>
      <c r="AD31" s="384">
        <v>0</v>
      </c>
      <c r="AE31" s="384">
        <v>0</v>
      </c>
      <c r="AF31" s="384">
        <v>0</v>
      </c>
      <c r="AG31" s="96"/>
    </row>
    <row r="32" spans="1:33" ht="15" thickBot="1" x14ac:dyDescent="0.25">
      <c r="A32" s="96"/>
      <c r="B32" s="299">
        <v>25</v>
      </c>
      <c r="C32" s="301" t="s">
        <v>1083</v>
      </c>
      <c r="D32" s="296" t="s">
        <v>200</v>
      </c>
      <c r="E32" s="296" t="s">
        <v>352</v>
      </c>
      <c r="F32" s="310">
        <v>0</v>
      </c>
      <c r="G32" s="310">
        <v>0</v>
      </c>
      <c r="H32" s="311">
        <v>1500</v>
      </c>
      <c r="I32" s="320"/>
      <c r="J32" s="320"/>
      <c r="K32" s="320"/>
      <c r="L32" s="320"/>
      <c r="M32" s="320"/>
      <c r="N32" s="320"/>
      <c r="O32" s="320"/>
      <c r="P32" s="320"/>
      <c r="Q32" s="320"/>
      <c r="R32" s="320"/>
      <c r="S32" s="320"/>
      <c r="T32" s="310" t="s">
        <v>1171</v>
      </c>
      <c r="U32" s="392">
        <v>0.25624999999999998</v>
      </c>
      <c r="V32" s="383">
        <v>0</v>
      </c>
      <c r="W32" s="383">
        <v>0</v>
      </c>
      <c r="X32" s="383">
        <v>0</v>
      </c>
      <c r="Y32" s="383">
        <v>0</v>
      </c>
      <c r="Z32" s="383">
        <v>0</v>
      </c>
      <c r="AA32" s="383">
        <v>0</v>
      </c>
      <c r="AB32" s="383">
        <v>0</v>
      </c>
      <c r="AC32" s="383">
        <v>0</v>
      </c>
      <c r="AD32" s="383">
        <v>0</v>
      </c>
      <c r="AE32" s="383">
        <v>0</v>
      </c>
      <c r="AF32" s="383">
        <v>0</v>
      </c>
      <c r="AG32" s="96"/>
    </row>
    <row r="33" spans="1:33" ht="15" thickBot="1" x14ac:dyDescent="0.25">
      <c r="A33" s="96"/>
      <c r="B33" s="299">
        <v>26</v>
      </c>
      <c r="C33" s="300" t="s">
        <v>433</v>
      </c>
      <c r="D33" s="294" t="s">
        <v>200</v>
      </c>
      <c r="E33" s="294" t="s">
        <v>352</v>
      </c>
      <c r="F33" s="314">
        <v>295</v>
      </c>
      <c r="G33" s="314">
        <v>895</v>
      </c>
      <c r="H33" s="315">
        <v>3250</v>
      </c>
      <c r="I33" s="320"/>
      <c r="J33" s="320"/>
      <c r="K33" s="320"/>
      <c r="L33" s="320"/>
      <c r="M33" s="320"/>
      <c r="N33" s="320"/>
      <c r="O33" s="320"/>
      <c r="P33" s="320"/>
      <c r="Q33" s="320"/>
      <c r="R33" s="320"/>
      <c r="S33" s="320"/>
      <c r="T33" s="314" t="s">
        <v>1172</v>
      </c>
      <c r="U33" s="394">
        <v>0.51249999999999996</v>
      </c>
      <c r="V33" s="384">
        <v>0</v>
      </c>
      <c r="W33" s="384">
        <v>0</v>
      </c>
      <c r="X33" s="384">
        <v>0</v>
      </c>
      <c r="Y33" s="384">
        <v>0</v>
      </c>
      <c r="Z33" s="384">
        <v>0</v>
      </c>
      <c r="AA33" s="384">
        <v>0</v>
      </c>
      <c r="AB33" s="384">
        <v>0</v>
      </c>
      <c r="AC33" s="384">
        <v>0</v>
      </c>
      <c r="AD33" s="384">
        <v>0</v>
      </c>
      <c r="AE33" s="384">
        <v>0</v>
      </c>
      <c r="AF33" s="384">
        <v>0</v>
      </c>
      <c r="AG33" s="96"/>
    </row>
    <row r="34" spans="1:33" ht="15" thickBot="1" x14ac:dyDescent="0.25">
      <c r="A34" s="96"/>
      <c r="B34" s="299">
        <v>27</v>
      </c>
      <c r="C34" s="300" t="s">
        <v>434</v>
      </c>
      <c r="D34" s="296" t="s">
        <v>200</v>
      </c>
      <c r="E34" s="296" t="s">
        <v>352</v>
      </c>
      <c r="F34" s="310">
        <v>0</v>
      </c>
      <c r="G34" s="310">
        <v>0</v>
      </c>
      <c r="H34" s="311">
        <v>1700</v>
      </c>
      <c r="I34" s="320"/>
      <c r="J34" s="320"/>
      <c r="K34" s="320"/>
      <c r="L34" s="320"/>
      <c r="M34" s="320"/>
      <c r="N34" s="320"/>
      <c r="O34" s="320"/>
      <c r="P34" s="320"/>
      <c r="Q34" s="320"/>
      <c r="R34" s="320"/>
      <c r="S34" s="320"/>
      <c r="T34" s="310" t="s">
        <v>1173</v>
      </c>
      <c r="U34" s="392">
        <v>0.30032499999999995</v>
      </c>
      <c r="V34" s="383">
        <v>0</v>
      </c>
      <c r="W34" s="383">
        <v>0</v>
      </c>
      <c r="X34" s="383">
        <v>0</v>
      </c>
      <c r="Y34" s="383">
        <v>0</v>
      </c>
      <c r="Z34" s="383">
        <v>0</v>
      </c>
      <c r="AA34" s="383">
        <v>0</v>
      </c>
      <c r="AB34" s="383">
        <v>0</v>
      </c>
      <c r="AC34" s="383">
        <v>0</v>
      </c>
      <c r="AD34" s="383">
        <v>0</v>
      </c>
      <c r="AE34" s="383">
        <v>0</v>
      </c>
      <c r="AF34" s="383">
        <v>0</v>
      </c>
      <c r="AG34" s="96"/>
    </row>
    <row r="35" spans="1:33" ht="15" thickBot="1" x14ac:dyDescent="0.25">
      <c r="A35" s="96"/>
      <c r="B35" s="299">
        <v>28</v>
      </c>
      <c r="C35" s="300" t="s">
        <v>432</v>
      </c>
      <c r="D35" s="294" t="s">
        <v>200</v>
      </c>
      <c r="E35" s="294" t="s">
        <v>352</v>
      </c>
      <c r="F35" s="314">
        <v>290</v>
      </c>
      <c r="G35" s="314">
        <v>870</v>
      </c>
      <c r="H35" s="315">
        <v>2500</v>
      </c>
      <c r="I35" s="320"/>
      <c r="J35" s="320"/>
      <c r="K35" s="320"/>
      <c r="L35" s="320"/>
      <c r="M35" s="320"/>
      <c r="N35" s="320"/>
      <c r="O35" s="320"/>
      <c r="P35" s="320"/>
      <c r="Q35" s="320"/>
      <c r="R35" s="320"/>
      <c r="S35" s="320"/>
      <c r="T35" s="314" t="s">
        <v>1174</v>
      </c>
      <c r="U35" s="394">
        <v>0.38437499999999997</v>
      </c>
      <c r="V35" s="384">
        <v>0</v>
      </c>
      <c r="W35" s="384">
        <v>0</v>
      </c>
      <c r="X35" s="384">
        <v>0</v>
      </c>
      <c r="Y35" s="384">
        <v>0</v>
      </c>
      <c r="Z35" s="384">
        <v>0</v>
      </c>
      <c r="AA35" s="384">
        <v>0</v>
      </c>
      <c r="AB35" s="384">
        <v>0</v>
      </c>
      <c r="AC35" s="384">
        <v>0</v>
      </c>
      <c r="AD35" s="384">
        <v>0</v>
      </c>
      <c r="AE35" s="384">
        <v>0</v>
      </c>
      <c r="AF35" s="384">
        <v>0</v>
      </c>
      <c r="AG35" s="96"/>
    </row>
    <row r="36" spans="1:33" ht="15" thickBot="1" x14ac:dyDescent="0.25">
      <c r="A36" s="96"/>
      <c r="B36" s="299">
        <v>29</v>
      </c>
      <c r="C36" s="300" t="s">
        <v>435</v>
      </c>
      <c r="D36" s="296" t="s">
        <v>200</v>
      </c>
      <c r="E36" s="296" t="s">
        <v>352</v>
      </c>
      <c r="F36" s="310">
        <v>175</v>
      </c>
      <c r="G36" s="310">
        <v>540</v>
      </c>
      <c r="H36" s="311">
        <v>2000</v>
      </c>
      <c r="I36" s="320"/>
      <c r="J36" s="320"/>
      <c r="K36" s="320"/>
      <c r="L36" s="320"/>
      <c r="M36" s="320"/>
      <c r="N36" s="320"/>
      <c r="O36" s="320"/>
      <c r="P36" s="320"/>
      <c r="Q36" s="320"/>
      <c r="R36" s="320"/>
      <c r="S36" s="320"/>
      <c r="T36" s="312" t="s">
        <v>1175</v>
      </c>
      <c r="U36" s="392">
        <v>0.38437499999999997</v>
      </c>
      <c r="V36" s="383">
        <v>0</v>
      </c>
      <c r="W36" s="383">
        <v>0</v>
      </c>
      <c r="X36" s="383">
        <v>0</v>
      </c>
      <c r="Y36" s="383">
        <v>0</v>
      </c>
      <c r="Z36" s="383">
        <v>0</v>
      </c>
      <c r="AA36" s="383">
        <v>0</v>
      </c>
      <c r="AB36" s="383">
        <v>0</v>
      </c>
      <c r="AC36" s="383">
        <v>0</v>
      </c>
      <c r="AD36" s="383">
        <v>0</v>
      </c>
      <c r="AE36" s="383">
        <v>0</v>
      </c>
      <c r="AF36" s="383">
        <v>0</v>
      </c>
      <c r="AG36" s="96"/>
    </row>
    <row r="37" spans="1:33" ht="15" thickBot="1" x14ac:dyDescent="0.25">
      <c r="A37" s="96"/>
      <c r="B37" s="299">
        <v>30</v>
      </c>
      <c r="C37" s="300" t="s">
        <v>438</v>
      </c>
      <c r="D37" s="294" t="s">
        <v>339</v>
      </c>
      <c r="E37" s="294" t="s">
        <v>339</v>
      </c>
      <c r="F37" s="314">
        <v>388.4</v>
      </c>
      <c r="G37" s="314">
        <v>1500</v>
      </c>
      <c r="H37" s="315">
        <v>0</v>
      </c>
      <c r="I37" s="320"/>
      <c r="J37" s="320"/>
      <c r="K37" s="320"/>
      <c r="L37" s="320"/>
      <c r="M37" s="320"/>
      <c r="N37" s="320"/>
      <c r="O37" s="320"/>
      <c r="P37" s="320"/>
      <c r="Q37" s="320"/>
      <c r="R37" s="320"/>
      <c r="S37" s="320"/>
      <c r="T37" s="314">
        <v>88.4</v>
      </c>
      <c r="U37" s="394">
        <v>0.12402499999999998</v>
      </c>
      <c r="V37" s="384">
        <v>0</v>
      </c>
      <c r="W37" s="384">
        <v>0</v>
      </c>
      <c r="X37" s="384">
        <v>0</v>
      </c>
      <c r="Y37" s="384">
        <v>0</v>
      </c>
      <c r="Z37" s="384">
        <v>0</v>
      </c>
      <c r="AA37" s="384">
        <v>0</v>
      </c>
      <c r="AB37" s="384">
        <v>0</v>
      </c>
      <c r="AC37" s="384">
        <v>0</v>
      </c>
      <c r="AD37" s="384">
        <v>0</v>
      </c>
      <c r="AE37" s="445">
        <v>1000</v>
      </c>
      <c r="AF37" s="445">
        <v>2000</v>
      </c>
      <c r="AG37" s="96"/>
    </row>
    <row r="38" spans="1:33" ht="15" thickBot="1" x14ac:dyDescent="0.25">
      <c r="A38" s="96"/>
      <c r="B38" s="299">
        <v>31</v>
      </c>
      <c r="C38" s="300" t="s">
        <v>439</v>
      </c>
      <c r="D38" s="296" t="s">
        <v>339</v>
      </c>
      <c r="E38" s="296" t="s">
        <v>339</v>
      </c>
      <c r="F38" s="310">
        <v>286</v>
      </c>
      <c r="G38" s="310">
        <v>1300</v>
      </c>
      <c r="H38" s="311">
        <v>0</v>
      </c>
      <c r="I38" s="320"/>
      <c r="J38" s="320"/>
      <c r="K38" s="320"/>
      <c r="L38" s="320"/>
      <c r="M38" s="320"/>
      <c r="N38" s="320"/>
      <c r="O38" s="320"/>
      <c r="P38" s="320"/>
      <c r="Q38" s="320"/>
      <c r="R38" s="320"/>
      <c r="S38" s="320"/>
      <c r="T38" s="310">
        <v>856</v>
      </c>
      <c r="U38" s="392">
        <v>7.1749999999999994E-2</v>
      </c>
      <c r="V38" s="383">
        <v>0</v>
      </c>
      <c r="W38" s="383">
        <v>0</v>
      </c>
      <c r="X38" s="383">
        <v>0</v>
      </c>
      <c r="Y38" s="383">
        <v>0</v>
      </c>
      <c r="Z38" s="383">
        <v>0</v>
      </c>
      <c r="AA38" s="383">
        <v>0</v>
      </c>
      <c r="AB38" s="383">
        <v>0</v>
      </c>
      <c r="AC38" s="383">
        <v>0</v>
      </c>
      <c r="AD38" s="383">
        <v>0</v>
      </c>
      <c r="AE38" s="446"/>
      <c r="AF38" s="446"/>
      <c r="AG38" s="96"/>
    </row>
    <row r="39" spans="1:33" ht="15" thickBot="1" x14ac:dyDescent="0.25">
      <c r="A39" s="96"/>
      <c r="B39" s="299">
        <v>32</v>
      </c>
      <c r="C39" s="300" t="s">
        <v>437</v>
      </c>
      <c r="D39" s="294" t="s">
        <v>339</v>
      </c>
      <c r="E39" s="302" t="s">
        <v>339</v>
      </c>
      <c r="F39" s="316">
        <v>75</v>
      </c>
      <c r="G39" s="316">
        <v>230</v>
      </c>
      <c r="H39" s="317">
        <v>0</v>
      </c>
      <c r="I39" s="320"/>
      <c r="J39" s="320"/>
      <c r="K39" s="320"/>
      <c r="L39" s="320"/>
      <c r="M39" s="320"/>
      <c r="N39" s="320"/>
      <c r="O39" s="320"/>
      <c r="P39" s="320"/>
      <c r="Q39" s="320"/>
      <c r="R39" s="320"/>
      <c r="S39" s="320"/>
      <c r="T39" s="314">
        <v>0</v>
      </c>
      <c r="U39" s="394">
        <v>0.2296</v>
      </c>
      <c r="V39" s="384">
        <v>0</v>
      </c>
      <c r="W39" s="384">
        <v>0</v>
      </c>
      <c r="X39" s="384">
        <v>0</v>
      </c>
      <c r="Y39" s="384">
        <v>0</v>
      </c>
      <c r="Z39" s="384">
        <v>0</v>
      </c>
      <c r="AA39" s="384">
        <v>0</v>
      </c>
      <c r="AB39" s="384">
        <v>0</v>
      </c>
      <c r="AC39" s="384">
        <v>0</v>
      </c>
      <c r="AD39" s="384">
        <v>0</v>
      </c>
      <c r="AE39" s="447"/>
      <c r="AF39" s="447"/>
      <c r="AG39" s="96"/>
    </row>
    <row r="40" spans="1:33" ht="17.25" thickBot="1" x14ac:dyDescent="0.25">
      <c r="A40" s="96"/>
      <c r="B40" s="299"/>
      <c r="C40" s="303" t="s">
        <v>1186</v>
      </c>
      <c r="D40" s="318" t="s">
        <v>199</v>
      </c>
      <c r="E40" s="321"/>
      <c r="F40" s="320"/>
      <c r="G40" s="320"/>
      <c r="H40" s="320"/>
      <c r="I40" s="453">
        <v>7000</v>
      </c>
      <c r="J40" s="453"/>
      <c r="K40" s="453"/>
      <c r="L40" s="453"/>
      <c r="M40" s="230" t="s">
        <v>987</v>
      </c>
      <c r="N40" s="229" t="s">
        <v>987</v>
      </c>
      <c r="O40" s="229" t="s">
        <v>987</v>
      </c>
      <c r="P40" s="229" t="s">
        <v>987</v>
      </c>
      <c r="Q40" s="230" t="s">
        <v>987</v>
      </c>
      <c r="R40" s="230" t="s">
        <v>987</v>
      </c>
      <c r="S40" s="230" t="s">
        <v>987</v>
      </c>
      <c r="T40" s="230" t="s">
        <v>987</v>
      </c>
      <c r="U40" s="333" t="s">
        <v>987</v>
      </c>
      <c r="V40" s="390"/>
      <c r="W40" s="390"/>
      <c r="X40" s="390"/>
      <c r="Y40" s="390"/>
      <c r="Z40" s="390"/>
      <c r="AA40" s="390"/>
      <c r="AB40" s="390"/>
      <c r="AC40" s="390"/>
      <c r="AD40" s="390"/>
      <c r="AE40" s="391"/>
      <c r="AF40" s="391"/>
      <c r="AG40" s="96"/>
    </row>
    <row r="41" spans="1:33" ht="15" thickBot="1" x14ac:dyDescent="0.25">
      <c r="A41" s="96"/>
      <c r="B41" s="299"/>
      <c r="C41" s="303" t="s">
        <v>447</v>
      </c>
      <c r="D41" s="304" t="s">
        <v>447</v>
      </c>
      <c r="E41" s="321"/>
      <c r="F41" s="320"/>
      <c r="G41" s="320"/>
      <c r="H41" s="320"/>
      <c r="I41" s="232">
        <v>500</v>
      </c>
      <c r="J41" s="224">
        <v>500</v>
      </c>
      <c r="K41" s="224">
        <v>550</v>
      </c>
      <c r="L41" s="224">
        <v>250</v>
      </c>
      <c r="M41" s="232" t="s">
        <v>987</v>
      </c>
      <c r="N41" s="224" t="s">
        <v>987</v>
      </c>
      <c r="O41" s="224" t="s">
        <v>987</v>
      </c>
      <c r="P41" s="224" t="s">
        <v>987</v>
      </c>
      <c r="Q41" s="232" t="s">
        <v>987</v>
      </c>
      <c r="R41" s="232" t="s">
        <v>987</v>
      </c>
      <c r="S41" s="232" t="s">
        <v>987</v>
      </c>
      <c r="T41" s="232" t="s">
        <v>987</v>
      </c>
      <c r="U41" s="232" t="s">
        <v>987</v>
      </c>
      <c r="V41" s="390"/>
      <c r="W41" s="390"/>
      <c r="X41" s="390"/>
      <c r="Y41" s="390"/>
      <c r="Z41" s="390"/>
      <c r="AA41" s="390"/>
      <c r="AB41" s="390"/>
      <c r="AC41" s="390"/>
      <c r="AD41" s="390"/>
      <c r="AE41" s="391"/>
      <c r="AF41" s="391"/>
      <c r="AG41" s="96"/>
    </row>
    <row r="42" spans="1:33" ht="15" thickBot="1" x14ac:dyDescent="0.25">
      <c r="A42" s="96"/>
      <c r="B42" s="299"/>
      <c r="C42" s="303" t="s">
        <v>200</v>
      </c>
      <c r="D42" s="318" t="s">
        <v>200</v>
      </c>
      <c r="E42" s="321"/>
      <c r="F42" s="320"/>
      <c r="G42" s="320"/>
      <c r="H42" s="320"/>
      <c r="I42" s="231">
        <v>300</v>
      </c>
      <c r="J42" s="225">
        <v>100</v>
      </c>
      <c r="K42" s="225">
        <v>100</v>
      </c>
      <c r="L42" s="225">
        <v>0</v>
      </c>
      <c r="M42" s="231" t="s">
        <v>987</v>
      </c>
      <c r="N42" s="225" t="s">
        <v>987</v>
      </c>
      <c r="O42" s="225" t="s">
        <v>987</v>
      </c>
      <c r="P42" s="225" t="s">
        <v>987</v>
      </c>
      <c r="Q42" s="231" t="s">
        <v>987</v>
      </c>
      <c r="R42" s="231" t="s">
        <v>987</v>
      </c>
      <c r="S42" s="231" t="s">
        <v>987</v>
      </c>
      <c r="T42" s="231" t="s">
        <v>987</v>
      </c>
      <c r="U42" s="231" t="s">
        <v>987</v>
      </c>
      <c r="V42" s="390"/>
      <c r="W42" s="390"/>
      <c r="X42" s="390"/>
      <c r="Y42" s="390"/>
      <c r="Z42" s="390"/>
      <c r="AA42" s="390"/>
      <c r="AB42" s="390"/>
      <c r="AC42" s="390"/>
      <c r="AD42" s="390"/>
      <c r="AE42" s="391"/>
      <c r="AF42" s="391"/>
      <c r="AG42" s="96"/>
    </row>
    <row r="43" spans="1:33" ht="15" thickBot="1" x14ac:dyDescent="0.25">
      <c r="A43" s="96"/>
      <c r="B43" s="299"/>
      <c r="C43" s="303" t="s">
        <v>1176</v>
      </c>
      <c r="D43" s="304" t="s">
        <v>339</v>
      </c>
      <c r="E43" s="321"/>
      <c r="F43" s="320"/>
      <c r="G43" s="320"/>
      <c r="H43" s="320"/>
      <c r="I43" s="232">
        <v>400</v>
      </c>
      <c r="J43" s="224">
        <v>600</v>
      </c>
      <c r="K43" s="224">
        <v>800</v>
      </c>
      <c r="L43" s="224">
        <v>400</v>
      </c>
      <c r="M43" s="232" t="s">
        <v>987</v>
      </c>
      <c r="N43" s="224" t="s">
        <v>987</v>
      </c>
      <c r="O43" s="224" t="s">
        <v>987</v>
      </c>
      <c r="P43" s="224" t="s">
        <v>987</v>
      </c>
      <c r="Q43" s="232" t="s">
        <v>987</v>
      </c>
      <c r="R43" s="232" t="s">
        <v>987</v>
      </c>
      <c r="S43" s="232" t="s">
        <v>987</v>
      </c>
      <c r="T43" s="232" t="s">
        <v>987</v>
      </c>
      <c r="U43" s="232" t="s">
        <v>987</v>
      </c>
      <c r="V43" s="390"/>
      <c r="W43" s="390"/>
      <c r="X43" s="390"/>
      <c r="Y43" s="390"/>
      <c r="Z43" s="390"/>
      <c r="AA43" s="390"/>
      <c r="AB43" s="390"/>
      <c r="AC43" s="390"/>
      <c r="AD43" s="390"/>
      <c r="AE43" s="391"/>
      <c r="AF43" s="391"/>
      <c r="AG43" s="96"/>
    </row>
    <row r="44" spans="1:33" ht="15" thickBot="1" x14ac:dyDescent="0.25">
      <c r="A44" s="96"/>
      <c r="B44" s="299"/>
      <c r="C44" s="303" t="s">
        <v>448</v>
      </c>
      <c r="D44" s="318" t="s">
        <v>448</v>
      </c>
      <c r="E44" s="321"/>
      <c r="F44" s="320"/>
      <c r="G44" s="320"/>
      <c r="H44" s="320"/>
      <c r="I44" s="231">
        <v>250</v>
      </c>
      <c r="J44" s="225">
        <v>400</v>
      </c>
      <c r="K44" s="225">
        <v>350</v>
      </c>
      <c r="L44" s="225">
        <v>200</v>
      </c>
      <c r="M44" s="231" t="s">
        <v>987</v>
      </c>
      <c r="N44" s="225" t="s">
        <v>987</v>
      </c>
      <c r="O44" s="225" t="s">
        <v>987</v>
      </c>
      <c r="P44" s="225" t="s">
        <v>987</v>
      </c>
      <c r="Q44" s="231" t="s">
        <v>987</v>
      </c>
      <c r="R44" s="231" t="s">
        <v>987</v>
      </c>
      <c r="S44" s="231" t="s">
        <v>987</v>
      </c>
      <c r="T44" s="231" t="s">
        <v>987</v>
      </c>
      <c r="U44" s="231" t="s">
        <v>987</v>
      </c>
      <c r="V44" s="390"/>
      <c r="W44" s="390"/>
      <c r="X44" s="390"/>
      <c r="Y44" s="390"/>
      <c r="Z44" s="390"/>
      <c r="AA44" s="390"/>
      <c r="AB44" s="390"/>
      <c r="AC44" s="390"/>
      <c r="AD44" s="390"/>
      <c r="AE44" s="391"/>
      <c r="AF44" s="391"/>
      <c r="AG44" s="96"/>
    </row>
    <row r="45" spans="1:33" x14ac:dyDescent="0.2">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row>
    <row r="46" spans="1:33" s="178" customFormat="1" ht="14.25" x14ac:dyDescent="0.2">
      <c r="A46" s="96"/>
      <c r="B46" s="96"/>
      <c r="C46" s="130" t="s">
        <v>1155</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row>
    <row r="47" spans="1:33" s="178" customFormat="1" x14ac:dyDescent="0.2">
      <c r="A47" s="96"/>
      <c r="B47" s="96"/>
      <c r="C47" s="448" t="s">
        <v>845</v>
      </c>
      <c r="D47" s="448"/>
      <c r="E47" s="448"/>
      <c r="F47" s="448"/>
      <c r="G47" s="448"/>
      <c r="H47" s="448"/>
      <c r="I47" s="448"/>
      <c r="J47" s="448"/>
      <c r="K47" s="448"/>
      <c r="L47" s="448"/>
      <c r="M47" s="448"/>
      <c r="N47" s="448"/>
      <c r="O47" s="448"/>
      <c r="P47" s="448"/>
      <c r="Q47" s="448"/>
      <c r="R47" s="448"/>
      <c r="S47" s="448"/>
      <c r="T47" s="448"/>
      <c r="U47" s="96"/>
      <c r="V47" s="96"/>
      <c r="W47" s="96"/>
      <c r="X47" s="96"/>
      <c r="Y47" s="96"/>
      <c r="Z47" s="96"/>
      <c r="AA47" s="96"/>
      <c r="AB47" s="96"/>
      <c r="AC47" s="96"/>
      <c r="AD47" s="96"/>
      <c r="AE47" s="96"/>
      <c r="AF47" s="96"/>
      <c r="AG47" s="96"/>
    </row>
    <row r="48" spans="1:33" s="178" customFormat="1" x14ac:dyDescent="0.2">
      <c r="A48" s="96"/>
      <c r="B48" s="96"/>
      <c r="C48" s="448" t="s">
        <v>1187</v>
      </c>
      <c r="D48" s="448"/>
      <c r="E48" s="448"/>
      <c r="F48" s="448"/>
      <c r="G48" s="448"/>
      <c r="H48" s="448"/>
      <c r="I48" s="448"/>
      <c r="J48" s="448"/>
      <c r="K48" s="448"/>
      <c r="L48" s="448"/>
      <c r="M48" s="448"/>
      <c r="N48" s="448"/>
      <c r="O48" s="448"/>
      <c r="P48" s="448"/>
      <c r="Q48" s="448"/>
      <c r="R48" s="448"/>
      <c r="S48" s="448"/>
      <c r="T48" s="448"/>
      <c r="U48" s="96"/>
      <c r="V48" s="96"/>
      <c r="W48" s="96"/>
      <c r="X48" s="96"/>
      <c r="Y48" s="96"/>
      <c r="Z48" s="96"/>
      <c r="AA48" s="96"/>
      <c r="AB48" s="96"/>
      <c r="AC48" s="96"/>
      <c r="AD48" s="96"/>
      <c r="AE48" s="96"/>
      <c r="AF48" s="96"/>
      <c r="AG48" s="96"/>
    </row>
    <row r="49" spans="1:33" s="178" customFormat="1" x14ac:dyDescent="0.2">
      <c r="A49" s="96"/>
      <c r="B49" s="96"/>
      <c r="C49" s="448" t="s">
        <v>1177</v>
      </c>
      <c r="D49" s="448"/>
      <c r="E49" s="448"/>
      <c r="F49" s="448"/>
      <c r="G49" s="448"/>
      <c r="H49" s="448"/>
      <c r="I49" s="448"/>
      <c r="J49" s="448"/>
      <c r="K49" s="448"/>
      <c r="L49" s="448"/>
      <c r="M49" s="448"/>
      <c r="N49" s="448"/>
      <c r="O49" s="448"/>
      <c r="P49" s="448"/>
      <c r="Q49" s="448"/>
      <c r="R49" s="448"/>
      <c r="S49" s="448"/>
      <c r="T49" s="448"/>
      <c r="U49" s="96"/>
      <c r="V49" s="96"/>
      <c r="W49" s="96"/>
      <c r="X49" s="96"/>
      <c r="Y49" s="96"/>
      <c r="Z49" s="96"/>
      <c r="AA49" s="96"/>
      <c r="AB49" s="96"/>
      <c r="AC49" s="96"/>
      <c r="AD49" s="96"/>
      <c r="AE49" s="96"/>
      <c r="AF49" s="96"/>
      <c r="AG49" s="96"/>
    </row>
    <row r="50" spans="1:33" s="178" customFormat="1" x14ac:dyDescent="0.2">
      <c r="A50" s="96"/>
      <c r="B50" s="96"/>
      <c r="C50" s="448" t="s">
        <v>1178</v>
      </c>
      <c r="D50" s="448"/>
      <c r="E50" s="448"/>
      <c r="F50" s="448"/>
      <c r="G50" s="448"/>
      <c r="H50" s="448"/>
      <c r="I50" s="448"/>
      <c r="J50" s="448"/>
      <c r="K50" s="448"/>
      <c r="L50" s="448"/>
      <c r="M50" s="448"/>
      <c r="N50" s="448"/>
      <c r="O50" s="448"/>
      <c r="P50" s="448"/>
      <c r="Q50" s="448"/>
      <c r="R50" s="448"/>
      <c r="S50" s="448"/>
      <c r="T50" s="448"/>
      <c r="U50" s="96"/>
      <c r="V50" s="96"/>
      <c r="W50" s="96"/>
      <c r="X50" s="96"/>
      <c r="Y50" s="96"/>
      <c r="Z50" s="96"/>
      <c r="AA50" s="96"/>
      <c r="AB50" s="96"/>
      <c r="AC50" s="96"/>
      <c r="AD50" s="96"/>
      <c r="AE50" s="96"/>
      <c r="AF50" s="96"/>
      <c r="AG50" s="96"/>
    </row>
    <row r="51" spans="1:33" s="178" customFormat="1" x14ac:dyDescent="0.2">
      <c r="A51" s="96"/>
      <c r="B51" s="96"/>
      <c r="C51" s="305" t="s">
        <v>1179</v>
      </c>
      <c r="D51" s="305"/>
      <c r="E51" s="305"/>
      <c r="F51" s="305"/>
      <c r="G51" s="305"/>
      <c r="H51" s="305"/>
      <c r="I51" s="305"/>
      <c r="J51" s="305"/>
      <c r="K51" s="305"/>
      <c r="L51" s="305"/>
      <c r="M51" s="305"/>
      <c r="N51" s="305"/>
      <c r="O51" s="305"/>
      <c r="P51" s="305"/>
      <c r="Q51" s="305"/>
      <c r="R51" s="305"/>
      <c r="S51" s="305"/>
      <c r="T51" s="305"/>
      <c r="U51" s="96"/>
      <c r="V51" s="96"/>
      <c r="W51" s="96"/>
      <c r="X51" s="96"/>
      <c r="Y51" s="96"/>
      <c r="Z51" s="96"/>
      <c r="AA51" s="96"/>
      <c r="AB51" s="96"/>
      <c r="AC51" s="96"/>
      <c r="AD51" s="96"/>
      <c r="AE51" s="96"/>
      <c r="AF51" s="96"/>
      <c r="AG51" s="96"/>
    </row>
    <row r="52" spans="1:33" s="178" customFormat="1" x14ac:dyDescent="0.2">
      <c r="A52" s="96"/>
      <c r="B52" s="96"/>
      <c r="C52" s="305" t="s">
        <v>1180</v>
      </c>
      <c r="D52" s="305"/>
      <c r="E52" s="305"/>
      <c r="F52" s="305"/>
      <c r="G52" s="305"/>
      <c r="H52" s="305"/>
      <c r="I52" s="305"/>
      <c r="J52" s="305"/>
      <c r="K52" s="305"/>
      <c r="L52" s="305"/>
      <c r="M52" s="305"/>
      <c r="N52" s="305"/>
      <c r="O52" s="305"/>
      <c r="P52" s="305"/>
      <c r="Q52" s="305"/>
      <c r="R52" s="305"/>
      <c r="S52" s="305"/>
      <c r="T52" s="305"/>
      <c r="U52" s="96"/>
      <c r="V52" s="96"/>
      <c r="W52" s="96"/>
      <c r="X52" s="96"/>
      <c r="Y52" s="96"/>
      <c r="Z52" s="96"/>
      <c r="AA52" s="96"/>
      <c r="AB52" s="96"/>
      <c r="AC52" s="96"/>
      <c r="AD52" s="96"/>
      <c r="AE52" s="96"/>
      <c r="AF52" s="96"/>
      <c r="AG52" s="96"/>
    </row>
    <row r="53" spans="1:33" s="178" customFormat="1" x14ac:dyDescent="0.2">
      <c r="A53" s="96"/>
      <c r="B53" s="96"/>
      <c r="C53" s="305" t="s">
        <v>1181</v>
      </c>
      <c r="D53" s="305"/>
      <c r="E53" s="305"/>
      <c r="F53" s="305"/>
      <c r="G53" s="305"/>
      <c r="H53" s="305"/>
      <c r="I53" s="305"/>
      <c r="J53" s="305"/>
      <c r="K53" s="305"/>
      <c r="L53" s="305"/>
      <c r="M53" s="305"/>
      <c r="N53" s="305"/>
      <c r="O53" s="305"/>
      <c r="P53" s="305"/>
      <c r="Q53" s="305"/>
      <c r="R53" s="305"/>
      <c r="S53" s="305"/>
      <c r="T53" s="305"/>
      <c r="U53" s="96"/>
      <c r="V53" s="96"/>
      <c r="W53" s="96"/>
      <c r="X53" s="96"/>
      <c r="Y53" s="96"/>
      <c r="Z53" s="96"/>
      <c r="AA53" s="96"/>
      <c r="AB53" s="96"/>
      <c r="AC53" s="96"/>
      <c r="AD53" s="96"/>
      <c r="AE53" s="96"/>
      <c r="AF53" s="96"/>
      <c r="AG53" s="96"/>
    </row>
    <row r="54" spans="1:33" s="178" customFormat="1" x14ac:dyDescent="0.2">
      <c r="A54" s="96"/>
      <c r="B54" s="96"/>
      <c r="C54" s="305" t="s">
        <v>1182</v>
      </c>
      <c r="D54" s="305"/>
      <c r="E54" s="305"/>
      <c r="F54" s="305"/>
      <c r="G54" s="305"/>
      <c r="H54" s="305"/>
      <c r="I54" s="305"/>
      <c r="J54" s="305"/>
      <c r="K54" s="305"/>
      <c r="L54" s="305"/>
      <c r="M54" s="305"/>
      <c r="N54" s="305"/>
      <c r="O54" s="305"/>
      <c r="P54" s="305"/>
      <c r="Q54" s="305"/>
      <c r="R54" s="305"/>
      <c r="S54" s="305"/>
      <c r="T54" s="305"/>
      <c r="U54" s="96"/>
      <c r="V54" s="96"/>
      <c r="W54" s="96"/>
      <c r="X54" s="96"/>
      <c r="Y54" s="96"/>
      <c r="Z54" s="96"/>
      <c r="AA54" s="96"/>
      <c r="AB54" s="96"/>
      <c r="AC54" s="96"/>
      <c r="AD54" s="96"/>
      <c r="AE54" s="96"/>
      <c r="AF54" s="96"/>
      <c r="AG54" s="96"/>
    </row>
    <row r="55" spans="1:33" s="178" customFormat="1" x14ac:dyDescent="0.2">
      <c r="A55" s="96"/>
      <c r="B55" s="96"/>
      <c r="C55" s="305" t="s">
        <v>1183</v>
      </c>
      <c r="D55" s="305"/>
      <c r="E55" s="305"/>
      <c r="F55" s="305"/>
      <c r="G55" s="305"/>
      <c r="H55" s="305"/>
      <c r="I55" s="305"/>
      <c r="J55" s="305"/>
      <c r="K55" s="305"/>
      <c r="L55" s="305"/>
      <c r="M55" s="305"/>
      <c r="N55" s="305"/>
      <c r="O55" s="305"/>
      <c r="P55" s="305"/>
      <c r="Q55" s="305"/>
      <c r="R55" s="305"/>
      <c r="S55" s="305"/>
      <c r="T55" s="305"/>
      <c r="U55" s="96"/>
      <c r="V55" s="96"/>
      <c r="W55" s="96"/>
      <c r="X55" s="96"/>
      <c r="Y55" s="96"/>
      <c r="Z55" s="96"/>
      <c r="AA55" s="96"/>
      <c r="AB55" s="96"/>
      <c r="AC55" s="96"/>
      <c r="AD55" s="96"/>
      <c r="AE55" s="96"/>
      <c r="AF55" s="96"/>
      <c r="AG55" s="96"/>
    </row>
    <row r="56" spans="1:33" s="178" customFormat="1" x14ac:dyDescent="0.2">
      <c r="A56" s="96"/>
      <c r="B56" s="96"/>
      <c r="C56" s="306" t="s">
        <v>1184</v>
      </c>
      <c r="D56" s="305"/>
      <c r="E56" s="305"/>
      <c r="F56" s="305"/>
      <c r="G56" s="305"/>
      <c r="H56" s="305"/>
      <c r="I56" s="305"/>
      <c r="J56" s="305"/>
      <c r="K56" s="305"/>
      <c r="L56" s="305"/>
      <c r="M56" s="305"/>
      <c r="N56" s="305"/>
      <c r="O56" s="305"/>
      <c r="P56" s="305"/>
      <c r="Q56" s="305"/>
      <c r="R56" s="305"/>
      <c r="S56" s="305"/>
      <c r="T56" s="305"/>
      <c r="U56" s="96"/>
      <c r="V56" s="96"/>
      <c r="W56" s="96"/>
      <c r="X56" s="96"/>
      <c r="Y56" s="96"/>
      <c r="Z56" s="96"/>
      <c r="AA56" s="96"/>
      <c r="AB56" s="96"/>
      <c r="AC56" s="96"/>
      <c r="AD56" s="96"/>
      <c r="AE56" s="96"/>
      <c r="AF56" s="96"/>
      <c r="AG56" s="96"/>
    </row>
    <row r="57" spans="1:33" s="178" customFormat="1" x14ac:dyDescent="0.2">
      <c r="A57" s="96"/>
      <c r="B57" s="96"/>
      <c r="C57" s="306" t="s">
        <v>1213</v>
      </c>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row>
    <row r="58" spans="1:33" x14ac:dyDescent="0.2">
      <c r="A58" s="96"/>
      <c r="B58" s="96"/>
      <c r="C58" s="322"/>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row>
    <row r="59" spans="1:33" x14ac:dyDescent="0.2">
      <c r="C59" s="307"/>
    </row>
    <row r="60" spans="1:33" x14ac:dyDescent="0.2">
      <c r="C60" s="307"/>
    </row>
    <row r="61" spans="1:33" x14ac:dyDescent="0.2">
      <c r="C61" s="307"/>
    </row>
    <row r="62" spans="1:33" x14ac:dyDescent="0.2">
      <c r="C62" s="307"/>
    </row>
  </sheetData>
  <mergeCells count="24">
    <mergeCell ref="C50:T50"/>
    <mergeCell ref="B6:B7"/>
    <mergeCell ref="C6:C7"/>
    <mergeCell ref="D6:D7"/>
    <mergeCell ref="M6:M7"/>
    <mergeCell ref="E6:E7"/>
    <mergeCell ref="F6:G6"/>
    <mergeCell ref="H6:H7"/>
    <mergeCell ref="I6:L6"/>
    <mergeCell ref="N6:N7"/>
    <mergeCell ref="O6:O7"/>
    <mergeCell ref="P6:P7"/>
    <mergeCell ref="Q6:Q7"/>
    <mergeCell ref="S6:S7"/>
    <mergeCell ref="C48:T48"/>
    <mergeCell ref="C49:T49"/>
    <mergeCell ref="AE37:AE39"/>
    <mergeCell ref="AF37:AF39"/>
    <mergeCell ref="C47:T47"/>
    <mergeCell ref="U6:U7"/>
    <mergeCell ref="V6:AF6"/>
    <mergeCell ref="I40:L40"/>
    <mergeCell ref="T6:T7"/>
    <mergeCell ref="R6:R7"/>
  </mergeCells>
  <hyperlinks>
    <hyperlink ref="B1" location="'Assumptions Summary'!A1" display="Go to Assumptions Summary" xr:uid="{9406E314-2A9C-49F9-B79E-62252425BDDB}"/>
  </hyperlinks>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A3C87-4B6A-4F1E-BFD4-3124009E9C19}">
  <sheetPr>
    <tabColor theme="2" tint="0.79998168889431442"/>
  </sheetPr>
  <dimension ref="A1:H38"/>
  <sheetViews>
    <sheetView workbookViewId="0"/>
  </sheetViews>
  <sheetFormatPr defaultColWidth="9" defaultRowHeight="13.15" customHeight="1" x14ac:dyDescent="0.2"/>
  <cols>
    <col min="1" max="1" width="3.625" style="95" customWidth="1"/>
    <col min="2" max="2" width="36.25" style="95" customWidth="1"/>
    <col min="3" max="3" width="7.75" style="95" customWidth="1"/>
    <col min="4" max="7" width="10.625" style="95" customWidth="1"/>
    <col min="8" max="8" width="18.125" style="95" customWidth="1"/>
    <col min="9" max="16384" width="9" style="95"/>
  </cols>
  <sheetData>
    <row r="1" spans="1:8" ht="13.15" customHeight="1" x14ac:dyDescent="0.25">
      <c r="A1" s="152"/>
      <c r="B1" s="292" t="s">
        <v>1127</v>
      </c>
      <c r="C1" s="29"/>
      <c r="D1" s="29"/>
      <c r="E1" s="29"/>
      <c r="F1" s="29"/>
      <c r="G1" s="29"/>
      <c r="H1" s="29"/>
    </row>
    <row r="2" spans="1:8" ht="20.25" thickBot="1" x14ac:dyDescent="0.35">
      <c r="A2" s="29"/>
      <c r="B2" s="217" t="s">
        <v>1261</v>
      </c>
      <c r="C2" s="223"/>
      <c r="D2" s="223"/>
      <c r="E2" s="29"/>
      <c r="F2" s="29"/>
      <c r="G2" s="29"/>
      <c r="H2" s="29"/>
    </row>
    <row r="3" spans="1:8" ht="13.15" customHeight="1" thickTop="1" x14ac:dyDescent="0.2">
      <c r="A3" s="29"/>
      <c r="B3" s="233" t="s">
        <v>1287</v>
      </c>
      <c r="C3" s="29"/>
      <c r="D3" s="29"/>
      <c r="E3" s="29"/>
      <c r="F3" s="29"/>
      <c r="G3" s="29"/>
      <c r="H3" s="29"/>
    </row>
    <row r="4" spans="1:8" ht="31.15" customHeight="1" x14ac:dyDescent="0.2">
      <c r="A4" s="212"/>
      <c r="B4" s="469" t="s">
        <v>1262</v>
      </c>
      <c r="C4" s="469"/>
      <c r="D4" s="469"/>
      <c r="E4" s="469"/>
      <c r="F4" s="469"/>
      <c r="G4" s="469"/>
      <c r="H4" s="469"/>
    </row>
    <row r="5" spans="1:8" ht="11.65" customHeight="1" thickBot="1" x14ac:dyDescent="0.25">
      <c r="A5" s="212"/>
      <c r="B5" s="212"/>
      <c r="C5" s="212"/>
      <c r="D5" s="212"/>
      <c r="E5" s="212"/>
      <c r="F5" s="212"/>
      <c r="G5" s="212"/>
      <c r="H5" s="212"/>
    </row>
    <row r="6" spans="1:8" ht="13.15" customHeight="1" thickBot="1" x14ac:dyDescent="0.25">
      <c r="A6" s="29"/>
      <c r="B6" s="465" t="s">
        <v>965</v>
      </c>
      <c r="C6" s="431" t="s">
        <v>274</v>
      </c>
      <c r="D6" s="467" t="s">
        <v>161</v>
      </c>
      <c r="E6" s="468"/>
      <c r="F6" s="467" t="s">
        <v>160</v>
      </c>
      <c r="G6" s="468"/>
      <c r="H6" s="29"/>
    </row>
    <row r="7" spans="1:8" ht="28.15" customHeight="1" thickBot="1" x14ac:dyDescent="0.25">
      <c r="A7" s="29"/>
      <c r="B7" s="466"/>
      <c r="C7" s="432"/>
      <c r="D7" s="197" t="s">
        <v>425</v>
      </c>
      <c r="E7" s="197" t="s">
        <v>919</v>
      </c>
      <c r="F7" s="197" t="s">
        <v>466</v>
      </c>
      <c r="G7" s="197" t="s">
        <v>802</v>
      </c>
      <c r="H7" s="29"/>
    </row>
    <row r="8" spans="1:8" ht="14.65" customHeight="1" thickBot="1" x14ac:dyDescent="0.25">
      <c r="A8" s="29"/>
      <c r="B8" s="195" t="s">
        <v>1074</v>
      </c>
      <c r="C8" s="247" t="s">
        <v>447</v>
      </c>
      <c r="D8" s="200">
        <v>0.298573434783105</v>
      </c>
      <c r="E8" s="200">
        <v>0.41785477614566202</v>
      </c>
      <c r="F8" s="200">
        <v>0.51437949822419604</v>
      </c>
      <c r="G8" s="200">
        <v>0.40465169652766603</v>
      </c>
      <c r="H8" s="29"/>
    </row>
    <row r="9" spans="1:8" ht="14.65" customHeight="1" thickBot="1" x14ac:dyDescent="0.25">
      <c r="A9" s="29"/>
      <c r="B9" s="195" t="s">
        <v>1075</v>
      </c>
      <c r="C9" s="247" t="s">
        <v>447</v>
      </c>
      <c r="D9" s="201">
        <v>0.29093686842808197</v>
      </c>
      <c r="E9" s="201">
        <v>0.34366111242328801</v>
      </c>
      <c r="F9" s="201" t="s">
        <v>460</v>
      </c>
      <c r="G9" s="201" t="s">
        <v>460</v>
      </c>
      <c r="H9" s="29"/>
    </row>
    <row r="10" spans="1:8" ht="14.65" customHeight="1" thickBot="1" x14ac:dyDescent="0.25">
      <c r="A10" s="29"/>
      <c r="B10" s="195" t="s">
        <v>104</v>
      </c>
      <c r="C10" s="247" t="s">
        <v>447</v>
      </c>
      <c r="D10" s="200">
        <v>0.32285233146643799</v>
      </c>
      <c r="E10" s="200">
        <v>0.45160439292346999</v>
      </c>
      <c r="F10" s="200">
        <v>0.422725646587647</v>
      </c>
      <c r="G10" s="200">
        <v>0.35476819842603502</v>
      </c>
      <c r="H10" s="29"/>
    </row>
    <row r="11" spans="1:8" ht="14.65" customHeight="1" thickBot="1" x14ac:dyDescent="0.25">
      <c r="A11" s="29"/>
      <c r="B11" s="195" t="s">
        <v>431</v>
      </c>
      <c r="C11" s="247" t="s">
        <v>447</v>
      </c>
      <c r="D11" s="201">
        <v>0.28344030109874402</v>
      </c>
      <c r="E11" s="201">
        <v>0.33442115358191798</v>
      </c>
      <c r="F11" s="201">
        <v>0.48173761276288202</v>
      </c>
      <c r="G11" s="201">
        <v>0.362751084990172</v>
      </c>
      <c r="H11" s="29"/>
    </row>
    <row r="12" spans="1:8" ht="14.65" customHeight="1" thickBot="1" x14ac:dyDescent="0.25">
      <c r="A12" s="29"/>
      <c r="B12" s="195" t="s">
        <v>430</v>
      </c>
      <c r="C12" s="247" t="s">
        <v>447</v>
      </c>
      <c r="D12" s="200">
        <v>0.30887414053310502</v>
      </c>
      <c r="E12" s="200">
        <v>0.39044413938995398</v>
      </c>
      <c r="F12" s="200">
        <v>0.43715137144461602</v>
      </c>
      <c r="G12" s="200">
        <v>0.35166643657244101</v>
      </c>
      <c r="H12" s="29"/>
    </row>
    <row r="13" spans="1:8" ht="14.65" customHeight="1" thickBot="1" x14ac:dyDescent="0.25">
      <c r="A13" s="29"/>
      <c r="B13" s="195" t="s">
        <v>107</v>
      </c>
      <c r="C13" s="247" t="s">
        <v>447</v>
      </c>
      <c r="D13" s="201">
        <v>0.31898038882305901</v>
      </c>
      <c r="E13" s="201">
        <v>0.40065519235917801</v>
      </c>
      <c r="F13" s="201">
        <v>0.43864371309537398</v>
      </c>
      <c r="G13" s="201">
        <v>0.37731217694996999</v>
      </c>
      <c r="H13" s="29"/>
    </row>
    <row r="14" spans="1:8" ht="14.65" customHeight="1" thickBot="1" x14ac:dyDescent="0.25">
      <c r="A14" s="29"/>
      <c r="B14" s="195" t="s">
        <v>1076</v>
      </c>
      <c r="C14" s="247" t="s">
        <v>199</v>
      </c>
      <c r="D14" s="200">
        <v>0.30796097515707799</v>
      </c>
      <c r="E14" s="200">
        <v>0.40643501139817401</v>
      </c>
      <c r="F14" s="200">
        <v>0.24818052920418601</v>
      </c>
      <c r="G14" s="200">
        <v>0.248460307105455</v>
      </c>
      <c r="H14" s="29"/>
    </row>
    <row r="15" spans="1:8" ht="14.65" customHeight="1" thickBot="1" x14ac:dyDescent="0.25">
      <c r="A15" s="29"/>
      <c r="B15" s="195" t="s">
        <v>459</v>
      </c>
      <c r="C15" s="247" t="s">
        <v>199</v>
      </c>
      <c r="D15" s="201">
        <v>0.31378371310616399</v>
      </c>
      <c r="E15" s="201">
        <v>0.38837857242347001</v>
      </c>
      <c r="F15" s="201">
        <v>0.35950138746019999</v>
      </c>
      <c r="G15" s="201">
        <v>0.36972636621414301</v>
      </c>
      <c r="H15" s="29"/>
    </row>
    <row r="16" spans="1:8" ht="14.65" customHeight="1" thickBot="1" x14ac:dyDescent="0.25">
      <c r="A16" s="275"/>
      <c r="B16" s="195" t="s">
        <v>1077</v>
      </c>
      <c r="C16" s="247" t="s">
        <v>199</v>
      </c>
      <c r="D16" s="200">
        <v>0.302816562553539</v>
      </c>
      <c r="E16" s="200">
        <v>0.39511538582109601</v>
      </c>
      <c r="F16" s="200">
        <v>0.33585979138113697</v>
      </c>
      <c r="G16" s="200">
        <v>0.29625998535799802</v>
      </c>
      <c r="H16" s="29"/>
    </row>
    <row r="17" spans="1:8" ht="14.65" customHeight="1" thickBot="1" x14ac:dyDescent="0.25">
      <c r="A17" s="275"/>
      <c r="B17" s="195" t="s">
        <v>1078</v>
      </c>
      <c r="C17" s="247" t="s">
        <v>199</v>
      </c>
      <c r="D17" s="201" t="s">
        <v>460</v>
      </c>
      <c r="E17" s="201" t="s">
        <v>460</v>
      </c>
      <c r="F17" s="201">
        <v>0.444401198351142</v>
      </c>
      <c r="G17" s="201">
        <v>0.429311184147812</v>
      </c>
      <c r="H17" s="29"/>
    </row>
    <row r="18" spans="1:8" ht="14.65" customHeight="1" thickBot="1" x14ac:dyDescent="0.25">
      <c r="A18" s="275"/>
      <c r="B18" s="195" t="s">
        <v>470</v>
      </c>
      <c r="C18" s="247" t="s">
        <v>199</v>
      </c>
      <c r="D18" s="200">
        <v>0.282542196163242</v>
      </c>
      <c r="E18" s="200">
        <v>0.330676524978265</v>
      </c>
      <c r="F18" s="200">
        <v>0.33874725308238501</v>
      </c>
      <c r="G18" s="200">
        <v>0.31758957440666802</v>
      </c>
      <c r="H18" s="29"/>
    </row>
    <row r="19" spans="1:8" ht="14.65" customHeight="1" thickBot="1" x14ac:dyDescent="0.25">
      <c r="A19" s="275"/>
      <c r="B19" s="195" t="s">
        <v>471</v>
      </c>
      <c r="C19" s="247" t="s">
        <v>448</v>
      </c>
      <c r="D19" s="201">
        <v>0.282542196163242</v>
      </c>
      <c r="E19" s="201">
        <v>0.330676524978265</v>
      </c>
      <c r="F19" s="201">
        <v>0.33874725308238501</v>
      </c>
      <c r="G19" s="201">
        <v>0.31758957440666802</v>
      </c>
      <c r="H19" s="29"/>
    </row>
    <row r="20" spans="1:8" ht="14.65" customHeight="1" thickBot="1" x14ac:dyDescent="0.25">
      <c r="A20" s="275"/>
      <c r="B20" s="195" t="s">
        <v>472</v>
      </c>
      <c r="C20" s="247" t="s">
        <v>199</v>
      </c>
      <c r="D20" s="200">
        <v>0.28747894090924703</v>
      </c>
      <c r="E20" s="200">
        <v>0.340916466899087</v>
      </c>
      <c r="F20" s="200">
        <v>0.33340472168007301</v>
      </c>
      <c r="G20" s="200">
        <v>0.32442908947982302</v>
      </c>
      <c r="H20" s="29"/>
    </row>
    <row r="21" spans="1:8" ht="14.65" customHeight="1" thickBot="1" x14ac:dyDescent="0.25">
      <c r="A21" s="275"/>
      <c r="B21" s="195" t="s">
        <v>473</v>
      </c>
      <c r="C21" s="247" t="s">
        <v>200</v>
      </c>
      <c r="D21" s="201">
        <v>0.28747894090924703</v>
      </c>
      <c r="E21" s="201">
        <v>0.340916466899087</v>
      </c>
      <c r="F21" s="201">
        <v>0.33340472168007301</v>
      </c>
      <c r="G21" s="201">
        <v>0.32442908947982302</v>
      </c>
      <c r="H21" s="29"/>
    </row>
    <row r="22" spans="1:8" ht="14.65" customHeight="1" thickBot="1" x14ac:dyDescent="0.25">
      <c r="A22" s="275"/>
      <c r="B22" s="195" t="s">
        <v>148</v>
      </c>
      <c r="C22" s="247" t="s">
        <v>199</v>
      </c>
      <c r="D22" s="200">
        <v>0.32232781599566201</v>
      </c>
      <c r="E22" s="200">
        <v>0.44196968543689502</v>
      </c>
      <c r="F22" s="200">
        <v>0.37619695262368003</v>
      </c>
      <c r="G22" s="200">
        <v>0.33310140733517102</v>
      </c>
      <c r="H22" s="29"/>
    </row>
    <row r="23" spans="1:8" ht="14.65" customHeight="1" thickBot="1" x14ac:dyDescent="0.25">
      <c r="A23" s="275"/>
      <c r="B23" s="195" t="s">
        <v>441</v>
      </c>
      <c r="C23" s="247" t="s">
        <v>448</v>
      </c>
      <c r="D23" s="201" t="s">
        <v>460</v>
      </c>
      <c r="E23" s="201" t="s">
        <v>460</v>
      </c>
      <c r="F23" s="201">
        <v>0.46302317941815602</v>
      </c>
      <c r="G23" s="201">
        <v>0.36281774259203903</v>
      </c>
      <c r="H23" s="29"/>
    </row>
    <row r="24" spans="1:8" ht="14.65" customHeight="1" thickBot="1" x14ac:dyDescent="0.25">
      <c r="A24" s="275"/>
      <c r="B24" s="195" t="s">
        <v>440</v>
      </c>
      <c r="C24" s="247" t="s">
        <v>448</v>
      </c>
      <c r="D24" s="200" t="s">
        <v>460</v>
      </c>
      <c r="E24" s="200" t="s">
        <v>460</v>
      </c>
      <c r="F24" s="200">
        <v>0.414574959044546</v>
      </c>
      <c r="G24" s="200">
        <v>0.41628296857035801</v>
      </c>
      <c r="H24" s="29"/>
    </row>
    <row r="25" spans="1:8" ht="14.65" customHeight="1" thickBot="1" x14ac:dyDescent="0.25">
      <c r="A25" s="275"/>
      <c r="B25" s="195" t="s">
        <v>366</v>
      </c>
      <c r="C25" s="247" t="s">
        <v>448</v>
      </c>
      <c r="D25" s="201" t="s">
        <v>460</v>
      </c>
      <c r="E25" s="201" t="s">
        <v>460</v>
      </c>
      <c r="F25" s="201">
        <v>0.34996018136786999</v>
      </c>
      <c r="G25" s="201">
        <v>0.34450408291399198</v>
      </c>
      <c r="H25" s="29"/>
    </row>
    <row r="26" spans="1:8" ht="14.65" customHeight="1" thickBot="1" x14ac:dyDescent="0.25">
      <c r="A26" s="275"/>
      <c r="B26" s="195" t="s">
        <v>1081</v>
      </c>
      <c r="C26" s="247" t="s">
        <v>200</v>
      </c>
      <c r="D26" s="200" t="s">
        <v>460</v>
      </c>
      <c r="E26" s="200" t="s">
        <v>460</v>
      </c>
      <c r="F26" s="200">
        <v>0.41902313016917497</v>
      </c>
      <c r="G26" s="200">
        <v>0.384712902763787</v>
      </c>
      <c r="H26" s="29"/>
    </row>
    <row r="27" spans="1:8" ht="14.65" customHeight="1" thickBot="1" x14ac:dyDescent="0.25">
      <c r="A27" s="275"/>
      <c r="B27" s="195" t="s">
        <v>1082</v>
      </c>
      <c r="C27" s="247" t="s">
        <v>200</v>
      </c>
      <c r="D27" s="201" t="s">
        <v>460</v>
      </c>
      <c r="E27" s="201" t="s">
        <v>460</v>
      </c>
      <c r="F27" s="201">
        <v>0.41909845305711801</v>
      </c>
      <c r="G27" s="201">
        <v>0.40230931188578001</v>
      </c>
      <c r="H27" s="29"/>
    </row>
    <row r="28" spans="1:8" ht="14.65" customHeight="1" thickBot="1" x14ac:dyDescent="0.25">
      <c r="A28" s="275"/>
      <c r="B28" s="195" t="s">
        <v>436</v>
      </c>
      <c r="C28" s="247" t="s">
        <v>200</v>
      </c>
      <c r="D28" s="200" t="s">
        <v>460</v>
      </c>
      <c r="E28" s="200" t="s">
        <v>460</v>
      </c>
      <c r="F28" s="200">
        <v>0.40703954744397802</v>
      </c>
      <c r="G28" s="200">
        <v>0.38568944773945202</v>
      </c>
      <c r="H28" s="29"/>
    </row>
    <row r="29" spans="1:8" ht="14.65" customHeight="1" thickBot="1" x14ac:dyDescent="0.25">
      <c r="A29" s="275"/>
      <c r="B29" s="195" t="s">
        <v>1083</v>
      </c>
      <c r="C29" s="247" t="s">
        <v>200</v>
      </c>
      <c r="D29" s="201">
        <v>0.29861612752922401</v>
      </c>
      <c r="E29" s="201">
        <v>0.36737456609470298</v>
      </c>
      <c r="F29" s="201">
        <v>0.37095530374038499</v>
      </c>
      <c r="G29" s="201">
        <v>0.37174355625667999</v>
      </c>
      <c r="H29" s="29"/>
    </row>
    <row r="30" spans="1:8" ht="14.65" customHeight="1" thickBot="1" x14ac:dyDescent="0.25">
      <c r="A30" s="275"/>
      <c r="B30" s="195" t="s">
        <v>433</v>
      </c>
      <c r="C30" s="247" t="s">
        <v>200</v>
      </c>
      <c r="D30" s="200">
        <v>0.31870475805399501</v>
      </c>
      <c r="E30" s="200">
        <v>0.44006968702465799</v>
      </c>
      <c r="F30" s="200">
        <v>0.40588799649631602</v>
      </c>
      <c r="G30" s="200">
        <v>0.40517029325237802</v>
      </c>
      <c r="H30" s="29"/>
    </row>
    <row r="31" spans="1:8" ht="14.65" customHeight="1" thickBot="1" x14ac:dyDescent="0.25">
      <c r="A31" s="275"/>
      <c r="B31" s="195" t="s">
        <v>434</v>
      </c>
      <c r="C31" s="247" t="s">
        <v>200</v>
      </c>
      <c r="D31" s="201">
        <v>0.31777696501153002</v>
      </c>
      <c r="E31" s="201">
        <v>0.41818908182346998</v>
      </c>
      <c r="F31" s="201" t="s">
        <v>460</v>
      </c>
      <c r="G31" s="201" t="s">
        <v>460</v>
      </c>
      <c r="H31" s="29"/>
    </row>
    <row r="32" spans="1:8" ht="14.65" customHeight="1" thickBot="1" x14ac:dyDescent="0.25">
      <c r="A32" s="275"/>
      <c r="B32" s="195" t="s">
        <v>432</v>
      </c>
      <c r="C32" s="247" t="s">
        <v>200</v>
      </c>
      <c r="D32" s="200">
        <v>0.277117356744292</v>
      </c>
      <c r="E32" s="200">
        <v>0.29386748039999999</v>
      </c>
      <c r="F32" s="200">
        <v>0.41883847878376101</v>
      </c>
      <c r="G32" s="200">
        <v>0.398663851993174</v>
      </c>
      <c r="H32" s="29"/>
    </row>
    <row r="33" spans="1:8" ht="14.65" customHeight="1" thickBot="1" x14ac:dyDescent="0.25">
      <c r="A33" s="275"/>
      <c r="B33" s="195" t="s">
        <v>435</v>
      </c>
      <c r="C33" s="247" t="s">
        <v>200</v>
      </c>
      <c r="D33" s="201">
        <v>0.28758677482226003</v>
      </c>
      <c r="E33" s="201">
        <v>0.33231883728346101</v>
      </c>
      <c r="F33" s="201">
        <v>0.39668868629692899</v>
      </c>
      <c r="G33" s="201">
        <v>0.36117054127750198</v>
      </c>
      <c r="H33" s="29"/>
    </row>
    <row r="34" spans="1:8" ht="14.65" customHeight="1" thickBot="1" x14ac:dyDescent="0.25">
      <c r="A34" s="275"/>
      <c r="B34" s="195" t="s">
        <v>437</v>
      </c>
      <c r="C34" s="247" t="s">
        <v>339</v>
      </c>
      <c r="D34" s="200" t="s">
        <v>460</v>
      </c>
      <c r="E34" s="200" t="s">
        <v>460</v>
      </c>
      <c r="F34" s="200">
        <v>0.460374185209589</v>
      </c>
      <c r="G34" s="200">
        <v>0.45163537554275102</v>
      </c>
      <c r="H34" s="29"/>
    </row>
    <row r="35" spans="1:8" ht="14.65" customHeight="1" thickBot="1" x14ac:dyDescent="0.25">
      <c r="A35" s="275"/>
      <c r="B35" s="195" t="s">
        <v>438</v>
      </c>
      <c r="C35" s="247" t="s">
        <v>339</v>
      </c>
      <c r="D35" s="201" t="s">
        <v>460</v>
      </c>
      <c r="E35" s="201" t="s">
        <v>460</v>
      </c>
      <c r="F35" s="201">
        <v>0.50873192972498305</v>
      </c>
      <c r="G35" s="201">
        <v>0.44233734780763101</v>
      </c>
      <c r="H35" s="29"/>
    </row>
    <row r="36" spans="1:8" ht="14.65" customHeight="1" thickBot="1" x14ac:dyDescent="0.25">
      <c r="A36" s="275"/>
      <c r="B36" s="195" t="s">
        <v>439</v>
      </c>
      <c r="C36" s="247" t="s">
        <v>339</v>
      </c>
      <c r="D36" s="200" t="s">
        <v>460</v>
      </c>
      <c r="E36" s="200" t="s">
        <v>460</v>
      </c>
      <c r="F36" s="200">
        <v>0.53418983260709096</v>
      </c>
      <c r="G36" s="200">
        <v>0.46901457640030803</v>
      </c>
      <c r="H36" s="29"/>
    </row>
    <row r="37" spans="1:8" ht="13.15" customHeight="1" x14ac:dyDescent="0.2">
      <c r="A37" s="29"/>
      <c r="B37" s="29"/>
      <c r="C37" s="29"/>
      <c r="D37" s="29"/>
      <c r="E37" s="29"/>
      <c r="F37" s="29"/>
      <c r="G37" s="29"/>
      <c r="H37" s="29"/>
    </row>
    <row r="38" spans="1:8" ht="13.15" customHeight="1" x14ac:dyDescent="0.2">
      <c r="A38" s="212"/>
      <c r="B38" s="212"/>
      <c r="C38" s="212"/>
      <c r="D38" s="212"/>
      <c r="E38" s="212"/>
      <c r="F38" s="212"/>
      <c r="G38" s="212"/>
      <c r="H38" s="212"/>
    </row>
  </sheetData>
  <mergeCells count="5">
    <mergeCell ref="B6:B7"/>
    <mergeCell ref="C6:C7"/>
    <mergeCell ref="F6:G6"/>
    <mergeCell ref="D6:E6"/>
    <mergeCell ref="B4:H4"/>
  </mergeCells>
  <hyperlinks>
    <hyperlink ref="B1" location="'Assumptions Summary'!A1" display="Go to Assumptions Summary" xr:uid="{EA60194A-84EB-42FA-B0F7-F53AA341B0F0}"/>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1CD87-AF9F-4B28-8FE9-2E827E3B1179}">
  <sheetPr>
    <tabColor theme="1"/>
  </sheetPr>
  <dimension ref="A1:F30"/>
  <sheetViews>
    <sheetView zoomScaleNormal="100" workbookViewId="0"/>
  </sheetViews>
  <sheetFormatPr defaultColWidth="9" defaultRowHeight="12.75" x14ac:dyDescent="0.2"/>
  <cols>
    <col min="1" max="1" width="3.125" style="104" customWidth="1"/>
    <col min="2" max="2" width="41.25" style="104" customWidth="1"/>
    <col min="3" max="5" width="25.25" style="104" customWidth="1"/>
    <col min="6" max="16384" width="9" style="104"/>
  </cols>
  <sheetData>
    <row r="1" spans="1:6" ht="15" x14ac:dyDescent="0.25">
      <c r="A1" s="97"/>
      <c r="B1" s="292" t="s">
        <v>1127</v>
      </c>
      <c r="C1" s="103"/>
      <c r="D1" s="103"/>
      <c r="E1" s="103"/>
      <c r="F1" s="103"/>
    </row>
    <row r="2" spans="1:6" ht="15" x14ac:dyDescent="0.25">
      <c r="A2" s="97"/>
      <c r="B2" s="292"/>
      <c r="C2" s="103"/>
      <c r="D2" s="103"/>
      <c r="E2" s="103"/>
      <c r="F2" s="103"/>
    </row>
    <row r="3" spans="1:6" ht="20.25" thickBot="1" x14ac:dyDescent="0.35">
      <c r="A3" s="103"/>
      <c r="B3" s="327" t="s">
        <v>1223</v>
      </c>
      <c r="C3" s="103"/>
      <c r="D3" s="103"/>
      <c r="E3" s="103"/>
      <c r="F3" s="103"/>
    </row>
    <row r="4" spans="1:6" ht="33" customHeight="1" thickTop="1" thickBot="1" x14ac:dyDescent="0.25">
      <c r="A4" s="103"/>
      <c r="B4" s="328" t="s">
        <v>1217</v>
      </c>
      <c r="C4" s="328" t="s">
        <v>1218</v>
      </c>
      <c r="D4" s="328" t="s">
        <v>1219</v>
      </c>
      <c r="E4" s="328" t="s">
        <v>1220</v>
      </c>
      <c r="F4" s="103"/>
    </row>
    <row r="5" spans="1:6" ht="13.5" thickBot="1" x14ac:dyDescent="0.25">
      <c r="A5" s="103"/>
      <c r="B5" s="261" t="s">
        <v>187</v>
      </c>
      <c r="C5" s="261" t="s">
        <v>467</v>
      </c>
      <c r="D5" s="261" t="s">
        <v>467</v>
      </c>
      <c r="E5" s="261" t="s">
        <v>467</v>
      </c>
      <c r="F5" s="103"/>
    </row>
    <row r="6" spans="1:6" ht="13.5" thickBot="1" x14ac:dyDescent="0.25">
      <c r="A6" s="103"/>
      <c r="B6" s="262" t="s">
        <v>1221</v>
      </c>
      <c r="C6" s="262" t="s">
        <v>802</v>
      </c>
      <c r="D6" s="263" t="s">
        <v>466</v>
      </c>
      <c r="E6" s="263" t="s">
        <v>466</v>
      </c>
      <c r="F6" s="103"/>
    </row>
    <row r="7" spans="1:6" ht="13.5" thickBot="1" x14ac:dyDescent="0.25">
      <c r="A7" s="103"/>
      <c r="B7" s="261" t="s">
        <v>1222</v>
      </c>
      <c r="C7" s="261" t="s">
        <v>466</v>
      </c>
      <c r="D7" s="264" t="s">
        <v>802</v>
      </c>
      <c r="E7" s="264" t="s">
        <v>802</v>
      </c>
      <c r="F7" s="103"/>
    </row>
    <row r="8" spans="1:6" ht="13.5" thickBot="1" x14ac:dyDescent="0.25">
      <c r="A8" s="103"/>
      <c r="B8" s="262" t="s">
        <v>404</v>
      </c>
      <c r="C8" s="262" t="s">
        <v>466</v>
      </c>
      <c r="D8" s="263" t="s">
        <v>802</v>
      </c>
      <c r="E8" s="263" t="s">
        <v>467</v>
      </c>
      <c r="F8" s="103"/>
    </row>
    <row r="9" spans="1:6" x14ac:dyDescent="0.2">
      <c r="A9" s="103"/>
      <c r="B9" s="103"/>
      <c r="C9" s="103"/>
      <c r="D9" s="103"/>
      <c r="E9" s="103"/>
      <c r="F9" s="103"/>
    </row>
    <row r="10" spans="1:6" ht="20.25" thickBot="1" x14ac:dyDescent="0.35">
      <c r="A10" s="103"/>
      <c r="B10" s="162" t="s">
        <v>1216</v>
      </c>
      <c r="C10" s="103"/>
      <c r="D10" s="103"/>
      <c r="E10" s="103"/>
      <c r="F10" s="103"/>
    </row>
    <row r="11" spans="1:6" ht="19.5" customHeight="1" thickTop="1" thickBot="1" x14ac:dyDescent="0.25">
      <c r="A11" s="103"/>
      <c r="B11" s="163"/>
      <c r="C11" s="422" t="s">
        <v>474</v>
      </c>
      <c r="D11" s="423"/>
      <c r="E11" s="423"/>
      <c r="F11" s="103"/>
    </row>
    <row r="12" spans="1:6" ht="33" customHeight="1" thickBot="1" x14ac:dyDescent="0.25">
      <c r="A12" s="103"/>
      <c r="B12" s="163" t="s">
        <v>420</v>
      </c>
      <c r="C12" s="163" t="s">
        <v>187</v>
      </c>
      <c r="D12" s="163" t="s">
        <v>410</v>
      </c>
      <c r="E12" s="163" t="s">
        <v>411</v>
      </c>
      <c r="F12" s="103"/>
    </row>
    <row r="13" spans="1:6" ht="17.25" thickBot="1" x14ac:dyDescent="0.3">
      <c r="A13" s="103"/>
      <c r="B13" s="142" t="s">
        <v>415</v>
      </c>
      <c r="C13" s="125"/>
      <c r="D13" s="125"/>
      <c r="E13" s="125"/>
      <c r="F13" s="103"/>
    </row>
    <row r="14" spans="1:6" ht="17.100000000000001" customHeight="1" thickTop="1" thickBot="1" x14ac:dyDescent="0.25">
      <c r="A14" s="103"/>
      <c r="B14" s="261" t="s">
        <v>405</v>
      </c>
      <c r="C14" s="261" t="s">
        <v>187</v>
      </c>
      <c r="D14" s="261" t="s">
        <v>1035</v>
      </c>
      <c r="E14" s="261" t="s">
        <v>1036</v>
      </c>
      <c r="F14" s="103"/>
    </row>
    <row r="15" spans="1:6" ht="50.1" customHeight="1" thickBot="1" x14ac:dyDescent="0.25">
      <c r="A15" s="103"/>
      <c r="B15" s="262" t="s">
        <v>406</v>
      </c>
      <c r="C15" s="262" t="s">
        <v>187</v>
      </c>
      <c r="D15" s="263" t="s">
        <v>1062</v>
      </c>
      <c r="E15" s="263" t="s">
        <v>1063</v>
      </c>
      <c r="F15" s="103"/>
    </row>
    <row r="16" spans="1:6" ht="46.5" customHeight="1" thickBot="1" x14ac:dyDescent="0.25">
      <c r="A16" s="103"/>
      <c r="B16" s="261" t="s">
        <v>407</v>
      </c>
      <c r="C16" s="261" t="s">
        <v>187</v>
      </c>
      <c r="D16" s="264" t="s">
        <v>1064</v>
      </c>
      <c r="E16" s="264" t="s">
        <v>1065</v>
      </c>
      <c r="F16" s="103"/>
    </row>
    <row r="17" spans="1:6" ht="17.100000000000001" customHeight="1" thickBot="1" x14ac:dyDescent="0.25">
      <c r="A17" s="103"/>
      <c r="B17" s="262" t="s">
        <v>1117</v>
      </c>
      <c r="C17" s="262" t="s">
        <v>187</v>
      </c>
      <c r="D17" s="263" t="s">
        <v>1037</v>
      </c>
      <c r="E17" s="263" t="s">
        <v>1038</v>
      </c>
      <c r="F17" s="103"/>
    </row>
    <row r="18" spans="1:6" ht="17.100000000000001" customHeight="1" thickBot="1" x14ac:dyDescent="0.25">
      <c r="A18" s="103"/>
      <c r="B18" s="261" t="s">
        <v>412</v>
      </c>
      <c r="C18" s="261" t="s">
        <v>187</v>
      </c>
      <c r="D18" s="264" t="s">
        <v>1035</v>
      </c>
      <c r="E18" s="264" t="s">
        <v>1036</v>
      </c>
      <c r="F18" s="103"/>
    </row>
    <row r="19" spans="1:6" ht="30" customHeight="1" thickBot="1" x14ac:dyDescent="0.25">
      <c r="A19" s="103"/>
      <c r="B19" s="262" t="s">
        <v>408</v>
      </c>
      <c r="C19" s="262" t="s">
        <v>187</v>
      </c>
      <c r="D19" s="263" t="s">
        <v>1062</v>
      </c>
      <c r="E19" s="263" t="s">
        <v>1063</v>
      </c>
      <c r="F19" s="103"/>
    </row>
    <row r="20" spans="1:6" ht="67.5" customHeight="1" thickBot="1" x14ac:dyDescent="0.25">
      <c r="A20" s="103"/>
      <c r="B20" s="261" t="s">
        <v>417</v>
      </c>
      <c r="C20" s="261" t="s">
        <v>667</v>
      </c>
      <c r="D20" s="264" t="s">
        <v>1039</v>
      </c>
      <c r="E20" s="264" t="s">
        <v>1040</v>
      </c>
      <c r="F20" s="103"/>
    </row>
    <row r="21" spans="1:6" ht="17.25" thickBot="1" x14ac:dyDescent="0.3">
      <c r="A21" s="103"/>
      <c r="B21" s="142" t="s">
        <v>1066</v>
      </c>
      <c r="C21" s="142"/>
      <c r="D21" s="142"/>
      <c r="E21" s="125"/>
      <c r="F21" s="103"/>
    </row>
    <row r="22" spans="1:6" ht="60" customHeight="1" thickTop="1" thickBot="1" x14ac:dyDescent="0.25">
      <c r="A22" s="103"/>
      <c r="B22" s="262" t="s">
        <v>1067</v>
      </c>
      <c r="C22" s="263" t="s">
        <v>1068</v>
      </c>
      <c r="D22" s="263" t="s">
        <v>1069</v>
      </c>
      <c r="E22" s="263" t="s">
        <v>1070</v>
      </c>
      <c r="F22" s="103"/>
    </row>
    <row r="23" spans="1:6" ht="21.6" customHeight="1" thickBot="1" x14ac:dyDescent="0.25">
      <c r="A23" s="103"/>
      <c r="B23" s="261" t="s">
        <v>413</v>
      </c>
      <c r="C23" s="261" t="s">
        <v>187</v>
      </c>
      <c r="D23" s="261" t="s">
        <v>179</v>
      </c>
      <c r="E23" s="261" t="s">
        <v>1071</v>
      </c>
      <c r="F23" s="103"/>
    </row>
    <row r="24" spans="1:6" ht="20.65" customHeight="1" thickBot="1" x14ac:dyDescent="0.3">
      <c r="A24" s="103"/>
      <c r="B24" s="142" t="s">
        <v>416</v>
      </c>
      <c r="C24" s="125"/>
      <c r="D24" s="125"/>
      <c r="E24" s="125"/>
      <c r="F24" s="103"/>
    </row>
    <row r="25" spans="1:6" ht="32.65" customHeight="1" thickTop="1" thickBot="1" x14ac:dyDescent="0.25">
      <c r="A25" s="103"/>
      <c r="B25" s="262" t="s">
        <v>1041</v>
      </c>
      <c r="C25" s="263" t="s">
        <v>1115</v>
      </c>
      <c r="D25" s="263" t="s">
        <v>1115</v>
      </c>
      <c r="E25" s="263" t="s">
        <v>1116</v>
      </c>
      <c r="F25" s="103"/>
    </row>
    <row r="26" spans="1:6" ht="21.6" customHeight="1" thickBot="1" x14ac:dyDescent="0.25">
      <c r="A26" s="103"/>
      <c r="B26" s="261" t="s">
        <v>1072</v>
      </c>
      <c r="C26" s="266" t="s">
        <v>187</v>
      </c>
      <c r="D26" s="266" t="s">
        <v>187</v>
      </c>
      <c r="E26" s="266" t="s">
        <v>187</v>
      </c>
      <c r="F26" s="103"/>
    </row>
    <row r="27" spans="1:6" ht="13.15" customHeight="1" thickBot="1" x14ac:dyDescent="0.3">
      <c r="A27" s="103"/>
      <c r="B27" s="142" t="s">
        <v>418</v>
      </c>
      <c r="C27" s="125"/>
      <c r="D27" s="125"/>
      <c r="E27" s="125"/>
      <c r="F27" s="103"/>
    </row>
    <row r="28" spans="1:6" ht="62.65" customHeight="1" thickTop="1" thickBot="1" x14ac:dyDescent="0.25">
      <c r="A28" s="103"/>
      <c r="B28" s="262" t="s">
        <v>409</v>
      </c>
      <c r="C28" s="263" t="s">
        <v>1042</v>
      </c>
      <c r="D28" s="263" t="s">
        <v>1043</v>
      </c>
      <c r="E28" s="263" t="s">
        <v>1044</v>
      </c>
      <c r="F28" s="103"/>
    </row>
    <row r="29" spans="1:6" ht="26.25" thickBot="1" x14ac:dyDescent="0.25">
      <c r="A29" s="103"/>
      <c r="B29" s="261" t="s">
        <v>528</v>
      </c>
      <c r="C29" s="264" t="s">
        <v>1045</v>
      </c>
      <c r="D29" s="264" t="s">
        <v>1046</v>
      </c>
      <c r="E29" s="264" t="s">
        <v>1046</v>
      </c>
      <c r="F29" s="103"/>
    </row>
    <row r="30" spans="1:6" x14ac:dyDescent="0.2">
      <c r="A30" s="103"/>
      <c r="B30" s="103"/>
      <c r="C30" s="103"/>
      <c r="D30" s="103"/>
      <c r="E30" s="103"/>
      <c r="F30" s="103"/>
    </row>
  </sheetData>
  <mergeCells count="1">
    <mergeCell ref="C11:E11"/>
  </mergeCells>
  <hyperlinks>
    <hyperlink ref="B1" location="'Assumptions Summary'!A1" display="Go to Assumptions Summary" xr:uid="{7BA57462-F031-45C9-99A3-929050AD2CB6}"/>
  </hyperlinks>
  <pageMargins left="0.7" right="0.7" top="0.75" bottom="0.75" header="0.3" footer="0.3"/>
  <pageSetup paperSize="9" scale="52" orientation="landscape"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2" tint="0.79998168889431442"/>
  </sheetPr>
  <dimension ref="A1:G24"/>
  <sheetViews>
    <sheetView zoomScaleNormal="100" workbookViewId="0"/>
  </sheetViews>
  <sheetFormatPr defaultColWidth="9" defaultRowHeight="13.15" customHeight="1" x14ac:dyDescent="0.2"/>
  <cols>
    <col min="1" max="1" width="3.625" style="95" customWidth="1"/>
    <col min="2" max="2" width="36.25" style="95" customWidth="1"/>
    <col min="3" max="5" width="15" style="95" customWidth="1"/>
    <col min="6" max="6" width="12.125" style="95" customWidth="1"/>
    <col min="7" max="16384" width="9" style="95"/>
  </cols>
  <sheetData>
    <row r="1" spans="1:7" ht="13.15" customHeight="1" x14ac:dyDescent="0.25">
      <c r="A1" s="152"/>
      <c r="B1" s="292" t="s">
        <v>1127</v>
      </c>
      <c r="C1" s="29"/>
      <c r="D1" s="29"/>
      <c r="E1" s="29"/>
      <c r="F1" s="275"/>
    </row>
    <row r="2" spans="1:7" ht="20.25" thickBot="1" x14ac:dyDescent="0.35">
      <c r="A2" s="29"/>
      <c r="B2" s="135" t="s">
        <v>424</v>
      </c>
      <c r="C2" s="29"/>
      <c r="D2" s="29"/>
      <c r="E2" s="29"/>
      <c r="F2" s="275"/>
    </row>
    <row r="3" spans="1:7" ht="21" customHeight="1" thickTop="1" x14ac:dyDescent="0.2">
      <c r="A3" s="29"/>
      <c r="B3" s="438" t="s">
        <v>1273</v>
      </c>
      <c r="C3" s="438"/>
      <c r="D3" s="438"/>
      <c r="E3" s="438"/>
      <c r="F3" s="438"/>
    </row>
    <row r="4" spans="1:7" ht="34.9" customHeight="1" x14ac:dyDescent="0.2">
      <c r="A4" s="212"/>
      <c r="B4" s="438" t="s">
        <v>1282</v>
      </c>
      <c r="C4" s="438"/>
      <c r="D4" s="438"/>
      <c r="E4" s="438"/>
      <c r="F4" s="438"/>
    </row>
    <row r="5" spans="1:7" ht="13.15" customHeight="1" thickBot="1" x14ac:dyDescent="0.25">
      <c r="A5" s="29"/>
      <c r="B5" s="29"/>
      <c r="C5" s="29"/>
      <c r="D5" s="29"/>
      <c r="E5" s="29"/>
      <c r="F5" s="275"/>
    </row>
    <row r="6" spans="1:7" s="382" customFormat="1" ht="30" customHeight="1" thickBot="1" x14ac:dyDescent="0.25">
      <c r="A6" s="381"/>
      <c r="B6" s="340" t="s">
        <v>421</v>
      </c>
      <c r="C6" s="340" t="s">
        <v>1281</v>
      </c>
      <c r="D6" s="340" t="s">
        <v>1283</v>
      </c>
      <c r="E6" s="340" t="s">
        <v>1277</v>
      </c>
      <c r="F6" s="332"/>
    </row>
    <row r="7" spans="1:7" ht="15.75" customHeight="1" thickBot="1" x14ac:dyDescent="0.25">
      <c r="A7" s="29"/>
      <c r="B7" s="352" t="s">
        <v>846</v>
      </c>
      <c r="C7" s="368">
        <v>4</v>
      </c>
      <c r="D7" s="368">
        <v>4</v>
      </c>
      <c r="E7" s="378">
        <f>ROUND(SUM(C7:D7),0)</f>
        <v>8</v>
      </c>
      <c r="F7" s="275"/>
      <c r="G7" s="258"/>
    </row>
    <row r="8" spans="1:7" ht="15.75" customHeight="1" thickBot="1" x14ac:dyDescent="0.25">
      <c r="A8" s="29"/>
      <c r="B8" s="352" t="s">
        <v>847</v>
      </c>
      <c r="C8" s="369">
        <v>10</v>
      </c>
      <c r="D8" s="369">
        <v>4</v>
      </c>
      <c r="E8" s="379">
        <f t="shared" ref="E8:E20" si="0">ROUND(SUM(C8:D8),0)</f>
        <v>14</v>
      </c>
      <c r="F8" s="275"/>
      <c r="G8" s="258"/>
    </row>
    <row r="9" spans="1:7" ht="15.75" customHeight="1" thickBot="1" x14ac:dyDescent="0.25">
      <c r="A9" s="29"/>
      <c r="B9" s="352" t="s">
        <v>848</v>
      </c>
      <c r="C9" s="368">
        <v>4</v>
      </c>
      <c r="D9" s="368">
        <v>4</v>
      </c>
      <c r="E9" s="378">
        <f t="shared" si="0"/>
        <v>8</v>
      </c>
      <c r="F9" s="275"/>
      <c r="G9" s="258"/>
    </row>
    <row r="10" spans="1:7" ht="15.75" customHeight="1" thickBot="1" x14ac:dyDescent="0.25">
      <c r="A10" s="29"/>
      <c r="B10" s="352" t="s">
        <v>849</v>
      </c>
      <c r="C10" s="369">
        <v>10</v>
      </c>
      <c r="D10" s="369">
        <v>4</v>
      </c>
      <c r="E10" s="379">
        <f t="shared" si="0"/>
        <v>14</v>
      </c>
      <c r="F10" s="275"/>
      <c r="G10" s="258"/>
    </row>
    <row r="11" spans="1:7" ht="15.75" customHeight="1" thickBot="1" x14ac:dyDescent="0.25">
      <c r="A11" s="29"/>
      <c r="B11" s="352" t="s">
        <v>1276</v>
      </c>
      <c r="C11" s="368">
        <v>0</v>
      </c>
      <c r="D11" s="368">
        <v>1</v>
      </c>
      <c r="E11" s="378">
        <f t="shared" si="0"/>
        <v>1</v>
      </c>
      <c r="F11" s="275"/>
      <c r="G11" s="258"/>
    </row>
    <row r="12" spans="1:7" ht="15.75" customHeight="1" thickBot="1" x14ac:dyDescent="0.25">
      <c r="A12" s="29"/>
      <c r="B12" s="352" t="s">
        <v>157</v>
      </c>
      <c r="C12" s="369">
        <v>3</v>
      </c>
      <c r="D12" s="369">
        <v>2</v>
      </c>
      <c r="E12" s="379">
        <f t="shared" si="0"/>
        <v>5</v>
      </c>
      <c r="F12" s="275"/>
      <c r="G12" s="258"/>
    </row>
    <row r="13" spans="1:7" ht="15.75" customHeight="1" thickBot="1" x14ac:dyDescent="0.25">
      <c r="A13" s="29"/>
      <c r="B13" s="352" t="s">
        <v>850</v>
      </c>
      <c r="C13" s="368">
        <v>10</v>
      </c>
      <c r="D13" s="368">
        <v>2</v>
      </c>
      <c r="E13" s="378">
        <f t="shared" si="0"/>
        <v>12</v>
      </c>
      <c r="F13" s="275"/>
      <c r="G13" s="258"/>
    </row>
    <row r="14" spans="1:7" ht="15.75" customHeight="1" thickBot="1" x14ac:dyDescent="0.25">
      <c r="A14" s="29"/>
      <c r="B14" s="352" t="s">
        <v>159</v>
      </c>
      <c r="C14" s="369">
        <v>3</v>
      </c>
      <c r="D14" s="369">
        <v>2</v>
      </c>
      <c r="E14" s="379">
        <f t="shared" si="0"/>
        <v>5</v>
      </c>
      <c r="F14" s="275"/>
      <c r="G14" s="258"/>
    </row>
    <row r="15" spans="1:7" ht="15.75" customHeight="1" thickBot="1" x14ac:dyDescent="0.25">
      <c r="A15" s="29"/>
      <c r="B15" s="352" t="s">
        <v>1275</v>
      </c>
      <c r="C15" s="368">
        <v>0</v>
      </c>
      <c r="D15" s="368">
        <v>1</v>
      </c>
      <c r="E15" s="378">
        <f t="shared" si="0"/>
        <v>1</v>
      </c>
      <c r="F15" s="275"/>
      <c r="G15" s="258"/>
    </row>
    <row r="16" spans="1:7" ht="15.75" customHeight="1" thickBot="1" x14ac:dyDescent="0.25">
      <c r="A16" s="29"/>
      <c r="B16" s="352" t="s">
        <v>969</v>
      </c>
      <c r="C16" s="369">
        <v>3</v>
      </c>
      <c r="D16" s="369">
        <v>3</v>
      </c>
      <c r="E16" s="379">
        <f t="shared" si="0"/>
        <v>6</v>
      </c>
      <c r="F16" s="275"/>
      <c r="G16" s="258"/>
    </row>
    <row r="17" spans="1:7" ht="15.75" customHeight="1" thickBot="1" x14ac:dyDescent="0.25">
      <c r="A17" s="212"/>
      <c r="B17" s="352" t="s">
        <v>852</v>
      </c>
      <c r="C17" s="368">
        <v>10</v>
      </c>
      <c r="D17" s="368">
        <v>5</v>
      </c>
      <c r="E17" s="378">
        <f t="shared" si="0"/>
        <v>15</v>
      </c>
      <c r="F17" s="275"/>
      <c r="G17" s="258"/>
    </row>
    <row r="18" spans="1:7" ht="15.75" customHeight="1" thickBot="1" x14ac:dyDescent="0.25">
      <c r="A18" s="212"/>
      <c r="B18" s="370" t="s">
        <v>799</v>
      </c>
      <c r="C18" s="369">
        <v>1</v>
      </c>
      <c r="D18" s="369">
        <v>1</v>
      </c>
      <c r="E18" s="379">
        <f t="shared" si="0"/>
        <v>2</v>
      </c>
      <c r="F18" s="275"/>
      <c r="G18" s="258"/>
    </row>
    <row r="19" spans="1:7" ht="15.75" customHeight="1" thickBot="1" x14ac:dyDescent="0.25">
      <c r="A19" s="212"/>
      <c r="B19" s="352" t="s">
        <v>1274</v>
      </c>
      <c r="C19" s="371">
        <v>0</v>
      </c>
      <c r="D19" s="371">
        <v>2</v>
      </c>
      <c r="E19" s="380">
        <f t="shared" si="0"/>
        <v>2</v>
      </c>
      <c r="F19" s="275"/>
      <c r="G19" s="258"/>
    </row>
    <row r="20" spans="1:7" ht="15.75" customHeight="1" thickBot="1" x14ac:dyDescent="0.25">
      <c r="A20" s="212"/>
      <c r="B20" s="352" t="s">
        <v>853</v>
      </c>
      <c r="C20" s="369">
        <v>2</v>
      </c>
      <c r="D20" s="369">
        <v>4</v>
      </c>
      <c r="E20" s="379">
        <f t="shared" si="0"/>
        <v>6</v>
      </c>
      <c r="F20" s="275"/>
      <c r="G20" s="258"/>
    </row>
    <row r="21" spans="1:7" ht="13.15" customHeight="1" x14ac:dyDescent="0.2">
      <c r="A21" s="212"/>
      <c r="B21" s="212"/>
      <c r="C21" s="212"/>
      <c r="D21" s="212"/>
      <c r="E21" s="212"/>
      <c r="F21" s="275"/>
    </row>
    <row r="22" spans="1:7" ht="23.65" customHeight="1" x14ac:dyDescent="0.2">
      <c r="A22" s="212"/>
      <c r="B22" s="438" t="s">
        <v>1280</v>
      </c>
      <c r="C22" s="439"/>
      <c r="D22" s="439"/>
      <c r="E22" s="439"/>
      <c r="F22" s="275"/>
    </row>
    <row r="23" spans="1:7" ht="30" customHeight="1" x14ac:dyDescent="0.2">
      <c r="A23" s="212"/>
      <c r="B23" s="438" t="s">
        <v>1284</v>
      </c>
      <c r="C23" s="439"/>
      <c r="D23" s="439"/>
      <c r="E23" s="439"/>
      <c r="F23" s="275"/>
    </row>
    <row r="24" spans="1:7" ht="13.15" customHeight="1" x14ac:dyDescent="0.2">
      <c r="A24" s="212"/>
      <c r="B24" s="212"/>
      <c r="C24" s="212"/>
      <c r="D24" s="212"/>
      <c r="E24" s="212"/>
      <c r="F24" s="275"/>
    </row>
  </sheetData>
  <mergeCells count="4">
    <mergeCell ref="B22:E22"/>
    <mergeCell ref="B23:E23"/>
    <mergeCell ref="B3:F3"/>
    <mergeCell ref="B4:F4"/>
  </mergeCells>
  <hyperlinks>
    <hyperlink ref="B1" location="'Assumptions Summary'!A1" display="Go to Assumptions Summary" xr:uid="{446439F4-6CE1-4BA3-B4C3-34FA7DCFA09F}"/>
  </hyperlink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2" tint="0.79998168889431442"/>
  </sheetPr>
  <dimension ref="A1:L120"/>
  <sheetViews>
    <sheetView zoomScaleNormal="100" workbookViewId="0"/>
  </sheetViews>
  <sheetFormatPr defaultColWidth="9" defaultRowHeight="12.75" x14ac:dyDescent="0.2"/>
  <cols>
    <col min="1" max="1" width="3.625" style="18" customWidth="1"/>
    <col min="2" max="2" width="33.125" style="18" customWidth="1"/>
    <col min="3" max="3" width="61.75" style="18" customWidth="1"/>
    <col min="4" max="4" width="5.75" style="18" customWidth="1"/>
    <col min="5" max="5" width="3.75" style="18" customWidth="1"/>
    <col min="6" max="6" width="15.125" style="18" customWidth="1"/>
    <col min="7" max="7" width="15" style="18" customWidth="1"/>
    <col min="8" max="8" width="17.5" style="18" customWidth="1"/>
    <col min="9" max="9" width="17.25" style="18" customWidth="1"/>
    <col min="10" max="16384" width="9" style="18"/>
  </cols>
  <sheetData>
    <row r="1" spans="1:12" ht="15" x14ac:dyDescent="0.25">
      <c r="A1" s="152"/>
      <c r="B1" s="292" t="s">
        <v>1127</v>
      </c>
      <c r="C1" s="16"/>
      <c r="D1" s="16"/>
      <c r="E1" s="16"/>
    </row>
    <row r="2" spans="1:12" ht="20.25" thickBot="1" x14ac:dyDescent="0.35">
      <c r="A2" s="16"/>
      <c r="B2" s="284" t="s">
        <v>336</v>
      </c>
      <c r="C2" s="16"/>
      <c r="D2" s="16"/>
      <c r="E2" s="16"/>
    </row>
    <row r="3" spans="1:12" ht="14.25" thickTop="1" thickBot="1" x14ac:dyDescent="0.25">
      <c r="A3" s="16"/>
      <c r="B3" s="16"/>
      <c r="C3" s="16"/>
      <c r="D3" s="16"/>
      <c r="E3" s="16"/>
    </row>
    <row r="4" spans="1:12" ht="33" customHeight="1" thickBot="1" x14ac:dyDescent="0.25">
      <c r="A4" s="16"/>
      <c r="B4" s="132" t="s">
        <v>181</v>
      </c>
      <c r="C4" s="132" t="s">
        <v>182</v>
      </c>
      <c r="D4" s="132"/>
      <c r="E4" s="16"/>
    </row>
    <row r="5" spans="1:12" ht="17.25" thickBot="1" x14ac:dyDescent="0.25">
      <c r="A5" s="16"/>
      <c r="B5" s="134" t="s">
        <v>664</v>
      </c>
      <c r="C5" s="57">
        <v>1</v>
      </c>
      <c r="D5" s="54" t="s">
        <v>183</v>
      </c>
      <c r="E5" s="53"/>
      <c r="F5" s="47"/>
      <c r="G5" s="48"/>
      <c r="H5" s="48"/>
      <c r="J5" s="49"/>
      <c r="K5" s="48"/>
      <c r="L5" s="48"/>
    </row>
    <row r="6" spans="1:12" ht="15" thickBot="1" x14ac:dyDescent="0.25">
      <c r="A6" s="16"/>
      <c r="B6" s="134" t="s">
        <v>184</v>
      </c>
      <c r="C6" s="55">
        <v>2</v>
      </c>
      <c r="D6" s="56" t="s">
        <v>185</v>
      </c>
      <c r="E6" s="53"/>
      <c r="F6" s="47"/>
      <c r="G6" s="48"/>
      <c r="H6" s="48"/>
      <c r="J6" s="49"/>
      <c r="K6" s="48"/>
      <c r="L6" s="48"/>
    </row>
    <row r="7" spans="1:12" ht="15" thickBot="1" x14ac:dyDescent="0.25">
      <c r="A7" s="16"/>
      <c r="B7" s="134" t="s">
        <v>322</v>
      </c>
      <c r="C7" s="15">
        <v>0.9</v>
      </c>
      <c r="D7" s="54"/>
      <c r="E7" s="53"/>
      <c r="F7" s="47"/>
      <c r="G7" s="48"/>
      <c r="H7" s="48"/>
      <c r="J7" s="49"/>
      <c r="K7" s="48"/>
      <c r="L7" s="48"/>
    </row>
    <row r="8" spans="1:12" ht="15" thickBot="1" x14ac:dyDescent="0.25">
      <c r="A8" s="16"/>
      <c r="B8" s="134" t="s">
        <v>323</v>
      </c>
      <c r="C8" s="74">
        <v>0.81</v>
      </c>
      <c r="D8" s="56"/>
      <c r="E8" s="53"/>
      <c r="F8" s="47"/>
      <c r="G8" s="48"/>
      <c r="H8" s="48"/>
      <c r="I8" s="50"/>
      <c r="J8" s="49"/>
      <c r="K8" s="48"/>
      <c r="L8" s="48"/>
    </row>
    <row r="9" spans="1:12" ht="15" thickBot="1" x14ac:dyDescent="0.25">
      <c r="A9" s="16"/>
      <c r="B9" s="134" t="s">
        <v>532</v>
      </c>
      <c r="C9" s="57">
        <v>15</v>
      </c>
      <c r="D9" s="54" t="s">
        <v>186</v>
      </c>
      <c r="E9" s="53"/>
      <c r="F9" s="48"/>
      <c r="G9" s="48"/>
      <c r="H9" s="48"/>
      <c r="I9" s="50"/>
      <c r="J9" s="49"/>
      <c r="K9" s="48"/>
      <c r="L9" s="48"/>
    </row>
    <row r="10" spans="1:12" ht="15" thickBot="1" x14ac:dyDescent="0.25">
      <c r="A10" s="16"/>
      <c r="B10" s="173" t="s">
        <v>829</v>
      </c>
      <c r="C10" s="55">
        <v>10</v>
      </c>
      <c r="D10" s="216" t="s">
        <v>186</v>
      </c>
      <c r="E10" s="53"/>
      <c r="F10" s="48"/>
      <c r="G10" s="48"/>
      <c r="H10" s="48"/>
      <c r="I10" s="50"/>
      <c r="J10" s="49"/>
      <c r="K10" s="48"/>
      <c r="L10" s="48"/>
    </row>
    <row r="11" spans="1:12" ht="25.5" customHeight="1" x14ac:dyDescent="0.2">
      <c r="A11" s="16"/>
      <c r="B11" s="470" t="s">
        <v>395</v>
      </c>
      <c r="C11" s="470"/>
      <c r="D11" s="470"/>
      <c r="E11" s="53"/>
      <c r="F11" s="48"/>
      <c r="G11" s="48"/>
      <c r="H11" s="48"/>
      <c r="I11" s="50"/>
      <c r="J11" s="49"/>
      <c r="K11" s="48"/>
      <c r="L11" s="48"/>
    </row>
    <row r="12" spans="1:12" ht="20.25" thickBot="1" x14ac:dyDescent="0.35">
      <c r="A12" s="16"/>
      <c r="B12" s="284" t="s">
        <v>529</v>
      </c>
      <c r="C12" s="16"/>
      <c r="D12" s="16"/>
      <c r="E12" s="16"/>
      <c r="F12" s="48"/>
      <c r="G12" s="48"/>
      <c r="H12" s="48"/>
      <c r="I12" s="50"/>
      <c r="J12" s="49"/>
      <c r="K12" s="48"/>
      <c r="L12" s="48"/>
    </row>
    <row r="13" spans="1:12" ht="14.25" thickTop="1" thickBot="1" x14ac:dyDescent="0.25">
      <c r="A13" s="16"/>
      <c r="B13" s="16"/>
      <c r="C13" s="16"/>
      <c r="D13" s="16"/>
      <c r="E13" s="16"/>
      <c r="F13" s="48"/>
      <c r="G13" s="48"/>
      <c r="H13" s="48"/>
      <c r="J13" s="49"/>
      <c r="K13" s="48"/>
      <c r="L13" s="48"/>
    </row>
    <row r="14" spans="1:12" ht="15" thickBot="1" x14ac:dyDescent="0.25">
      <c r="A14" s="16"/>
      <c r="B14" s="132" t="s">
        <v>181</v>
      </c>
      <c r="C14" s="132" t="s">
        <v>182</v>
      </c>
      <c r="D14" s="132"/>
      <c r="E14" s="16"/>
      <c r="F14" s="48"/>
      <c r="G14" s="48"/>
      <c r="H14" s="48"/>
      <c r="J14" s="49"/>
      <c r="K14" s="48"/>
      <c r="L14" s="48"/>
    </row>
    <row r="15" spans="1:12" ht="15" thickBot="1" x14ac:dyDescent="0.25">
      <c r="A15" s="16"/>
      <c r="B15" s="134" t="s">
        <v>533</v>
      </c>
      <c r="C15" s="57">
        <v>100</v>
      </c>
      <c r="D15" s="54" t="s">
        <v>183</v>
      </c>
      <c r="E15" s="53"/>
      <c r="F15" s="48"/>
      <c r="G15" s="48"/>
      <c r="H15" s="48"/>
      <c r="J15" s="49"/>
      <c r="K15" s="48"/>
      <c r="L15" s="48"/>
    </row>
    <row r="16" spans="1:12" ht="15" thickBot="1" x14ac:dyDescent="0.25">
      <c r="A16" s="16"/>
      <c r="B16" s="134" t="s">
        <v>184</v>
      </c>
      <c r="C16" s="55">
        <v>6</v>
      </c>
      <c r="D16" s="56" t="s">
        <v>530</v>
      </c>
      <c r="E16" s="53"/>
      <c r="F16" s="48"/>
      <c r="G16" s="48"/>
      <c r="H16" s="48"/>
      <c r="J16" s="49"/>
      <c r="K16" s="48"/>
      <c r="L16" s="48"/>
    </row>
    <row r="17" spans="1:12" ht="15" thickBot="1" x14ac:dyDescent="0.25">
      <c r="A17" s="16"/>
      <c r="B17" s="134" t="s">
        <v>531</v>
      </c>
      <c r="C17" s="83">
        <v>0.77500000000000002</v>
      </c>
      <c r="D17" s="54"/>
      <c r="E17" s="53"/>
      <c r="F17" s="48"/>
      <c r="G17" s="48"/>
      <c r="H17" s="48"/>
      <c r="J17" s="49"/>
      <c r="K17" s="48"/>
      <c r="L17" s="48"/>
    </row>
    <row r="18" spans="1:12" ht="15" thickBot="1" x14ac:dyDescent="0.25">
      <c r="A18" s="16"/>
      <c r="B18" s="134" t="s">
        <v>532</v>
      </c>
      <c r="C18" s="112">
        <v>50</v>
      </c>
      <c r="D18" s="56" t="s">
        <v>186</v>
      </c>
      <c r="E18" s="53"/>
      <c r="F18" s="48"/>
      <c r="G18" s="48"/>
      <c r="H18" s="48"/>
      <c r="J18" s="49"/>
      <c r="K18" s="48"/>
      <c r="L18" s="48"/>
    </row>
    <row r="19" spans="1:12" ht="15" thickBot="1" x14ac:dyDescent="0.25">
      <c r="A19" s="16"/>
      <c r="B19" s="173" t="s">
        <v>829</v>
      </c>
      <c r="C19" s="57">
        <v>30</v>
      </c>
      <c r="D19" s="54" t="s">
        <v>186</v>
      </c>
      <c r="E19" s="53"/>
      <c r="F19" s="48"/>
      <c r="G19" s="48"/>
      <c r="H19" s="48"/>
      <c r="J19" s="49"/>
      <c r="K19" s="48"/>
      <c r="L19" s="48"/>
    </row>
    <row r="20" spans="1:12" s="253" customFormat="1" x14ac:dyDescent="0.2">
      <c r="A20" s="248"/>
      <c r="B20" s="248"/>
      <c r="C20" s="52"/>
      <c r="D20" s="248"/>
      <c r="E20" s="53"/>
      <c r="F20" s="48"/>
      <c r="G20" s="48"/>
      <c r="H20" s="48"/>
      <c r="J20" s="49"/>
      <c r="K20" s="48"/>
      <c r="L20" s="48"/>
    </row>
    <row r="21" spans="1:12" x14ac:dyDescent="0.2">
      <c r="A21" s="16"/>
      <c r="B21" s="470" t="s">
        <v>908</v>
      </c>
      <c r="C21" s="470"/>
      <c r="D21" s="470"/>
      <c r="E21" s="287"/>
      <c r="F21" s="48"/>
      <c r="G21" s="48"/>
      <c r="H21" s="48"/>
      <c r="J21" s="49"/>
      <c r="K21" s="48"/>
      <c r="L21" s="48"/>
    </row>
    <row r="22" spans="1:12" s="253" customFormat="1" ht="27" customHeight="1" x14ac:dyDescent="0.2">
      <c r="A22" s="248"/>
      <c r="B22" s="470" t="s">
        <v>1304</v>
      </c>
      <c r="C22" s="470"/>
      <c r="D22" s="470"/>
      <c r="E22" s="287"/>
      <c r="F22" s="48"/>
      <c r="G22" s="48"/>
      <c r="H22" s="48"/>
      <c r="J22" s="49"/>
      <c r="K22" s="48"/>
      <c r="L22" s="48"/>
    </row>
    <row r="23" spans="1:12" s="253" customFormat="1" ht="24.6" customHeight="1" x14ac:dyDescent="0.2">
      <c r="A23" s="248"/>
      <c r="B23" s="470" t="s">
        <v>1149</v>
      </c>
      <c r="C23" s="470"/>
      <c r="D23" s="470"/>
      <c r="E23" s="287"/>
    </row>
    <row r="24" spans="1:12" x14ac:dyDescent="0.2">
      <c r="A24" s="210"/>
      <c r="B24" s="210"/>
      <c r="C24" s="52"/>
      <c r="D24" s="210"/>
      <c r="E24" s="53"/>
    </row>
    <row r="25" spans="1:12" x14ac:dyDescent="0.2">
      <c r="C25" s="42"/>
    </row>
    <row r="27" spans="1:12" x14ac:dyDescent="0.2">
      <c r="C27" s="42"/>
    </row>
    <row r="28" spans="1:12" x14ac:dyDescent="0.2">
      <c r="C28" s="42"/>
    </row>
    <row r="29" spans="1:12" x14ac:dyDescent="0.2">
      <c r="C29" s="42"/>
    </row>
    <row r="30" spans="1:12" x14ac:dyDescent="0.2">
      <c r="C30" s="42"/>
    </row>
    <row r="31" spans="1:12" x14ac:dyDescent="0.2">
      <c r="C31" s="42"/>
    </row>
    <row r="32" spans="1:12" x14ac:dyDescent="0.2">
      <c r="C32" s="42"/>
    </row>
    <row r="33" spans="3:3" x14ac:dyDescent="0.2">
      <c r="C33" s="42"/>
    </row>
    <row r="34" spans="3:3" x14ac:dyDescent="0.2">
      <c r="C34" s="42"/>
    </row>
    <row r="37" spans="3:3" x14ac:dyDescent="0.2">
      <c r="C37" s="42"/>
    </row>
    <row r="38" spans="3:3" x14ac:dyDescent="0.2">
      <c r="C38" s="42"/>
    </row>
    <row r="39" spans="3:3" x14ac:dyDescent="0.2">
      <c r="C39" s="42"/>
    </row>
    <row r="40" spans="3:3" x14ac:dyDescent="0.2">
      <c r="C40" s="42"/>
    </row>
    <row r="41" spans="3:3" x14ac:dyDescent="0.2">
      <c r="C41" s="42"/>
    </row>
    <row r="42" spans="3:3" x14ac:dyDescent="0.2">
      <c r="C42" s="42"/>
    </row>
    <row r="43" spans="3:3" x14ac:dyDescent="0.2">
      <c r="C43" s="42"/>
    </row>
    <row r="44" spans="3:3" x14ac:dyDescent="0.2">
      <c r="C44" s="42"/>
    </row>
    <row r="45" spans="3:3" x14ac:dyDescent="0.2">
      <c r="C45" s="42"/>
    </row>
    <row r="46" spans="3:3" x14ac:dyDescent="0.2">
      <c r="C46" s="42"/>
    </row>
    <row r="47" spans="3:3" x14ac:dyDescent="0.2">
      <c r="C47" s="42"/>
    </row>
    <row r="48" spans="3:3" x14ac:dyDescent="0.2">
      <c r="C48" s="42"/>
    </row>
    <row r="86" spans="3:3" x14ac:dyDescent="0.2">
      <c r="C86" s="50"/>
    </row>
    <row r="87" spans="3:3" x14ac:dyDescent="0.2">
      <c r="C87" s="50"/>
    </row>
    <row r="88" spans="3:3" x14ac:dyDescent="0.2">
      <c r="C88" s="50"/>
    </row>
    <row r="89" spans="3:3" x14ac:dyDescent="0.2">
      <c r="C89" s="50"/>
    </row>
    <row r="90" spans="3:3" x14ac:dyDescent="0.2">
      <c r="C90" s="50"/>
    </row>
    <row r="91" spans="3:3" x14ac:dyDescent="0.2">
      <c r="C91" s="50"/>
    </row>
    <row r="92" spans="3:3" x14ac:dyDescent="0.2">
      <c r="C92" s="50"/>
    </row>
    <row r="93" spans="3:3" x14ac:dyDescent="0.2">
      <c r="C93" s="50"/>
    </row>
    <row r="94" spans="3:3" x14ac:dyDescent="0.2">
      <c r="C94" s="50"/>
    </row>
    <row r="95" spans="3:3" x14ac:dyDescent="0.2">
      <c r="C95" s="50"/>
    </row>
    <row r="96" spans="3:3" x14ac:dyDescent="0.2">
      <c r="C96" s="50"/>
    </row>
    <row r="97" spans="3:3" x14ac:dyDescent="0.2">
      <c r="C97" s="50"/>
    </row>
    <row r="98" spans="3:3" x14ac:dyDescent="0.2">
      <c r="C98" s="50"/>
    </row>
    <row r="99" spans="3:3" x14ac:dyDescent="0.2">
      <c r="C99" s="50"/>
    </row>
    <row r="100" spans="3:3" x14ac:dyDescent="0.2">
      <c r="C100" s="50"/>
    </row>
    <row r="101" spans="3:3" x14ac:dyDescent="0.2">
      <c r="C101" s="50"/>
    </row>
    <row r="102" spans="3:3" x14ac:dyDescent="0.2">
      <c r="C102" s="50"/>
    </row>
    <row r="103" spans="3:3" x14ac:dyDescent="0.2">
      <c r="C103" s="50"/>
    </row>
    <row r="104" spans="3:3" x14ac:dyDescent="0.2">
      <c r="C104" s="50"/>
    </row>
    <row r="105" spans="3:3" x14ac:dyDescent="0.2">
      <c r="C105" s="50"/>
    </row>
    <row r="106" spans="3:3" x14ac:dyDescent="0.2">
      <c r="C106" s="50"/>
    </row>
    <row r="107" spans="3:3" x14ac:dyDescent="0.2">
      <c r="C107" s="50"/>
    </row>
    <row r="108" spans="3:3" x14ac:dyDescent="0.2">
      <c r="C108" s="50"/>
    </row>
    <row r="109" spans="3:3" x14ac:dyDescent="0.2">
      <c r="C109" s="50"/>
    </row>
    <row r="110" spans="3:3" x14ac:dyDescent="0.2">
      <c r="C110" s="50"/>
    </row>
    <row r="111" spans="3:3" x14ac:dyDescent="0.2">
      <c r="C111" s="50"/>
    </row>
    <row r="112" spans="3:3" x14ac:dyDescent="0.2">
      <c r="C112" s="50"/>
    </row>
    <row r="113" spans="3:3" x14ac:dyDescent="0.2">
      <c r="C113" s="50"/>
    </row>
    <row r="114" spans="3:3" x14ac:dyDescent="0.2">
      <c r="C114" s="50"/>
    </row>
    <row r="115" spans="3:3" x14ac:dyDescent="0.2">
      <c r="C115" s="50"/>
    </row>
    <row r="116" spans="3:3" x14ac:dyDescent="0.2">
      <c r="C116" s="50"/>
    </row>
    <row r="117" spans="3:3" x14ac:dyDescent="0.2">
      <c r="C117" s="50"/>
    </row>
    <row r="118" spans="3:3" x14ac:dyDescent="0.2">
      <c r="C118" s="50"/>
    </row>
    <row r="119" spans="3:3" x14ac:dyDescent="0.2">
      <c r="C119" s="50"/>
    </row>
    <row r="120" spans="3:3" x14ac:dyDescent="0.2">
      <c r="C120" s="50"/>
    </row>
  </sheetData>
  <mergeCells count="4">
    <mergeCell ref="B11:D11"/>
    <mergeCell ref="B21:D21"/>
    <mergeCell ref="B22:D22"/>
    <mergeCell ref="B23:D23"/>
  </mergeCells>
  <hyperlinks>
    <hyperlink ref="B1" location="'Assumptions Summary'!A1" display="Go to Assumptions Summary" xr:uid="{981A1CCB-8208-4CA9-9DCF-83DCC9E0A1D4}"/>
  </hyperlink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2" tint="0.79998168889431442"/>
  </sheetPr>
  <dimension ref="A1:AO75"/>
  <sheetViews>
    <sheetView zoomScaleNormal="100" workbookViewId="0"/>
  </sheetViews>
  <sheetFormatPr defaultColWidth="9" defaultRowHeight="12.75" x14ac:dyDescent="0.2"/>
  <cols>
    <col min="1" max="1" width="3.625" style="4" customWidth="1"/>
    <col min="2" max="2" width="23.25" style="4" customWidth="1"/>
    <col min="3" max="25" width="7.625" style="4" customWidth="1"/>
    <col min="26" max="26" width="3.125" style="4" customWidth="1"/>
    <col min="27" max="16384" width="9" style="4"/>
  </cols>
  <sheetData>
    <row r="1" spans="1:41" ht="15" x14ac:dyDescent="0.25">
      <c r="A1" s="152"/>
      <c r="B1" s="292" t="s">
        <v>1127</v>
      </c>
      <c r="C1" s="16"/>
      <c r="D1" s="16"/>
      <c r="E1" s="16"/>
      <c r="F1" s="16"/>
      <c r="G1" s="16"/>
      <c r="H1" s="16"/>
      <c r="I1" s="16"/>
      <c r="J1" s="16"/>
      <c r="K1" s="16"/>
      <c r="L1" s="16"/>
      <c r="M1" s="16"/>
      <c r="N1" s="16"/>
      <c r="O1" s="16"/>
      <c r="P1" s="16"/>
      <c r="Q1" s="16"/>
      <c r="R1" s="16"/>
      <c r="S1" s="16"/>
      <c r="T1" s="16"/>
      <c r="U1" s="16"/>
      <c r="V1" s="16"/>
      <c r="W1" s="16"/>
      <c r="X1" s="16"/>
      <c r="Y1" s="16"/>
      <c r="Z1" s="16"/>
      <c r="AA1" s="18"/>
      <c r="AB1" s="18"/>
      <c r="AC1" s="18"/>
      <c r="AD1" s="18"/>
      <c r="AE1" s="18"/>
      <c r="AF1" s="18"/>
      <c r="AG1" s="18"/>
      <c r="AH1" s="18"/>
      <c r="AI1" s="18"/>
      <c r="AJ1" s="18"/>
      <c r="AK1" s="18"/>
      <c r="AL1" s="18"/>
      <c r="AM1" s="18"/>
      <c r="AN1" s="18"/>
      <c r="AO1" s="18"/>
    </row>
    <row r="2" spans="1:41" ht="20.25" thickBot="1" x14ac:dyDescent="0.35">
      <c r="A2" s="16"/>
      <c r="B2" s="135" t="s">
        <v>721</v>
      </c>
      <c r="C2" s="16"/>
      <c r="D2" s="16"/>
      <c r="E2" s="16"/>
      <c r="F2" s="16"/>
      <c r="G2" s="16"/>
      <c r="H2" s="16"/>
      <c r="I2" s="16"/>
      <c r="J2" s="16"/>
      <c r="K2" s="16"/>
      <c r="L2" s="16"/>
      <c r="M2" s="16"/>
      <c r="N2" s="16"/>
      <c r="O2" s="16"/>
      <c r="P2" s="16"/>
      <c r="Q2" s="16"/>
      <c r="R2" s="16"/>
      <c r="S2" s="16"/>
      <c r="T2" s="16"/>
      <c r="U2" s="16"/>
      <c r="V2" s="16"/>
      <c r="W2" s="16"/>
      <c r="X2" s="16"/>
      <c r="Y2" s="16"/>
      <c r="Z2" s="16"/>
      <c r="AA2" s="18"/>
      <c r="AB2" s="18"/>
      <c r="AC2" s="18"/>
      <c r="AD2" s="18"/>
      <c r="AE2" s="18"/>
      <c r="AF2" s="18"/>
      <c r="AG2" s="18"/>
      <c r="AH2" s="18"/>
      <c r="AI2" s="18"/>
      <c r="AJ2" s="18"/>
      <c r="AK2" s="18"/>
      <c r="AL2" s="18"/>
      <c r="AM2" s="18"/>
      <c r="AN2" s="18"/>
      <c r="AO2" s="18"/>
    </row>
    <row r="3" spans="1:41" ht="33" customHeight="1" thickTop="1" x14ac:dyDescent="0.2">
      <c r="A3" s="248"/>
      <c r="B3" s="435" t="s">
        <v>1150</v>
      </c>
      <c r="C3" s="435"/>
      <c r="D3" s="435"/>
      <c r="E3" s="471"/>
      <c r="F3" s="471"/>
      <c r="G3" s="248"/>
      <c r="H3" s="248"/>
      <c r="I3" s="248"/>
      <c r="J3" s="248"/>
      <c r="K3" s="248"/>
      <c r="L3" s="248"/>
      <c r="M3" s="248"/>
      <c r="N3" s="248"/>
      <c r="O3" s="248"/>
      <c r="P3" s="248"/>
      <c r="Q3" s="248"/>
      <c r="R3" s="248"/>
      <c r="S3" s="248"/>
      <c r="T3" s="248"/>
      <c r="U3" s="248"/>
      <c r="V3" s="248"/>
      <c r="W3" s="248"/>
      <c r="X3" s="248"/>
      <c r="Y3" s="248"/>
      <c r="Z3" s="248"/>
      <c r="AA3" s="253"/>
      <c r="AB3" s="253"/>
      <c r="AC3" s="253"/>
      <c r="AD3" s="253"/>
      <c r="AE3" s="253"/>
      <c r="AF3" s="253"/>
      <c r="AG3" s="253"/>
      <c r="AH3" s="253"/>
      <c r="AI3" s="253"/>
      <c r="AJ3" s="253"/>
      <c r="AK3" s="253"/>
      <c r="AL3" s="253"/>
      <c r="AM3" s="253"/>
      <c r="AN3" s="253"/>
      <c r="AO3" s="253"/>
    </row>
    <row r="4" spans="1:41" ht="13.5" thickBot="1" x14ac:dyDescent="0.25">
      <c r="A4" s="16"/>
      <c r="B4" s="16"/>
      <c r="C4" s="16"/>
      <c r="D4" s="16"/>
      <c r="E4" s="16"/>
      <c r="F4" s="16"/>
      <c r="G4" s="16"/>
      <c r="H4" s="16"/>
      <c r="I4" s="16"/>
      <c r="J4" s="16"/>
      <c r="K4" s="16"/>
      <c r="L4" s="16"/>
      <c r="M4" s="16"/>
      <c r="N4" s="16"/>
      <c r="O4" s="16"/>
      <c r="P4" s="16"/>
      <c r="Q4" s="16"/>
      <c r="R4" s="16"/>
      <c r="S4" s="16"/>
      <c r="T4" s="16"/>
      <c r="U4" s="16"/>
      <c r="V4" s="16"/>
      <c r="W4" s="16"/>
      <c r="X4" s="16"/>
      <c r="Y4" s="16"/>
      <c r="Z4" s="16"/>
      <c r="AA4" s="18"/>
      <c r="AB4" s="18"/>
      <c r="AC4" s="18"/>
      <c r="AD4" s="18"/>
      <c r="AE4" s="18"/>
      <c r="AF4" s="18"/>
      <c r="AG4" s="18"/>
      <c r="AH4" s="18"/>
      <c r="AI4" s="18"/>
      <c r="AJ4" s="18"/>
      <c r="AK4" s="18"/>
      <c r="AL4" s="18"/>
      <c r="AM4" s="18"/>
      <c r="AN4" s="18"/>
      <c r="AO4" s="18"/>
    </row>
    <row r="5" spans="1:41" ht="33" customHeight="1" thickBot="1" x14ac:dyDescent="0.25">
      <c r="A5" s="16"/>
      <c r="B5" s="132" t="s">
        <v>17</v>
      </c>
      <c r="C5" s="132" t="s">
        <v>2</v>
      </c>
      <c r="D5" s="132" t="s">
        <v>3</v>
      </c>
      <c r="E5" s="132" t="s">
        <v>4</v>
      </c>
      <c r="F5" s="132" t="s">
        <v>5</v>
      </c>
      <c r="G5" s="132" t="s">
        <v>6</v>
      </c>
      <c r="H5" s="132" t="s">
        <v>7</v>
      </c>
      <c r="I5" s="132" t="s">
        <v>8</v>
      </c>
      <c r="J5" s="132" t="s">
        <v>9</v>
      </c>
      <c r="K5" s="132" t="s">
        <v>10</v>
      </c>
      <c r="L5" s="132" t="s">
        <v>11</v>
      </c>
      <c r="M5" s="132" t="s">
        <v>12</v>
      </c>
      <c r="N5" s="132" t="s">
        <v>0</v>
      </c>
      <c r="O5" s="132" t="s">
        <v>18</v>
      </c>
      <c r="P5" s="132" t="s">
        <v>19</v>
      </c>
      <c r="Q5" s="132" t="s">
        <v>20</v>
      </c>
      <c r="R5" s="132" t="s">
        <v>21</v>
      </c>
      <c r="S5" s="132" t="s">
        <v>22</v>
      </c>
      <c r="T5" s="132" t="s">
        <v>23</v>
      </c>
      <c r="U5" s="132" t="s">
        <v>24</v>
      </c>
      <c r="V5" s="132" t="s">
        <v>25</v>
      </c>
      <c r="W5" s="132" t="s">
        <v>26</v>
      </c>
      <c r="X5" s="132" t="s">
        <v>27</v>
      </c>
      <c r="Y5" s="132" t="s">
        <v>28</v>
      </c>
      <c r="Z5" s="16"/>
      <c r="AA5" s="18"/>
      <c r="AB5" s="18"/>
      <c r="AC5" s="18"/>
      <c r="AD5" s="18"/>
      <c r="AE5" s="18"/>
      <c r="AF5" s="18"/>
      <c r="AG5" s="18"/>
      <c r="AH5" s="18"/>
      <c r="AI5" s="18"/>
      <c r="AJ5" s="18"/>
      <c r="AK5" s="18"/>
      <c r="AL5" s="18"/>
      <c r="AM5" s="18"/>
      <c r="AN5" s="18"/>
      <c r="AO5" s="18"/>
    </row>
    <row r="6" spans="1:41" ht="15" thickBot="1" x14ac:dyDescent="0.25">
      <c r="A6" s="16"/>
      <c r="B6" s="134" t="s">
        <v>40</v>
      </c>
      <c r="C6" s="58">
        <v>1.6604999999999999</v>
      </c>
      <c r="D6" s="58">
        <v>1.7527499999999998</v>
      </c>
      <c r="E6" s="58">
        <v>1.7527499999999998</v>
      </c>
      <c r="F6" s="58">
        <v>1.7732499999999998</v>
      </c>
      <c r="G6" s="58">
        <v>1.8347499999999999</v>
      </c>
      <c r="H6" s="58">
        <v>1.8859999999999999</v>
      </c>
      <c r="I6" s="58">
        <v>1.9577499999999997</v>
      </c>
      <c r="J6" s="58">
        <v>1.9577499999999997</v>
      </c>
      <c r="K6" s="58">
        <v>2.1524999999999999</v>
      </c>
      <c r="L6" s="58">
        <v>2.5829999999999997</v>
      </c>
      <c r="M6" s="58">
        <v>2.8597499999999996</v>
      </c>
      <c r="N6" s="58">
        <v>3.00325</v>
      </c>
      <c r="O6" s="58">
        <v>3.1159999999999997</v>
      </c>
      <c r="P6" s="58">
        <v>3.1569999999999996</v>
      </c>
      <c r="Q6" s="58">
        <v>3.2082499999999996</v>
      </c>
      <c r="R6" s="58">
        <v>3.2595000000000001</v>
      </c>
      <c r="S6" s="58">
        <v>3.3414999999999995</v>
      </c>
      <c r="T6" s="58">
        <v>3.3824999999999994</v>
      </c>
      <c r="U6" s="58">
        <v>3.3824999999999994</v>
      </c>
      <c r="V6" s="58">
        <v>3.3824999999999994</v>
      </c>
      <c r="W6" s="58">
        <v>3.3824999999999994</v>
      </c>
      <c r="X6" s="58">
        <v>3.3824999999999994</v>
      </c>
      <c r="Y6" s="58">
        <v>3.3824999999999994</v>
      </c>
      <c r="Z6" s="44"/>
      <c r="AA6" s="18"/>
      <c r="AB6" s="18"/>
      <c r="AC6" s="18"/>
      <c r="AD6" s="18"/>
      <c r="AE6" s="18"/>
      <c r="AF6" s="18"/>
      <c r="AG6" s="18"/>
      <c r="AH6" s="18"/>
      <c r="AI6" s="18"/>
      <c r="AJ6" s="18"/>
      <c r="AK6" s="18"/>
      <c r="AL6" s="18"/>
      <c r="AM6" s="18"/>
      <c r="AN6" s="18"/>
      <c r="AO6" s="18"/>
    </row>
    <row r="7" spans="1:41" ht="15" thickBot="1" x14ac:dyDescent="0.25">
      <c r="A7" s="16"/>
      <c r="B7" s="134" t="s">
        <v>153</v>
      </c>
      <c r="C7" s="43">
        <v>2.6854999999999998</v>
      </c>
      <c r="D7" s="43">
        <v>2.8802499999999998</v>
      </c>
      <c r="E7" s="43">
        <v>3.0544999999999995</v>
      </c>
      <c r="F7" s="43">
        <v>3.1262499999999998</v>
      </c>
      <c r="G7" s="43">
        <v>3.1774999999999998</v>
      </c>
      <c r="H7" s="43">
        <v>3.2595000000000001</v>
      </c>
      <c r="I7" s="43">
        <v>3.4234999999999998</v>
      </c>
      <c r="J7" s="43">
        <v>3.5669999999999997</v>
      </c>
      <c r="K7" s="43">
        <v>3.5977499999999996</v>
      </c>
      <c r="L7" s="43">
        <v>3.7002499999999996</v>
      </c>
      <c r="M7" s="43">
        <v>3.8334999999999999</v>
      </c>
      <c r="N7" s="43">
        <v>3.9769999999999994</v>
      </c>
      <c r="O7" s="43">
        <v>4.0692500000000003</v>
      </c>
      <c r="P7" s="43">
        <v>4.1307499999999999</v>
      </c>
      <c r="Q7" s="43">
        <v>4.2024999999999997</v>
      </c>
      <c r="R7" s="43">
        <v>4.2742499999999994</v>
      </c>
      <c r="S7" s="43">
        <v>4.3767499999999995</v>
      </c>
      <c r="T7" s="43">
        <v>4.4279999999999999</v>
      </c>
      <c r="U7" s="43">
        <v>4.4279999999999999</v>
      </c>
      <c r="V7" s="43">
        <v>4.4279999999999999</v>
      </c>
      <c r="W7" s="43">
        <v>4.4279999999999999</v>
      </c>
      <c r="X7" s="43">
        <v>4.4279999999999999</v>
      </c>
      <c r="Y7" s="43">
        <v>4.4279999999999999</v>
      </c>
      <c r="Z7" s="44"/>
      <c r="AA7" s="18"/>
      <c r="AB7" s="18"/>
      <c r="AC7" s="18"/>
      <c r="AD7" s="18"/>
      <c r="AE7" s="18"/>
      <c r="AF7" s="18"/>
      <c r="AG7" s="18"/>
      <c r="AH7" s="18"/>
      <c r="AI7" s="18"/>
      <c r="AJ7" s="18"/>
      <c r="AK7" s="18"/>
      <c r="AL7" s="18"/>
      <c r="AM7" s="18"/>
      <c r="AN7" s="18"/>
      <c r="AO7" s="18"/>
    </row>
    <row r="8" spans="1:41" ht="15" thickBot="1" x14ac:dyDescent="0.25">
      <c r="A8" s="16"/>
      <c r="B8" s="134" t="s">
        <v>45</v>
      </c>
      <c r="C8" s="58">
        <v>1.6604999999999999</v>
      </c>
      <c r="D8" s="58">
        <v>1.7527499999999998</v>
      </c>
      <c r="E8" s="58">
        <v>1.7527499999999998</v>
      </c>
      <c r="F8" s="58">
        <v>1.7732499999999998</v>
      </c>
      <c r="G8" s="58">
        <v>1.8347499999999999</v>
      </c>
      <c r="H8" s="58">
        <v>1.8859999999999999</v>
      </c>
      <c r="I8" s="58">
        <v>1.9577499999999997</v>
      </c>
      <c r="J8" s="58">
        <v>1.9577499999999997</v>
      </c>
      <c r="K8" s="58">
        <v>2.1524999999999999</v>
      </c>
      <c r="L8" s="58">
        <v>2.5829999999999997</v>
      </c>
      <c r="M8" s="58">
        <v>2.8597499999999996</v>
      </c>
      <c r="N8" s="58">
        <v>3.00325</v>
      </c>
      <c r="O8" s="58">
        <v>3.1159999999999997</v>
      </c>
      <c r="P8" s="58">
        <v>3.1569999999999996</v>
      </c>
      <c r="Q8" s="58">
        <v>3.2082499999999996</v>
      </c>
      <c r="R8" s="58">
        <v>3.2595000000000001</v>
      </c>
      <c r="S8" s="58">
        <v>3.3414999999999995</v>
      </c>
      <c r="T8" s="58">
        <v>3.3824999999999994</v>
      </c>
      <c r="U8" s="58">
        <v>3.3824999999999994</v>
      </c>
      <c r="V8" s="58">
        <v>3.3824999999999994</v>
      </c>
      <c r="W8" s="58">
        <v>3.3824999999999994</v>
      </c>
      <c r="X8" s="58">
        <v>3.3824999999999994</v>
      </c>
      <c r="Y8" s="58">
        <v>3.3824999999999994</v>
      </c>
      <c r="Z8" s="44"/>
      <c r="AA8" s="18"/>
      <c r="AB8" s="18"/>
      <c r="AC8" s="18"/>
      <c r="AD8" s="18"/>
      <c r="AE8" s="18"/>
      <c r="AF8" s="18"/>
      <c r="AG8" s="18"/>
      <c r="AH8" s="18"/>
      <c r="AI8" s="18"/>
      <c r="AJ8" s="18"/>
      <c r="AK8" s="18"/>
      <c r="AL8" s="18"/>
      <c r="AM8" s="18"/>
      <c r="AN8" s="18"/>
      <c r="AO8" s="18"/>
    </row>
    <row r="9" spans="1:41" ht="15" thickBot="1" x14ac:dyDescent="0.25">
      <c r="A9" s="16"/>
      <c r="B9" s="134" t="s">
        <v>49</v>
      </c>
      <c r="C9" s="43">
        <v>2.2857499999999997</v>
      </c>
      <c r="D9" s="43">
        <v>2.4599999999999995</v>
      </c>
      <c r="E9" s="43">
        <v>2.5829999999999997</v>
      </c>
      <c r="F9" s="43">
        <v>2.6342499999999998</v>
      </c>
      <c r="G9" s="43">
        <v>2.706</v>
      </c>
      <c r="H9" s="43">
        <v>2.7675000000000001</v>
      </c>
      <c r="I9" s="43">
        <v>2.9212499999999997</v>
      </c>
      <c r="J9" s="43">
        <v>3.0339999999999998</v>
      </c>
      <c r="K9" s="43">
        <v>3.1262499999999998</v>
      </c>
      <c r="L9" s="43">
        <v>3.28</v>
      </c>
      <c r="M9" s="43">
        <v>3.4132499999999997</v>
      </c>
      <c r="N9" s="43">
        <v>3.5669999999999997</v>
      </c>
      <c r="O9" s="43">
        <v>3.69</v>
      </c>
      <c r="P9" s="43">
        <v>3.7514999999999996</v>
      </c>
      <c r="Q9" s="43">
        <v>3.7925</v>
      </c>
      <c r="R9" s="43">
        <v>3.8437499999999996</v>
      </c>
      <c r="S9" s="43">
        <v>3.9257499999999999</v>
      </c>
      <c r="T9" s="43">
        <v>3.98725</v>
      </c>
      <c r="U9" s="43">
        <v>3.98725</v>
      </c>
      <c r="V9" s="43">
        <v>3.98725</v>
      </c>
      <c r="W9" s="43">
        <v>3.98725</v>
      </c>
      <c r="X9" s="43">
        <v>3.98725</v>
      </c>
      <c r="Y9" s="43">
        <v>3.98725</v>
      </c>
      <c r="Z9" s="44"/>
      <c r="AA9" s="18"/>
      <c r="AB9" s="18"/>
      <c r="AC9" s="18"/>
      <c r="AD9" s="18"/>
      <c r="AE9" s="18"/>
      <c r="AF9" s="18"/>
      <c r="AG9" s="18"/>
      <c r="AH9" s="18"/>
      <c r="AI9" s="18"/>
      <c r="AJ9" s="18"/>
      <c r="AK9" s="18"/>
      <c r="AL9" s="18"/>
      <c r="AM9" s="18"/>
      <c r="AN9" s="18"/>
      <c r="AO9" s="18"/>
    </row>
    <row r="10" spans="1:41" ht="15" thickBot="1" x14ac:dyDescent="0.25">
      <c r="A10" s="16"/>
      <c r="B10" s="134" t="s">
        <v>50</v>
      </c>
      <c r="C10" s="58">
        <v>2.5727499999999996</v>
      </c>
      <c r="D10" s="58">
        <v>2.7675000000000001</v>
      </c>
      <c r="E10" s="58">
        <v>2.9519999999999995</v>
      </c>
      <c r="F10" s="58">
        <v>3.0134999999999996</v>
      </c>
      <c r="G10" s="58">
        <v>3.1774999999999998</v>
      </c>
      <c r="H10" s="58">
        <v>3.2595000000000001</v>
      </c>
      <c r="I10" s="58">
        <v>3.4234999999999998</v>
      </c>
      <c r="J10" s="58">
        <v>3.5669999999999997</v>
      </c>
      <c r="K10" s="58">
        <v>3.5977499999999996</v>
      </c>
      <c r="L10" s="58">
        <v>3.7002499999999996</v>
      </c>
      <c r="M10" s="58">
        <v>3.8334999999999999</v>
      </c>
      <c r="N10" s="58">
        <v>3.9769999999999994</v>
      </c>
      <c r="O10" s="58">
        <v>4.0692500000000003</v>
      </c>
      <c r="P10" s="58">
        <v>4.1307499999999999</v>
      </c>
      <c r="Q10" s="58">
        <v>4.2024999999999997</v>
      </c>
      <c r="R10" s="58">
        <v>4.2742499999999994</v>
      </c>
      <c r="S10" s="58">
        <v>4.3767499999999995</v>
      </c>
      <c r="T10" s="58">
        <v>4.4279999999999999</v>
      </c>
      <c r="U10" s="58">
        <v>4.4279999999999999</v>
      </c>
      <c r="V10" s="58">
        <v>4.4279999999999999</v>
      </c>
      <c r="W10" s="58">
        <v>4.4279999999999999</v>
      </c>
      <c r="X10" s="58">
        <v>4.4279999999999999</v>
      </c>
      <c r="Y10" s="58">
        <v>4.4279999999999999</v>
      </c>
      <c r="Z10" s="44"/>
      <c r="AA10" s="18"/>
      <c r="AB10" s="18"/>
      <c r="AC10" s="18"/>
      <c r="AD10" s="18"/>
      <c r="AE10" s="18"/>
      <c r="AF10" s="18"/>
      <c r="AG10" s="18"/>
      <c r="AH10" s="18"/>
      <c r="AI10" s="18"/>
      <c r="AJ10" s="18"/>
      <c r="AK10" s="18"/>
      <c r="AL10" s="18"/>
      <c r="AM10" s="18"/>
      <c r="AN10" s="18"/>
      <c r="AO10" s="18"/>
    </row>
    <row r="11" spans="1:41" ht="15" thickBot="1" x14ac:dyDescent="0.25">
      <c r="A11" s="16"/>
      <c r="B11" s="134" t="s">
        <v>51</v>
      </c>
      <c r="C11" s="43">
        <v>2.1934999999999998</v>
      </c>
      <c r="D11" s="43">
        <v>2.2447499999999998</v>
      </c>
      <c r="E11" s="43">
        <v>2.2857499999999997</v>
      </c>
      <c r="F11" s="43">
        <v>2.3267499999999997</v>
      </c>
      <c r="G11" s="43">
        <v>2.3472499999999998</v>
      </c>
      <c r="H11" s="43">
        <v>2.36775</v>
      </c>
      <c r="I11" s="43">
        <v>2.3882499999999998</v>
      </c>
      <c r="J11" s="43">
        <v>2.4394999999999998</v>
      </c>
      <c r="K11" s="43">
        <v>2.4804999999999997</v>
      </c>
      <c r="L11" s="43">
        <v>2.4907499999999998</v>
      </c>
      <c r="M11" s="43">
        <v>2.5214999999999996</v>
      </c>
      <c r="N11" s="43">
        <v>2.5522499999999999</v>
      </c>
      <c r="O11" s="43">
        <v>2.6034999999999999</v>
      </c>
      <c r="P11" s="43">
        <v>2.8802499999999998</v>
      </c>
      <c r="Q11" s="43">
        <v>3.1262499999999998</v>
      </c>
      <c r="R11" s="43">
        <v>3.1877499999999994</v>
      </c>
      <c r="S11" s="43">
        <v>3.2697499999999997</v>
      </c>
      <c r="T11" s="43">
        <v>3.3107499999999996</v>
      </c>
      <c r="U11" s="43">
        <v>3.3107499999999996</v>
      </c>
      <c r="V11" s="43">
        <v>3.3107499999999996</v>
      </c>
      <c r="W11" s="43">
        <v>3.3107499999999996</v>
      </c>
      <c r="X11" s="43">
        <v>3.3107499999999996</v>
      </c>
      <c r="Y11" s="43">
        <v>3.3107499999999996</v>
      </c>
      <c r="Z11" s="44"/>
      <c r="AA11" s="18"/>
      <c r="AB11" s="18"/>
      <c r="AC11" s="18"/>
      <c r="AD11" s="18"/>
      <c r="AE11" s="18"/>
      <c r="AF11" s="18"/>
      <c r="AG11" s="18"/>
      <c r="AH11" s="18"/>
      <c r="AI11" s="18"/>
      <c r="AJ11" s="18"/>
      <c r="AK11" s="18"/>
      <c r="AL11" s="18"/>
      <c r="AM11" s="18"/>
      <c r="AN11" s="18"/>
      <c r="AO11" s="18"/>
    </row>
    <row r="12" spans="1:41" ht="15" thickBot="1" x14ac:dyDescent="0.25">
      <c r="A12" s="16"/>
      <c r="B12" s="134" t="s">
        <v>52</v>
      </c>
      <c r="C12" s="58">
        <v>2.1934999999999998</v>
      </c>
      <c r="D12" s="58">
        <v>2.2447499999999998</v>
      </c>
      <c r="E12" s="58">
        <v>2.2857499999999997</v>
      </c>
      <c r="F12" s="58">
        <v>2.3267499999999997</v>
      </c>
      <c r="G12" s="58">
        <v>2.3472499999999998</v>
      </c>
      <c r="H12" s="58">
        <v>2.36775</v>
      </c>
      <c r="I12" s="58">
        <v>2.3882499999999998</v>
      </c>
      <c r="J12" s="58">
        <v>2.4394999999999998</v>
      </c>
      <c r="K12" s="58">
        <v>2.4804999999999997</v>
      </c>
      <c r="L12" s="58">
        <v>2.4907499999999998</v>
      </c>
      <c r="M12" s="58">
        <v>2.5214999999999996</v>
      </c>
      <c r="N12" s="58">
        <v>2.5522499999999999</v>
      </c>
      <c r="O12" s="58">
        <v>2.6034999999999999</v>
      </c>
      <c r="P12" s="58">
        <v>2.8802499999999998</v>
      </c>
      <c r="Q12" s="58">
        <v>3.1262499999999998</v>
      </c>
      <c r="R12" s="58">
        <v>3.1877499999999994</v>
      </c>
      <c r="S12" s="58">
        <v>3.2697499999999997</v>
      </c>
      <c r="T12" s="58">
        <v>3.3107499999999996</v>
      </c>
      <c r="U12" s="58">
        <v>3.3107499999999996</v>
      </c>
      <c r="V12" s="58">
        <v>3.3107499999999996</v>
      </c>
      <c r="W12" s="58">
        <v>3.3107499999999996</v>
      </c>
      <c r="X12" s="58">
        <v>3.3107499999999996</v>
      </c>
      <c r="Y12" s="58">
        <v>3.3107499999999996</v>
      </c>
      <c r="Z12" s="44"/>
      <c r="AA12" s="18"/>
      <c r="AB12" s="18"/>
      <c r="AC12" s="18"/>
      <c r="AD12" s="18"/>
      <c r="AE12" s="18"/>
      <c r="AF12" s="18"/>
      <c r="AG12" s="18"/>
      <c r="AH12" s="18"/>
      <c r="AI12" s="18"/>
      <c r="AJ12" s="18"/>
      <c r="AK12" s="18"/>
      <c r="AL12" s="18"/>
      <c r="AM12" s="18"/>
      <c r="AN12" s="18"/>
      <c r="AO12" s="18"/>
    </row>
    <row r="13" spans="1:41" ht="15" thickBot="1" x14ac:dyDescent="0.25">
      <c r="A13" s="16"/>
      <c r="B13" s="134" t="s">
        <v>154</v>
      </c>
      <c r="C13" s="43">
        <v>2.6239999999999997</v>
      </c>
      <c r="D13" s="43">
        <v>2.8802499999999998</v>
      </c>
      <c r="E13" s="43">
        <v>3.0237499999999997</v>
      </c>
      <c r="F13" s="43">
        <v>3.0749999999999997</v>
      </c>
      <c r="G13" s="43">
        <v>3.1569999999999996</v>
      </c>
      <c r="H13" s="43">
        <v>3.2287499999999998</v>
      </c>
      <c r="I13" s="43">
        <v>3.3927499999999999</v>
      </c>
      <c r="J13" s="43">
        <v>3.5259999999999998</v>
      </c>
      <c r="K13" s="43">
        <v>3.5567500000000001</v>
      </c>
      <c r="L13" s="43">
        <v>3.6182499999999993</v>
      </c>
      <c r="M13" s="43">
        <v>3.7309999999999999</v>
      </c>
      <c r="N13" s="43">
        <v>3.8847499999999995</v>
      </c>
      <c r="O13" s="43">
        <v>3.98725</v>
      </c>
      <c r="P13" s="43">
        <v>4.0385</v>
      </c>
      <c r="Q13" s="43">
        <v>4.0999999999999996</v>
      </c>
      <c r="R13" s="43">
        <v>4.1819999999999995</v>
      </c>
      <c r="S13" s="43">
        <v>4.2742499999999994</v>
      </c>
      <c r="T13" s="43">
        <v>4.325499999999999</v>
      </c>
      <c r="U13" s="43">
        <v>4.325499999999999</v>
      </c>
      <c r="V13" s="43">
        <v>4.325499999999999</v>
      </c>
      <c r="W13" s="43">
        <v>4.325499999999999</v>
      </c>
      <c r="X13" s="43">
        <v>4.325499999999999</v>
      </c>
      <c r="Y13" s="43">
        <v>4.325499999999999</v>
      </c>
      <c r="Z13" s="44"/>
      <c r="AA13" s="18"/>
      <c r="AB13" s="18"/>
      <c r="AC13" s="18"/>
      <c r="AD13" s="18"/>
      <c r="AE13" s="18"/>
      <c r="AF13" s="18"/>
      <c r="AG13" s="18"/>
      <c r="AH13" s="18"/>
      <c r="AI13" s="18"/>
      <c r="AJ13" s="18"/>
      <c r="AK13" s="18"/>
      <c r="AL13" s="18"/>
      <c r="AM13" s="18"/>
      <c r="AN13" s="18"/>
      <c r="AO13" s="18"/>
    </row>
    <row r="14" spans="1:41" ht="15" thickBot="1" x14ac:dyDescent="0.25">
      <c r="A14" s="16"/>
      <c r="B14" s="134" t="s">
        <v>55</v>
      </c>
      <c r="C14" s="58">
        <v>1.6707499999999997</v>
      </c>
      <c r="D14" s="58">
        <v>1.6809999999999998</v>
      </c>
      <c r="E14" s="58">
        <v>1.6809999999999998</v>
      </c>
      <c r="F14" s="58">
        <v>1.6809999999999998</v>
      </c>
      <c r="G14" s="58">
        <v>1.7014999999999998</v>
      </c>
      <c r="H14" s="58">
        <v>1.7219999999999998</v>
      </c>
      <c r="I14" s="58">
        <v>1.7219999999999998</v>
      </c>
      <c r="J14" s="58">
        <v>1.7219999999999998</v>
      </c>
      <c r="K14" s="58">
        <v>1.7219999999999998</v>
      </c>
      <c r="L14" s="58">
        <v>1.7219999999999998</v>
      </c>
      <c r="M14" s="58">
        <v>1.7219999999999998</v>
      </c>
      <c r="N14" s="58">
        <v>1.7219999999999998</v>
      </c>
      <c r="O14" s="58">
        <v>1.7219999999999998</v>
      </c>
      <c r="P14" s="58">
        <v>1.7219999999999998</v>
      </c>
      <c r="Q14" s="58">
        <v>1.7219999999999998</v>
      </c>
      <c r="R14" s="58">
        <v>1.7219999999999998</v>
      </c>
      <c r="S14" s="58">
        <v>1.7219999999999998</v>
      </c>
      <c r="T14" s="58">
        <v>1.7219999999999998</v>
      </c>
      <c r="U14" s="58">
        <v>1.7219999999999998</v>
      </c>
      <c r="V14" s="58">
        <v>1.7219999999999998</v>
      </c>
      <c r="W14" s="58">
        <v>1.7219999999999998</v>
      </c>
      <c r="X14" s="58">
        <v>1.7219999999999998</v>
      </c>
      <c r="Y14" s="58">
        <v>1.7219999999999998</v>
      </c>
      <c r="Z14" s="44"/>
      <c r="AA14" s="18"/>
      <c r="AB14" s="18"/>
      <c r="AC14" s="18"/>
      <c r="AD14" s="18"/>
      <c r="AE14" s="18"/>
      <c r="AF14" s="18"/>
      <c r="AG14" s="18"/>
      <c r="AH14" s="18"/>
      <c r="AI14" s="18"/>
      <c r="AJ14" s="18"/>
      <c r="AK14" s="18"/>
      <c r="AL14" s="18"/>
      <c r="AM14" s="18"/>
      <c r="AN14" s="18"/>
      <c r="AO14" s="18"/>
    </row>
    <row r="15" spans="1:41" ht="15" thickBot="1" x14ac:dyDescent="0.25">
      <c r="A15" s="16"/>
      <c r="B15" s="134" t="s">
        <v>56</v>
      </c>
      <c r="C15" s="43">
        <v>1.3734999999999999</v>
      </c>
      <c r="D15" s="43">
        <v>1.3734999999999999</v>
      </c>
      <c r="E15" s="43">
        <v>1.3939999999999999</v>
      </c>
      <c r="F15" s="43">
        <v>1.3939999999999999</v>
      </c>
      <c r="G15" s="43">
        <v>1.40425</v>
      </c>
      <c r="H15" s="43">
        <v>1.4247499999999997</v>
      </c>
      <c r="I15" s="43">
        <v>1.4247499999999997</v>
      </c>
      <c r="J15" s="43">
        <v>1.4247499999999997</v>
      </c>
      <c r="K15" s="43">
        <v>1.4247499999999997</v>
      </c>
      <c r="L15" s="43">
        <v>1.4247499999999997</v>
      </c>
      <c r="M15" s="43">
        <v>1.4247499999999997</v>
      </c>
      <c r="N15" s="43">
        <v>1.4247499999999997</v>
      </c>
      <c r="O15" s="43">
        <v>1.4247499999999997</v>
      </c>
      <c r="P15" s="43">
        <v>1.4247499999999997</v>
      </c>
      <c r="Q15" s="43">
        <v>1.4349999999999998</v>
      </c>
      <c r="R15" s="43">
        <v>1.4349999999999998</v>
      </c>
      <c r="S15" s="43">
        <v>1.4349999999999998</v>
      </c>
      <c r="T15" s="43">
        <v>1.4349999999999998</v>
      </c>
      <c r="U15" s="43">
        <v>1.4349999999999998</v>
      </c>
      <c r="V15" s="43">
        <v>1.4349999999999998</v>
      </c>
      <c r="W15" s="43">
        <v>1.4452499999999997</v>
      </c>
      <c r="X15" s="43">
        <v>1.4452499999999997</v>
      </c>
      <c r="Y15" s="43">
        <v>1.4452499999999997</v>
      </c>
      <c r="Z15" s="44"/>
      <c r="AA15" s="18"/>
      <c r="AB15" s="18"/>
      <c r="AC15" s="18"/>
      <c r="AD15" s="18"/>
      <c r="AE15" s="18"/>
      <c r="AF15" s="18"/>
      <c r="AG15" s="18"/>
      <c r="AH15" s="18"/>
      <c r="AI15" s="18"/>
      <c r="AJ15" s="18"/>
      <c r="AK15" s="18"/>
      <c r="AL15" s="18"/>
      <c r="AM15" s="18"/>
      <c r="AN15" s="18"/>
      <c r="AO15" s="18"/>
    </row>
    <row r="16" spans="1:41" ht="15" thickBot="1" x14ac:dyDescent="0.25">
      <c r="A16" s="16"/>
      <c r="B16" s="134" t="s">
        <v>57</v>
      </c>
      <c r="C16" s="58">
        <v>2.4599999999999995</v>
      </c>
      <c r="D16" s="58">
        <v>2.5419999999999998</v>
      </c>
      <c r="E16" s="58">
        <v>2.6034999999999999</v>
      </c>
      <c r="F16" s="58">
        <v>2.6342499999999998</v>
      </c>
      <c r="G16" s="58">
        <v>2.665</v>
      </c>
      <c r="H16" s="58">
        <v>2.6854999999999998</v>
      </c>
      <c r="I16" s="58">
        <v>2.706</v>
      </c>
      <c r="J16" s="58">
        <v>2.7264999999999997</v>
      </c>
      <c r="K16" s="58">
        <v>2.8904999999999994</v>
      </c>
      <c r="L16" s="58">
        <v>3.28</v>
      </c>
      <c r="M16" s="58">
        <v>3.5874999999999995</v>
      </c>
      <c r="N16" s="58">
        <v>3.7412499999999995</v>
      </c>
      <c r="O16" s="58">
        <v>3.8744999999999994</v>
      </c>
      <c r="P16" s="58">
        <v>3.9257499999999999</v>
      </c>
      <c r="Q16" s="58">
        <v>3.98725</v>
      </c>
      <c r="R16" s="58">
        <v>4.0487500000000001</v>
      </c>
      <c r="S16" s="58">
        <v>4.1614999999999993</v>
      </c>
      <c r="T16" s="58">
        <v>4.2024999999999997</v>
      </c>
      <c r="U16" s="58">
        <v>4.2024999999999997</v>
      </c>
      <c r="V16" s="58">
        <v>4.2024999999999997</v>
      </c>
      <c r="W16" s="58">
        <v>4.2024999999999997</v>
      </c>
      <c r="X16" s="58">
        <v>4.2024999999999997</v>
      </c>
      <c r="Y16" s="58">
        <v>4.2024999999999997</v>
      </c>
      <c r="Z16" s="44"/>
      <c r="AA16" s="18"/>
      <c r="AB16" s="18"/>
      <c r="AC16" s="18"/>
      <c r="AD16" s="18"/>
      <c r="AE16" s="18"/>
      <c r="AF16" s="18"/>
      <c r="AG16" s="18"/>
      <c r="AH16" s="18"/>
      <c r="AI16" s="18"/>
      <c r="AJ16" s="18"/>
      <c r="AK16" s="18"/>
      <c r="AL16" s="18"/>
      <c r="AM16" s="18"/>
      <c r="AN16" s="18"/>
      <c r="AO16" s="18"/>
    </row>
    <row r="17" spans="1:41" ht="15" thickBot="1" x14ac:dyDescent="0.25">
      <c r="A17" s="16"/>
      <c r="B17" s="134" t="s">
        <v>58</v>
      </c>
      <c r="C17" s="43">
        <v>3.00325</v>
      </c>
      <c r="D17" s="43">
        <v>3.0134999999999996</v>
      </c>
      <c r="E17" s="43">
        <v>3.0237499999999997</v>
      </c>
      <c r="F17" s="43">
        <v>3.0237499999999997</v>
      </c>
      <c r="G17" s="43">
        <v>3.0442499999999999</v>
      </c>
      <c r="H17" s="43">
        <v>3.0647500000000001</v>
      </c>
      <c r="I17" s="43">
        <v>3.0647500000000001</v>
      </c>
      <c r="J17" s="43">
        <v>3.0647500000000001</v>
      </c>
      <c r="K17" s="43">
        <v>3.0647500000000001</v>
      </c>
      <c r="L17" s="43">
        <v>3.0647500000000001</v>
      </c>
      <c r="M17" s="43">
        <v>3.0647500000000001</v>
      </c>
      <c r="N17" s="43">
        <v>3.0647500000000001</v>
      </c>
      <c r="O17" s="43">
        <v>3.0647500000000001</v>
      </c>
      <c r="P17" s="43">
        <v>3.0647500000000001</v>
      </c>
      <c r="Q17" s="43">
        <v>3.0647500000000001</v>
      </c>
      <c r="R17" s="43">
        <v>3.0647500000000001</v>
      </c>
      <c r="S17" s="43">
        <v>3.0647500000000001</v>
      </c>
      <c r="T17" s="43">
        <v>3.0647500000000001</v>
      </c>
      <c r="U17" s="43">
        <v>3.0647500000000001</v>
      </c>
      <c r="V17" s="43">
        <v>3.0647500000000001</v>
      </c>
      <c r="W17" s="43">
        <v>3.0647500000000001</v>
      </c>
      <c r="X17" s="43">
        <v>3.0647500000000001</v>
      </c>
      <c r="Y17" s="43">
        <v>3.0647500000000001</v>
      </c>
      <c r="Z17" s="44"/>
      <c r="AA17" s="18"/>
      <c r="AB17" s="18"/>
      <c r="AC17" s="18"/>
      <c r="AD17" s="18"/>
      <c r="AE17" s="18"/>
      <c r="AF17" s="18"/>
      <c r="AG17" s="18"/>
      <c r="AH17" s="18"/>
      <c r="AI17" s="18"/>
      <c r="AJ17" s="18"/>
      <c r="AK17" s="18"/>
      <c r="AL17" s="18"/>
      <c r="AM17" s="18"/>
      <c r="AN17" s="18"/>
      <c r="AO17" s="18"/>
    </row>
    <row r="18" spans="1:41" ht="15" thickBot="1" x14ac:dyDescent="0.25">
      <c r="A18" s="16"/>
      <c r="B18" s="134" t="s">
        <v>59</v>
      </c>
      <c r="C18" s="58">
        <v>3.00325</v>
      </c>
      <c r="D18" s="58">
        <v>3.0134999999999996</v>
      </c>
      <c r="E18" s="58">
        <v>3.0237499999999997</v>
      </c>
      <c r="F18" s="58">
        <v>3.0237499999999997</v>
      </c>
      <c r="G18" s="58">
        <v>3.0442499999999999</v>
      </c>
      <c r="H18" s="58">
        <v>3.0647500000000001</v>
      </c>
      <c r="I18" s="58">
        <v>3.0647500000000001</v>
      </c>
      <c r="J18" s="58">
        <v>3.0647500000000001</v>
      </c>
      <c r="K18" s="58">
        <v>3.0647500000000001</v>
      </c>
      <c r="L18" s="58">
        <v>3.0647500000000001</v>
      </c>
      <c r="M18" s="58">
        <v>3.0647500000000001</v>
      </c>
      <c r="N18" s="58">
        <v>3.0647500000000001</v>
      </c>
      <c r="O18" s="58">
        <v>3.0647500000000001</v>
      </c>
      <c r="P18" s="58">
        <v>3.0647500000000001</v>
      </c>
      <c r="Q18" s="58">
        <v>3.0647500000000001</v>
      </c>
      <c r="R18" s="58">
        <v>3.0647500000000001</v>
      </c>
      <c r="S18" s="58">
        <v>3.0647500000000001</v>
      </c>
      <c r="T18" s="58">
        <v>3.0647500000000001</v>
      </c>
      <c r="U18" s="58">
        <v>3.0647500000000001</v>
      </c>
      <c r="V18" s="58">
        <v>3.0647500000000001</v>
      </c>
      <c r="W18" s="58">
        <v>3.0647500000000001</v>
      </c>
      <c r="X18" s="58">
        <v>3.0647500000000001</v>
      </c>
      <c r="Y18" s="58">
        <v>3.0647500000000001</v>
      </c>
      <c r="Z18" s="44"/>
      <c r="AA18" s="18"/>
      <c r="AB18" s="18"/>
      <c r="AC18" s="18"/>
      <c r="AD18" s="18"/>
      <c r="AE18" s="18"/>
      <c r="AF18" s="18"/>
      <c r="AG18" s="18"/>
      <c r="AH18" s="18"/>
      <c r="AI18" s="18"/>
      <c r="AJ18" s="18"/>
      <c r="AK18" s="18"/>
      <c r="AL18" s="18"/>
      <c r="AM18" s="18"/>
      <c r="AN18" s="18"/>
      <c r="AO18" s="18"/>
    </row>
    <row r="19" spans="1:41" ht="15" thickBot="1" x14ac:dyDescent="0.25">
      <c r="A19" s="16"/>
      <c r="B19" s="134" t="s">
        <v>60</v>
      </c>
      <c r="C19" s="43">
        <v>0.66625000000000001</v>
      </c>
      <c r="D19" s="43">
        <v>0.69699999999999995</v>
      </c>
      <c r="E19" s="43">
        <v>0.69699999999999995</v>
      </c>
      <c r="F19" s="43">
        <v>0.69699999999999995</v>
      </c>
      <c r="G19" s="43">
        <v>0.69699999999999995</v>
      </c>
      <c r="H19" s="43">
        <v>0.70724999999999993</v>
      </c>
      <c r="I19" s="43">
        <v>0.70724999999999993</v>
      </c>
      <c r="J19" s="43">
        <v>0.70724999999999993</v>
      </c>
      <c r="K19" s="43">
        <v>0.70724999999999993</v>
      </c>
      <c r="L19" s="43">
        <v>0.71749999999999992</v>
      </c>
      <c r="M19" s="43">
        <v>0.71749999999999992</v>
      </c>
      <c r="N19" s="43">
        <v>0.71749999999999992</v>
      </c>
      <c r="O19" s="43">
        <v>0.7277499999999999</v>
      </c>
      <c r="P19" s="43">
        <v>0.7277499999999999</v>
      </c>
      <c r="Q19" s="43">
        <v>0.73799999999999988</v>
      </c>
      <c r="R19" s="43">
        <v>0.73799999999999988</v>
      </c>
      <c r="S19" s="43">
        <v>0.75849999999999995</v>
      </c>
      <c r="T19" s="43">
        <v>0.75849999999999995</v>
      </c>
      <c r="U19" s="43">
        <v>0.76874999999999993</v>
      </c>
      <c r="V19" s="43">
        <v>0.76874999999999993</v>
      </c>
      <c r="W19" s="43">
        <v>0.77899999999999991</v>
      </c>
      <c r="X19" s="43">
        <v>0.7892499999999999</v>
      </c>
      <c r="Y19" s="43">
        <v>0.7892499999999999</v>
      </c>
      <c r="Z19" s="44"/>
      <c r="AA19" s="18"/>
      <c r="AB19" s="18"/>
      <c r="AC19" s="18"/>
      <c r="AD19" s="18"/>
      <c r="AE19" s="18"/>
      <c r="AF19" s="18"/>
      <c r="AG19" s="18"/>
      <c r="AH19" s="18"/>
      <c r="AI19" s="18"/>
      <c r="AJ19" s="18"/>
      <c r="AK19" s="18"/>
      <c r="AL19" s="18"/>
      <c r="AM19" s="18"/>
      <c r="AN19" s="18"/>
      <c r="AO19" s="18"/>
    </row>
    <row r="20" spans="1:41" ht="15" thickBot="1" x14ac:dyDescent="0.25">
      <c r="A20" s="16"/>
      <c r="B20" s="134" t="s">
        <v>61</v>
      </c>
      <c r="C20" s="58">
        <v>0.66625000000000001</v>
      </c>
      <c r="D20" s="58">
        <v>0.69699999999999995</v>
      </c>
      <c r="E20" s="58">
        <v>0.69699999999999995</v>
      </c>
      <c r="F20" s="58">
        <v>0.69699999999999995</v>
      </c>
      <c r="G20" s="58">
        <v>0.69699999999999995</v>
      </c>
      <c r="H20" s="58">
        <v>0.70724999999999993</v>
      </c>
      <c r="I20" s="58">
        <v>0.70724999999999993</v>
      </c>
      <c r="J20" s="58">
        <v>0.70724999999999993</v>
      </c>
      <c r="K20" s="58">
        <v>0.70724999999999993</v>
      </c>
      <c r="L20" s="58">
        <v>0.71749999999999992</v>
      </c>
      <c r="M20" s="58">
        <v>0.71749999999999992</v>
      </c>
      <c r="N20" s="58">
        <v>0.71749999999999992</v>
      </c>
      <c r="O20" s="58">
        <v>0.7277499999999999</v>
      </c>
      <c r="P20" s="58">
        <v>0.7277499999999999</v>
      </c>
      <c r="Q20" s="58">
        <v>0.73799999999999988</v>
      </c>
      <c r="R20" s="58">
        <v>0.73799999999999988</v>
      </c>
      <c r="S20" s="58">
        <v>0.75849999999999995</v>
      </c>
      <c r="T20" s="58">
        <v>0.75849999999999995</v>
      </c>
      <c r="U20" s="58">
        <v>0.76874999999999993</v>
      </c>
      <c r="V20" s="58">
        <v>0.76874999999999993</v>
      </c>
      <c r="W20" s="58">
        <v>0.77899999999999991</v>
      </c>
      <c r="X20" s="58">
        <v>0.7892499999999999</v>
      </c>
      <c r="Y20" s="58">
        <v>0.7892499999999999</v>
      </c>
      <c r="Z20" s="44"/>
      <c r="AA20" s="18"/>
      <c r="AB20" s="18"/>
      <c r="AC20" s="18"/>
      <c r="AD20" s="18"/>
      <c r="AE20" s="18"/>
      <c r="AF20" s="18"/>
      <c r="AG20" s="18"/>
      <c r="AH20" s="18"/>
      <c r="AI20" s="18"/>
      <c r="AJ20" s="18"/>
      <c r="AK20" s="18"/>
      <c r="AL20" s="18"/>
      <c r="AM20" s="18"/>
      <c r="AN20" s="18"/>
      <c r="AO20" s="18"/>
    </row>
    <row r="21" spans="1:41" ht="15" thickBot="1" x14ac:dyDescent="0.25">
      <c r="A21" s="16"/>
      <c r="B21" s="134" t="s">
        <v>155</v>
      </c>
      <c r="C21" s="43">
        <v>0.66625000000000001</v>
      </c>
      <c r="D21" s="43">
        <v>0.67649999999999999</v>
      </c>
      <c r="E21" s="43">
        <v>0.68674999999999997</v>
      </c>
      <c r="F21" s="43">
        <v>0.68674999999999997</v>
      </c>
      <c r="G21" s="43">
        <v>0.69699999999999995</v>
      </c>
      <c r="H21" s="43">
        <v>0.69699999999999995</v>
      </c>
      <c r="I21" s="43">
        <v>0.69699999999999995</v>
      </c>
      <c r="J21" s="43">
        <v>0.69699999999999995</v>
      </c>
      <c r="K21" s="43">
        <v>0.70724999999999993</v>
      </c>
      <c r="L21" s="43">
        <v>0.70724999999999993</v>
      </c>
      <c r="M21" s="43">
        <v>0.70724999999999993</v>
      </c>
      <c r="N21" s="43">
        <v>0.71749999999999992</v>
      </c>
      <c r="O21" s="43">
        <v>0.71749999999999992</v>
      </c>
      <c r="P21" s="43">
        <v>0.71749999999999992</v>
      </c>
      <c r="Q21" s="43">
        <v>0.7277499999999999</v>
      </c>
      <c r="R21" s="43">
        <v>0.7277499999999999</v>
      </c>
      <c r="S21" s="43">
        <v>0.73799999999999988</v>
      </c>
      <c r="T21" s="43">
        <v>0.73799999999999988</v>
      </c>
      <c r="U21" s="43">
        <v>0.75849999999999995</v>
      </c>
      <c r="V21" s="43">
        <v>0.75849999999999995</v>
      </c>
      <c r="W21" s="43">
        <v>0.76874999999999993</v>
      </c>
      <c r="X21" s="43">
        <v>0.77899999999999991</v>
      </c>
      <c r="Y21" s="43">
        <v>0.77899999999999991</v>
      </c>
      <c r="Z21" s="44"/>
      <c r="AA21" s="18"/>
      <c r="AB21" s="18"/>
      <c r="AC21" s="18"/>
      <c r="AD21" s="18"/>
      <c r="AE21" s="18"/>
      <c r="AF21" s="18"/>
      <c r="AG21" s="18"/>
      <c r="AH21" s="18"/>
      <c r="AI21" s="18"/>
      <c r="AJ21" s="18"/>
      <c r="AK21" s="18"/>
      <c r="AL21" s="18"/>
      <c r="AM21" s="18"/>
      <c r="AN21" s="18"/>
      <c r="AO21" s="18"/>
    </row>
    <row r="22" spans="1:41" ht="13.5" thickBot="1" x14ac:dyDescent="0.25">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8"/>
      <c r="AB22" s="18"/>
      <c r="AC22" s="18"/>
      <c r="AD22" s="18"/>
      <c r="AE22" s="18"/>
      <c r="AF22" s="18"/>
      <c r="AG22" s="18"/>
      <c r="AH22" s="18"/>
      <c r="AI22" s="18"/>
      <c r="AJ22" s="18"/>
      <c r="AK22" s="18"/>
      <c r="AL22" s="18"/>
      <c r="AM22" s="18"/>
      <c r="AN22" s="18"/>
      <c r="AO22" s="18"/>
    </row>
    <row r="23" spans="1:41" ht="33" customHeight="1" thickBot="1" x14ac:dyDescent="0.25">
      <c r="A23" s="16"/>
      <c r="B23" s="132" t="s">
        <v>671</v>
      </c>
      <c r="C23" s="132" t="s">
        <v>2</v>
      </c>
      <c r="D23" s="132" t="s">
        <v>3</v>
      </c>
      <c r="E23" s="132" t="s">
        <v>4</v>
      </c>
      <c r="F23" s="132" t="s">
        <v>5</v>
      </c>
      <c r="G23" s="132" t="s">
        <v>6</v>
      </c>
      <c r="H23" s="132" t="s">
        <v>7</v>
      </c>
      <c r="I23" s="132" t="s">
        <v>8</v>
      </c>
      <c r="J23" s="132" t="s">
        <v>9</v>
      </c>
      <c r="K23" s="132" t="s">
        <v>10</v>
      </c>
      <c r="L23" s="132" t="s">
        <v>11</v>
      </c>
      <c r="M23" s="132" t="s">
        <v>12</v>
      </c>
      <c r="N23" s="132" t="s">
        <v>0</v>
      </c>
      <c r="O23" s="132" t="s">
        <v>18</v>
      </c>
      <c r="P23" s="132" t="s">
        <v>19</v>
      </c>
      <c r="Q23" s="132" t="s">
        <v>20</v>
      </c>
      <c r="R23" s="132" t="s">
        <v>21</v>
      </c>
      <c r="S23" s="132" t="s">
        <v>22</v>
      </c>
      <c r="T23" s="132" t="s">
        <v>23</v>
      </c>
      <c r="U23" s="132" t="s">
        <v>24</v>
      </c>
      <c r="V23" s="132" t="s">
        <v>25</v>
      </c>
      <c r="W23" s="132" t="s">
        <v>26</v>
      </c>
      <c r="X23" s="132" t="s">
        <v>27</v>
      </c>
      <c r="Y23" s="132" t="s">
        <v>28</v>
      </c>
      <c r="Z23" s="16"/>
      <c r="AA23" s="18"/>
      <c r="AB23" s="18"/>
      <c r="AC23" s="18"/>
      <c r="AD23" s="18"/>
      <c r="AE23" s="18"/>
      <c r="AF23" s="18"/>
      <c r="AG23" s="18"/>
      <c r="AH23" s="18"/>
      <c r="AI23" s="18"/>
      <c r="AJ23" s="18"/>
      <c r="AK23" s="18"/>
      <c r="AL23" s="18"/>
      <c r="AM23" s="18"/>
      <c r="AN23" s="18"/>
      <c r="AO23" s="18"/>
    </row>
    <row r="24" spans="1:41" ht="15" thickBot="1" x14ac:dyDescent="0.25">
      <c r="A24" s="16"/>
      <c r="B24" s="134" t="s">
        <v>668</v>
      </c>
      <c r="C24" s="58">
        <v>3.0134999999999996</v>
      </c>
      <c r="D24" s="58">
        <v>3.0237499999999997</v>
      </c>
      <c r="E24" s="58">
        <v>3.0237499999999997</v>
      </c>
      <c r="F24" s="58">
        <v>3.0442499999999999</v>
      </c>
      <c r="G24" s="58">
        <v>3.0647500000000001</v>
      </c>
      <c r="H24" s="58">
        <v>3.0647500000000001</v>
      </c>
      <c r="I24" s="58">
        <v>3.0647500000000001</v>
      </c>
      <c r="J24" s="58">
        <v>3.0647500000000001</v>
      </c>
      <c r="K24" s="58">
        <v>3.0647500000000001</v>
      </c>
      <c r="L24" s="58">
        <v>3.0647500000000001</v>
      </c>
      <c r="M24" s="58">
        <v>3.0647500000000001</v>
      </c>
      <c r="N24" s="58">
        <v>3.0647500000000001</v>
      </c>
      <c r="O24" s="58">
        <v>3.0647500000000001</v>
      </c>
      <c r="P24" s="58">
        <v>3.0647500000000001</v>
      </c>
      <c r="Q24" s="58">
        <v>3.0647500000000001</v>
      </c>
      <c r="R24" s="58">
        <v>3.0647500000000001</v>
      </c>
      <c r="S24" s="58">
        <v>3.0647500000000001</v>
      </c>
      <c r="T24" s="58">
        <v>3.0647500000000001</v>
      </c>
      <c r="U24" s="58">
        <v>3.0647500000000001</v>
      </c>
      <c r="V24" s="58">
        <v>3.0647500000000001</v>
      </c>
      <c r="W24" s="58">
        <v>3.0647500000000001</v>
      </c>
      <c r="X24" s="58">
        <v>3.0647500000000001</v>
      </c>
      <c r="Y24" s="58">
        <v>3.0647500000000001</v>
      </c>
      <c r="Z24" s="16"/>
      <c r="AA24" s="18"/>
      <c r="AB24" s="18"/>
      <c r="AC24" s="18"/>
      <c r="AD24" s="18"/>
      <c r="AE24" s="18"/>
      <c r="AF24" s="18"/>
      <c r="AG24" s="18"/>
      <c r="AH24" s="18"/>
      <c r="AI24" s="18"/>
      <c r="AJ24" s="18"/>
      <c r="AK24" s="18"/>
      <c r="AL24" s="18"/>
      <c r="AM24" s="18"/>
      <c r="AN24" s="18"/>
      <c r="AO24" s="18"/>
    </row>
    <row r="25" spans="1:41" ht="15" thickBot="1" x14ac:dyDescent="0.25">
      <c r="A25" s="16"/>
      <c r="B25" s="134" t="s">
        <v>667</v>
      </c>
      <c r="C25" s="43">
        <v>5.125</v>
      </c>
      <c r="D25" s="43">
        <v>4.3767499999999995</v>
      </c>
      <c r="E25" s="43">
        <v>4.0589999999999993</v>
      </c>
      <c r="F25" s="43">
        <v>4.0589999999999993</v>
      </c>
      <c r="G25" s="43">
        <v>4.0589999999999993</v>
      </c>
      <c r="H25" s="43">
        <v>4.0589999999999993</v>
      </c>
      <c r="I25" s="43">
        <v>4.0589999999999993</v>
      </c>
      <c r="J25" s="43">
        <v>4.0589999999999993</v>
      </c>
      <c r="K25" s="43">
        <v>4.0589999999999993</v>
      </c>
      <c r="L25" s="43">
        <v>4.0589999999999993</v>
      </c>
      <c r="M25" s="43">
        <v>4.0589999999999993</v>
      </c>
      <c r="N25" s="43">
        <v>4.0589999999999993</v>
      </c>
      <c r="O25" s="43">
        <v>4.0589999999999993</v>
      </c>
      <c r="P25" s="43">
        <v>4.0589999999999993</v>
      </c>
      <c r="Q25" s="43">
        <v>4.0589999999999993</v>
      </c>
      <c r="R25" s="43">
        <v>4.0589999999999993</v>
      </c>
      <c r="S25" s="43">
        <v>4.0589999999999993</v>
      </c>
      <c r="T25" s="43">
        <v>4.0589999999999993</v>
      </c>
      <c r="U25" s="43">
        <v>4.0589999999999993</v>
      </c>
      <c r="V25" s="43">
        <v>4.0589999999999993</v>
      </c>
      <c r="W25" s="43">
        <v>4.0589999999999993</v>
      </c>
      <c r="X25" s="43">
        <v>4.0589999999999993</v>
      </c>
      <c r="Y25" s="43">
        <v>4.0589999999999993</v>
      </c>
      <c r="Z25" s="16"/>
      <c r="AA25" s="18"/>
      <c r="AB25" s="18"/>
      <c r="AC25" s="18"/>
      <c r="AD25" s="18"/>
      <c r="AE25" s="18"/>
      <c r="AF25" s="18"/>
      <c r="AG25" s="18"/>
      <c r="AH25" s="18"/>
      <c r="AI25" s="18"/>
      <c r="AJ25" s="18"/>
      <c r="AK25" s="18"/>
      <c r="AL25" s="18"/>
      <c r="AM25" s="18"/>
      <c r="AN25" s="18"/>
      <c r="AO25" s="18"/>
    </row>
    <row r="26" spans="1:41" x14ac:dyDescent="0.2">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8"/>
      <c r="AB26" s="18"/>
      <c r="AC26" s="18"/>
      <c r="AD26" s="18"/>
      <c r="AE26" s="18"/>
      <c r="AF26" s="18"/>
      <c r="AG26" s="18"/>
      <c r="AH26" s="18"/>
      <c r="AI26" s="18"/>
      <c r="AJ26" s="18"/>
      <c r="AK26" s="18"/>
      <c r="AL26" s="18"/>
      <c r="AM26" s="18"/>
      <c r="AN26" s="18"/>
      <c r="AO26" s="18"/>
    </row>
    <row r="27" spans="1:41" x14ac:dyDescent="0.2">
      <c r="A27" s="16"/>
      <c r="B27" s="146" t="s">
        <v>669</v>
      </c>
      <c r="C27" s="16"/>
      <c r="D27" s="16"/>
      <c r="E27" s="16"/>
      <c r="F27" s="16"/>
      <c r="G27" s="16"/>
      <c r="H27" s="16"/>
      <c r="I27" s="16"/>
      <c r="J27" s="16"/>
      <c r="K27" s="16"/>
      <c r="L27" s="16"/>
      <c r="M27" s="16"/>
      <c r="N27" s="16"/>
      <c r="O27" s="16"/>
      <c r="P27" s="16"/>
      <c r="Q27" s="16"/>
      <c r="R27" s="16"/>
      <c r="S27" s="16"/>
      <c r="T27" s="16"/>
      <c r="U27" s="16"/>
      <c r="V27" s="16"/>
      <c r="W27" s="16"/>
      <c r="X27" s="16"/>
      <c r="Y27" s="16"/>
      <c r="Z27" s="16"/>
      <c r="AA27" s="18"/>
      <c r="AB27" s="18"/>
      <c r="AC27" s="18"/>
      <c r="AD27" s="18"/>
      <c r="AE27" s="18"/>
      <c r="AF27" s="18"/>
      <c r="AG27" s="18"/>
      <c r="AH27" s="18"/>
      <c r="AI27" s="18"/>
      <c r="AJ27" s="18"/>
      <c r="AK27" s="18"/>
      <c r="AL27" s="18"/>
      <c r="AM27" s="18"/>
      <c r="AN27" s="18"/>
      <c r="AO27" s="18"/>
    </row>
    <row r="28" spans="1:41" x14ac:dyDescent="0.2">
      <c r="A28" s="16"/>
      <c r="B28" s="146" t="s">
        <v>672</v>
      </c>
      <c r="C28" s="16"/>
      <c r="D28" s="16"/>
      <c r="E28" s="16"/>
      <c r="F28" s="16"/>
      <c r="G28" s="16"/>
      <c r="H28" s="16"/>
      <c r="I28" s="16"/>
      <c r="J28" s="16"/>
      <c r="K28" s="16"/>
      <c r="L28" s="16"/>
      <c r="M28" s="16"/>
      <c r="N28" s="16"/>
      <c r="O28" s="16"/>
      <c r="P28" s="16"/>
      <c r="Q28" s="16"/>
      <c r="R28" s="16"/>
      <c r="S28" s="16"/>
      <c r="T28" s="16"/>
      <c r="U28" s="16"/>
      <c r="V28" s="16"/>
      <c r="W28" s="16"/>
      <c r="X28" s="16"/>
      <c r="Y28" s="16"/>
      <c r="Z28" s="16"/>
      <c r="AA28" s="18"/>
      <c r="AB28" s="18"/>
      <c r="AC28" s="18"/>
      <c r="AD28" s="18"/>
      <c r="AE28" s="18"/>
      <c r="AF28" s="18"/>
      <c r="AG28" s="18"/>
      <c r="AH28" s="18"/>
      <c r="AI28" s="18"/>
      <c r="AJ28" s="18"/>
      <c r="AK28" s="18"/>
      <c r="AL28" s="18"/>
      <c r="AM28" s="18"/>
      <c r="AN28" s="18"/>
      <c r="AO28" s="18"/>
    </row>
    <row r="29" spans="1:41" ht="13.5" thickBot="1" x14ac:dyDescent="0.25">
      <c r="A29" s="16"/>
      <c r="B29" s="146"/>
      <c r="C29" s="16"/>
      <c r="D29" s="16"/>
      <c r="E29" s="16"/>
      <c r="F29" s="16"/>
      <c r="G29" s="16"/>
      <c r="H29" s="16"/>
      <c r="I29" s="16"/>
      <c r="J29" s="16"/>
      <c r="K29" s="16"/>
      <c r="L29" s="16"/>
      <c r="M29" s="16"/>
      <c r="N29" s="16"/>
      <c r="O29" s="16"/>
      <c r="P29" s="16"/>
      <c r="Q29" s="16"/>
      <c r="R29" s="16"/>
      <c r="S29" s="16"/>
      <c r="T29" s="16"/>
      <c r="U29" s="16"/>
      <c r="V29" s="16"/>
      <c r="W29" s="16"/>
      <c r="X29" s="16"/>
      <c r="Y29" s="16"/>
      <c r="Z29" s="16"/>
      <c r="AA29" s="18"/>
      <c r="AB29" s="18"/>
      <c r="AC29" s="18"/>
      <c r="AD29" s="18"/>
      <c r="AE29" s="18"/>
      <c r="AF29" s="18"/>
      <c r="AG29" s="18"/>
      <c r="AH29" s="18"/>
      <c r="AI29" s="18"/>
      <c r="AJ29" s="18"/>
      <c r="AK29" s="18"/>
      <c r="AL29" s="18"/>
      <c r="AM29" s="18"/>
      <c r="AN29" s="18"/>
      <c r="AO29" s="18"/>
    </row>
    <row r="30" spans="1:41" ht="33" customHeight="1" thickBot="1" x14ac:dyDescent="0.25">
      <c r="A30" s="16"/>
      <c r="B30" s="132" t="s">
        <v>670</v>
      </c>
      <c r="C30" s="132" t="s">
        <v>2</v>
      </c>
      <c r="D30" s="132" t="s">
        <v>3</v>
      </c>
      <c r="E30" s="132" t="s">
        <v>4</v>
      </c>
      <c r="F30" s="132" t="s">
        <v>5</v>
      </c>
      <c r="G30" s="132" t="s">
        <v>6</v>
      </c>
      <c r="H30" s="132" t="s">
        <v>7</v>
      </c>
      <c r="I30" s="132" t="s">
        <v>8</v>
      </c>
      <c r="J30" s="132" t="s">
        <v>9</v>
      </c>
      <c r="K30" s="132" t="s">
        <v>10</v>
      </c>
      <c r="L30" s="132" t="s">
        <v>11</v>
      </c>
      <c r="M30" s="132" t="s">
        <v>12</v>
      </c>
      <c r="N30" s="132" t="s">
        <v>0</v>
      </c>
      <c r="O30" s="132" t="s">
        <v>18</v>
      </c>
      <c r="P30" s="132" t="s">
        <v>19</v>
      </c>
      <c r="Q30" s="132" t="s">
        <v>20</v>
      </c>
      <c r="R30" s="132" t="s">
        <v>21</v>
      </c>
      <c r="S30" s="132" t="s">
        <v>22</v>
      </c>
      <c r="T30" s="132" t="s">
        <v>23</v>
      </c>
      <c r="U30" s="132" t="s">
        <v>24</v>
      </c>
      <c r="V30" s="132" t="s">
        <v>25</v>
      </c>
      <c r="W30" s="132" t="s">
        <v>26</v>
      </c>
      <c r="X30" s="132" t="s">
        <v>27</v>
      </c>
      <c r="Y30" s="132" t="s">
        <v>28</v>
      </c>
      <c r="Z30" s="16"/>
      <c r="AA30" s="18"/>
      <c r="AB30" s="18"/>
      <c r="AC30" s="18"/>
      <c r="AD30" s="18"/>
      <c r="AE30" s="18"/>
      <c r="AF30" s="18"/>
      <c r="AG30" s="18"/>
      <c r="AH30" s="18"/>
      <c r="AI30" s="18"/>
      <c r="AJ30" s="18"/>
      <c r="AK30" s="18"/>
      <c r="AL30" s="18"/>
      <c r="AM30" s="18"/>
      <c r="AN30" s="18"/>
      <c r="AO30" s="18"/>
    </row>
    <row r="31" spans="1:41" ht="15" thickBot="1" x14ac:dyDescent="0.25">
      <c r="A31" s="16"/>
      <c r="B31" s="134" t="s">
        <v>159</v>
      </c>
      <c r="C31" s="58">
        <v>0.53</v>
      </c>
      <c r="D31" s="58">
        <v>0.53</v>
      </c>
      <c r="E31" s="58">
        <v>0.53</v>
      </c>
      <c r="F31" s="58">
        <v>0.53</v>
      </c>
      <c r="G31" s="58">
        <v>0.53</v>
      </c>
      <c r="H31" s="58">
        <v>0.53</v>
      </c>
      <c r="I31" s="58">
        <v>0.53</v>
      </c>
      <c r="J31" s="58">
        <v>0.53</v>
      </c>
      <c r="K31" s="58">
        <v>0.53</v>
      </c>
      <c r="L31" s="58">
        <v>0.53</v>
      </c>
      <c r="M31" s="58">
        <v>0.53</v>
      </c>
      <c r="N31" s="58">
        <v>0.53</v>
      </c>
      <c r="O31" s="58">
        <v>0.53</v>
      </c>
      <c r="P31" s="58">
        <v>0.53</v>
      </c>
      <c r="Q31" s="58">
        <v>0.53</v>
      </c>
      <c r="R31" s="58">
        <v>0.53</v>
      </c>
      <c r="S31" s="58">
        <v>0.53</v>
      </c>
      <c r="T31" s="58">
        <v>0.53</v>
      </c>
      <c r="U31" s="58">
        <v>0.53</v>
      </c>
      <c r="V31" s="58">
        <v>0.53</v>
      </c>
      <c r="W31" s="58">
        <v>0.53</v>
      </c>
      <c r="X31" s="58">
        <v>0.53</v>
      </c>
      <c r="Y31" s="58">
        <v>0.53</v>
      </c>
      <c r="Z31" s="16"/>
      <c r="AA31" s="18"/>
      <c r="AB31" s="18"/>
      <c r="AC31" s="18"/>
      <c r="AD31" s="18"/>
      <c r="AE31" s="18"/>
      <c r="AF31" s="18"/>
      <c r="AG31" s="18"/>
      <c r="AH31" s="18"/>
      <c r="AI31" s="18"/>
      <c r="AJ31" s="18"/>
      <c r="AK31" s="18"/>
      <c r="AL31" s="18"/>
      <c r="AM31" s="18"/>
      <c r="AN31" s="18"/>
      <c r="AO31" s="18"/>
    </row>
    <row r="32" spans="1:41" x14ac:dyDescent="0.2">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8"/>
      <c r="AB32" s="18"/>
      <c r="AC32" s="18"/>
      <c r="AD32" s="18"/>
      <c r="AE32" s="18"/>
      <c r="AF32" s="18"/>
      <c r="AG32" s="18"/>
      <c r="AH32" s="18"/>
      <c r="AI32" s="18"/>
      <c r="AJ32" s="18"/>
      <c r="AK32" s="18"/>
      <c r="AL32" s="18"/>
      <c r="AM32" s="18"/>
      <c r="AN32" s="18"/>
      <c r="AO32" s="18"/>
    </row>
    <row r="33" spans="1:41" x14ac:dyDescent="0.2">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8"/>
      <c r="AB33" s="18"/>
      <c r="AC33" s="18"/>
      <c r="AD33" s="18"/>
      <c r="AE33" s="18"/>
      <c r="AF33" s="18"/>
      <c r="AG33" s="18"/>
      <c r="AH33" s="18"/>
      <c r="AI33" s="18"/>
      <c r="AJ33" s="18"/>
      <c r="AK33" s="18"/>
      <c r="AL33" s="18"/>
      <c r="AM33" s="18"/>
      <c r="AN33" s="18"/>
      <c r="AO33" s="18"/>
    </row>
    <row r="34" spans="1:41" s="18" customFormat="1" x14ac:dyDescent="0.2"/>
    <row r="35" spans="1:41" s="18" customFormat="1" x14ac:dyDescent="0.2"/>
    <row r="36" spans="1:41" s="18" customFormat="1" x14ac:dyDescent="0.2"/>
    <row r="37" spans="1:41" s="18" customFormat="1" x14ac:dyDescent="0.2"/>
    <row r="38" spans="1:41" s="18" customFormat="1" x14ac:dyDescent="0.2"/>
    <row r="39" spans="1:41" s="18" customFormat="1" x14ac:dyDescent="0.2"/>
    <row r="40" spans="1:41" s="18" customFormat="1" x14ac:dyDescent="0.2"/>
    <row r="41" spans="1:41" s="18" customFormat="1" x14ac:dyDescent="0.2"/>
    <row r="42" spans="1:41" s="18" customFormat="1" x14ac:dyDescent="0.2"/>
    <row r="43" spans="1:41" s="18" customFormat="1" x14ac:dyDescent="0.2"/>
    <row r="44" spans="1:41" s="18" customFormat="1" x14ac:dyDescent="0.2"/>
    <row r="45" spans="1:41" s="18" customFormat="1" x14ac:dyDescent="0.2"/>
    <row r="46" spans="1:41" s="18" customFormat="1" x14ac:dyDescent="0.2"/>
    <row r="47" spans="1:41" s="18" customFormat="1" x14ac:dyDescent="0.2"/>
    <row r="48" spans="1:41" s="18" customFormat="1" x14ac:dyDescent="0.2"/>
    <row r="49" s="18" customFormat="1" x14ac:dyDescent="0.2"/>
    <row r="50" s="18" customFormat="1" x14ac:dyDescent="0.2"/>
    <row r="51" s="18" customFormat="1" x14ac:dyDescent="0.2"/>
    <row r="52" s="18" customFormat="1" x14ac:dyDescent="0.2"/>
    <row r="53" s="18" customFormat="1" x14ac:dyDescent="0.2"/>
    <row r="54" s="18" customFormat="1" x14ac:dyDescent="0.2"/>
    <row r="55" s="18" customFormat="1" x14ac:dyDescent="0.2"/>
    <row r="56" s="18" customFormat="1" x14ac:dyDescent="0.2"/>
    <row r="57" s="18" customFormat="1" x14ac:dyDescent="0.2"/>
    <row r="58" s="18" customFormat="1" x14ac:dyDescent="0.2"/>
    <row r="59" s="18" customFormat="1" x14ac:dyDescent="0.2"/>
    <row r="60" s="18" customFormat="1" x14ac:dyDescent="0.2"/>
    <row r="61" s="18" customFormat="1" x14ac:dyDescent="0.2"/>
    <row r="62" s="18" customFormat="1" x14ac:dyDescent="0.2"/>
    <row r="63" s="18" customFormat="1" x14ac:dyDescent="0.2"/>
    <row r="64" s="18" customFormat="1" x14ac:dyDescent="0.2"/>
    <row r="65" s="18" customFormat="1" x14ac:dyDescent="0.2"/>
    <row r="66" s="18" customFormat="1" x14ac:dyDescent="0.2"/>
    <row r="67" s="18" customFormat="1" x14ac:dyDescent="0.2"/>
    <row r="68" s="18" customFormat="1" x14ac:dyDescent="0.2"/>
    <row r="69" s="18" customFormat="1" x14ac:dyDescent="0.2"/>
    <row r="70" s="18" customFormat="1" x14ac:dyDescent="0.2"/>
    <row r="71" s="18" customFormat="1" x14ac:dyDescent="0.2"/>
    <row r="72" s="18" customFormat="1" x14ac:dyDescent="0.2"/>
    <row r="73" s="18" customFormat="1" x14ac:dyDescent="0.2"/>
    <row r="74" s="18" customFormat="1" x14ac:dyDescent="0.2"/>
    <row r="75" s="18" customFormat="1" x14ac:dyDescent="0.2"/>
  </sheetData>
  <mergeCells count="1">
    <mergeCell ref="B3:F3"/>
  </mergeCells>
  <hyperlinks>
    <hyperlink ref="B1" location="'Assumptions Summary'!A1" display="Go to Assumptions Summary" xr:uid="{8BE6520B-8237-4427-B5AD-351ED64F18EE}"/>
  </hyperlinks>
  <pageMargins left="0.7" right="0.7" top="0.75" bottom="0.75" header="0.3" footer="0.3"/>
  <pageSetup paperSize="9" orientation="landscape"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2" tint="0.79998168889431442"/>
  </sheetPr>
  <dimension ref="A1:XFD145"/>
  <sheetViews>
    <sheetView zoomScaleNormal="100" workbookViewId="0"/>
  </sheetViews>
  <sheetFormatPr defaultColWidth="9" defaultRowHeight="12.75" x14ac:dyDescent="0.2"/>
  <cols>
    <col min="1" max="1" width="3.625" style="18" customWidth="1"/>
    <col min="2" max="2" width="22.5" style="18" customWidth="1"/>
    <col min="3" max="24" width="7.625" style="18" customWidth="1"/>
    <col min="25" max="25" width="3.125" style="18" customWidth="1"/>
    <col min="26" max="16384" width="9" style="18"/>
  </cols>
  <sheetData>
    <row r="1" spans="1:28" ht="15" x14ac:dyDescent="0.25">
      <c r="A1" s="152"/>
      <c r="B1" s="292" t="s">
        <v>1127</v>
      </c>
      <c r="C1" s="16"/>
      <c r="D1" s="16"/>
      <c r="E1" s="16"/>
      <c r="F1" s="16"/>
      <c r="G1" s="16"/>
      <c r="H1" s="16"/>
      <c r="I1" s="16"/>
      <c r="J1" s="16"/>
      <c r="K1" s="16"/>
      <c r="L1" s="16"/>
      <c r="M1" s="16"/>
      <c r="N1" s="16"/>
      <c r="O1" s="16"/>
      <c r="P1" s="16"/>
      <c r="Q1" s="16"/>
      <c r="R1" s="16"/>
      <c r="S1" s="16"/>
      <c r="T1" s="16"/>
      <c r="U1" s="16"/>
      <c r="V1" s="16"/>
      <c r="W1" s="16"/>
      <c r="X1" s="16"/>
      <c r="Y1" s="16"/>
    </row>
    <row r="2" spans="1:28" ht="20.25" thickBot="1" x14ac:dyDescent="0.35">
      <c r="A2" s="16"/>
      <c r="B2" s="164" t="s">
        <v>722</v>
      </c>
      <c r="C2" s="164"/>
      <c r="D2" s="16"/>
      <c r="E2" s="16"/>
      <c r="F2" s="16"/>
      <c r="G2" s="16"/>
      <c r="H2" s="16"/>
      <c r="I2" s="16"/>
      <c r="J2" s="16"/>
      <c r="K2" s="16"/>
      <c r="L2" s="16"/>
      <c r="M2" s="16"/>
      <c r="N2" s="16"/>
      <c r="O2" s="16"/>
      <c r="P2" s="16"/>
      <c r="Q2" s="16"/>
      <c r="R2" s="16"/>
      <c r="S2" s="16"/>
      <c r="T2" s="16"/>
      <c r="U2" s="16"/>
      <c r="V2" s="16"/>
      <c r="W2" s="16"/>
      <c r="X2" s="16"/>
      <c r="Y2" s="16"/>
    </row>
    <row r="3" spans="1:28" ht="13.5" thickTop="1" x14ac:dyDescent="0.2">
      <c r="A3" s="16"/>
      <c r="B3" s="183" t="s">
        <v>563</v>
      </c>
      <c r="C3" s="16"/>
      <c r="D3" s="16"/>
      <c r="E3" s="16"/>
      <c r="F3" s="16"/>
      <c r="G3" s="16"/>
      <c r="H3" s="16"/>
      <c r="I3" s="16"/>
      <c r="J3" s="16"/>
      <c r="K3" s="16"/>
      <c r="L3" s="16"/>
      <c r="M3" s="16"/>
      <c r="N3" s="16"/>
      <c r="O3" s="16"/>
      <c r="P3" s="16"/>
      <c r="Q3" s="16"/>
      <c r="R3" s="16"/>
      <c r="S3" s="16"/>
      <c r="T3" s="16"/>
      <c r="U3" s="16"/>
      <c r="V3" s="16"/>
      <c r="W3" s="16"/>
      <c r="X3" s="16"/>
      <c r="Y3" s="16"/>
    </row>
    <row r="4" spans="1:28" x14ac:dyDescent="0.2">
      <c r="A4" s="16"/>
      <c r="B4" s="372" t="s">
        <v>1118</v>
      </c>
      <c r="C4" s="16"/>
      <c r="D4" s="16"/>
      <c r="E4" s="16"/>
      <c r="F4" s="16"/>
      <c r="G4" s="16"/>
      <c r="H4" s="16"/>
      <c r="I4" s="16"/>
      <c r="J4" s="16"/>
      <c r="K4" s="16"/>
      <c r="L4" s="16"/>
      <c r="M4" s="16"/>
      <c r="N4" s="16"/>
      <c r="O4" s="16"/>
      <c r="P4" s="16"/>
      <c r="Q4" s="16"/>
      <c r="R4" s="16"/>
      <c r="S4" s="16"/>
      <c r="T4" s="16"/>
      <c r="U4" s="16"/>
      <c r="V4" s="16"/>
      <c r="W4" s="16"/>
      <c r="X4" s="16"/>
      <c r="Y4" s="16"/>
    </row>
    <row r="5" spans="1:28" ht="27" x14ac:dyDescent="0.2">
      <c r="A5" s="16"/>
      <c r="B5" s="16"/>
      <c r="C5" s="16"/>
      <c r="D5" s="16"/>
      <c r="E5" s="16"/>
      <c r="F5" s="16"/>
      <c r="G5" s="16"/>
      <c r="H5" s="16"/>
      <c r="I5" s="16"/>
      <c r="J5" s="16"/>
      <c r="K5" s="16"/>
      <c r="L5" s="16"/>
      <c r="M5" s="16"/>
      <c r="N5" s="16"/>
      <c r="O5" s="16"/>
      <c r="P5" s="16"/>
      <c r="Q5" s="16"/>
      <c r="R5" s="16"/>
      <c r="S5" s="16"/>
      <c r="T5" s="16"/>
      <c r="U5" s="16"/>
      <c r="V5" s="16"/>
      <c r="W5" s="16"/>
      <c r="X5" s="16"/>
      <c r="Y5" s="16"/>
      <c r="AB5" s="260"/>
    </row>
    <row r="6" spans="1:28" ht="17.25" thickBot="1" x14ac:dyDescent="0.3">
      <c r="A6" s="16"/>
      <c r="B6" s="136" t="s">
        <v>177</v>
      </c>
      <c r="C6" s="16"/>
      <c r="D6" s="16"/>
      <c r="E6" s="16"/>
      <c r="F6" s="16"/>
      <c r="G6" s="16"/>
      <c r="H6" s="16"/>
      <c r="I6" s="16"/>
      <c r="J6" s="16"/>
      <c r="K6" s="16"/>
      <c r="L6" s="16"/>
      <c r="M6" s="16"/>
      <c r="N6" s="16"/>
      <c r="O6" s="16"/>
      <c r="P6" s="16"/>
      <c r="Q6" s="16"/>
      <c r="R6" s="16"/>
      <c r="S6" s="16"/>
      <c r="T6" s="16"/>
      <c r="U6" s="16"/>
      <c r="V6" s="16"/>
      <c r="W6" s="16"/>
      <c r="X6" s="16"/>
      <c r="Y6" s="16"/>
    </row>
    <row r="7" spans="1:28" ht="33" customHeight="1" thickTop="1" thickBot="1" x14ac:dyDescent="0.25">
      <c r="A7" s="16"/>
      <c r="B7" s="132" t="s">
        <v>17</v>
      </c>
      <c r="C7" s="132" t="s">
        <v>2</v>
      </c>
      <c r="D7" s="132" t="s">
        <v>3</v>
      </c>
      <c r="E7" s="132" t="s">
        <v>4</v>
      </c>
      <c r="F7" s="132" t="s">
        <v>5</v>
      </c>
      <c r="G7" s="132" t="s">
        <v>6</v>
      </c>
      <c r="H7" s="132" t="s">
        <v>7</v>
      </c>
      <c r="I7" s="132" t="s">
        <v>8</v>
      </c>
      <c r="J7" s="132" t="s">
        <v>9</v>
      </c>
      <c r="K7" s="132" t="s">
        <v>10</v>
      </c>
      <c r="L7" s="132" t="s">
        <v>11</v>
      </c>
      <c r="M7" s="132" t="s">
        <v>12</v>
      </c>
      <c r="N7" s="132" t="s">
        <v>0</v>
      </c>
      <c r="O7" s="132" t="s">
        <v>18</v>
      </c>
      <c r="P7" s="132" t="s">
        <v>19</v>
      </c>
      <c r="Q7" s="132" t="s">
        <v>20</v>
      </c>
      <c r="R7" s="132" t="s">
        <v>21</v>
      </c>
      <c r="S7" s="132" t="s">
        <v>22</v>
      </c>
      <c r="T7" s="132" t="s">
        <v>23</v>
      </c>
      <c r="U7" s="132" t="s">
        <v>24</v>
      </c>
      <c r="V7" s="132" t="s">
        <v>25</v>
      </c>
      <c r="W7" s="132" t="s">
        <v>26</v>
      </c>
      <c r="X7" s="132" t="s">
        <v>27</v>
      </c>
      <c r="Y7" s="16"/>
    </row>
    <row r="8" spans="1:28" ht="15" thickBot="1" x14ac:dyDescent="0.25">
      <c r="A8" s="16"/>
      <c r="B8" s="134" t="s">
        <v>115</v>
      </c>
      <c r="C8" s="58">
        <v>9.6185974025974019</v>
      </c>
      <c r="D8" s="58">
        <v>10.006371621621621</v>
      </c>
      <c r="E8" s="58">
        <v>9.4749606627175122</v>
      </c>
      <c r="F8" s="58">
        <v>8.984068207762558</v>
      </c>
      <c r="G8" s="58">
        <v>9.5156763497652577</v>
      </c>
      <c r="H8" s="58">
        <v>9.6557746478873234</v>
      </c>
      <c r="I8" s="58">
        <v>9.5188732394366191</v>
      </c>
      <c r="J8" s="58">
        <v>10.049366197183099</v>
      </c>
      <c r="K8" s="58">
        <v>10.566443661971832</v>
      </c>
      <c r="L8" s="58">
        <v>10.781338028169014</v>
      </c>
      <c r="M8" s="58">
        <v>11.178345070422536</v>
      </c>
      <c r="N8" s="58">
        <v>11.477887323943662</v>
      </c>
      <c r="O8" s="58">
        <v>11.920422535211269</v>
      </c>
      <c r="P8" s="58">
        <v>12.316197183098591</v>
      </c>
      <c r="Q8" s="58">
        <v>12.208450704225353</v>
      </c>
      <c r="R8" s="58">
        <v>12.128873239436622</v>
      </c>
      <c r="S8" s="58">
        <v>12.042253521126762</v>
      </c>
      <c r="T8" s="58">
        <v>11.940140845070424</v>
      </c>
      <c r="U8" s="58">
        <v>11.953521126760563</v>
      </c>
      <c r="V8" s="58">
        <v>12.023943661971831</v>
      </c>
      <c r="W8" s="58">
        <v>12.019014084507042</v>
      </c>
      <c r="X8" s="58">
        <v>12</v>
      </c>
      <c r="Y8" s="16"/>
    </row>
    <row r="9" spans="1:28" ht="15" thickBot="1" x14ac:dyDescent="0.25">
      <c r="A9" s="16"/>
      <c r="B9" s="134" t="s">
        <v>104</v>
      </c>
      <c r="C9" s="43">
        <v>9.0285974025974021</v>
      </c>
      <c r="D9" s="43">
        <v>9.4163716216216216</v>
      </c>
      <c r="E9" s="43">
        <v>8.8849606627175124</v>
      </c>
      <c r="F9" s="43">
        <v>8.3940682077625581</v>
      </c>
      <c r="G9" s="43">
        <v>8.9256763497652578</v>
      </c>
      <c r="H9" s="43">
        <v>9.0657746478873236</v>
      </c>
      <c r="I9" s="43">
        <v>8.9288732394366193</v>
      </c>
      <c r="J9" s="43">
        <v>9.4593661971830993</v>
      </c>
      <c r="K9" s="43">
        <v>9.9764436619718317</v>
      </c>
      <c r="L9" s="43">
        <v>10.191338028169014</v>
      </c>
      <c r="M9" s="43">
        <v>10.588345070422534</v>
      </c>
      <c r="N9" s="43">
        <v>10.88788732394366</v>
      </c>
      <c r="O9" s="43">
        <v>11.330422535211268</v>
      </c>
      <c r="P9" s="43">
        <v>11.726197183098591</v>
      </c>
      <c r="Q9" s="43">
        <v>11.618450704225351</v>
      </c>
      <c r="R9" s="43">
        <v>11.53887323943662</v>
      </c>
      <c r="S9" s="43">
        <v>11.452253521126762</v>
      </c>
      <c r="T9" s="43">
        <v>11.350140845070422</v>
      </c>
      <c r="U9" s="43">
        <v>11.363521126760563</v>
      </c>
      <c r="V9" s="43">
        <v>11.433943661971831</v>
      </c>
      <c r="W9" s="43">
        <v>11.429014084507042</v>
      </c>
      <c r="X9" s="43">
        <v>11.41</v>
      </c>
      <c r="Y9" s="16"/>
    </row>
    <row r="10" spans="1:28" ht="15" thickBot="1" x14ac:dyDescent="0.25">
      <c r="A10" s="16"/>
      <c r="B10" s="134" t="s">
        <v>131</v>
      </c>
      <c r="C10" s="58">
        <v>10.568597402597401</v>
      </c>
      <c r="D10" s="58">
        <v>10.956371621621621</v>
      </c>
      <c r="E10" s="58">
        <v>10.424960662717512</v>
      </c>
      <c r="F10" s="58">
        <v>9.9340682077625573</v>
      </c>
      <c r="G10" s="58">
        <v>10.465676349765261</v>
      </c>
      <c r="H10" s="58">
        <v>10.605774647887324</v>
      </c>
      <c r="I10" s="58">
        <v>10.468873239436618</v>
      </c>
      <c r="J10" s="58">
        <v>10.999366197183098</v>
      </c>
      <c r="K10" s="58">
        <v>11.516443661971831</v>
      </c>
      <c r="L10" s="58">
        <v>11.731338028169015</v>
      </c>
      <c r="M10" s="58">
        <v>12.128345070422537</v>
      </c>
      <c r="N10" s="58">
        <v>12.427887323943663</v>
      </c>
      <c r="O10" s="58">
        <v>12.870422535211269</v>
      </c>
      <c r="P10" s="58">
        <v>13.266197183098592</v>
      </c>
      <c r="Q10" s="58">
        <v>13.158450704225354</v>
      </c>
      <c r="R10" s="58">
        <v>13.078873239436621</v>
      </c>
      <c r="S10" s="58">
        <v>12.992253521126761</v>
      </c>
      <c r="T10" s="58">
        <v>12.890140845070423</v>
      </c>
      <c r="U10" s="58">
        <v>12.903521126760564</v>
      </c>
      <c r="V10" s="58">
        <v>12.973943661971832</v>
      </c>
      <c r="W10" s="58">
        <v>12.969014084507043</v>
      </c>
      <c r="X10" s="58">
        <v>12.95</v>
      </c>
      <c r="Y10" s="16"/>
    </row>
    <row r="11" spans="1:28" ht="15" thickBot="1" x14ac:dyDescent="0.25">
      <c r="A11" s="16"/>
      <c r="B11" s="134" t="s">
        <v>105</v>
      </c>
      <c r="C11" s="43">
        <v>9.0285974025974021</v>
      </c>
      <c r="D11" s="43">
        <v>9.4163716216216216</v>
      </c>
      <c r="E11" s="43">
        <v>8.8849606627175124</v>
      </c>
      <c r="F11" s="43">
        <v>8.3940682077625581</v>
      </c>
      <c r="G11" s="43">
        <v>8.9256763497652578</v>
      </c>
      <c r="H11" s="43">
        <v>9.0657746478873236</v>
      </c>
      <c r="I11" s="43">
        <v>8.9288732394366193</v>
      </c>
      <c r="J11" s="43">
        <v>9.4593661971830993</v>
      </c>
      <c r="K11" s="43">
        <v>9.9764436619718317</v>
      </c>
      <c r="L11" s="43">
        <v>10.191338028169014</v>
      </c>
      <c r="M11" s="43">
        <v>10.588345070422534</v>
      </c>
      <c r="N11" s="43">
        <v>10.88788732394366</v>
      </c>
      <c r="O11" s="43">
        <v>11.330422535211268</v>
      </c>
      <c r="P11" s="43">
        <v>11.726197183098591</v>
      </c>
      <c r="Q11" s="43">
        <v>11.618450704225351</v>
      </c>
      <c r="R11" s="43">
        <v>11.53887323943662</v>
      </c>
      <c r="S11" s="43">
        <v>11.452253521126762</v>
      </c>
      <c r="T11" s="43">
        <v>11.350140845070422</v>
      </c>
      <c r="U11" s="43">
        <v>11.363521126760563</v>
      </c>
      <c r="V11" s="43">
        <v>11.433943661971831</v>
      </c>
      <c r="W11" s="43">
        <v>11.429014084507042</v>
      </c>
      <c r="X11" s="43">
        <v>11.41</v>
      </c>
      <c r="Y11" s="16"/>
    </row>
    <row r="12" spans="1:28" ht="15" thickBot="1" x14ac:dyDescent="0.25">
      <c r="A12" s="16"/>
      <c r="B12" s="134" t="s">
        <v>171</v>
      </c>
      <c r="C12" s="58">
        <v>9.0285974025974021</v>
      </c>
      <c r="D12" s="58">
        <v>9.4163716216216216</v>
      </c>
      <c r="E12" s="58">
        <v>8.8849606627175124</v>
      </c>
      <c r="F12" s="58">
        <v>8.3940682077625581</v>
      </c>
      <c r="G12" s="58">
        <v>8.9256763497652578</v>
      </c>
      <c r="H12" s="58">
        <v>9.0657746478873236</v>
      </c>
      <c r="I12" s="58">
        <v>8.9288732394366193</v>
      </c>
      <c r="J12" s="58">
        <v>9.4593661971830993</v>
      </c>
      <c r="K12" s="58">
        <v>9.9764436619718317</v>
      </c>
      <c r="L12" s="58">
        <v>10.191338028169014</v>
      </c>
      <c r="M12" s="58">
        <v>10.588345070422534</v>
      </c>
      <c r="N12" s="58">
        <v>10.88788732394366</v>
      </c>
      <c r="O12" s="58">
        <v>11.330422535211268</v>
      </c>
      <c r="P12" s="58">
        <v>11.726197183098591</v>
      </c>
      <c r="Q12" s="58">
        <v>11.618450704225351</v>
      </c>
      <c r="R12" s="58">
        <v>11.53887323943662</v>
      </c>
      <c r="S12" s="58">
        <v>11.452253521126762</v>
      </c>
      <c r="T12" s="58">
        <v>11.350140845070422</v>
      </c>
      <c r="U12" s="58">
        <v>11.363521126760563</v>
      </c>
      <c r="V12" s="58">
        <v>11.433943661971831</v>
      </c>
      <c r="W12" s="58">
        <v>11.429014084507042</v>
      </c>
      <c r="X12" s="58">
        <v>11.41</v>
      </c>
      <c r="Y12" s="16"/>
    </row>
    <row r="13" spans="1:28" ht="15" thickBot="1" x14ac:dyDescent="0.25">
      <c r="A13" s="16"/>
      <c r="B13" s="134" t="s">
        <v>100</v>
      </c>
      <c r="C13" s="43">
        <v>10.138597402597401</v>
      </c>
      <c r="D13" s="43">
        <v>10.526371621621623</v>
      </c>
      <c r="E13" s="43">
        <v>9.9949606627175136</v>
      </c>
      <c r="F13" s="43">
        <v>9.5040682077625576</v>
      </c>
      <c r="G13" s="43">
        <v>10.035676349765259</v>
      </c>
      <c r="H13" s="43">
        <v>10.175774647887325</v>
      </c>
      <c r="I13" s="43">
        <v>10.03887323943662</v>
      </c>
      <c r="J13" s="43">
        <v>10.569366197183101</v>
      </c>
      <c r="K13" s="43">
        <v>11.086443661971833</v>
      </c>
      <c r="L13" s="43">
        <v>11.301338028169015</v>
      </c>
      <c r="M13" s="43">
        <v>11.698345070422535</v>
      </c>
      <c r="N13" s="43">
        <v>11.997887323943662</v>
      </c>
      <c r="O13" s="43">
        <v>12.440422535211269</v>
      </c>
      <c r="P13" s="43">
        <v>12.836197183098593</v>
      </c>
      <c r="Q13" s="43">
        <v>12.728450704225352</v>
      </c>
      <c r="R13" s="43">
        <v>12.648873239436622</v>
      </c>
      <c r="S13" s="43">
        <v>12.562253521126763</v>
      </c>
      <c r="T13" s="43">
        <v>12.460140845070423</v>
      </c>
      <c r="U13" s="43">
        <v>12.473521126760565</v>
      </c>
      <c r="V13" s="43">
        <v>12.543943661971833</v>
      </c>
      <c r="W13" s="43">
        <v>12.539014084507043</v>
      </c>
      <c r="X13" s="43">
        <v>12.520000000000001</v>
      </c>
      <c r="Y13" s="16"/>
    </row>
    <row r="14" spans="1:28" ht="15" thickBot="1" x14ac:dyDescent="0.25">
      <c r="A14" s="16"/>
      <c r="B14" s="134" t="s">
        <v>106</v>
      </c>
      <c r="C14" s="58">
        <v>9.3285974025974028</v>
      </c>
      <c r="D14" s="58">
        <v>9.7163716216216223</v>
      </c>
      <c r="E14" s="58">
        <v>9.1849606627175131</v>
      </c>
      <c r="F14" s="58">
        <v>8.6940682077625571</v>
      </c>
      <c r="G14" s="58">
        <v>9.2256763497652585</v>
      </c>
      <c r="H14" s="58">
        <v>9.3657746478873243</v>
      </c>
      <c r="I14" s="58">
        <v>9.22887323943662</v>
      </c>
      <c r="J14" s="58">
        <v>9.7593661971831001</v>
      </c>
      <c r="K14" s="58">
        <v>10.276443661971832</v>
      </c>
      <c r="L14" s="58">
        <v>10.491338028169015</v>
      </c>
      <c r="M14" s="58">
        <v>10.888345070422535</v>
      </c>
      <c r="N14" s="58">
        <v>11.187887323943661</v>
      </c>
      <c r="O14" s="58">
        <v>11.630422535211268</v>
      </c>
      <c r="P14" s="58">
        <v>12.026197183098592</v>
      </c>
      <c r="Q14" s="58">
        <v>11.918450704225352</v>
      </c>
      <c r="R14" s="58">
        <v>11.838873239436621</v>
      </c>
      <c r="S14" s="58">
        <v>11.752253521126763</v>
      </c>
      <c r="T14" s="58">
        <v>11.650140845070423</v>
      </c>
      <c r="U14" s="58">
        <v>11.663521126760564</v>
      </c>
      <c r="V14" s="58">
        <v>11.733943661971832</v>
      </c>
      <c r="W14" s="58">
        <v>11.729014084507043</v>
      </c>
      <c r="X14" s="58">
        <v>11.71</v>
      </c>
      <c r="Y14" s="16"/>
    </row>
    <row r="15" spans="1:28" ht="15" thickBot="1" x14ac:dyDescent="0.25">
      <c r="A15" s="16"/>
      <c r="B15" s="134" t="s">
        <v>107</v>
      </c>
      <c r="C15" s="43">
        <v>8.8285974025974028</v>
      </c>
      <c r="D15" s="43">
        <v>9.2163716216216223</v>
      </c>
      <c r="E15" s="43">
        <v>8.6849606627175131</v>
      </c>
      <c r="F15" s="43">
        <v>8.1940682077625571</v>
      </c>
      <c r="G15" s="43">
        <v>8.7256763497652585</v>
      </c>
      <c r="H15" s="43">
        <v>8.8657746478873243</v>
      </c>
      <c r="I15" s="43">
        <v>8.72887323943662</v>
      </c>
      <c r="J15" s="43">
        <v>9.2593661971831001</v>
      </c>
      <c r="K15" s="43">
        <v>9.7764436619718325</v>
      </c>
      <c r="L15" s="43">
        <v>9.9913380281690145</v>
      </c>
      <c r="M15" s="43">
        <v>10.388345070422535</v>
      </c>
      <c r="N15" s="43">
        <v>10.687887323943661</v>
      </c>
      <c r="O15" s="43">
        <v>11.130422535211268</v>
      </c>
      <c r="P15" s="43">
        <v>11.526197183098592</v>
      </c>
      <c r="Q15" s="43">
        <v>11.418450704225352</v>
      </c>
      <c r="R15" s="43">
        <v>11.338873239436621</v>
      </c>
      <c r="S15" s="43">
        <v>11.252253521126763</v>
      </c>
      <c r="T15" s="43">
        <v>11.150140845070423</v>
      </c>
      <c r="U15" s="43">
        <v>11.163521126760564</v>
      </c>
      <c r="V15" s="43">
        <v>11.233943661971832</v>
      </c>
      <c r="W15" s="43">
        <v>11.229014084507043</v>
      </c>
      <c r="X15" s="43">
        <v>11.21</v>
      </c>
      <c r="Y15" s="16"/>
    </row>
    <row r="16" spans="1:28" ht="15" thickBot="1" x14ac:dyDescent="0.25">
      <c r="A16" s="16"/>
      <c r="B16" s="134" t="s">
        <v>123</v>
      </c>
      <c r="C16" s="58">
        <v>9.7985974025974016</v>
      </c>
      <c r="D16" s="58">
        <v>10.186371621621621</v>
      </c>
      <c r="E16" s="58">
        <v>9.654960662717512</v>
      </c>
      <c r="F16" s="58">
        <v>9.1640682077625577</v>
      </c>
      <c r="G16" s="58">
        <v>9.6956763497652574</v>
      </c>
      <c r="H16" s="58">
        <v>9.8357746478873231</v>
      </c>
      <c r="I16" s="58">
        <v>9.6988732394366188</v>
      </c>
      <c r="J16" s="58">
        <v>10.229366197183099</v>
      </c>
      <c r="K16" s="58">
        <v>10.746443661971831</v>
      </c>
      <c r="L16" s="58">
        <v>10.961338028169013</v>
      </c>
      <c r="M16" s="58">
        <v>11.358345070422535</v>
      </c>
      <c r="N16" s="58">
        <v>11.657887323943662</v>
      </c>
      <c r="O16" s="58">
        <v>12.100422535211269</v>
      </c>
      <c r="P16" s="58">
        <v>12.496197183098591</v>
      </c>
      <c r="Q16" s="58">
        <v>12.388450704225352</v>
      </c>
      <c r="R16" s="58">
        <v>12.308873239436622</v>
      </c>
      <c r="S16" s="58">
        <v>12.222253521126762</v>
      </c>
      <c r="T16" s="58">
        <v>12.120140845070424</v>
      </c>
      <c r="U16" s="58">
        <v>12.133521126760563</v>
      </c>
      <c r="V16" s="58">
        <v>12.203943661971831</v>
      </c>
      <c r="W16" s="58">
        <v>12.199014084507041</v>
      </c>
      <c r="X16" s="58">
        <v>12.18</v>
      </c>
      <c r="Y16" s="16"/>
    </row>
    <row r="17" spans="1:25" ht="15" thickBot="1" x14ac:dyDescent="0.25">
      <c r="A17" s="16"/>
      <c r="B17" s="134" t="s">
        <v>172</v>
      </c>
      <c r="C17" s="43">
        <v>9.7985974025974016</v>
      </c>
      <c r="D17" s="43">
        <v>10.186371621621621</v>
      </c>
      <c r="E17" s="43">
        <v>9.654960662717512</v>
      </c>
      <c r="F17" s="43">
        <v>9.1640682077625577</v>
      </c>
      <c r="G17" s="43">
        <v>9.6956763497652574</v>
      </c>
      <c r="H17" s="43">
        <v>9.8357746478873231</v>
      </c>
      <c r="I17" s="43">
        <v>9.6988732394366188</v>
      </c>
      <c r="J17" s="43">
        <v>10.229366197183099</v>
      </c>
      <c r="K17" s="43">
        <v>10.746443661971831</v>
      </c>
      <c r="L17" s="43">
        <v>10.961338028169013</v>
      </c>
      <c r="M17" s="43">
        <v>11.358345070422535</v>
      </c>
      <c r="N17" s="43">
        <v>11.657887323943662</v>
      </c>
      <c r="O17" s="43">
        <v>12.100422535211269</v>
      </c>
      <c r="P17" s="43">
        <v>12.496197183098591</v>
      </c>
      <c r="Q17" s="43">
        <v>12.388450704225352</v>
      </c>
      <c r="R17" s="43">
        <v>12.308873239436622</v>
      </c>
      <c r="S17" s="43">
        <v>12.222253521126762</v>
      </c>
      <c r="T17" s="43">
        <v>12.120140845070424</v>
      </c>
      <c r="U17" s="43">
        <v>12.133521126760563</v>
      </c>
      <c r="V17" s="43">
        <v>12.203943661971831</v>
      </c>
      <c r="W17" s="43">
        <v>12.199014084507041</v>
      </c>
      <c r="X17" s="43">
        <v>12.18</v>
      </c>
      <c r="Y17" s="16"/>
    </row>
    <row r="18" spans="1:25" ht="15" thickBot="1" x14ac:dyDescent="0.25">
      <c r="A18" s="16"/>
      <c r="B18" s="134" t="s">
        <v>173</v>
      </c>
      <c r="C18" s="58">
        <v>9.1185974025974019</v>
      </c>
      <c r="D18" s="58">
        <v>9.5063716216216214</v>
      </c>
      <c r="E18" s="58">
        <v>8.9749606627175122</v>
      </c>
      <c r="F18" s="58">
        <v>8.484068207762558</v>
      </c>
      <c r="G18" s="58">
        <v>9.0156763497652577</v>
      </c>
      <c r="H18" s="58">
        <v>9.1557746478873234</v>
      </c>
      <c r="I18" s="58">
        <v>9.0188732394366191</v>
      </c>
      <c r="J18" s="58">
        <v>9.5493661971830992</v>
      </c>
      <c r="K18" s="58">
        <v>10.066443661971832</v>
      </c>
      <c r="L18" s="58">
        <v>10.281338028169014</v>
      </c>
      <c r="M18" s="58">
        <v>10.678345070422536</v>
      </c>
      <c r="N18" s="58">
        <v>10.977887323943662</v>
      </c>
      <c r="O18" s="58">
        <v>11.420422535211269</v>
      </c>
      <c r="P18" s="58">
        <v>11.816197183098591</v>
      </c>
      <c r="Q18" s="58">
        <v>11.708450704225353</v>
      </c>
      <c r="R18" s="58">
        <v>11.628873239436622</v>
      </c>
      <c r="S18" s="58">
        <v>11.542253521126762</v>
      </c>
      <c r="T18" s="58">
        <v>11.440140845070424</v>
      </c>
      <c r="U18" s="58">
        <v>11.453521126760563</v>
      </c>
      <c r="V18" s="58">
        <v>11.523943661971831</v>
      </c>
      <c r="W18" s="58">
        <v>11.519014084507042</v>
      </c>
      <c r="X18" s="58">
        <v>11.5</v>
      </c>
      <c r="Y18" s="16"/>
    </row>
    <row r="19" spans="1:25" ht="15" thickBot="1" x14ac:dyDescent="0.25">
      <c r="A19" s="16"/>
      <c r="B19" s="134" t="s">
        <v>124</v>
      </c>
      <c r="C19" s="43">
        <v>9.7985974025974016</v>
      </c>
      <c r="D19" s="43">
        <v>10.186371621621621</v>
      </c>
      <c r="E19" s="43">
        <v>9.654960662717512</v>
      </c>
      <c r="F19" s="43">
        <v>9.1640682077625577</v>
      </c>
      <c r="G19" s="43">
        <v>9.6956763497652574</v>
      </c>
      <c r="H19" s="43">
        <v>9.8357746478873231</v>
      </c>
      <c r="I19" s="43">
        <v>9.6988732394366188</v>
      </c>
      <c r="J19" s="43">
        <v>10.229366197183099</v>
      </c>
      <c r="K19" s="43">
        <v>10.746443661971831</v>
      </c>
      <c r="L19" s="43">
        <v>10.961338028169013</v>
      </c>
      <c r="M19" s="43">
        <v>11.358345070422535</v>
      </c>
      <c r="N19" s="43">
        <v>11.657887323943662</v>
      </c>
      <c r="O19" s="43">
        <v>12.100422535211269</v>
      </c>
      <c r="P19" s="43">
        <v>12.496197183098591</v>
      </c>
      <c r="Q19" s="43">
        <v>12.388450704225352</v>
      </c>
      <c r="R19" s="43">
        <v>12.308873239436622</v>
      </c>
      <c r="S19" s="43">
        <v>12.222253521126762</v>
      </c>
      <c r="T19" s="43">
        <v>12.120140845070424</v>
      </c>
      <c r="U19" s="43">
        <v>12.133521126760563</v>
      </c>
      <c r="V19" s="43">
        <v>12.203943661971831</v>
      </c>
      <c r="W19" s="43">
        <v>12.199014084507041</v>
      </c>
      <c r="X19" s="43">
        <v>12.18</v>
      </c>
      <c r="Y19" s="16"/>
    </row>
    <row r="20" spans="1:25" ht="15" thickBot="1" x14ac:dyDescent="0.25">
      <c r="A20" s="16"/>
      <c r="B20" s="134" t="s">
        <v>118</v>
      </c>
      <c r="C20" s="58">
        <v>9.6185974025974019</v>
      </c>
      <c r="D20" s="58">
        <v>10.006371621621621</v>
      </c>
      <c r="E20" s="58">
        <v>9.4749606627175122</v>
      </c>
      <c r="F20" s="58">
        <v>8.984068207762558</v>
      </c>
      <c r="G20" s="58">
        <v>9.5156763497652577</v>
      </c>
      <c r="H20" s="58">
        <v>9.6557746478873234</v>
      </c>
      <c r="I20" s="58">
        <v>9.5188732394366191</v>
      </c>
      <c r="J20" s="58">
        <v>10.049366197183099</v>
      </c>
      <c r="K20" s="58">
        <v>10.566443661971832</v>
      </c>
      <c r="L20" s="58">
        <v>10.781338028169014</v>
      </c>
      <c r="M20" s="58">
        <v>11.178345070422536</v>
      </c>
      <c r="N20" s="58">
        <v>11.477887323943662</v>
      </c>
      <c r="O20" s="58">
        <v>11.920422535211269</v>
      </c>
      <c r="P20" s="58">
        <v>12.316197183098591</v>
      </c>
      <c r="Q20" s="58">
        <v>12.208450704225353</v>
      </c>
      <c r="R20" s="58">
        <v>12.128873239436622</v>
      </c>
      <c r="S20" s="58">
        <v>12.042253521126762</v>
      </c>
      <c r="T20" s="58">
        <v>11.940140845070424</v>
      </c>
      <c r="U20" s="58">
        <v>11.953521126760563</v>
      </c>
      <c r="V20" s="58">
        <v>12.023943661971831</v>
      </c>
      <c r="W20" s="58">
        <v>12.019014084507042</v>
      </c>
      <c r="X20" s="58">
        <v>12</v>
      </c>
      <c r="Y20" s="16"/>
    </row>
    <row r="21" spans="1:25" ht="15" thickBot="1" x14ac:dyDescent="0.25">
      <c r="A21" s="16"/>
      <c r="B21" s="134" t="s">
        <v>125</v>
      </c>
      <c r="C21" s="43">
        <v>9.7985974025974016</v>
      </c>
      <c r="D21" s="43">
        <v>10.186371621621621</v>
      </c>
      <c r="E21" s="43">
        <v>9.654960662717512</v>
      </c>
      <c r="F21" s="43">
        <v>9.1640682077625577</v>
      </c>
      <c r="G21" s="43">
        <v>9.6956763497652574</v>
      </c>
      <c r="H21" s="43">
        <v>9.8357746478873231</v>
      </c>
      <c r="I21" s="43">
        <v>9.6988732394366188</v>
      </c>
      <c r="J21" s="43">
        <v>10.229366197183099</v>
      </c>
      <c r="K21" s="43">
        <v>10.746443661971831</v>
      </c>
      <c r="L21" s="43">
        <v>10.961338028169013</v>
      </c>
      <c r="M21" s="43">
        <v>11.358345070422535</v>
      </c>
      <c r="N21" s="43">
        <v>11.657887323943662</v>
      </c>
      <c r="O21" s="43">
        <v>12.100422535211269</v>
      </c>
      <c r="P21" s="43">
        <v>12.496197183098591</v>
      </c>
      <c r="Q21" s="43">
        <v>12.388450704225352</v>
      </c>
      <c r="R21" s="43">
        <v>12.308873239436622</v>
      </c>
      <c r="S21" s="43">
        <v>12.222253521126762</v>
      </c>
      <c r="T21" s="43">
        <v>12.120140845070424</v>
      </c>
      <c r="U21" s="43">
        <v>12.133521126760563</v>
      </c>
      <c r="V21" s="43">
        <v>12.203943661971831</v>
      </c>
      <c r="W21" s="43">
        <v>12.199014084507041</v>
      </c>
      <c r="X21" s="43">
        <v>12.18</v>
      </c>
      <c r="Y21" s="16"/>
    </row>
    <row r="22" spans="1:25" ht="15" thickBot="1" x14ac:dyDescent="0.25">
      <c r="A22" s="16"/>
      <c r="B22" s="134" t="s">
        <v>174</v>
      </c>
      <c r="C22" s="58">
        <v>8.9185974025974026</v>
      </c>
      <c r="D22" s="58">
        <v>9.3063716216216221</v>
      </c>
      <c r="E22" s="58">
        <v>8.774960662717513</v>
      </c>
      <c r="F22" s="58">
        <v>8.2840682077625587</v>
      </c>
      <c r="G22" s="58">
        <v>8.8156763497652584</v>
      </c>
      <c r="H22" s="58">
        <v>8.9557746478873241</v>
      </c>
      <c r="I22" s="58">
        <v>8.8188732394366198</v>
      </c>
      <c r="J22" s="58">
        <v>9.3493661971830999</v>
      </c>
      <c r="K22" s="58">
        <v>9.8664436619718323</v>
      </c>
      <c r="L22" s="58">
        <v>10.081338028169014</v>
      </c>
      <c r="M22" s="58">
        <v>10.478345070422536</v>
      </c>
      <c r="N22" s="58">
        <v>10.777887323943663</v>
      </c>
      <c r="O22" s="58">
        <v>11.22042253521127</v>
      </c>
      <c r="P22" s="58">
        <v>11.616197183098592</v>
      </c>
      <c r="Q22" s="58">
        <v>11.508450704225353</v>
      </c>
      <c r="R22" s="58">
        <v>11.428873239436623</v>
      </c>
      <c r="S22" s="58">
        <v>11.342253521126763</v>
      </c>
      <c r="T22" s="58">
        <v>11.240140845070425</v>
      </c>
      <c r="U22" s="58">
        <v>11.253521126760564</v>
      </c>
      <c r="V22" s="58">
        <v>11.323943661971832</v>
      </c>
      <c r="W22" s="58">
        <v>11.319014084507042</v>
      </c>
      <c r="X22" s="58">
        <v>11.3</v>
      </c>
      <c r="Y22" s="16"/>
    </row>
    <row r="23" spans="1:25" ht="15" thickBot="1" x14ac:dyDescent="0.25">
      <c r="A23" s="16"/>
      <c r="B23" s="134" t="s">
        <v>120</v>
      </c>
      <c r="C23" s="43">
        <v>9.6185974025974019</v>
      </c>
      <c r="D23" s="43">
        <v>10.006371621621621</v>
      </c>
      <c r="E23" s="43">
        <v>9.4749606627175122</v>
      </c>
      <c r="F23" s="43">
        <v>8.984068207762558</v>
      </c>
      <c r="G23" s="43">
        <v>9.5156763497652577</v>
      </c>
      <c r="H23" s="43">
        <v>9.6557746478873234</v>
      </c>
      <c r="I23" s="43">
        <v>9.5188732394366191</v>
      </c>
      <c r="J23" s="43">
        <v>10.049366197183099</v>
      </c>
      <c r="K23" s="43">
        <v>10.566443661971832</v>
      </c>
      <c r="L23" s="43">
        <v>10.781338028169014</v>
      </c>
      <c r="M23" s="43">
        <v>11.178345070422536</v>
      </c>
      <c r="N23" s="43">
        <v>11.477887323943662</v>
      </c>
      <c r="O23" s="43">
        <v>11.920422535211269</v>
      </c>
      <c r="P23" s="43">
        <v>12.316197183098591</v>
      </c>
      <c r="Q23" s="43">
        <v>12.208450704225353</v>
      </c>
      <c r="R23" s="43">
        <v>12.128873239436622</v>
      </c>
      <c r="S23" s="43">
        <v>12.042253521126762</v>
      </c>
      <c r="T23" s="43">
        <v>11.940140845070424</v>
      </c>
      <c r="U23" s="43">
        <v>11.953521126760563</v>
      </c>
      <c r="V23" s="43">
        <v>12.023943661971831</v>
      </c>
      <c r="W23" s="43">
        <v>12.019014084507042</v>
      </c>
      <c r="X23" s="43">
        <v>12</v>
      </c>
      <c r="Y23" s="16"/>
    </row>
    <row r="24" spans="1:25" ht="15" thickBot="1" x14ac:dyDescent="0.25">
      <c r="A24" s="16"/>
      <c r="B24" s="134" t="s">
        <v>108</v>
      </c>
      <c r="C24" s="58">
        <v>9.3285974025974028</v>
      </c>
      <c r="D24" s="58">
        <v>9.7163716216216223</v>
      </c>
      <c r="E24" s="58">
        <v>9.1849606627175131</v>
      </c>
      <c r="F24" s="58">
        <v>8.6940682077625571</v>
      </c>
      <c r="G24" s="58">
        <v>9.2256763497652585</v>
      </c>
      <c r="H24" s="58">
        <v>9.3657746478873243</v>
      </c>
      <c r="I24" s="58">
        <v>9.22887323943662</v>
      </c>
      <c r="J24" s="58">
        <v>9.7593661971831001</v>
      </c>
      <c r="K24" s="58">
        <v>10.276443661971832</v>
      </c>
      <c r="L24" s="58">
        <v>10.491338028169015</v>
      </c>
      <c r="M24" s="58">
        <v>10.888345070422535</v>
      </c>
      <c r="N24" s="58">
        <v>11.187887323943661</v>
      </c>
      <c r="O24" s="58">
        <v>11.630422535211268</v>
      </c>
      <c r="P24" s="58">
        <v>12.026197183098592</v>
      </c>
      <c r="Q24" s="58">
        <v>11.918450704225352</v>
      </c>
      <c r="R24" s="58">
        <v>11.838873239436621</v>
      </c>
      <c r="S24" s="58">
        <v>11.752253521126763</v>
      </c>
      <c r="T24" s="58">
        <v>11.650140845070423</v>
      </c>
      <c r="U24" s="58">
        <v>11.663521126760564</v>
      </c>
      <c r="V24" s="58">
        <v>11.733943661971832</v>
      </c>
      <c r="W24" s="58">
        <v>11.729014084507043</v>
      </c>
      <c r="X24" s="58">
        <v>11.71</v>
      </c>
      <c r="Y24" s="16"/>
    </row>
    <row r="25" spans="1:25" ht="15" thickBot="1" x14ac:dyDescent="0.25">
      <c r="A25" s="16"/>
      <c r="B25" s="134" t="s">
        <v>126</v>
      </c>
      <c r="C25" s="43">
        <v>8.7985974025974016</v>
      </c>
      <c r="D25" s="43">
        <v>9.1863716216216211</v>
      </c>
      <c r="E25" s="43">
        <v>8.654960662717512</v>
      </c>
      <c r="F25" s="43">
        <v>8.1640682077625577</v>
      </c>
      <c r="G25" s="43">
        <v>8.6956763497652574</v>
      </c>
      <c r="H25" s="43">
        <v>8.8357746478873231</v>
      </c>
      <c r="I25" s="43">
        <v>8.6988732394366188</v>
      </c>
      <c r="J25" s="43">
        <v>9.2293661971830989</v>
      </c>
      <c r="K25" s="43">
        <v>9.7464436619718313</v>
      </c>
      <c r="L25" s="43">
        <v>9.9613380281690134</v>
      </c>
      <c r="M25" s="43">
        <v>10.358345070422535</v>
      </c>
      <c r="N25" s="43">
        <v>10.657887323943662</v>
      </c>
      <c r="O25" s="43">
        <v>11.100422535211269</v>
      </c>
      <c r="P25" s="43">
        <v>11.496197183098591</v>
      </c>
      <c r="Q25" s="43">
        <v>11.388450704225352</v>
      </c>
      <c r="R25" s="43">
        <v>11.308873239436622</v>
      </c>
      <c r="S25" s="43">
        <v>11.222253521126762</v>
      </c>
      <c r="T25" s="43">
        <v>11.120140845070424</v>
      </c>
      <c r="U25" s="43">
        <v>11.133521126760563</v>
      </c>
      <c r="V25" s="43">
        <v>11.203943661971831</v>
      </c>
      <c r="W25" s="43">
        <v>11.199014084507041</v>
      </c>
      <c r="X25" s="43">
        <v>11.18</v>
      </c>
      <c r="Y25" s="16"/>
    </row>
    <row r="26" spans="1:25" ht="15" thickBot="1" x14ac:dyDescent="0.25">
      <c r="A26" s="16"/>
      <c r="B26" s="134" t="s">
        <v>127</v>
      </c>
      <c r="C26" s="58">
        <v>9.2985974025974016</v>
      </c>
      <c r="D26" s="58">
        <v>9.6863716216216211</v>
      </c>
      <c r="E26" s="58">
        <v>9.154960662717512</v>
      </c>
      <c r="F26" s="58">
        <v>8.6640682077625577</v>
      </c>
      <c r="G26" s="58">
        <v>9.1956763497652574</v>
      </c>
      <c r="H26" s="58">
        <v>9.3357746478873231</v>
      </c>
      <c r="I26" s="58">
        <v>9.1988732394366188</v>
      </c>
      <c r="J26" s="58">
        <v>9.7293661971830989</v>
      </c>
      <c r="K26" s="58">
        <v>10.246443661971831</v>
      </c>
      <c r="L26" s="58">
        <v>10.461338028169013</v>
      </c>
      <c r="M26" s="58">
        <v>10.858345070422535</v>
      </c>
      <c r="N26" s="58">
        <v>11.157887323943662</v>
      </c>
      <c r="O26" s="58">
        <v>11.600422535211269</v>
      </c>
      <c r="P26" s="58">
        <v>11.996197183098591</v>
      </c>
      <c r="Q26" s="58">
        <v>11.888450704225352</v>
      </c>
      <c r="R26" s="58">
        <v>11.808873239436622</v>
      </c>
      <c r="S26" s="58">
        <v>11.722253521126762</v>
      </c>
      <c r="T26" s="58">
        <v>11.620140845070424</v>
      </c>
      <c r="U26" s="58">
        <v>11.633521126760563</v>
      </c>
      <c r="V26" s="58">
        <v>11.703943661971831</v>
      </c>
      <c r="W26" s="58">
        <v>11.699014084507041</v>
      </c>
      <c r="X26" s="58">
        <v>11.68</v>
      </c>
      <c r="Y26" s="16"/>
    </row>
    <row r="27" spans="1:25" ht="15" thickBot="1" x14ac:dyDescent="0.25">
      <c r="A27" s="16"/>
      <c r="B27" s="134" t="s">
        <v>128</v>
      </c>
      <c r="C27" s="43">
        <v>9.5485974025974016</v>
      </c>
      <c r="D27" s="43">
        <v>9.9363716216216211</v>
      </c>
      <c r="E27" s="43">
        <v>9.404960662717512</v>
      </c>
      <c r="F27" s="43">
        <v>8.9140682077625577</v>
      </c>
      <c r="G27" s="43">
        <v>9.4456763497652574</v>
      </c>
      <c r="H27" s="43">
        <v>9.5857746478873231</v>
      </c>
      <c r="I27" s="43">
        <v>9.4488732394366188</v>
      </c>
      <c r="J27" s="43">
        <v>9.9793661971830989</v>
      </c>
      <c r="K27" s="43">
        <v>10.496443661971831</v>
      </c>
      <c r="L27" s="43">
        <v>10.711338028169013</v>
      </c>
      <c r="M27" s="43">
        <v>11.108345070422535</v>
      </c>
      <c r="N27" s="43">
        <v>11.407887323943662</v>
      </c>
      <c r="O27" s="43">
        <v>11.850422535211269</v>
      </c>
      <c r="P27" s="43">
        <v>12.246197183098591</v>
      </c>
      <c r="Q27" s="43">
        <v>12.138450704225352</v>
      </c>
      <c r="R27" s="43">
        <v>12.058873239436622</v>
      </c>
      <c r="S27" s="43">
        <v>11.972253521126762</v>
      </c>
      <c r="T27" s="43">
        <v>11.870140845070424</v>
      </c>
      <c r="U27" s="43">
        <v>11.883521126760563</v>
      </c>
      <c r="V27" s="43">
        <v>11.953943661971831</v>
      </c>
      <c r="W27" s="43">
        <v>11.949014084507041</v>
      </c>
      <c r="X27" s="43">
        <v>11.93</v>
      </c>
      <c r="Y27" s="16"/>
    </row>
    <row r="28" spans="1:25" ht="15" thickBot="1" x14ac:dyDescent="0.25">
      <c r="A28" s="16"/>
      <c r="B28" s="134" t="s">
        <v>109</v>
      </c>
      <c r="C28" s="58">
        <v>9.3285974025974028</v>
      </c>
      <c r="D28" s="58">
        <v>9.7163716216216223</v>
      </c>
      <c r="E28" s="58">
        <v>9.1849606627175131</v>
      </c>
      <c r="F28" s="58">
        <v>8.6940682077625571</v>
      </c>
      <c r="G28" s="58">
        <v>9.2256763497652585</v>
      </c>
      <c r="H28" s="58">
        <v>9.3657746478873243</v>
      </c>
      <c r="I28" s="58">
        <v>9.22887323943662</v>
      </c>
      <c r="J28" s="58">
        <v>9.7593661971831001</v>
      </c>
      <c r="K28" s="58">
        <v>10.276443661971832</v>
      </c>
      <c r="L28" s="58">
        <v>10.491338028169015</v>
      </c>
      <c r="M28" s="58">
        <v>10.888345070422535</v>
      </c>
      <c r="N28" s="58">
        <v>11.187887323943661</v>
      </c>
      <c r="O28" s="58">
        <v>11.630422535211268</v>
      </c>
      <c r="P28" s="58">
        <v>12.026197183098592</v>
      </c>
      <c r="Q28" s="58">
        <v>11.918450704225352</v>
      </c>
      <c r="R28" s="58">
        <v>11.838873239436621</v>
      </c>
      <c r="S28" s="58">
        <v>11.752253521126763</v>
      </c>
      <c r="T28" s="58">
        <v>11.650140845070423</v>
      </c>
      <c r="U28" s="58">
        <v>11.663521126760564</v>
      </c>
      <c r="V28" s="58">
        <v>11.733943661971832</v>
      </c>
      <c r="W28" s="58">
        <v>11.729014084507043</v>
      </c>
      <c r="X28" s="58">
        <v>11.71</v>
      </c>
      <c r="Y28" s="16"/>
    </row>
    <row r="29" spans="1:25" ht="15" thickBot="1" x14ac:dyDescent="0.25">
      <c r="A29" s="16"/>
      <c r="B29" s="134" t="s">
        <v>101</v>
      </c>
      <c r="C29" s="43">
        <v>10.138597402597401</v>
      </c>
      <c r="D29" s="43">
        <v>10.526371621621623</v>
      </c>
      <c r="E29" s="43">
        <v>9.9949606627175136</v>
      </c>
      <c r="F29" s="43">
        <v>9.5040682077625576</v>
      </c>
      <c r="G29" s="43">
        <v>10.035676349765259</v>
      </c>
      <c r="H29" s="43">
        <v>10.175774647887325</v>
      </c>
      <c r="I29" s="43">
        <v>10.03887323943662</v>
      </c>
      <c r="J29" s="43">
        <v>10.569366197183101</v>
      </c>
      <c r="K29" s="43">
        <v>11.086443661971833</v>
      </c>
      <c r="L29" s="43">
        <v>11.301338028169015</v>
      </c>
      <c r="M29" s="43">
        <v>11.698345070422535</v>
      </c>
      <c r="N29" s="43">
        <v>11.997887323943662</v>
      </c>
      <c r="O29" s="43">
        <v>12.440422535211269</v>
      </c>
      <c r="P29" s="43">
        <v>12.836197183098593</v>
      </c>
      <c r="Q29" s="43">
        <v>12.728450704225352</v>
      </c>
      <c r="R29" s="43">
        <v>12.648873239436622</v>
      </c>
      <c r="S29" s="43">
        <v>12.562253521126763</v>
      </c>
      <c r="T29" s="43">
        <v>12.460140845070423</v>
      </c>
      <c r="U29" s="43">
        <v>12.473521126760565</v>
      </c>
      <c r="V29" s="43">
        <v>12.543943661971833</v>
      </c>
      <c r="W29" s="43">
        <v>12.539014084507043</v>
      </c>
      <c r="X29" s="43">
        <v>12.520000000000001</v>
      </c>
      <c r="Y29" s="16"/>
    </row>
    <row r="30" spans="1:25" ht="15" thickBot="1" x14ac:dyDescent="0.25">
      <c r="A30" s="16"/>
      <c r="B30" s="134" t="s">
        <v>114</v>
      </c>
      <c r="C30" s="58">
        <v>9.6185974025974019</v>
      </c>
      <c r="D30" s="58">
        <v>10.006371621621621</v>
      </c>
      <c r="E30" s="58">
        <v>9.4749606627175122</v>
      </c>
      <c r="F30" s="58">
        <v>8.984068207762558</v>
      </c>
      <c r="G30" s="58">
        <v>9.5156763497652577</v>
      </c>
      <c r="H30" s="58">
        <v>9.6557746478873234</v>
      </c>
      <c r="I30" s="58">
        <v>9.5188732394366191</v>
      </c>
      <c r="J30" s="58">
        <v>10.049366197183099</v>
      </c>
      <c r="K30" s="58">
        <v>10.566443661971832</v>
      </c>
      <c r="L30" s="58">
        <v>10.781338028169014</v>
      </c>
      <c r="M30" s="58">
        <v>11.178345070422536</v>
      </c>
      <c r="N30" s="58">
        <v>11.477887323943662</v>
      </c>
      <c r="O30" s="58">
        <v>11.920422535211269</v>
      </c>
      <c r="P30" s="58">
        <v>12.316197183098591</v>
      </c>
      <c r="Q30" s="58">
        <v>12.208450704225353</v>
      </c>
      <c r="R30" s="58">
        <v>12.128873239436622</v>
      </c>
      <c r="S30" s="58">
        <v>12.042253521126762</v>
      </c>
      <c r="T30" s="58">
        <v>11.940140845070424</v>
      </c>
      <c r="U30" s="58">
        <v>11.953521126760563</v>
      </c>
      <c r="V30" s="58">
        <v>12.023943661971831</v>
      </c>
      <c r="W30" s="58">
        <v>12.019014084507042</v>
      </c>
      <c r="X30" s="58">
        <v>12</v>
      </c>
      <c r="Y30" s="16"/>
    </row>
    <row r="31" spans="1:25" ht="15" thickBot="1" x14ac:dyDescent="0.25">
      <c r="A31" s="16"/>
      <c r="B31" s="134" t="s">
        <v>110</v>
      </c>
      <c r="C31" s="43">
        <v>9.3285974025974028</v>
      </c>
      <c r="D31" s="43">
        <v>9.7163716216216223</v>
      </c>
      <c r="E31" s="43">
        <v>9.1849606627175131</v>
      </c>
      <c r="F31" s="43">
        <v>8.6940682077625571</v>
      </c>
      <c r="G31" s="43">
        <v>9.2256763497652585</v>
      </c>
      <c r="H31" s="43">
        <v>9.3657746478873243</v>
      </c>
      <c r="I31" s="43">
        <v>9.22887323943662</v>
      </c>
      <c r="J31" s="43">
        <v>9.7593661971831001</v>
      </c>
      <c r="K31" s="43">
        <v>10.276443661971832</v>
      </c>
      <c r="L31" s="43">
        <v>10.491338028169015</v>
      </c>
      <c r="M31" s="43">
        <v>10.888345070422535</v>
      </c>
      <c r="N31" s="43">
        <v>11.187887323943661</v>
      </c>
      <c r="O31" s="43">
        <v>11.630422535211268</v>
      </c>
      <c r="P31" s="43">
        <v>12.026197183098592</v>
      </c>
      <c r="Q31" s="43">
        <v>11.918450704225352</v>
      </c>
      <c r="R31" s="43">
        <v>11.838873239436621</v>
      </c>
      <c r="S31" s="43">
        <v>11.752253521126763</v>
      </c>
      <c r="T31" s="43">
        <v>11.650140845070423</v>
      </c>
      <c r="U31" s="43">
        <v>11.663521126760564</v>
      </c>
      <c r="V31" s="43">
        <v>11.733943661971832</v>
      </c>
      <c r="W31" s="43">
        <v>11.729014084507043</v>
      </c>
      <c r="X31" s="43">
        <v>11.71</v>
      </c>
      <c r="Y31" s="16"/>
    </row>
    <row r="32" spans="1:25" ht="15" thickBot="1" x14ac:dyDescent="0.25">
      <c r="A32" s="16"/>
      <c r="B32" s="134" t="s">
        <v>102</v>
      </c>
      <c r="C32" s="58">
        <v>9.6385974025974015</v>
      </c>
      <c r="D32" s="58">
        <v>10.026371621621623</v>
      </c>
      <c r="E32" s="58">
        <v>9.4949606627175136</v>
      </c>
      <c r="F32" s="58">
        <v>9.0040682077625576</v>
      </c>
      <c r="G32" s="58">
        <v>9.535676349765259</v>
      </c>
      <c r="H32" s="58">
        <v>9.6757746478873248</v>
      </c>
      <c r="I32" s="58">
        <v>9.5388732394366205</v>
      </c>
      <c r="J32" s="58">
        <v>10.069366197183101</v>
      </c>
      <c r="K32" s="58">
        <v>10.586443661971833</v>
      </c>
      <c r="L32" s="58">
        <v>10.801338028169015</v>
      </c>
      <c r="M32" s="58">
        <v>11.198345070422535</v>
      </c>
      <c r="N32" s="58">
        <v>11.497887323943662</v>
      </c>
      <c r="O32" s="58">
        <v>11.940422535211269</v>
      </c>
      <c r="P32" s="58">
        <v>12.336197183098593</v>
      </c>
      <c r="Q32" s="58">
        <v>12.228450704225352</v>
      </c>
      <c r="R32" s="58">
        <v>12.148873239436622</v>
      </c>
      <c r="S32" s="58">
        <v>12.062253521126763</v>
      </c>
      <c r="T32" s="58">
        <v>11.960140845070423</v>
      </c>
      <c r="U32" s="58">
        <v>11.973521126760565</v>
      </c>
      <c r="V32" s="58">
        <v>12.043943661971833</v>
      </c>
      <c r="W32" s="58">
        <v>12.039014084507043</v>
      </c>
      <c r="X32" s="58">
        <v>12.020000000000001</v>
      </c>
      <c r="Y32" s="16"/>
    </row>
    <row r="33" spans="1:25" ht="15" thickBot="1" x14ac:dyDescent="0.25">
      <c r="A33" s="16"/>
      <c r="B33" s="134" t="s">
        <v>132</v>
      </c>
      <c r="C33" s="43">
        <v>10.568597402597401</v>
      </c>
      <c r="D33" s="43">
        <v>10.956371621621621</v>
      </c>
      <c r="E33" s="43">
        <v>10.424960662717512</v>
      </c>
      <c r="F33" s="43">
        <v>9.9340682077625573</v>
      </c>
      <c r="G33" s="43">
        <v>10.465676349765261</v>
      </c>
      <c r="H33" s="43">
        <v>10.605774647887324</v>
      </c>
      <c r="I33" s="43">
        <v>10.468873239436618</v>
      </c>
      <c r="J33" s="43">
        <v>10.999366197183098</v>
      </c>
      <c r="K33" s="43">
        <v>11.516443661971831</v>
      </c>
      <c r="L33" s="43">
        <v>11.731338028169015</v>
      </c>
      <c r="M33" s="43">
        <v>12.128345070422537</v>
      </c>
      <c r="N33" s="43">
        <v>12.427887323943663</v>
      </c>
      <c r="O33" s="43">
        <v>12.870422535211269</v>
      </c>
      <c r="P33" s="43">
        <v>13.266197183098592</v>
      </c>
      <c r="Q33" s="43">
        <v>13.158450704225354</v>
      </c>
      <c r="R33" s="43">
        <v>13.078873239436621</v>
      </c>
      <c r="S33" s="43">
        <v>12.992253521126761</v>
      </c>
      <c r="T33" s="43">
        <v>12.890140845070423</v>
      </c>
      <c r="U33" s="43">
        <v>12.903521126760564</v>
      </c>
      <c r="V33" s="43">
        <v>12.973943661971832</v>
      </c>
      <c r="W33" s="43">
        <v>12.969014084507043</v>
      </c>
      <c r="X33" s="43">
        <v>12.95</v>
      </c>
      <c r="Y33" s="16"/>
    </row>
    <row r="34" spans="1:25" ht="15" thickBot="1" x14ac:dyDescent="0.25">
      <c r="A34" s="16"/>
      <c r="B34" s="134" t="s">
        <v>175</v>
      </c>
      <c r="C34" s="58">
        <v>9.7985974025974016</v>
      </c>
      <c r="D34" s="58">
        <v>10.186371621621621</v>
      </c>
      <c r="E34" s="58">
        <v>9.654960662717512</v>
      </c>
      <c r="F34" s="58">
        <v>9.1640682077625577</v>
      </c>
      <c r="G34" s="58">
        <v>9.6956763497652574</v>
      </c>
      <c r="H34" s="58">
        <v>9.8357746478873231</v>
      </c>
      <c r="I34" s="58">
        <v>9.6988732394366188</v>
      </c>
      <c r="J34" s="58">
        <v>10.229366197183099</v>
      </c>
      <c r="K34" s="58">
        <v>10.746443661971831</v>
      </c>
      <c r="L34" s="58">
        <v>10.961338028169013</v>
      </c>
      <c r="M34" s="58">
        <v>11.358345070422535</v>
      </c>
      <c r="N34" s="58">
        <v>11.657887323943662</v>
      </c>
      <c r="O34" s="58">
        <v>12.100422535211269</v>
      </c>
      <c r="P34" s="58">
        <v>12.496197183098591</v>
      </c>
      <c r="Q34" s="58">
        <v>12.388450704225352</v>
      </c>
      <c r="R34" s="58">
        <v>12.308873239436622</v>
      </c>
      <c r="S34" s="58">
        <v>12.222253521126762</v>
      </c>
      <c r="T34" s="58">
        <v>12.120140845070424</v>
      </c>
      <c r="U34" s="58">
        <v>12.133521126760563</v>
      </c>
      <c r="V34" s="58">
        <v>12.203943661971831</v>
      </c>
      <c r="W34" s="58">
        <v>12.199014084507041</v>
      </c>
      <c r="X34" s="58">
        <v>12.18</v>
      </c>
      <c r="Y34" s="16"/>
    </row>
    <row r="35" spans="1:25" ht="15" thickBot="1" x14ac:dyDescent="0.25">
      <c r="A35" s="16"/>
      <c r="B35" s="134" t="s">
        <v>176</v>
      </c>
      <c r="C35" s="43">
        <v>7.5</v>
      </c>
      <c r="D35" s="43">
        <v>7.5</v>
      </c>
      <c r="E35" s="43">
        <v>7.5</v>
      </c>
      <c r="F35" s="43">
        <v>7.5</v>
      </c>
      <c r="G35" s="43">
        <v>7.5</v>
      </c>
      <c r="H35" s="43">
        <v>7.5</v>
      </c>
      <c r="I35" s="43">
        <v>7.5</v>
      </c>
      <c r="J35" s="43">
        <v>7.5</v>
      </c>
      <c r="K35" s="43">
        <v>7.5</v>
      </c>
      <c r="L35" s="43">
        <v>7.5</v>
      </c>
      <c r="M35" s="43">
        <v>7.5</v>
      </c>
      <c r="N35" s="43">
        <v>7.5</v>
      </c>
      <c r="O35" s="43">
        <v>7.5</v>
      </c>
      <c r="P35" s="43">
        <v>7.5</v>
      </c>
      <c r="Q35" s="43">
        <v>7.5</v>
      </c>
      <c r="R35" s="43">
        <v>7.5</v>
      </c>
      <c r="S35" s="43">
        <v>7.5</v>
      </c>
      <c r="T35" s="43">
        <v>7.5</v>
      </c>
      <c r="U35" s="43">
        <v>7.5</v>
      </c>
      <c r="V35" s="43">
        <v>7.5</v>
      </c>
      <c r="W35" s="43">
        <v>7.5</v>
      </c>
      <c r="X35" s="43">
        <v>7.5</v>
      </c>
      <c r="Y35" s="16"/>
    </row>
    <row r="36" spans="1:25" ht="15" thickBot="1" x14ac:dyDescent="0.25">
      <c r="A36" s="16"/>
      <c r="B36" s="134" t="s">
        <v>103</v>
      </c>
      <c r="C36" s="58">
        <v>9.8885974025974015</v>
      </c>
      <c r="D36" s="58">
        <v>10.276371621621623</v>
      </c>
      <c r="E36" s="58">
        <v>9.7449606627175136</v>
      </c>
      <c r="F36" s="58">
        <v>9.2540682077625576</v>
      </c>
      <c r="G36" s="58">
        <v>9.785676349765259</v>
      </c>
      <c r="H36" s="58">
        <v>9.9257746478873248</v>
      </c>
      <c r="I36" s="58">
        <v>9.7888732394366205</v>
      </c>
      <c r="J36" s="58">
        <v>10.319366197183101</v>
      </c>
      <c r="K36" s="58">
        <v>10.836443661971833</v>
      </c>
      <c r="L36" s="58">
        <v>11.051338028169015</v>
      </c>
      <c r="M36" s="58">
        <v>11.448345070422535</v>
      </c>
      <c r="N36" s="58">
        <v>11.747887323943662</v>
      </c>
      <c r="O36" s="58">
        <v>12.190422535211269</v>
      </c>
      <c r="P36" s="58">
        <v>12.586197183098593</v>
      </c>
      <c r="Q36" s="58">
        <v>12.478450704225352</v>
      </c>
      <c r="R36" s="58">
        <v>12.398873239436622</v>
      </c>
      <c r="S36" s="58">
        <v>12.312253521126763</v>
      </c>
      <c r="T36" s="58">
        <v>12.210140845070423</v>
      </c>
      <c r="U36" s="58">
        <v>12.223521126760565</v>
      </c>
      <c r="V36" s="58">
        <v>12.293943661971833</v>
      </c>
      <c r="W36" s="58">
        <v>12.289014084507043</v>
      </c>
      <c r="X36" s="58">
        <v>12.270000000000001</v>
      </c>
      <c r="Y36" s="16"/>
    </row>
    <row r="37" spans="1:25" ht="15" thickBot="1" x14ac:dyDescent="0.25">
      <c r="A37" s="16"/>
      <c r="B37" s="134" t="s">
        <v>121</v>
      </c>
      <c r="C37" s="43">
        <v>9.6185974025974019</v>
      </c>
      <c r="D37" s="43">
        <v>10.006371621621621</v>
      </c>
      <c r="E37" s="43">
        <v>9.4749606627175122</v>
      </c>
      <c r="F37" s="43">
        <v>8.984068207762558</v>
      </c>
      <c r="G37" s="43">
        <v>9.5156763497652577</v>
      </c>
      <c r="H37" s="43">
        <v>9.6557746478873234</v>
      </c>
      <c r="I37" s="43">
        <v>9.5188732394366191</v>
      </c>
      <c r="J37" s="43">
        <v>10.049366197183099</v>
      </c>
      <c r="K37" s="43">
        <v>10.566443661971832</v>
      </c>
      <c r="L37" s="43">
        <v>10.781338028169014</v>
      </c>
      <c r="M37" s="43">
        <v>11.178345070422536</v>
      </c>
      <c r="N37" s="43">
        <v>11.477887323943662</v>
      </c>
      <c r="O37" s="43">
        <v>11.920422535211269</v>
      </c>
      <c r="P37" s="43">
        <v>12.316197183098591</v>
      </c>
      <c r="Q37" s="43">
        <v>12.208450704225353</v>
      </c>
      <c r="R37" s="43">
        <v>12.128873239436622</v>
      </c>
      <c r="S37" s="43">
        <v>12.042253521126762</v>
      </c>
      <c r="T37" s="43">
        <v>11.940140845070424</v>
      </c>
      <c r="U37" s="43">
        <v>11.953521126760563</v>
      </c>
      <c r="V37" s="43">
        <v>12.023943661971831</v>
      </c>
      <c r="W37" s="43">
        <v>12.019014084507042</v>
      </c>
      <c r="X37" s="43">
        <v>12</v>
      </c>
      <c r="Y37" s="16"/>
    </row>
    <row r="38" spans="1:25" ht="15" thickBot="1" x14ac:dyDescent="0.25">
      <c r="A38" s="16"/>
      <c r="B38" s="134" t="s">
        <v>113</v>
      </c>
      <c r="C38" s="58">
        <v>6.5</v>
      </c>
      <c r="D38" s="58">
        <v>6.5</v>
      </c>
      <c r="E38" s="58">
        <v>6.5</v>
      </c>
      <c r="F38" s="58">
        <v>6.5</v>
      </c>
      <c r="G38" s="58">
        <v>6.5</v>
      </c>
      <c r="H38" s="58">
        <v>6.5</v>
      </c>
      <c r="I38" s="58">
        <v>6.5</v>
      </c>
      <c r="J38" s="58">
        <v>6.5</v>
      </c>
      <c r="K38" s="58">
        <v>6.5</v>
      </c>
      <c r="L38" s="58">
        <v>6.5</v>
      </c>
      <c r="M38" s="58">
        <v>6.5</v>
      </c>
      <c r="N38" s="58">
        <v>6.5</v>
      </c>
      <c r="O38" s="58">
        <v>6.5</v>
      </c>
      <c r="P38" s="58">
        <v>6.5</v>
      </c>
      <c r="Q38" s="58">
        <v>6.5</v>
      </c>
      <c r="R38" s="58">
        <v>6.5</v>
      </c>
      <c r="S38" s="58">
        <v>6.5</v>
      </c>
      <c r="T38" s="58">
        <v>6.5</v>
      </c>
      <c r="U38" s="58">
        <v>6.5</v>
      </c>
      <c r="V38" s="58">
        <v>6.5</v>
      </c>
      <c r="W38" s="58">
        <v>6.5</v>
      </c>
      <c r="X38" s="58">
        <v>6.5</v>
      </c>
      <c r="Y38" s="16"/>
    </row>
    <row r="39" spans="1:25" ht="17.100000000000001" customHeight="1" thickBot="1" x14ac:dyDescent="0.25">
      <c r="A39" s="16"/>
      <c r="B39" s="144"/>
      <c r="C39" s="145"/>
      <c r="D39" s="145"/>
      <c r="E39" s="145"/>
      <c r="F39" s="145"/>
      <c r="G39" s="145"/>
      <c r="H39" s="145"/>
      <c r="I39" s="145"/>
      <c r="J39" s="145"/>
      <c r="K39" s="145"/>
      <c r="L39" s="145"/>
      <c r="M39" s="145"/>
      <c r="N39" s="145"/>
      <c r="O39" s="145"/>
      <c r="P39" s="145"/>
      <c r="Q39" s="145"/>
      <c r="R39" s="145"/>
      <c r="S39" s="145"/>
      <c r="T39" s="145"/>
      <c r="U39" s="145"/>
      <c r="V39" s="145"/>
      <c r="W39" s="145"/>
      <c r="X39" s="145"/>
      <c r="Y39" s="16"/>
    </row>
    <row r="40" spans="1:25" ht="15" thickBot="1" x14ac:dyDescent="0.25">
      <c r="A40" s="16"/>
      <c r="B40" s="134" t="s">
        <v>780</v>
      </c>
      <c r="C40" s="43">
        <v>10.328597402597403</v>
      </c>
      <c r="D40" s="43">
        <v>10.716371621621622</v>
      </c>
      <c r="E40" s="43">
        <v>10.184960662717513</v>
      </c>
      <c r="F40" s="43">
        <v>9.6940682077625571</v>
      </c>
      <c r="G40" s="43">
        <v>10.225676349765259</v>
      </c>
      <c r="H40" s="43">
        <v>10.365774647887324</v>
      </c>
      <c r="I40" s="43">
        <v>10.22887323943662</v>
      </c>
      <c r="J40" s="43">
        <v>10.7593661971831</v>
      </c>
      <c r="K40" s="43">
        <v>11.276443661971832</v>
      </c>
      <c r="L40" s="43">
        <v>11.491338028169015</v>
      </c>
      <c r="M40" s="43">
        <v>11.888345070422535</v>
      </c>
      <c r="N40" s="43">
        <v>12.187887323943661</v>
      </c>
      <c r="O40" s="43">
        <v>12.630422535211268</v>
      </c>
      <c r="P40" s="43">
        <v>13.026197183098592</v>
      </c>
      <c r="Q40" s="43">
        <v>12.918450704225352</v>
      </c>
      <c r="R40" s="43">
        <v>12.838873239436621</v>
      </c>
      <c r="S40" s="43">
        <v>12.752253521126763</v>
      </c>
      <c r="T40" s="43">
        <v>12.650140845070423</v>
      </c>
      <c r="U40" s="43">
        <v>12.663521126760564</v>
      </c>
      <c r="V40" s="43">
        <v>12.733943661971832</v>
      </c>
      <c r="W40" s="43">
        <v>12.729014084507043</v>
      </c>
      <c r="X40" s="43">
        <v>12.71</v>
      </c>
      <c r="Y40" s="16"/>
    </row>
    <row r="41" spans="1:25" ht="15" thickBot="1" x14ac:dyDescent="0.25">
      <c r="A41" s="16"/>
      <c r="B41" s="134" t="s">
        <v>781</v>
      </c>
      <c r="C41" s="58">
        <v>11.138597402597401</v>
      </c>
      <c r="D41" s="58">
        <v>11.526371621621623</v>
      </c>
      <c r="E41" s="58">
        <v>10.994960662717514</v>
      </c>
      <c r="F41" s="58">
        <v>10.504068207762558</v>
      </c>
      <c r="G41" s="58">
        <v>11.035676349765259</v>
      </c>
      <c r="H41" s="58">
        <v>11.175774647887325</v>
      </c>
      <c r="I41" s="58">
        <v>11.03887323943662</v>
      </c>
      <c r="J41" s="58">
        <v>11.569366197183101</v>
      </c>
      <c r="K41" s="58">
        <v>12.086443661971833</v>
      </c>
      <c r="L41" s="58">
        <v>12.301338028169015</v>
      </c>
      <c r="M41" s="58">
        <v>12.698345070422535</v>
      </c>
      <c r="N41" s="58">
        <v>12.997887323943662</v>
      </c>
      <c r="O41" s="58">
        <v>13.440422535211269</v>
      </c>
      <c r="P41" s="58">
        <v>13.836197183098593</v>
      </c>
      <c r="Q41" s="58">
        <v>13.728450704225352</v>
      </c>
      <c r="R41" s="58">
        <v>13.648873239436622</v>
      </c>
      <c r="S41" s="58">
        <v>13.562253521126763</v>
      </c>
      <c r="T41" s="58">
        <v>13.460140845070423</v>
      </c>
      <c r="U41" s="58">
        <v>13.473521126760565</v>
      </c>
      <c r="V41" s="58">
        <v>13.543943661971833</v>
      </c>
      <c r="W41" s="58">
        <v>13.539014084507043</v>
      </c>
      <c r="X41" s="58">
        <v>13.520000000000001</v>
      </c>
      <c r="Y41" s="16"/>
    </row>
    <row r="42" spans="1:25" ht="15" thickBot="1" x14ac:dyDescent="0.25">
      <c r="A42" s="16"/>
      <c r="B42" s="134" t="s">
        <v>782</v>
      </c>
      <c r="C42" s="43">
        <v>10.618597402597402</v>
      </c>
      <c r="D42" s="43">
        <v>11.006371621621621</v>
      </c>
      <c r="E42" s="43">
        <v>10.474960662717512</v>
      </c>
      <c r="F42" s="43">
        <v>9.984068207762558</v>
      </c>
      <c r="G42" s="43">
        <v>10.515676349765258</v>
      </c>
      <c r="H42" s="43">
        <v>10.655774647887323</v>
      </c>
      <c r="I42" s="43">
        <v>10.518873239436619</v>
      </c>
      <c r="J42" s="43">
        <v>11.049366197183099</v>
      </c>
      <c r="K42" s="43">
        <v>11.566443661971832</v>
      </c>
      <c r="L42" s="43">
        <v>11.781338028169014</v>
      </c>
      <c r="M42" s="43">
        <v>12.178345070422536</v>
      </c>
      <c r="N42" s="43">
        <v>12.477887323943662</v>
      </c>
      <c r="O42" s="43">
        <v>12.920422535211269</v>
      </c>
      <c r="P42" s="43">
        <v>13.316197183098591</v>
      </c>
      <c r="Q42" s="43">
        <v>13.208450704225353</v>
      </c>
      <c r="R42" s="43">
        <v>13.128873239436622</v>
      </c>
      <c r="S42" s="43">
        <v>13.042253521126762</v>
      </c>
      <c r="T42" s="43">
        <v>12.940140845070424</v>
      </c>
      <c r="U42" s="43">
        <v>12.953521126760563</v>
      </c>
      <c r="V42" s="43">
        <v>13.023943661971831</v>
      </c>
      <c r="W42" s="43">
        <v>13.019014084507042</v>
      </c>
      <c r="X42" s="43">
        <v>13</v>
      </c>
      <c r="Y42" s="16"/>
    </row>
    <row r="43" spans="1:25" ht="15" thickBot="1" x14ac:dyDescent="0.25">
      <c r="A43" s="16"/>
      <c r="B43" s="134" t="s">
        <v>783</v>
      </c>
      <c r="C43" s="58">
        <v>10.798597402597402</v>
      </c>
      <c r="D43" s="58">
        <v>11.186371621621621</v>
      </c>
      <c r="E43" s="58">
        <v>10.654960662717512</v>
      </c>
      <c r="F43" s="58">
        <v>10.164068207762558</v>
      </c>
      <c r="G43" s="58">
        <v>10.695676349765257</v>
      </c>
      <c r="H43" s="58">
        <v>10.835774647887323</v>
      </c>
      <c r="I43" s="58">
        <v>10.698873239436619</v>
      </c>
      <c r="J43" s="58">
        <v>11.229366197183099</v>
      </c>
      <c r="K43" s="58">
        <v>11.746443661971831</v>
      </c>
      <c r="L43" s="58">
        <v>11.961338028169013</v>
      </c>
      <c r="M43" s="58">
        <v>12.358345070422535</v>
      </c>
      <c r="N43" s="58">
        <v>12.657887323943662</v>
      </c>
      <c r="O43" s="58">
        <v>13.100422535211269</v>
      </c>
      <c r="P43" s="58">
        <v>13.496197183098591</v>
      </c>
      <c r="Q43" s="58">
        <v>13.388450704225352</v>
      </c>
      <c r="R43" s="58">
        <v>13.308873239436622</v>
      </c>
      <c r="S43" s="58">
        <v>13.222253521126762</v>
      </c>
      <c r="T43" s="58">
        <v>13.120140845070424</v>
      </c>
      <c r="U43" s="58">
        <v>13.133521126760563</v>
      </c>
      <c r="V43" s="58">
        <v>13.203943661971831</v>
      </c>
      <c r="W43" s="58">
        <v>13.199014084507041</v>
      </c>
      <c r="X43" s="58">
        <v>13.18</v>
      </c>
      <c r="Y43" s="16"/>
    </row>
    <row r="44" spans="1:25" ht="15" thickBot="1" x14ac:dyDescent="0.25">
      <c r="A44" s="16"/>
      <c r="B44" s="134" t="s">
        <v>784</v>
      </c>
      <c r="C44" s="43">
        <v>11.268597402597401</v>
      </c>
      <c r="D44" s="43">
        <v>11.65637162162162</v>
      </c>
      <c r="E44" s="43">
        <v>11.124960662717511</v>
      </c>
      <c r="F44" s="43">
        <v>10.634068207762557</v>
      </c>
      <c r="G44" s="43">
        <v>11.16567634976526</v>
      </c>
      <c r="H44" s="43">
        <v>11.305774647887324</v>
      </c>
      <c r="I44" s="43">
        <v>11.168873239436618</v>
      </c>
      <c r="J44" s="43">
        <v>11.699366197183098</v>
      </c>
      <c r="K44" s="43">
        <v>12.21644366197183</v>
      </c>
      <c r="L44" s="43">
        <v>12.431338028169014</v>
      </c>
      <c r="M44" s="43">
        <v>12.828345070422536</v>
      </c>
      <c r="N44" s="43">
        <v>13.127887323943662</v>
      </c>
      <c r="O44" s="43">
        <v>13.570422535211268</v>
      </c>
      <c r="P44" s="43">
        <v>13.966197183098592</v>
      </c>
      <c r="Q44" s="43">
        <v>13.858450704225353</v>
      </c>
      <c r="R44" s="43">
        <v>13.778873239436621</v>
      </c>
      <c r="S44" s="43">
        <v>13.69225352112676</v>
      </c>
      <c r="T44" s="43">
        <v>13.590140845070422</v>
      </c>
      <c r="U44" s="43">
        <v>13.603521126760564</v>
      </c>
      <c r="V44" s="43">
        <v>13.673943661971832</v>
      </c>
      <c r="W44" s="43">
        <v>13.669014084507042</v>
      </c>
      <c r="X44" s="43">
        <v>13.649999999999999</v>
      </c>
      <c r="Y44" s="16"/>
    </row>
    <row r="45" spans="1:25" ht="15" thickBot="1" x14ac:dyDescent="0.25">
      <c r="A45" s="16"/>
      <c r="B45" s="172" t="s">
        <v>785</v>
      </c>
      <c r="C45" s="58">
        <v>8.8285974025974028</v>
      </c>
      <c r="D45" s="58">
        <v>9.2163716216216223</v>
      </c>
      <c r="E45" s="58">
        <v>8.6849606627175131</v>
      </c>
      <c r="F45" s="58">
        <v>8.1940682077625571</v>
      </c>
      <c r="G45" s="58">
        <v>8.7256763497652585</v>
      </c>
      <c r="H45" s="58">
        <v>8.8657746478873243</v>
      </c>
      <c r="I45" s="58">
        <v>8.72887323943662</v>
      </c>
      <c r="J45" s="58">
        <v>9.2593661971831001</v>
      </c>
      <c r="K45" s="58">
        <v>9.7764436619718325</v>
      </c>
      <c r="L45" s="58">
        <v>9.9913380281690145</v>
      </c>
      <c r="M45" s="58">
        <v>10.388345070422535</v>
      </c>
      <c r="N45" s="58">
        <v>10.687887323943661</v>
      </c>
      <c r="O45" s="58">
        <v>11.130422535211268</v>
      </c>
      <c r="P45" s="58">
        <v>11.526197183098592</v>
      </c>
      <c r="Q45" s="58">
        <v>11.418450704225352</v>
      </c>
      <c r="R45" s="58">
        <v>11.338873239436621</v>
      </c>
      <c r="S45" s="58">
        <v>11.252253521126763</v>
      </c>
      <c r="T45" s="58">
        <v>11.150140845070423</v>
      </c>
      <c r="U45" s="58">
        <v>11.163521126760564</v>
      </c>
      <c r="V45" s="58">
        <v>11.233943661971832</v>
      </c>
      <c r="W45" s="58">
        <v>11.229014084507043</v>
      </c>
      <c r="X45" s="58">
        <v>11.21</v>
      </c>
      <c r="Y45" s="16"/>
    </row>
    <row r="46" spans="1:25" ht="15" thickBot="1" x14ac:dyDescent="0.25">
      <c r="A46" s="16"/>
      <c r="B46" s="172" t="s">
        <v>786</v>
      </c>
      <c r="C46" s="43">
        <v>9.6385974025974015</v>
      </c>
      <c r="D46" s="43">
        <v>10.026371621621623</v>
      </c>
      <c r="E46" s="43">
        <v>9.4949606627175136</v>
      </c>
      <c r="F46" s="43">
        <v>9.0040682077625576</v>
      </c>
      <c r="G46" s="43">
        <v>9.535676349765259</v>
      </c>
      <c r="H46" s="43">
        <v>9.6757746478873248</v>
      </c>
      <c r="I46" s="43">
        <v>9.5388732394366205</v>
      </c>
      <c r="J46" s="43">
        <v>10.069366197183101</v>
      </c>
      <c r="K46" s="43">
        <v>10.586443661971833</v>
      </c>
      <c r="L46" s="43">
        <v>10.801338028169015</v>
      </c>
      <c r="M46" s="43">
        <v>11.198345070422535</v>
      </c>
      <c r="N46" s="43">
        <v>11.497887323943662</v>
      </c>
      <c r="O46" s="43">
        <v>11.940422535211269</v>
      </c>
      <c r="P46" s="43">
        <v>12.336197183098593</v>
      </c>
      <c r="Q46" s="43">
        <v>12.228450704225352</v>
      </c>
      <c r="R46" s="43">
        <v>12.148873239436622</v>
      </c>
      <c r="S46" s="43">
        <v>12.062253521126763</v>
      </c>
      <c r="T46" s="43">
        <v>11.960140845070423</v>
      </c>
      <c r="U46" s="43">
        <v>11.973521126760565</v>
      </c>
      <c r="V46" s="43">
        <v>12.043943661971833</v>
      </c>
      <c r="W46" s="43">
        <v>12.039014084507043</v>
      </c>
      <c r="X46" s="43">
        <v>12.020000000000001</v>
      </c>
      <c r="Y46" s="16"/>
    </row>
    <row r="47" spans="1:25" ht="15" thickBot="1" x14ac:dyDescent="0.25">
      <c r="A47" s="16"/>
      <c r="B47" s="172" t="s">
        <v>787</v>
      </c>
      <c r="C47" s="58">
        <v>9.1185974025974019</v>
      </c>
      <c r="D47" s="58">
        <v>9.5063716216216214</v>
      </c>
      <c r="E47" s="58">
        <v>8.9749606627175122</v>
      </c>
      <c r="F47" s="58">
        <v>8.484068207762558</v>
      </c>
      <c r="G47" s="58">
        <v>9.0156763497652577</v>
      </c>
      <c r="H47" s="58">
        <v>9.1557746478873234</v>
      </c>
      <c r="I47" s="58">
        <v>9.0188732394366191</v>
      </c>
      <c r="J47" s="58">
        <v>9.5493661971830992</v>
      </c>
      <c r="K47" s="58">
        <v>10.066443661971832</v>
      </c>
      <c r="L47" s="58">
        <v>10.281338028169014</v>
      </c>
      <c r="M47" s="58">
        <v>10.678345070422536</v>
      </c>
      <c r="N47" s="58">
        <v>10.977887323943662</v>
      </c>
      <c r="O47" s="58">
        <v>11.420422535211269</v>
      </c>
      <c r="P47" s="58">
        <v>11.816197183098591</v>
      </c>
      <c r="Q47" s="58">
        <v>11.708450704225353</v>
      </c>
      <c r="R47" s="58">
        <v>11.628873239436622</v>
      </c>
      <c r="S47" s="58">
        <v>11.542253521126762</v>
      </c>
      <c r="T47" s="58">
        <v>11.440140845070424</v>
      </c>
      <c r="U47" s="58">
        <v>11.453521126760563</v>
      </c>
      <c r="V47" s="58">
        <v>11.523943661971831</v>
      </c>
      <c r="W47" s="58">
        <v>11.519014084507042</v>
      </c>
      <c r="X47" s="58">
        <v>11.5</v>
      </c>
      <c r="Y47" s="16"/>
    </row>
    <row r="48" spans="1:25" ht="15" thickBot="1" x14ac:dyDescent="0.25">
      <c r="A48" s="16"/>
      <c r="B48" s="172" t="s">
        <v>788</v>
      </c>
      <c r="C48" s="43">
        <v>9.7985974025974016</v>
      </c>
      <c r="D48" s="43">
        <v>10.186371621621621</v>
      </c>
      <c r="E48" s="43">
        <v>9.654960662717512</v>
      </c>
      <c r="F48" s="43">
        <v>9.1640682077625577</v>
      </c>
      <c r="G48" s="43">
        <v>9.6956763497652574</v>
      </c>
      <c r="H48" s="43">
        <v>9.8357746478873231</v>
      </c>
      <c r="I48" s="43">
        <v>9.6988732394366188</v>
      </c>
      <c r="J48" s="43">
        <v>10.229366197183099</v>
      </c>
      <c r="K48" s="43">
        <v>10.746443661971831</v>
      </c>
      <c r="L48" s="43">
        <v>10.961338028169013</v>
      </c>
      <c r="M48" s="43">
        <v>11.358345070422535</v>
      </c>
      <c r="N48" s="43">
        <v>11.657887323943662</v>
      </c>
      <c r="O48" s="43">
        <v>12.100422535211269</v>
      </c>
      <c r="P48" s="43">
        <v>12.496197183098591</v>
      </c>
      <c r="Q48" s="43">
        <v>12.388450704225352</v>
      </c>
      <c r="R48" s="43">
        <v>12.308873239436622</v>
      </c>
      <c r="S48" s="43">
        <v>12.222253521126762</v>
      </c>
      <c r="T48" s="43">
        <v>12.120140845070424</v>
      </c>
      <c r="U48" s="43">
        <v>12.133521126760563</v>
      </c>
      <c r="V48" s="43">
        <v>12.203943661971831</v>
      </c>
      <c r="W48" s="43">
        <v>12.199014084507041</v>
      </c>
      <c r="X48" s="43">
        <v>12.18</v>
      </c>
      <c r="Y48" s="16"/>
    </row>
    <row r="49" spans="1:25" ht="15" thickBot="1" x14ac:dyDescent="0.25">
      <c r="A49" s="16"/>
      <c r="B49" s="172" t="s">
        <v>789</v>
      </c>
      <c r="C49" s="58">
        <v>10.768597402597401</v>
      </c>
      <c r="D49" s="58">
        <v>11.15637162162162</v>
      </c>
      <c r="E49" s="58">
        <v>10.624960662717511</v>
      </c>
      <c r="F49" s="58">
        <v>10.134068207762557</v>
      </c>
      <c r="G49" s="58">
        <v>10.66567634976526</v>
      </c>
      <c r="H49" s="58">
        <v>10.805774647887324</v>
      </c>
      <c r="I49" s="58">
        <v>10.668873239436618</v>
      </c>
      <c r="J49" s="58">
        <v>11.199366197183098</v>
      </c>
      <c r="K49" s="58">
        <v>11.71644366197183</v>
      </c>
      <c r="L49" s="58">
        <v>11.931338028169014</v>
      </c>
      <c r="M49" s="58">
        <v>12.328345070422536</v>
      </c>
      <c r="N49" s="58">
        <v>12.627887323943662</v>
      </c>
      <c r="O49" s="58">
        <v>13.070422535211268</v>
      </c>
      <c r="P49" s="58">
        <v>13.466197183098592</v>
      </c>
      <c r="Q49" s="58">
        <v>13.358450704225353</v>
      </c>
      <c r="R49" s="58">
        <v>13.278873239436621</v>
      </c>
      <c r="S49" s="58">
        <v>13.19225352112676</v>
      </c>
      <c r="T49" s="58">
        <v>13.090140845070422</v>
      </c>
      <c r="U49" s="58">
        <v>13.103521126760564</v>
      </c>
      <c r="V49" s="58">
        <v>13.173943661971832</v>
      </c>
      <c r="W49" s="58">
        <v>13.169014084507042</v>
      </c>
      <c r="X49" s="58">
        <v>13.149999999999999</v>
      </c>
      <c r="Y49" s="16"/>
    </row>
    <row r="50" spans="1:25" x14ac:dyDescent="0.2">
      <c r="A50" s="16"/>
      <c r="B50" s="16"/>
      <c r="C50" s="16"/>
      <c r="D50" s="16"/>
      <c r="E50" s="16"/>
      <c r="F50" s="16"/>
      <c r="G50" s="16"/>
      <c r="H50" s="16"/>
      <c r="I50" s="16"/>
      <c r="J50" s="16"/>
      <c r="K50" s="16"/>
      <c r="L50" s="16"/>
      <c r="M50" s="16"/>
      <c r="N50" s="16"/>
      <c r="O50" s="16"/>
      <c r="P50" s="16"/>
      <c r="Q50" s="16"/>
      <c r="R50" s="16"/>
      <c r="S50" s="16"/>
      <c r="T50" s="16"/>
      <c r="U50" s="16"/>
      <c r="V50" s="16"/>
      <c r="W50" s="16"/>
      <c r="X50" s="16"/>
      <c r="Y50" s="16"/>
    </row>
    <row r="51" spans="1:25" ht="17.25" thickBot="1" x14ac:dyDescent="0.3">
      <c r="A51" s="16"/>
      <c r="B51" s="136" t="s">
        <v>411</v>
      </c>
      <c r="C51" s="16"/>
      <c r="D51" s="16"/>
      <c r="E51" s="16"/>
      <c r="F51" s="16"/>
      <c r="G51" s="16"/>
      <c r="H51" s="16"/>
      <c r="I51" s="16"/>
      <c r="J51" s="16"/>
      <c r="K51" s="16"/>
      <c r="L51" s="16"/>
      <c r="M51" s="16"/>
      <c r="N51" s="16"/>
      <c r="O51" s="16"/>
      <c r="P51" s="16"/>
      <c r="Q51" s="16"/>
      <c r="R51" s="16"/>
      <c r="S51" s="16"/>
      <c r="T51" s="16"/>
      <c r="U51" s="16"/>
      <c r="V51" s="16"/>
      <c r="W51" s="16"/>
      <c r="X51" s="16"/>
      <c r="Y51" s="16"/>
    </row>
    <row r="52" spans="1:25" ht="33" customHeight="1" thickTop="1" thickBot="1" x14ac:dyDescent="0.25">
      <c r="A52" s="16"/>
      <c r="B52" s="140"/>
      <c r="C52" s="140" t="s">
        <v>2</v>
      </c>
      <c r="D52" s="140" t="s">
        <v>3</v>
      </c>
      <c r="E52" s="140" t="s">
        <v>4</v>
      </c>
      <c r="F52" s="140" t="s">
        <v>5</v>
      </c>
      <c r="G52" s="140" t="s">
        <v>6</v>
      </c>
      <c r="H52" s="140" t="s">
        <v>7</v>
      </c>
      <c r="I52" s="140" t="s">
        <v>8</v>
      </c>
      <c r="J52" s="140" t="s">
        <v>9</v>
      </c>
      <c r="K52" s="140" t="s">
        <v>10</v>
      </c>
      <c r="L52" s="140" t="s">
        <v>11</v>
      </c>
      <c r="M52" s="140" t="s">
        <v>12</v>
      </c>
      <c r="N52" s="140" t="s">
        <v>0</v>
      </c>
      <c r="O52" s="140" t="s">
        <v>18</v>
      </c>
      <c r="P52" s="140" t="s">
        <v>19</v>
      </c>
      <c r="Q52" s="140" t="s">
        <v>20</v>
      </c>
      <c r="R52" s="140" t="s">
        <v>21</v>
      </c>
      <c r="S52" s="140" t="s">
        <v>22</v>
      </c>
      <c r="T52" s="140" t="s">
        <v>23</v>
      </c>
      <c r="U52" s="140" t="s">
        <v>24</v>
      </c>
      <c r="V52" s="140" t="s">
        <v>25</v>
      </c>
      <c r="W52" s="140" t="s">
        <v>26</v>
      </c>
      <c r="X52" s="140" t="s">
        <v>27</v>
      </c>
      <c r="Y52" s="16"/>
    </row>
    <row r="53" spans="1:25" ht="15" thickBot="1" x14ac:dyDescent="0.25">
      <c r="A53" s="16"/>
      <c r="B53" s="173" t="s">
        <v>115</v>
      </c>
      <c r="C53" s="43">
        <v>9.6185974025974019</v>
      </c>
      <c r="D53" s="43">
        <v>10.006371621621621</v>
      </c>
      <c r="E53" s="43">
        <v>9.4749606627175122</v>
      </c>
      <c r="F53" s="43">
        <v>8.984068207762558</v>
      </c>
      <c r="G53" s="43">
        <v>9.4605902777777793</v>
      </c>
      <c r="H53" s="43">
        <v>9.600688575899845</v>
      </c>
      <c r="I53" s="43">
        <v>9.5188732394366191</v>
      </c>
      <c r="J53" s="43">
        <v>9.9907541079812212</v>
      </c>
      <c r="K53" s="43">
        <v>10.447465277777779</v>
      </c>
      <c r="L53" s="43">
        <v>10.659375000000001</v>
      </c>
      <c r="M53" s="43">
        <v>11.050868055555556</v>
      </c>
      <c r="N53" s="43">
        <v>11.282294520547946</v>
      </c>
      <c r="O53" s="43">
        <v>11.648630136986302</v>
      </c>
      <c r="P53" s="43">
        <v>11.966132913735654</v>
      </c>
      <c r="Q53" s="43">
        <v>11.794594594594596</v>
      </c>
      <c r="R53" s="43">
        <v>11.65363063063063</v>
      </c>
      <c r="S53" s="43">
        <v>11.506666666666668</v>
      </c>
      <c r="T53" s="43">
        <v>11.41</v>
      </c>
      <c r="U53" s="43">
        <v>11.360324561403509</v>
      </c>
      <c r="V53" s="43">
        <v>11.364473684210527</v>
      </c>
      <c r="W53" s="43">
        <v>11.359868421052632</v>
      </c>
      <c r="X53" s="43">
        <v>11.342105263157896</v>
      </c>
      <c r="Y53" s="16"/>
    </row>
    <row r="54" spans="1:25" ht="15" thickBot="1" x14ac:dyDescent="0.25">
      <c r="A54" s="16"/>
      <c r="B54" s="173" t="s">
        <v>104</v>
      </c>
      <c r="C54" s="58">
        <v>8.8285974025974028</v>
      </c>
      <c r="D54" s="58">
        <v>9.2163716216216223</v>
      </c>
      <c r="E54" s="58">
        <v>8.6849606627175131</v>
      </c>
      <c r="F54" s="58">
        <v>8.1940682077625571</v>
      </c>
      <c r="G54" s="58">
        <v>8.6705902777777784</v>
      </c>
      <c r="H54" s="58">
        <v>8.8106885758998441</v>
      </c>
      <c r="I54" s="58">
        <v>8.72887323943662</v>
      </c>
      <c r="J54" s="58">
        <v>9.2007541079812221</v>
      </c>
      <c r="K54" s="58">
        <v>9.6574652777777796</v>
      </c>
      <c r="L54" s="58">
        <v>9.8693750000000016</v>
      </c>
      <c r="M54" s="58">
        <v>10.260868055555557</v>
      </c>
      <c r="N54" s="58">
        <v>10.492294520547945</v>
      </c>
      <c r="O54" s="58">
        <v>10.858630136986301</v>
      </c>
      <c r="P54" s="58">
        <v>11.176132913735653</v>
      </c>
      <c r="Q54" s="58">
        <v>11.004594594594595</v>
      </c>
      <c r="R54" s="58">
        <v>10.863630630630631</v>
      </c>
      <c r="S54" s="58">
        <v>10.716666666666667</v>
      </c>
      <c r="T54" s="58">
        <v>10.620000000000001</v>
      </c>
      <c r="U54" s="58">
        <v>10.57032456140351</v>
      </c>
      <c r="V54" s="58">
        <v>10.574473684210528</v>
      </c>
      <c r="W54" s="58">
        <v>10.569868421052632</v>
      </c>
      <c r="X54" s="58">
        <v>10.552105263157895</v>
      </c>
      <c r="Y54" s="16"/>
    </row>
    <row r="55" spans="1:25" ht="15" thickBot="1" x14ac:dyDescent="0.25">
      <c r="A55" s="16"/>
      <c r="B55" s="173" t="s">
        <v>131</v>
      </c>
      <c r="C55" s="43">
        <v>10.868597402597402</v>
      </c>
      <c r="D55" s="43">
        <v>11.256371621621621</v>
      </c>
      <c r="E55" s="43">
        <v>10.724960662717512</v>
      </c>
      <c r="F55" s="43">
        <v>10.234068207762558</v>
      </c>
      <c r="G55" s="43">
        <v>10.710590277777779</v>
      </c>
      <c r="H55" s="43">
        <v>10.850688575899845</v>
      </c>
      <c r="I55" s="43">
        <v>10.768873239436619</v>
      </c>
      <c r="J55" s="43">
        <v>11.240754107981221</v>
      </c>
      <c r="K55" s="43">
        <v>11.697465277777779</v>
      </c>
      <c r="L55" s="43">
        <v>11.909375000000001</v>
      </c>
      <c r="M55" s="43">
        <v>12.300868055555556</v>
      </c>
      <c r="N55" s="43">
        <v>12.532294520547946</v>
      </c>
      <c r="O55" s="43">
        <v>12.898630136986304</v>
      </c>
      <c r="P55" s="43">
        <v>13.216132913735656</v>
      </c>
      <c r="Q55" s="43">
        <v>13.044594594594596</v>
      </c>
      <c r="R55" s="43">
        <v>12.903630630630632</v>
      </c>
      <c r="S55" s="43">
        <v>12.756666666666668</v>
      </c>
      <c r="T55" s="43">
        <v>12.66</v>
      </c>
      <c r="U55" s="43">
        <v>12.610324561403509</v>
      </c>
      <c r="V55" s="43">
        <v>12.614473684210527</v>
      </c>
      <c r="W55" s="43">
        <v>12.609868421052633</v>
      </c>
      <c r="X55" s="43">
        <v>12.592105263157897</v>
      </c>
      <c r="Y55" s="16"/>
    </row>
    <row r="56" spans="1:25" ht="15" thickBot="1" x14ac:dyDescent="0.25">
      <c r="A56" s="16"/>
      <c r="B56" s="173" t="s">
        <v>105</v>
      </c>
      <c r="C56" s="58">
        <v>8.8285974025974028</v>
      </c>
      <c r="D56" s="58">
        <v>9.2163716216216223</v>
      </c>
      <c r="E56" s="58">
        <v>8.6849606627175131</v>
      </c>
      <c r="F56" s="58">
        <v>8.1940682077625571</v>
      </c>
      <c r="G56" s="58">
        <v>8.6705902777777784</v>
      </c>
      <c r="H56" s="58">
        <v>8.8106885758998441</v>
      </c>
      <c r="I56" s="58">
        <v>8.72887323943662</v>
      </c>
      <c r="J56" s="58">
        <v>9.2007541079812221</v>
      </c>
      <c r="K56" s="58">
        <v>9.6574652777777796</v>
      </c>
      <c r="L56" s="58">
        <v>9.8693750000000016</v>
      </c>
      <c r="M56" s="58">
        <v>10.260868055555557</v>
      </c>
      <c r="N56" s="58">
        <v>10.492294520547945</v>
      </c>
      <c r="O56" s="58">
        <v>10.858630136986301</v>
      </c>
      <c r="P56" s="58">
        <v>11.176132913735653</v>
      </c>
      <c r="Q56" s="58">
        <v>11.004594594594595</v>
      </c>
      <c r="R56" s="58">
        <v>10.863630630630631</v>
      </c>
      <c r="S56" s="58">
        <v>10.716666666666667</v>
      </c>
      <c r="T56" s="58">
        <v>10.620000000000001</v>
      </c>
      <c r="U56" s="58">
        <v>10.57032456140351</v>
      </c>
      <c r="V56" s="58">
        <v>10.574473684210528</v>
      </c>
      <c r="W56" s="58">
        <v>10.569868421052632</v>
      </c>
      <c r="X56" s="58">
        <v>10.552105263157895</v>
      </c>
      <c r="Y56" s="16"/>
    </row>
    <row r="57" spans="1:25" ht="15" thickBot="1" x14ac:dyDescent="0.25">
      <c r="A57" s="16"/>
      <c r="B57" s="173" t="s">
        <v>171</v>
      </c>
      <c r="C57" s="43">
        <v>8.8285974025974028</v>
      </c>
      <c r="D57" s="43">
        <v>9.2163716216216223</v>
      </c>
      <c r="E57" s="43">
        <v>8.6849606627175131</v>
      </c>
      <c r="F57" s="43">
        <v>8.1940682077625571</v>
      </c>
      <c r="G57" s="43">
        <v>8.6705902777777784</v>
      </c>
      <c r="H57" s="43">
        <v>8.8106885758998441</v>
      </c>
      <c r="I57" s="43">
        <v>8.72887323943662</v>
      </c>
      <c r="J57" s="43">
        <v>9.2007541079812221</v>
      </c>
      <c r="K57" s="43">
        <v>9.6574652777777796</v>
      </c>
      <c r="L57" s="43">
        <v>9.8693750000000016</v>
      </c>
      <c r="M57" s="43">
        <v>10.260868055555557</v>
      </c>
      <c r="N57" s="43">
        <v>10.492294520547945</v>
      </c>
      <c r="O57" s="43">
        <v>10.858630136986301</v>
      </c>
      <c r="P57" s="43">
        <v>11.176132913735653</v>
      </c>
      <c r="Q57" s="43">
        <v>11.004594594594595</v>
      </c>
      <c r="R57" s="43">
        <v>10.863630630630631</v>
      </c>
      <c r="S57" s="43">
        <v>10.716666666666667</v>
      </c>
      <c r="T57" s="43">
        <v>10.620000000000001</v>
      </c>
      <c r="U57" s="43">
        <v>10.57032456140351</v>
      </c>
      <c r="V57" s="43">
        <v>10.574473684210528</v>
      </c>
      <c r="W57" s="43">
        <v>10.569868421052632</v>
      </c>
      <c r="X57" s="43">
        <v>10.552105263157895</v>
      </c>
      <c r="Y57" s="16"/>
    </row>
    <row r="58" spans="1:25" ht="15" thickBot="1" x14ac:dyDescent="0.25">
      <c r="A58" s="16"/>
      <c r="B58" s="173" t="s">
        <v>100</v>
      </c>
      <c r="C58" s="58">
        <v>10.138597402597401</v>
      </c>
      <c r="D58" s="58">
        <v>10.526371621621623</v>
      </c>
      <c r="E58" s="58">
        <v>9.9949606627175136</v>
      </c>
      <c r="F58" s="58">
        <v>9.5040682077625576</v>
      </c>
      <c r="G58" s="58">
        <v>9.9805902777777789</v>
      </c>
      <c r="H58" s="58">
        <v>10.120688575899845</v>
      </c>
      <c r="I58" s="58">
        <v>10.03887323943662</v>
      </c>
      <c r="J58" s="58">
        <v>10.510754107981223</v>
      </c>
      <c r="K58" s="58">
        <v>10.96746527777778</v>
      </c>
      <c r="L58" s="58">
        <v>11.179375000000002</v>
      </c>
      <c r="M58" s="58">
        <v>11.570868055555557</v>
      </c>
      <c r="N58" s="58">
        <v>11.802294520547946</v>
      </c>
      <c r="O58" s="58">
        <v>12.168630136986302</v>
      </c>
      <c r="P58" s="58">
        <v>12.486132913735654</v>
      </c>
      <c r="Q58" s="58">
        <v>12.314594594594595</v>
      </c>
      <c r="R58" s="58">
        <v>12.173630630630631</v>
      </c>
      <c r="S58" s="58">
        <v>12.026666666666667</v>
      </c>
      <c r="T58" s="58">
        <v>11.930000000000001</v>
      </c>
      <c r="U58" s="58">
        <v>11.88032456140351</v>
      </c>
      <c r="V58" s="58">
        <v>11.884473684210528</v>
      </c>
      <c r="W58" s="58">
        <v>11.879868421052633</v>
      </c>
      <c r="X58" s="58">
        <v>11.862105263157895</v>
      </c>
      <c r="Y58" s="16"/>
    </row>
    <row r="59" spans="1:25" ht="15" thickBot="1" x14ac:dyDescent="0.25">
      <c r="A59" s="16"/>
      <c r="B59" s="173" t="s">
        <v>106</v>
      </c>
      <c r="C59" s="43">
        <v>9.3285974025974028</v>
      </c>
      <c r="D59" s="43">
        <v>9.7163716216216223</v>
      </c>
      <c r="E59" s="43">
        <v>9.1849606627175131</v>
      </c>
      <c r="F59" s="43">
        <v>8.6940682077625571</v>
      </c>
      <c r="G59" s="43">
        <v>9.1705902777777784</v>
      </c>
      <c r="H59" s="43">
        <v>9.3106885758998441</v>
      </c>
      <c r="I59" s="43">
        <v>9.22887323943662</v>
      </c>
      <c r="J59" s="43">
        <v>9.7007541079812221</v>
      </c>
      <c r="K59" s="43">
        <v>10.15746527777778</v>
      </c>
      <c r="L59" s="43">
        <v>10.369375000000002</v>
      </c>
      <c r="M59" s="43">
        <v>10.760868055555557</v>
      </c>
      <c r="N59" s="43">
        <v>10.992294520547945</v>
      </c>
      <c r="O59" s="43">
        <v>11.358630136986301</v>
      </c>
      <c r="P59" s="43">
        <v>11.676132913735653</v>
      </c>
      <c r="Q59" s="43">
        <v>11.504594594594595</v>
      </c>
      <c r="R59" s="43">
        <v>11.363630630630631</v>
      </c>
      <c r="S59" s="43">
        <v>11.216666666666667</v>
      </c>
      <c r="T59" s="43">
        <v>11.120000000000001</v>
      </c>
      <c r="U59" s="43">
        <v>11.07032456140351</v>
      </c>
      <c r="V59" s="43">
        <v>11.074473684210528</v>
      </c>
      <c r="W59" s="43">
        <v>11.069868421052632</v>
      </c>
      <c r="X59" s="43">
        <v>11.052105263157895</v>
      </c>
      <c r="Y59" s="16"/>
    </row>
    <row r="60" spans="1:25" ht="15" thickBot="1" x14ac:dyDescent="0.25">
      <c r="A60" s="16"/>
      <c r="B60" s="173" t="s">
        <v>107</v>
      </c>
      <c r="C60" s="58">
        <v>8.6285974025974035</v>
      </c>
      <c r="D60" s="58">
        <v>9.016371621621623</v>
      </c>
      <c r="E60" s="58">
        <v>8.484960662717512</v>
      </c>
      <c r="F60" s="58">
        <v>7.9940682077625569</v>
      </c>
      <c r="G60" s="58">
        <v>8.4705902777777791</v>
      </c>
      <c r="H60" s="58">
        <v>8.6106885758998448</v>
      </c>
      <c r="I60" s="58">
        <v>8.5288732394366207</v>
      </c>
      <c r="J60" s="58">
        <v>9.0007541079812228</v>
      </c>
      <c r="K60" s="58">
        <v>9.4574652777777803</v>
      </c>
      <c r="L60" s="58">
        <v>9.6693750000000023</v>
      </c>
      <c r="M60" s="58">
        <v>10.060868055555558</v>
      </c>
      <c r="N60" s="58">
        <v>10.292294520547946</v>
      </c>
      <c r="O60" s="58">
        <v>10.658630136986302</v>
      </c>
      <c r="P60" s="58">
        <v>10.976132913735654</v>
      </c>
      <c r="Q60" s="58">
        <v>10.804594594594596</v>
      </c>
      <c r="R60" s="58">
        <v>10.663630630630632</v>
      </c>
      <c r="S60" s="58">
        <v>10.516666666666667</v>
      </c>
      <c r="T60" s="58">
        <v>10.420000000000002</v>
      </c>
      <c r="U60" s="58">
        <v>10.37032456140351</v>
      </c>
      <c r="V60" s="58">
        <v>10.374473684210528</v>
      </c>
      <c r="W60" s="58">
        <v>10.369868421052633</v>
      </c>
      <c r="X60" s="58">
        <v>10.352105263157895</v>
      </c>
      <c r="Y60" s="16"/>
    </row>
    <row r="61" spans="1:25" ht="15" thickBot="1" x14ac:dyDescent="0.25">
      <c r="A61" s="16"/>
      <c r="B61" s="173" t="s">
        <v>123</v>
      </c>
      <c r="C61" s="43">
        <v>9.7985974025974016</v>
      </c>
      <c r="D61" s="43">
        <v>10.186371621621621</v>
      </c>
      <c r="E61" s="43">
        <v>9.654960662717512</v>
      </c>
      <c r="F61" s="43">
        <v>9.1640682077625577</v>
      </c>
      <c r="G61" s="43">
        <v>9.640590277777779</v>
      </c>
      <c r="H61" s="43">
        <v>9.780688575899843</v>
      </c>
      <c r="I61" s="43">
        <v>9.6988732394366188</v>
      </c>
      <c r="J61" s="43">
        <v>10.170754107981221</v>
      </c>
      <c r="K61" s="43">
        <v>10.627465277777778</v>
      </c>
      <c r="L61" s="43">
        <v>10.839375</v>
      </c>
      <c r="M61" s="43">
        <v>11.230868055555556</v>
      </c>
      <c r="N61" s="43">
        <v>11.462294520547946</v>
      </c>
      <c r="O61" s="43">
        <v>11.828630136986302</v>
      </c>
      <c r="P61" s="43">
        <v>12.146132913735654</v>
      </c>
      <c r="Q61" s="43">
        <v>11.974594594594596</v>
      </c>
      <c r="R61" s="43">
        <v>11.83363063063063</v>
      </c>
      <c r="S61" s="43">
        <v>11.686666666666667</v>
      </c>
      <c r="T61" s="43">
        <v>11.59</v>
      </c>
      <c r="U61" s="43">
        <v>11.540324561403509</v>
      </c>
      <c r="V61" s="43">
        <v>11.544473684210526</v>
      </c>
      <c r="W61" s="43">
        <v>11.539868421052631</v>
      </c>
      <c r="X61" s="43">
        <v>11.522105263157895</v>
      </c>
      <c r="Y61" s="16"/>
    </row>
    <row r="62" spans="1:25" ht="15" thickBot="1" x14ac:dyDescent="0.25">
      <c r="A62" s="16"/>
      <c r="B62" s="173" t="s">
        <v>172</v>
      </c>
      <c r="C62" s="58">
        <v>9.7985974025974016</v>
      </c>
      <c r="D62" s="58">
        <v>10.186371621621621</v>
      </c>
      <c r="E62" s="58">
        <v>9.654960662717512</v>
      </c>
      <c r="F62" s="58">
        <v>9.1640682077625577</v>
      </c>
      <c r="G62" s="58">
        <v>9.640590277777779</v>
      </c>
      <c r="H62" s="58">
        <v>9.780688575899843</v>
      </c>
      <c r="I62" s="58">
        <v>9.6988732394366188</v>
      </c>
      <c r="J62" s="58">
        <v>10.170754107981221</v>
      </c>
      <c r="K62" s="58">
        <v>10.627465277777778</v>
      </c>
      <c r="L62" s="58">
        <v>10.839375</v>
      </c>
      <c r="M62" s="58">
        <v>11.230868055555556</v>
      </c>
      <c r="N62" s="58">
        <v>11.462294520547946</v>
      </c>
      <c r="O62" s="58">
        <v>11.828630136986302</v>
      </c>
      <c r="P62" s="58">
        <v>12.146132913735654</v>
      </c>
      <c r="Q62" s="58">
        <v>11.974594594594596</v>
      </c>
      <c r="R62" s="58">
        <v>11.83363063063063</v>
      </c>
      <c r="S62" s="58">
        <v>11.686666666666667</v>
      </c>
      <c r="T62" s="58">
        <v>11.59</v>
      </c>
      <c r="U62" s="58">
        <v>11.540324561403509</v>
      </c>
      <c r="V62" s="58">
        <v>11.544473684210526</v>
      </c>
      <c r="W62" s="58">
        <v>11.539868421052631</v>
      </c>
      <c r="X62" s="58">
        <v>11.522105263157895</v>
      </c>
      <c r="Y62" s="16"/>
    </row>
    <row r="63" spans="1:25" ht="15" thickBot="1" x14ac:dyDescent="0.25">
      <c r="A63" s="16"/>
      <c r="B63" s="173" t="s">
        <v>173</v>
      </c>
      <c r="C63" s="43">
        <v>9.1185974025974019</v>
      </c>
      <c r="D63" s="43">
        <v>9.5063716216216214</v>
      </c>
      <c r="E63" s="43">
        <v>8.9749606627175122</v>
      </c>
      <c r="F63" s="43">
        <v>8.484068207762558</v>
      </c>
      <c r="G63" s="43">
        <v>8.9605902777777793</v>
      </c>
      <c r="H63" s="43">
        <v>9.100688575899845</v>
      </c>
      <c r="I63" s="43">
        <v>9.0188732394366191</v>
      </c>
      <c r="J63" s="43">
        <v>9.4907541079812212</v>
      </c>
      <c r="K63" s="43">
        <v>9.9474652777777788</v>
      </c>
      <c r="L63" s="43">
        <v>10.159375000000001</v>
      </c>
      <c r="M63" s="43">
        <v>10.550868055555556</v>
      </c>
      <c r="N63" s="43">
        <v>10.782294520547946</v>
      </c>
      <c r="O63" s="43">
        <v>11.148630136986302</v>
      </c>
      <c r="P63" s="43">
        <v>11.466132913735654</v>
      </c>
      <c r="Q63" s="43">
        <v>11.294594594594596</v>
      </c>
      <c r="R63" s="43">
        <v>11.15363063063063</v>
      </c>
      <c r="S63" s="43">
        <v>11.006666666666668</v>
      </c>
      <c r="T63" s="43">
        <v>10.91</v>
      </c>
      <c r="U63" s="43">
        <v>10.860324561403509</v>
      </c>
      <c r="V63" s="43">
        <v>10.864473684210527</v>
      </c>
      <c r="W63" s="43">
        <v>10.859868421052632</v>
      </c>
      <c r="X63" s="43">
        <v>10.842105263157896</v>
      </c>
      <c r="Y63" s="16"/>
    </row>
    <row r="64" spans="1:25" ht="15" thickBot="1" x14ac:dyDescent="0.25">
      <c r="A64" s="16"/>
      <c r="B64" s="173" t="s">
        <v>124</v>
      </c>
      <c r="C64" s="58">
        <v>9.7985974025974016</v>
      </c>
      <c r="D64" s="58">
        <v>10.186371621621621</v>
      </c>
      <c r="E64" s="58">
        <v>9.654960662717512</v>
      </c>
      <c r="F64" s="58">
        <v>9.1640682077625577</v>
      </c>
      <c r="G64" s="58">
        <v>9.640590277777779</v>
      </c>
      <c r="H64" s="58">
        <v>9.780688575899843</v>
      </c>
      <c r="I64" s="58">
        <v>9.6988732394366188</v>
      </c>
      <c r="J64" s="58">
        <v>10.170754107981221</v>
      </c>
      <c r="K64" s="58">
        <v>10.627465277777778</v>
      </c>
      <c r="L64" s="58">
        <v>10.839375</v>
      </c>
      <c r="M64" s="58">
        <v>11.230868055555556</v>
      </c>
      <c r="N64" s="58">
        <v>11.462294520547946</v>
      </c>
      <c r="O64" s="58">
        <v>11.828630136986302</v>
      </c>
      <c r="P64" s="58">
        <v>12.146132913735654</v>
      </c>
      <c r="Q64" s="58">
        <v>11.974594594594596</v>
      </c>
      <c r="R64" s="58">
        <v>11.83363063063063</v>
      </c>
      <c r="S64" s="58">
        <v>11.686666666666667</v>
      </c>
      <c r="T64" s="58">
        <v>11.59</v>
      </c>
      <c r="U64" s="58">
        <v>11.540324561403509</v>
      </c>
      <c r="V64" s="58">
        <v>11.544473684210526</v>
      </c>
      <c r="W64" s="58">
        <v>11.539868421052631</v>
      </c>
      <c r="X64" s="58">
        <v>11.522105263157895</v>
      </c>
      <c r="Y64" s="16"/>
    </row>
    <row r="65" spans="1:25" ht="15" thickBot="1" x14ac:dyDescent="0.25">
      <c r="A65" s="16"/>
      <c r="B65" s="173" t="s">
        <v>118</v>
      </c>
      <c r="C65" s="43">
        <v>9.6185974025974019</v>
      </c>
      <c r="D65" s="43">
        <v>10.006371621621621</v>
      </c>
      <c r="E65" s="43">
        <v>9.4749606627175122</v>
      </c>
      <c r="F65" s="43">
        <v>8.984068207762558</v>
      </c>
      <c r="G65" s="43">
        <v>9.4605902777777793</v>
      </c>
      <c r="H65" s="43">
        <v>9.600688575899845</v>
      </c>
      <c r="I65" s="43">
        <v>9.5188732394366191</v>
      </c>
      <c r="J65" s="43">
        <v>9.9907541079812212</v>
      </c>
      <c r="K65" s="43">
        <v>10.447465277777779</v>
      </c>
      <c r="L65" s="43">
        <v>10.659375000000001</v>
      </c>
      <c r="M65" s="43">
        <v>11.050868055555556</v>
      </c>
      <c r="N65" s="43">
        <v>11.282294520547946</v>
      </c>
      <c r="O65" s="43">
        <v>11.648630136986302</v>
      </c>
      <c r="P65" s="43">
        <v>11.966132913735654</v>
      </c>
      <c r="Q65" s="43">
        <v>11.794594594594596</v>
      </c>
      <c r="R65" s="43">
        <v>11.65363063063063</v>
      </c>
      <c r="S65" s="43">
        <v>11.506666666666668</v>
      </c>
      <c r="T65" s="43">
        <v>11.41</v>
      </c>
      <c r="U65" s="43">
        <v>11.360324561403509</v>
      </c>
      <c r="V65" s="43">
        <v>11.364473684210527</v>
      </c>
      <c r="W65" s="43">
        <v>11.359868421052632</v>
      </c>
      <c r="X65" s="43">
        <v>11.342105263157896</v>
      </c>
      <c r="Y65" s="16"/>
    </row>
    <row r="66" spans="1:25" ht="15" thickBot="1" x14ac:dyDescent="0.25">
      <c r="A66" s="16"/>
      <c r="B66" s="173" t="s">
        <v>125</v>
      </c>
      <c r="C66" s="58">
        <v>9.7985974025974016</v>
      </c>
      <c r="D66" s="58">
        <v>10.186371621621621</v>
      </c>
      <c r="E66" s="58">
        <v>9.654960662717512</v>
      </c>
      <c r="F66" s="58">
        <v>9.1640682077625577</v>
      </c>
      <c r="G66" s="58">
        <v>9.640590277777779</v>
      </c>
      <c r="H66" s="58">
        <v>9.780688575899843</v>
      </c>
      <c r="I66" s="58">
        <v>9.6988732394366188</v>
      </c>
      <c r="J66" s="58">
        <v>10.170754107981221</v>
      </c>
      <c r="K66" s="58">
        <v>10.627465277777778</v>
      </c>
      <c r="L66" s="58">
        <v>10.839375</v>
      </c>
      <c r="M66" s="58">
        <v>11.230868055555556</v>
      </c>
      <c r="N66" s="58">
        <v>11.462294520547946</v>
      </c>
      <c r="O66" s="58">
        <v>11.828630136986302</v>
      </c>
      <c r="P66" s="58">
        <v>12.146132913735654</v>
      </c>
      <c r="Q66" s="58">
        <v>11.974594594594596</v>
      </c>
      <c r="R66" s="58">
        <v>11.83363063063063</v>
      </c>
      <c r="S66" s="58">
        <v>11.686666666666667</v>
      </c>
      <c r="T66" s="58">
        <v>11.59</v>
      </c>
      <c r="U66" s="58">
        <v>11.540324561403509</v>
      </c>
      <c r="V66" s="58">
        <v>11.544473684210526</v>
      </c>
      <c r="W66" s="58">
        <v>11.539868421052631</v>
      </c>
      <c r="X66" s="58">
        <v>11.522105263157895</v>
      </c>
      <c r="Y66" s="16"/>
    </row>
    <row r="67" spans="1:25" ht="15" thickBot="1" x14ac:dyDescent="0.25">
      <c r="A67" s="16"/>
      <c r="B67" s="173" t="s">
        <v>174</v>
      </c>
      <c r="C67" s="43">
        <v>8.9185974025974026</v>
      </c>
      <c r="D67" s="43">
        <v>9.3063716216216221</v>
      </c>
      <c r="E67" s="43">
        <v>8.774960662717513</v>
      </c>
      <c r="F67" s="43">
        <v>8.2840682077625587</v>
      </c>
      <c r="G67" s="43">
        <v>8.76059027777778</v>
      </c>
      <c r="H67" s="43">
        <v>8.9006885758998457</v>
      </c>
      <c r="I67" s="43">
        <v>8.8188732394366198</v>
      </c>
      <c r="J67" s="43">
        <v>9.2907541079812219</v>
      </c>
      <c r="K67" s="43">
        <v>9.7474652777777795</v>
      </c>
      <c r="L67" s="43">
        <v>9.9593750000000014</v>
      </c>
      <c r="M67" s="43">
        <v>10.350868055555557</v>
      </c>
      <c r="N67" s="43">
        <v>10.582294520547947</v>
      </c>
      <c r="O67" s="43">
        <v>10.948630136986303</v>
      </c>
      <c r="P67" s="43">
        <v>11.266132913735655</v>
      </c>
      <c r="Q67" s="43">
        <v>11.094594594594597</v>
      </c>
      <c r="R67" s="43">
        <v>10.953630630630631</v>
      </c>
      <c r="S67" s="43">
        <v>10.806666666666668</v>
      </c>
      <c r="T67" s="43">
        <v>10.71</v>
      </c>
      <c r="U67" s="43">
        <v>10.66032456140351</v>
      </c>
      <c r="V67" s="43">
        <v>10.664473684210527</v>
      </c>
      <c r="W67" s="43">
        <v>10.659868421052632</v>
      </c>
      <c r="X67" s="43">
        <v>10.642105263157896</v>
      </c>
      <c r="Y67" s="16"/>
    </row>
    <row r="68" spans="1:25" ht="15" thickBot="1" x14ac:dyDescent="0.25">
      <c r="A68" s="16"/>
      <c r="B68" s="173" t="s">
        <v>120</v>
      </c>
      <c r="C68" s="58">
        <v>9.6185974025974019</v>
      </c>
      <c r="D68" s="58">
        <v>10.006371621621621</v>
      </c>
      <c r="E68" s="58">
        <v>9.4749606627175122</v>
      </c>
      <c r="F68" s="58">
        <v>8.984068207762558</v>
      </c>
      <c r="G68" s="58">
        <v>9.4605902777777793</v>
      </c>
      <c r="H68" s="58">
        <v>9.600688575899845</v>
      </c>
      <c r="I68" s="58">
        <v>9.5188732394366191</v>
      </c>
      <c r="J68" s="58">
        <v>9.9907541079812212</v>
      </c>
      <c r="K68" s="58">
        <v>10.447465277777779</v>
      </c>
      <c r="L68" s="58">
        <v>10.659375000000001</v>
      </c>
      <c r="M68" s="58">
        <v>11.050868055555556</v>
      </c>
      <c r="N68" s="58">
        <v>11.282294520547946</v>
      </c>
      <c r="O68" s="58">
        <v>11.648630136986302</v>
      </c>
      <c r="P68" s="58">
        <v>11.966132913735654</v>
      </c>
      <c r="Q68" s="58">
        <v>11.794594594594596</v>
      </c>
      <c r="R68" s="58">
        <v>11.65363063063063</v>
      </c>
      <c r="S68" s="58">
        <v>11.506666666666668</v>
      </c>
      <c r="T68" s="58">
        <v>11.41</v>
      </c>
      <c r="U68" s="58">
        <v>11.360324561403509</v>
      </c>
      <c r="V68" s="58">
        <v>11.364473684210527</v>
      </c>
      <c r="W68" s="58">
        <v>11.359868421052632</v>
      </c>
      <c r="X68" s="58">
        <v>11.342105263157896</v>
      </c>
      <c r="Y68" s="16"/>
    </row>
    <row r="69" spans="1:25" ht="15" thickBot="1" x14ac:dyDescent="0.25">
      <c r="A69" s="16"/>
      <c r="B69" s="173" t="s">
        <v>108</v>
      </c>
      <c r="C69" s="43">
        <v>9.3285974025974028</v>
      </c>
      <c r="D69" s="43">
        <v>9.7163716216216223</v>
      </c>
      <c r="E69" s="43">
        <v>9.1849606627175131</v>
      </c>
      <c r="F69" s="43">
        <v>8.6940682077625571</v>
      </c>
      <c r="G69" s="43">
        <v>9.1705902777777784</v>
      </c>
      <c r="H69" s="43">
        <v>9.3106885758998441</v>
      </c>
      <c r="I69" s="43">
        <v>9.22887323943662</v>
      </c>
      <c r="J69" s="43">
        <v>9.7007541079812221</v>
      </c>
      <c r="K69" s="43">
        <v>10.15746527777778</v>
      </c>
      <c r="L69" s="43">
        <v>10.369375000000002</v>
      </c>
      <c r="M69" s="43">
        <v>10.760868055555557</v>
      </c>
      <c r="N69" s="43">
        <v>10.992294520547945</v>
      </c>
      <c r="O69" s="43">
        <v>11.358630136986301</v>
      </c>
      <c r="P69" s="43">
        <v>11.676132913735653</v>
      </c>
      <c r="Q69" s="43">
        <v>11.504594594594595</v>
      </c>
      <c r="R69" s="43">
        <v>11.363630630630631</v>
      </c>
      <c r="S69" s="43">
        <v>11.216666666666667</v>
      </c>
      <c r="T69" s="43">
        <v>11.120000000000001</v>
      </c>
      <c r="U69" s="43">
        <v>11.07032456140351</v>
      </c>
      <c r="V69" s="43">
        <v>11.074473684210528</v>
      </c>
      <c r="W69" s="43">
        <v>11.069868421052632</v>
      </c>
      <c r="X69" s="43">
        <v>11.052105263157895</v>
      </c>
      <c r="Y69" s="16"/>
    </row>
    <row r="70" spans="1:25" ht="15" thickBot="1" x14ac:dyDescent="0.25">
      <c r="A70" s="16"/>
      <c r="B70" s="173" t="s">
        <v>126</v>
      </c>
      <c r="C70" s="58">
        <v>8.7985974025974016</v>
      </c>
      <c r="D70" s="58">
        <v>9.1863716216216211</v>
      </c>
      <c r="E70" s="58">
        <v>8.654960662717512</v>
      </c>
      <c r="F70" s="58">
        <v>8.1640682077625577</v>
      </c>
      <c r="G70" s="58">
        <v>8.640590277777779</v>
      </c>
      <c r="H70" s="58">
        <v>8.780688575899843</v>
      </c>
      <c r="I70" s="58">
        <v>8.6988732394366188</v>
      </c>
      <c r="J70" s="58">
        <v>9.1707541079812209</v>
      </c>
      <c r="K70" s="58">
        <v>9.6274652777777785</v>
      </c>
      <c r="L70" s="58">
        <v>9.8393750000000004</v>
      </c>
      <c r="M70" s="58">
        <v>10.230868055555556</v>
      </c>
      <c r="N70" s="58">
        <v>10.462294520547946</v>
      </c>
      <c r="O70" s="58">
        <v>10.828630136986302</v>
      </c>
      <c r="P70" s="58">
        <v>11.146132913735654</v>
      </c>
      <c r="Q70" s="58">
        <v>10.974594594594596</v>
      </c>
      <c r="R70" s="58">
        <v>10.83363063063063</v>
      </c>
      <c r="S70" s="58">
        <v>10.686666666666667</v>
      </c>
      <c r="T70" s="58">
        <v>10.59</v>
      </c>
      <c r="U70" s="58">
        <v>10.540324561403509</v>
      </c>
      <c r="V70" s="58">
        <v>10.544473684210526</v>
      </c>
      <c r="W70" s="58">
        <v>10.539868421052631</v>
      </c>
      <c r="X70" s="58">
        <v>10.522105263157895</v>
      </c>
      <c r="Y70" s="16"/>
    </row>
    <row r="71" spans="1:25" ht="15" thickBot="1" x14ac:dyDescent="0.25">
      <c r="A71" s="16"/>
      <c r="B71" s="173" t="s">
        <v>127</v>
      </c>
      <c r="C71" s="43">
        <v>9.2985974025974016</v>
      </c>
      <c r="D71" s="43">
        <v>9.6863716216216211</v>
      </c>
      <c r="E71" s="43">
        <v>9.154960662717512</v>
      </c>
      <c r="F71" s="43">
        <v>8.6640682077625577</v>
      </c>
      <c r="G71" s="43">
        <v>9.140590277777779</v>
      </c>
      <c r="H71" s="43">
        <v>9.280688575899843</v>
      </c>
      <c r="I71" s="43">
        <v>9.1988732394366188</v>
      </c>
      <c r="J71" s="43">
        <v>9.6707541079812209</v>
      </c>
      <c r="K71" s="43">
        <v>10.127465277777778</v>
      </c>
      <c r="L71" s="43">
        <v>10.339375</v>
      </c>
      <c r="M71" s="43">
        <v>10.730868055555556</v>
      </c>
      <c r="N71" s="43">
        <v>10.962294520547946</v>
      </c>
      <c r="O71" s="43">
        <v>11.328630136986302</v>
      </c>
      <c r="P71" s="43">
        <v>11.646132913735654</v>
      </c>
      <c r="Q71" s="43">
        <v>11.474594594594596</v>
      </c>
      <c r="R71" s="43">
        <v>11.33363063063063</v>
      </c>
      <c r="S71" s="43">
        <v>11.186666666666667</v>
      </c>
      <c r="T71" s="43">
        <v>11.09</v>
      </c>
      <c r="U71" s="43">
        <v>11.040324561403509</v>
      </c>
      <c r="V71" s="43">
        <v>11.044473684210526</v>
      </c>
      <c r="W71" s="43">
        <v>11.039868421052631</v>
      </c>
      <c r="X71" s="43">
        <v>11.022105263157895</v>
      </c>
      <c r="Y71" s="16"/>
    </row>
    <row r="72" spans="1:25" ht="15" thickBot="1" x14ac:dyDescent="0.25">
      <c r="A72" s="16"/>
      <c r="B72" s="173" t="s">
        <v>128</v>
      </c>
      <c r="C72" s="58">
        <v>9.5485974025974016</v>
      </c>
      <c r="D72" s="58">
        <v>9.9363716216216211</v>
      </c>
      <c r="E72" s="58">
        <v>9.404960662717512</v>
      </c>
      <c r="F72" s="58">
        <v>8.9140682077625577</v>
      </c>
      <c r="G72" s="58">
        <v>9.390590277777779</v>
      </c>
      <c r="H72" s="58">
        <v>9.530688575899843</v>
      </c>
      <c r="I72" s="58">
        <v>9.4488732394366188</v>
      </c>
      <c r="J72" s="58">
        <v>9.9207541079812209</v>
      </c>
      <c r="K72" s="58">
        <v>10.377465277777778</v>
      </c>
      <c r="L72" s="58">
        <v>10.589375</v>
      </c>
      <c r="M72" s="58">
        <v>10.980868055555556</v>
      </c>
      <c r="N72" s="58">
        <v>11.212294520547946</v>
      </c>
      <c r="O72" s="58">
        <v>11.578630136986302</v>
      </c>
      <c r="P72" s="58">
        <v>11.896132913735654</v>
      </c>
      <c r="Q72" s="58">
        <v>11.724594594594596</v>
      </c>
      <c r="R72" s="58">
        <v>11.58363063063063</v>
      </c>
      <c r="S72" s="58">
        <v>11.436666666666667</v>
      </c>
      <c r="T72" s="58">
        <v>11.34</v>
      </c>
      <c r="U72" s="58">
        <v>11.290324561403509</v>
      </c>
      <c r="V72" s="58">
        <v>11.294473684210526</v>
      </c>
      <c r="W72" s="58">
        <v>11.289868421052631</v>
      </c>
      <c r="X72" s="58">
        <v>11.272105263157895</v>
      </c>
      <c r="Y72" s="16"/>
    </row>
    <row r="73" spans="1:25" ht="15" thickBot="1" x14ac:dyDescent="0.25">
      <c r="A73" s="16"/>
      <c r="B73" s="173" t="s">
        <v>109</v>
      </c>
      <c r="C73" s="43">
        <v>9.3285974025974028</v>
      </c>
      <c r="D73" s="43">
        <v>9.7163716216216223</v>
      </c>
      <c r="E73" s="43">
        <v>9.1849606627175131</v>
      </c>
      <c r="F73" s="43">
        <v>8.6940682077625571</v>
      </c>
      <c r="G73" s="43">
        <v>9.1705902777777784</v>
      </c>
      <c r="H73" s="43">
        <v>9.3106885758998441</v>
      </c>
      <c r="I73" s="43">
        <v>9.22887323943662</v>
      </c>
      <c r="J73" s="43">
        <v>9.7007541079812221</v>
      </c>
      <c r="K73" s="43">
        <v>10.15746527777778</v>
      </c>
      <c r="L73" s="43">
        <v>10.369375000000002</v>
      </c>
      <c r="M73" s="43">
        <v>10.760868055555557</v>
      </c>
      <c r="N73" s="43">
        <v>10.992294520547945</v>
      </c>
      <c r="O73" s="43">
        <v>11.358630136986301</v>
      </c>
      <c r="P73" s="43">
        <v>11.676132913735653</v>
      </c>
      <c r="Q73" s="43">
        <v>11.504594594594595</v>
      </c>
      <c r="R73" s="43">
        <v>11.363630630630631</v>
      </c>
      <c r="S73" s="43">
        <v>11.216666666666667</v>
      </c>
      <c r="T73" s="43">
        <v>11.120000000000001</v>
      </c>
      <c r="U73" s="43">
        <v>11.07032456140351</v>
      </c>
      <c r="V73" s="43">
        <v>11.074473684210528</v>
      </c>
      <c r="W73" s="43">
        <v>11.069868421052632</v>
      </c>
      <c r="X73" s="43">
        <v>11.052105263157895</v>
      </c>
      <c r="Y73" s="16"/>
    </row>
    <row r="74" spans="1:25" ht="15" thickBot="1" x14ac:dyDescent="0.25">
      <c r="A74" s="16"/>
      <c r="B74" s="173" t="s">
        <v>101</v>
      </c>
      <c r="C74" s="58">
        <v>10.638597402597401</v>
      </c>
      <c r="D74" s="58">
        <v>11.026371621621623</v>
      </c>
      <c r="E74" s="58">
        <v>10.494960662717514</v>
      </c>
      <c r="F74" s="58">
        <v>10.004068207762558</v>
      </c>
      <c r="G74" s="58">
        <v>10.480590277777779</v>
      </c>
      <c r="H74" s="58">
        <v>10.620688575899845</v>
      </c>
      <c r="I74" s="58">
        <v>10.53887323943662</v>
      </c>
      <c r="J74" s="58">
        <v>11.010754107981223</v>
      </c>
      <c r="K74" s="58">
        <v>11.46746527777778</v>
      </c>
      <c r="L74" s="58">
        <v>11.679375000000002</v>
      </c>
      <c r="M74" s="58">
        <v>12.070868055555557</v>
      </c>
      <c r="N74" s="58">
        <v>12.302294520547946</v>
      </c>
      <c r="O74" s="58">
        <v>12.668630136986302</v>
      </c>
      <c r="P74" s="58">
        <v>12.986132913735654</v>
      </c>
      <c r="Q74" s="58">
        <v>12.814594594594595</v>
      </c>
      <c r="R74" s="58">
        <v>12.673630630630631</v>
      </c>
      <c r="S74" s="58">
        <v>12.526666666666667</v>
      </c>
      <c r="T74" s="58">
        <v>12.430000000000001</v>
      </c>
      <c r="U74" s="58">
        <v>12.38032456140351</v>
      </c>
      <c r="V74" s="58">
        <v>12.384473684210528</v>
      </c>
      <c r="W74" s="58">
        <v>12.379868421052633</v>
      </c>
      <c r="X74" s="58">
        <v>12.362105263157895</v>
      </c>
      <c r="Y74" s="16"/>
    </row>
    <row r="75" spans="1:25" ht="15" thickBot="1" x14ac:dyDescent="0.25">
      <c r="A75" s="16"/>
      <c r="B75" s="173" t="s">
        <v>114</v>
      </c>
      <c r="C75" s="43">
        <v>9.6185974025974019</v>
      </c>
      <c r="D75" s="43">
        <v>10.006371621621621</v>
      </c>
      <c r="E75" s="43">
        <v>9.4749606627175122</v>
      </c>
      <c r="F75" s="43">
        <v>8.984068207762558</v>
      </c>
      <c r="G75" s="43">
        <v>9.4605902777777793</v>
      </c>
      <c r="H75" s="43">
        <v>9.600688575899845</v>
      </c>
      <c r="I75" s="43">
        <v>9.5188732394366191</v>
      </c>
      <c r="J75" s="43">
        <v>9.9907541079812212</v>
      </c>
      <c r="K75" s="43">
        <v>10.447465277777779</v>
      </c>
      <c r="L75" s="43">
        <v>10.659375000000001</v>
      </c>
      <c r="M75" s="43">
        <v>11.050868055555556</v>
      </c>
      <c r="N75" s="43">
        <v>11.282294520547946</v>
      </c>
      <c r="O75" s="43">
        <v>11.648630136986302</v>
      </c>
      <c r="P75" s="43">
        <v>11.966132913735654</v>
      </c>
      <c r="Q75" s="43">
        <v>11.794594594594596</v>
      </c>
      <c r="R75" s="43">
        <v>11.65363063063063</v>
      </c>
      <c r="S75" s="43">
        <v>11.506666666666668</v>
      </c>
      <c r="T75" s="43">
        <v>11.41</v>
      </c>
      <c r="U75" s="43">
        <v>11.360324561403509</v>
      </c>
      <c r="V75" s="43">
        <v>11.364473684210527</v>
      </c>
      <c r="W75" s="43">
        <v>11.359868421052632</v>
      </c>
      <c r="X75" s="43">
        <v>11.342105263157896</v>
      </c>
      <c r="Y75" s="16"/>
    </row>
    <row r="76" spans="1:25" ht="15" thickBot="1" x14ac:dyDescent="0.25">
      <c r="A76" s="16"/>
      <c r="B76" s="173" t="s">
        <v>110</v>
      </c>
      <c r="C76" s="58">
        <v>9.3285974025974028</v>
      </c>
      <c r="D76" s="58">
        <v>9.7163716216216223</v>
      </c>
      <c r="E76" s="58">
        <v>9.1849606627175131</v>
      </c>
      <c r="F76" s="58">
        <v>8.6940682077625571</v>
      </c>
      <c r="G76" s="58">
        <v>9.1705902777777784</v>
      </c>
      <c r="H76" s="58">
        <v>9.3106885758998441</v>
      </c>
      <c r="I76" s="58">
        <v>9.22887323943662</v>
      </c>
      <c r="J76" s="58">
        <v>9.7007541079812221</v>
      </c>
      <c r="K76" s="58">
        <v>10.15746527777778</v>
      </c>
      <c r="L76" s="58">
        <v>10.369375000000002</v>
      </c>
      <c r="M76" s="58">
        <v>10.760868055555557</v>
      </c>
      <c r="N76" s="58">
        <v>10.992294520547945</v>
      </c>
      <c r="O76" s="58">
        <v>11.358630136986301</v>
      </c>
      <c r="P76" s="58">
        <v>11.676132913735653</v>
      </c>
      <c r="Q76" s="58">
        <v>11.504594594594595</v>
      </c>
      <c r="R76" s="58">
        <v>11.363630630630631</v>
      </c>
      <c r="S76" s="58">
        <v>11.216666666666667</v>
      </c>
      <c r="T76" s="58">
        <v>11.120000000000001</v>
      </c>
      <c r="U76" s="58">
        <v>11.07032456140351</v>
      </c>
      <c r="V76" s="58">
        <v>11.074473684210528</v>
      </c>
      <c r="W76" s="58">
        <v>11.069868421052632</v>
      </c>
      <c r="X76" s="58">
        <v>11.052105263157895</v>
      </c>
      <c r="Y76" s="16"/>
    </row>
    <row r="77" spans="1:25" ht="15" thickBot="1" x14ac:dyDescent="0.25">
      <c r="A77" s="16"/>
      <c r="B77" s="173" t="s">
        <v>102</v>
      </c>
      <c r="C77" s="43">
        <v>9.8885974025974015</v>
      </c>
      <c r="D77" s="43">
        <v>10.276371621621623</v>
      </c>
      <c r="E77" s="43">
        <v>9.7449606627175136</v>
      </c>
      <c r="F77" s="43">
        <v>9.2540682077625576</v>
      </c>
      <c r="G77" s="43">
        <v>9.7305902777777789</v>
      </c>
      <c r="H77" s="43">
        <v>9.8706885758998446</v>
      </c>
      <c r="I77" s="43">
        <v>9.7888732394366205</v>
      </c>
      <c r="J77" s="43">
        <v>10.260754107981223</v>
      </c>
      <c r="K77" s="43">
        <v>10.71746527777778</v>
      </c>
      <c r="L77" s="43">
        <v>10.929375000000002</v>
      </c>
      <c r="M77" s="43">
        <v>11.320868055555557</v>
      </c>
      <c r="N77" s="43">
        <v>11.552294520547946</v>
      </c>
      <c r="O77" s="43">
        <v>11.918630136986302</v>
      </c>
      <c r="P77" s="43">
        <v>12.236132913735654</v>
      </c>
      <c r="Q77" s="43">
        <v>12.064594594594595</v>
      </c>
      <c r="R77" s="43">
        <v>11.923630630630631</v>
      </c>
      <c r="S77" s="43">
        <v>11.776666666666667</v>
      </c>
      <c r="T77" s="43">
        <v>11.680000000000001</v>
      </c>
      <c r="U77" s="43">
        <v>11.63032456140351</v>
      </c>
      <c r="V77" s="43">
        <v>11.634473684210528</v>
      </c>
      <c r="W77" s="43">
        <v>11.629868421052633</v>
      </c>
      <c r="X77" s="43">
        <v>11.612105263157895</v>
      </c>
      <c r="Y77" s="16"/>
    </row>
    <row r="78" spans="1:25" ht="15" thickBot="1" x14ac:dyDescent="0.25">
      <c r="A78" s="16"/>
      <c r="B78" s="173" t="s">
        <v>132</v>
      </c>
      <c r="C78" s="58">
        <v>10.568597402597401</v>
      </c>
      <c r="D78" s="58">
        <v>10.956371621621621</v>
      </c>
      <c r="E78" s="58">
        <v>10.424960662717512</v>
      </c>
      <c r="F78" s="58">
        <v>9.9340682077625573</v>
      </c>
      <c r="G78" s="58">
        <v>10.410590277777779</v>
      </c>
      <c r="H78" s="58">
        <v>10.550688575899844</v>
      </c>
      <c r="I78" s="58">
        <v>10.468873239436618</v>
      </c>
      <c r="J78" s="58">
        <v>10.94075410798122</v>
      </c>
      <c r="K78" s="58">
        <v>11.397465277777778</v>
      </c>
      <c r="L78" s="58">
        <v>11.609375</v>
      </c>
      <c r="M78" s="58">
        <v>12.000868055555555</v>
      </c>
      <c r="N78" s="58">
        <v>12.232294520547946</v>
      </c>
      <c r="O78" s="58">
        <v>12.598630136986303</v>
      </c>
      <c r="P78" s="58">
        <v>12.916132913735655</v>
      </c>
      <c r="Q78" s="58">
        <v>12.744594594594595</v>
      </c>
      <c r="R78" s="58">
        <v>12.603630630630631</v>
      </c>
      <c r="S78" s="58">
        <v>12.456666666666667</v>
      </c>
      <c r="T78" s="58">
        <v>12.36</v>
      </c>
      <c r="U78" s="58">
        <v>12.310324561403508</v>
      </c>
      <c r="V78" s="58">
        <v>12.314473684210526</v>
      </c>
      <c r="W78" s="58">
        <v>12.309868421052633</v>
      </c>
      <c r="X78" s="58">
        <v>12.292105263157897</v>
      </c>
      <c r="Y78" s="16"/>
    </row>
    <row r="79" spans="1:25" ht="15" thickBot="1" x14ac:dyDescent="0.25">
      <c r="A79" s="16"/>
      <c r="B79" s="173" t="s">
        <v>175</v>
      </c>
      <c r="C79" s="43">
        <v>9.7985974025974016</v>
      </c>
      <c r="D79" s="43">
        <v>10.186371621621621</v>
      </c>
      <c r="E79" s="43">
        <v>9.654960662717512</v>
      </c>
      <c r="F79" s="43">
        <v>9.1640682077625577</v>
      </c>
      <c r="G79" s="43">
        <v>9.640590277777779</v>
      </c>
      <c r="H79" s="43">
        <v>9.780688575899843</v>
      </c>
      <c r="I79" s="43">
        <v>9.6988732394366188</v>
      </c>
      <c r="J79" s="43">
        <v>10.170754107981221</v>
      </c>
      <c r="K79" s="43">
        <v>10.627465277777778</v>
      </c>
      <c r="L79" s="43">
        <v>10.839375</v>
      </c>
      <c r="M79" s="43">
        <v>11.230868055555556</v>
      </c>
      <c r="N79" s="43">
        <v>11.462294520547946</v>
      </c>
      <c r="O79" s="43">
        <v>11.828630136986302</v>
      </c>
      <c r="P79" s="43">
        <v>12.146132913735654</v>
      </c>
      <c r="Q79" s="43">
        <v>11.974594594594596</v>
      </c>
      <c r="R79" s="43">
        <v>11.83363063063063</v>
      </c>
      <c r="S79" s="43">
        <v>11.686666666666667</v>
      </c>
      <c r="T79" s="43">
        <v>11.59</v>
      </c>
      <c r="U79" s="43">
        <v>11.540324561403509</v>
      </c>
      <c r="V79" s="43">
        <v>11.544473684210526</v>
      </c>
      <c r="W79" s="43">
        <v>11.539868421052631</v>
      </c>
      <c r="X79" s="43">
        <v>11.522105263157895</v>
      </c>
      <c r="Y79" s="16"/>
    </row>
    <row r="80" spans="1:25" ht="15" thickBot="1" x14ac:dyDescent="0.25">
      <c r="A80" s="16"/>
      <c r="B80" s="173" t="s">
        <v>176</v>
      </c>
      <c r="C80" s="58">
        <v>8</v>
      </c>
      <c r="D80" s="58">
        <v>8</v>
      </c>
      <c r="E80" s="58">
        <v>8</v>
      </c>
      <c r="F80" s="58">
        <v>8</v>
      </c>
      <c r="G80" s="58">
        <v>8</v>
      </c>
      <c r="H80" s="58">
        <v>8</v>
      </c>
      <c r="I80" s="58">
        <v>8</v>
      </c>
      <c r="J80" s="58">
        <v>8</v>
      </c>
      <c r="K80" s="58">
        <v>8</v>
      </c>
      <c r="L80" s="58">
        <v>8</v>
      </c>
      <c r="M80" s="58">
        <v>8</v>
      </c>
      <c r="N80" s="58">
        <v>8</v>
      </c>
      <c r="O80" s="58">
        <v>8</v>
      </c>
      <c r="P80" s="58">
        <v>8</v>
      </c>
      <c r="Q80" s="58">
        <v>8</v>
      </c>
      <c r="R80" s="58">
        <v>8</v>
      </c>
      <c r="S80" s="58">
        <v>8</v>
      </c>
      <c r="T80" s="58">
        <v>8</v>
      </c>
      <c r="U80" s="58">
        <v>8</v>
      </c>
      <c r="V80" s="58">
        <v>8</v>
      </c>
      <c r="W80" s="58">
        <v>8</v>
      </c>
      <c r="X80" s="58">
        <v>8</v>
      </c>
      <c r="Y80" s="16"/>
    </row>
    <row r="81" spans="1:25" ht="15" thickBot="1" x14ac:dyDescent="0.25">
      <c r="A81" s="16"/>
      <c r="B81" s="173" t="s">
        <v>103</v>
      </c>
      <c r="C81" s="43">
        <v>9.8885974025974015</v>
      </c>
      <c r="D81" s="43">
        <v>10.276371621621623</v>
      </c>
      <c r="E81" s="43">
        <v>9.7449606627175136</v>
      </c>
      <c r="F81" s="43">
        <v>9.2540682077625576</v>
      </c>
      <c r="G81" s="43">
        <v>9.7305902777777789</v>
      </c>
      <c r="H81" s="43">
        <v>9.8706885758998446</v>
      </c>
      <c r="I81" s="43">
        <v>9.7888732394366205</v>
      </c>
      <c r="J81" s="43">
        <v>10.260754107981223</v>
      </c>
      <c r="K81" s="43">
        <v>10.71746527777778</v>
      </c>
      <c r="L81" s="43">
        <v>10.929375000000002</v>
      </c>
      <c r="M81" s="43">
        <v>11.320868055555557</v>
      </c>
      <c r="N81" s="43">
        <v>11.552294520547946</v>
      </c>
      <c r="O81" s="43">
        <v>11.918630136986302</v>
      </c>
      <c r="P81" s="43">
        <v>12.236132913735654</v>
      </c>
      <c r="Q81" s="43">
        <v>12.064594594594595</v>
      </c>
      <c r="R81" s="43">
        <v>11.923630630630631</v>
      </c>
      <c r="S81" s="43">
        <v>11.776666666666667</v>
      </c>
      <c r="T81" s="43">
        <v>11.680000000000001</v>
      </c>
      <c r="U81" s="43">
        <v>11.63032456140351</v>
      </c>
      <c r="V81" s="43">
        <v>11.634473684210528</v>
      </c>
      <c r="W81" s="43">
        <v>11.629868421052633</v>
      </c>
      <c r="X81" s="43">
        <v>11.612105263157895</v>
      </c>
      <c r="Y81" s="16"/>
    </row>
    <row r="82" spans="1:25" ht="15" thickBot="1" x14ac:dyDescent="0.25">
      <c r="A82" s="16"/>
      <c r="B82" s="173" t="s">
        <v>121</v>
      </c>
      <c r="C82" s="58">
        <v>9.6185974025974019</v>
      </c>
      <c r="D82" s="58">
        <v>10.006371621621621</v>
      </c>
      <c r="E82" s="58">
        <v>9.4749606627175122</v>
      </c>
      <c r="F82" s="58">
        <v>8.984068207762558</v>
      </c>
      <c r="G82" s="58">
        <v>9.4605902777777793</v>
      </c>
      <c r="H82" s="58">
        <v>9.600688575899845</v>
      </c>
      <c r="I82" s="58">
        <v>9.5188732394366191</v>
      </c>
      <c r="J82" s="58">
        <v>9.9907541079812212</v>
      </c>
      <c r="K82" s="58">
        <v>10.447465277777779</v>
      </c>
      <c r="L82" s="58">
        <v>10.659375000000001</v>
      </c>
      <c r="M82" s="58">
        <v>11.050868055555556</v>
      </c>
      <c r="N82" s="58">
        <v>11.282294520547946</v>
      </c>
      <c r="O82" s="58">
        <v>11.648630136986302</v>
      </c>
      <c r="P82" s="58">
        <v>11.966132913735654</v>
      </c>
      <c r="Q82" s="58">
        <v>11.794594594594596</v>
      </c>
      <c r="R82" s="58">
        <v>11.65363063063063</v>
      </c>
      <c r="S82" s="58">
        <v>11.506666666666668</v>
      </c>
      <c r="T82" s="58">
        <v>11.41</v>
      </c>
      <c r="U82" s="58">
        <v>11.360324561403509</v>
      </c>
      <c r="V82" s="58">
        <v>11.364473684210527</v>
      </c>
      <c r="W82" s="58">
        <v>11.359868421052632</v>
      </c>
      <c r="X82" s="58">
        <v>11.342105263157896</v>
      </c>
      <c r="Y82" s="16"/>
    </row>
    <row r="83" spans="1:25" ht="15" thickBot="1" x14ac:dyDescent="0.25">
      <c r="A83" s="16"/>
      <c r="B83" s="173" t="s">
        <v>113</v>
      </c>
      <c r="C83" s="43">
        <v>7</v>
      </c>
      <c r="D83" s="43">
        <v>7</v>
      </c>
      <c r="E83" s="43">
        <v>7</v>
      </c>
      <c r="F83" s="43">
        <v>7</v>
      </c>
      <c r="G83" s="43">
        <v>7</v>
      </c>
      <c r="H83" s="43">
        <v>7</v>
      </c>
      <c r="I83" s="43">
        <v>7</v>
      </c>
      <c r="J83" s="43">
        <v>7</v>
      </c>
      <c r="K83" s="43">
        <v>7</v>
      </c>
      <c r="L83" s="43">
        <v>7</v>
      </c>
      <c r="M83" s="43">
        <v>7</v>
      </c>
      <c r="N83" s="43">
        <v>7</v>
      </c>
      <c r="O83" s="43">
        <v>7</v>
      </c>
      <c r="P83" s="43">
        <v>7</v>
      </c>
      <c r="Q83" s="43">
        <v>7</v>
      </c>
      <c r="R83" s="43">
        <v>7</v>
      </c>
      <c r="S83" s="43">
        <v>7</v>
      </c>
      <c r="T83" s="43">
        <v>7</v>
      </c>
      <c r="U83" s="43">
        <v>7</v>
      </c>
      <c r="V83" s="43">
        <v>7</v>
      </c>
      <c r="W83" s="43">
        <v>7</v>
      </c>
      <c r="X83" s="43">
        <v>7</v>
      </c>
      <c r="Y83" s="16"/>
    </row>
    <row r="84" spans="1:25" ht="26.1" customHeight="1" thickBot="1" x14ac:dyDescent="0.25">
      <c r="A84" s="16"/>
      <c r="B84" s="144"/>
      <c r="C84" s="145"/>
      <c r="D84" s="145"/>
      <c r="E84" s="145"/>
      <c r="F84" s="145"/>
      <c r="G84" s="145"/>
      <c r="H84" s="145"/>
      <c r="I84" s="145"/>
      <c r="J84" s="145"/>
      <c r="K84" s="145"/>
      <c r="L84" s="145"/>
      <c r="M84" s="145"/>
      <c r="N84" s="145"/>
      <c r="O84" s="145"/>
      <c r="P84" s="145"/>
      <c r="Q84" s="145"/>
      <c r="R84" s="145"/>
      <c r="S84" s="145"/>
      <c r="T84" s="145"/>
      <c r="U84" s="145"/>
      <c r="V84" s="145"/>
      <c r="W84" s="145"/>
      <c r="X84" s="145"/>
      <c r="Y84" s="16"/>
    </row>
    <row r="85" spans="1:25" ht="15" thickBot="1" x14ac:dyDescent="0.25">
      <c r="A85" s="16"/>
      <c r="B85" s="173" t="s">
        <v>780</v>
      </c>
      <c r="C85" s="58">
        <v>10.328597402597403</v>
      </c>
      <c r="D85" s="58">
        <v>10.716371621621622</v>
      </c>
      <c r="E85" s="58">
        <v>10.184960662717513</v>
      </c>
      <c r="F85" s="58">
        <v>9.6940682077625571</v>
      </c>
      <c r="G85" s="58">
        <v>10.170590277777778</v>
      </c>
      <c r="H85" s="58">
        <v>10.310688575899844</v>
      </c>
      <c r="I85" s="58">
        <v>10.22887323943662</v>
      </c>
      <c r="J85" s="58">
        <v>10.700754107981222</v>
      </c>
      <c r="K85" s="58">
        <v>11.15746527777778</v>
      </c>
      <c r="L85" s="58">
        <v>11.369375000000002</v>
      </c>
      <c r="M85" s="58">
        <v>11.760868055555557</v>
      </c>
      <c r="N85" s="58">
        <v>11.992294520547945</v>
      </c>
      <c r="O85" s="58">
        <v>12.358630136986301</v>
      </c>
      <c r="P85" s="58">
        <v>12.676132913735653</v>
      </c>
      <c r="Q85" s="58">
        <v>12.504594594594595</v>
      </c>
      <c r="R85" s="58">
        <v>12.363630630630631</v>
      </c>
      <c r="S85" s="58">
        <v>12.216666666666667</v>
      </c>
      <c r="T85" s="58">
        <v>12.120000000000001</v>
      </c>
      <c r="U85" s="58">
        <v>12.07032456140351</v>
      </c>
      <c r="V85" s="58">
        <v>12.074473684210528</v>
      </c>
      <c r="W85" s="58">
        <v>12.069868421052632</v>
      </c>
      <c r="X85" s="58">
        <v>12.052105263157895</v>
      </c>
      <c r="Y85" s="16"/>
    </row>
    <row r="86" spans="1:25" ht="15" thickBot="1" x14ac:dyDescent="0.25">
      <c r="A86" s="16"/>
      <c r="B86" s="173" t="s">
        <v>781</v>
      </c>
      <c r="C86" s="43">
        <v>11.138597402597401</v>
      </c>
      <c r="D86" s="43">
        <v>11.526371621621623</v>
      </c>
      <c r="E86" s="43">
        <v>10.994960662717514</v>
      </c>
      <c r="F86" s="43">
        <v>10.504068207762558</v>
      </c>
      <c r="G86" s="43">
        <v>10.980590277777779</v>
      </c>
      <c r="H86" s="43">
        <v>11.120688575899845</v>
      </c>
      <c r="I86" s="43">
        <v>11.03887323943662</v>
      </c>
      <c r="J86" s="43">
        <v>11.510754107981223</v>
      </c>
      <c r="K86" s="43">
        <v>11.96746527777778</v>
      </c>
      <c r="L86" s="43">
        <v>12.179375000000002</v>
      </c>
      <c r="M86" s="43">
        <v>12.570868055555557</v>
      </c>
      <c r="N86" s="43">
        <v>12.802294520547946</v>
      </c>
      <c r="O86" s="43">
        <v>13.168630136986302</v>
      </c>
      <c r="P86" s="43">
        <v>13.486132913735654</v>
      </c>
      <c r="Q86" s="43">
        <v>13.314594594594595</v>
      </c>
      <c r="R86" s="43">
        <v>13.173630630630631</v>
      </c>
      <c r="S86" s="43">
        <v>13.026666666666667</v>
      </c>
      <c r="T86" s="43">
        <v>12.930000000000001</v>
      </c>
      <c r="U86" s="43">
        <v>12.88032456140351</v>
      </c>
      <c r="V86" s="43">
        <v>12.884473684210528</v>
      </c>
      <c r="W86" s="43">
        <v>12.879868421052633</v>
      </c>
      <c r="X86" s="43">
        <v>12.862105263157895</v>
      </c>
      <c r="Y86" s="16"/>
    </row>
    <row r="87" spans="1:25" ht="15" thickBot="1" x14ac:dyDescent="0.25">
      <c r="A87" s="16"/>
      <c r="B87" s="173" t="s">
        <v>782</v>
      </c>
      <c r="C87" s="58">
        <v>10.618597402597402</v>
      </c>
      <c r="D87" s="58">
        <v>11.006371621621621</v>
      </c>
      <c r="E87" s="58">
        <v>10.474960662717512</v>
      </c>
      <c r="F87" s="58">
        <v>9.984068207762558</v>
      </c>
      <c r="G87" s="58">
        <v>10.460590277777779</v>
      </c>
      <c r="H87" s="58">
        <v>10.600688575899845</v>
      </c>
      <c r="I87" s="58">
        <v>10.518873239436619</v>
      </c>
      <c r="J87" s="58">
        <v>10.990754107981221</v>
      </c>
      <c r="K87" s="58">
        <v>11.447465277777779</v>
      </c>
      <c r="L87" s="58">
        <v>11.659375000000001</v>
      </c>
      <c r="M87" s="58">
        <v>12.050868055555556</v>
      </c>
      <c r="N87" s="58">
        <v>12.282294520547946</v>
      </c>
      <c r="O87" s="58">
        <v>12.648630136986302</v>
      </c>
      <c r="P87" s="58">
        <v>12.966132913735654</v>
      </c>
      <c r="Q87" s="58">
        <v>12.794594594594596</v>
      </c>
      <c r="R87" s="58">
        <v>12.65363063063063</v>
      </c>
      <c r="S87" s="58">
        <v>12.506666666666668</v>
      </c>
      <c r="T87" s="58">
        <v>12.41</v>
      </c>
      <c r="U87" s="58">
        <v>12.360324561403509</v>
      </c>
      <c r="V87" s="58">
        <v>12.364473684210527</v>
      </c>
      <c r="W87" s="58">
        <v>12.359868421052632</v>
      </c>
      <c r="X87" s="58">
        <v>12.342105263157896</v>
      </c>
      <c r="Y87" s="16"/>
    </row>
    <row r="88" spans="1:25" ht="15" thickBot="1" x14ac:dyDescent="0.25">
      <c r="A88" s="16"/>
      <c r="B88" s="173" t="s">
        <v>783</v>
      </c>
      <c r="C88" s="43">
        <v>10.798597402597402</v>
      </c>
      <c r="D88" s="43">
        <v>11.186371621621621</v>
      </c>
      <c r="E88" s="43">
        <v>10.654960662717512</v>
      </c>
      <c r="F88" s="43">
        <v>10.164068207762558</v>
      </c>
      <c r="G88" s="43">
        <v>10.640590277777779</v>
      </c>
      <c r="H88" s="43">
        <v>10.780688575899843</v>
      </c>
      <c r="I88" s="43">
        <v>10.698873239436619</v>
      </c>
      <c r="J88" s="43">
        <v>11.170754107981221</v>
      </c>
      <c r="K88" s="43">
        <v>11.627465277777778</v>
      </c>
      <c r="L88" s="43">
        <v>11.839375</v>
      </c>
      <c r="M88" s="43">
        <v>12.230868055555556</v>
      </c>
      <c r="N88" s="43">
        <v>12.462294520547946</v>
      </c>
      <c r="O88" s="43">
        <v>12.828630136986302</v>
      </c>
      <c r="P88" s="43">
        <v>13.146132913735654</v>
      </c>
      <c r="Q88" s="43">
        <v>12.974594594594596</v>
      </c>
      <c r="R88" s="43">
        <v>12.83363063063063</v>
      </c>
      <c r="S88" s="43">
        <v>12.686666666666667</v>
      </c>
      <c r="T88" s="43">
        <v>12.59</v>
      </c>
      <c r="U88" s="43">
        <v>12.540324561403509</v>
      </c>
      <c r="V88" s="43">
        <v>12.544473684210526</v>
      </c>
      <c r="W88" s="43">
        <v>12.539868421052631</v>
      </c>
      <c r="X88" s="43">
        <v>12.522105263157895</v>
      </c>
      <c r="Y88" s="16"/>
    </row>
    <row r="89" spans="1:25" ht="15" thickBot="1" x14ac:dyDescent="0.25">
      <c r="A89" s="16"/>
      <c r="B89" s="173" t="s">
        <v>784</v>
      </c>
      <c r="C89" s="58">
        <v>10.568597402597401</v>
      </c>
      <c r="D89" s="58">
        <v>10.956371621621621</v>
      </c>
      <c r="E89" s="58">
        <v>10.424960662717512</v>
      </c>
      <c r="F89" s="58">
        <v>9.9340682077625573</v>
      </c>
      <c r="G89" s="58">
        <v>10.410590277777779</v>
      </c>
      <c r="H89" s="58">
        <v>10.550688575899844</v>
      </c>
      <c r="I89" s="58">
        <v>10.468873239436618</v>
      </c>
      <c r="J89" s="58">
        <v>10.94075410798122</v>
      </c>
      <c r="K89" s="58">
        <v>11.397465277777778</v>
      </c>
      <c r="L89" s="58">
        <v>11.609375</v>
      </c>
      <c r="M89" s="58">
        <v>12.000868055555555</v>
      </c>
      <c r="N89" s="58">
        <v>12.232294520547946</v>
      </c>
      <c r="O89" s="58">
        <v>12.598630136986303</v>
      </c>
      <c r="P89" s="58">
        <v>12.916132913735655</v>
      </c>
      <c r="Q89" s="58">
        <v>12.744594594594595</v>
      </c>
      <c r="R89" s="58">
        <v>12.603630630630631</v>
      </c>
      <c r="S89" s="58">
        <v>12.456666666666667</v>
      </c>
      <c r="T89" s="58">
        <v>12.36</v>
      </c>
      <c r="U89" s="58">
        <v>12.310324561403508</v>
      </c>
      <c r="V89" s="58">
        <v>12.314473684210526</v>
      </c>
      <c r="W89" s="58">
        <v>12.309868421052633</v>
      </c>
      <c r="X89" s="58">
        <v>12.292105263157897</v>
      </c>
      <c r="Y89" s="16"/>
    </row>
    <row r="90" spans="1:25" ht="15" thickBot="1" x14ac:dyDescent="0.25">
      <c r="A90" s="16"/>
      <c r="B90" s="173" t="s">
        <v>785</v>
      </c>
      <c r="C90" s="43">
        <v>8.8285974025974028</v>
      </c>
      <c r="D90" s="43">
        <v>9.2163716216216223</v>
      </c>
      <c r="E90" s="43">
        <v>8.6849606627175131</v>
      </c>
      <c r="F90" s="43">
        <v>8.1940682077625571</v>
      </c>
      <c r="G90" s="43">
        <v>8.6705902777777784</v>
      </c>
      <c r="H90" s="43">
        <v>8.8106885758998441</v>
      </c>
      <c r="I90" s="43">
        <v>8.72887323943662</v>
      </c>
      <c r="J90" s="43">
        <v>9.2007541079812221</v>
      </c>
      <c r="K90" s="43">
        <v>9.6574652777777796</v>
      </c>
      <c r="L90" s="43">
        <v>9.8693750000000016</v>
      </c>
      <c r="M90" s="43">
        <v>10.260868055555557</v>
      </c>
      <c r="N90" s="43">
        <v>10.492294520547945</v>
      </c>
      <c r="O90" s="43">
        <v>10.858630136986301</v>
      </c>
      <c r="P90" s="43">
        <v>11.176132913735653</v>
      </c>
      <c r="Q90" s="43">
        <v>11.004594594594595</v>
      </c>
      <c r="R90" s="43">
        <v>10.863630630630631</v>
      </c>
      <c r="S90" s="43">
        <v>10.716666666666667</v>
      </c>
      <c r="T90" s="43">
        <v>10.620000000000001</v>
      </c>
      <c r="U90" s="43">
        <v>10.57032456140351</v>
      </c>
      <c r="V90" s="43">
        <v>10.574473684210528</v>
      </c>
      <c r="W90" s="43">
        <v>10.569868421052632</v>
      </c>
      <c r="X90" s="43">
        <v>10.552105263157895</v>
      </c>
      <c r="Y90" s="16"/>
    </row>
    <row r="91" spans="1:25" ht="15" thickBot="1" x14ac:dyDescent="0.25">
      <c r="A91" s="16"/>
      <c r="B91" s="173" t="s">
        <v>786</v>
      </c>
      <c r="C91" s="58">
        <v>9.6385974025974015</v>
      </c>
      <c r="D91" s="58">
        <v>10.026371621621623</v>
      </c>
      <c r="E91" s="58">
        <v>9.4949606627175136</v>
      </c>
      <c r="F91" s="58">
        <v>9.0040682077625576</v>
      </c>
      <c r="G91" s="58">
        <v>9.4805902777777789</v>
      </c>
      <c r="H91" s="58">
        <v>9.6206885758998446</v>
      </c>
      <c r="I91" s="58">
        <v>9.5388732394366205</v>
      </c>
      <c r="J91" s="58">
        <v>10.010754107981223</v>
      </c>
      <c r="K91" s="58">
        <v>10.46746527777778</v>
      </c>
      <c r="L91" s="58">
        <v>10.679375000000002</v>
      </c>
      <c r="M91" s="58">
        <v>11.070868055555557</v>
      </c>
      <c r="N91" s="58">
        <v>11.302294520547946</v>
      </c>
      <c r="O91" s="58">
        <v>11.668630136986302</v>
      </c>
      <c r="P91" s="58">
        <v>11.986132913735654</v>
      </c>
      <c r="Q91" s="58">
        <v>11.814594594594595</v>
      </c>
      <c r="R91" s="58">
        <v>11.673630630630631</v>
      </c>
      <c r="S91" s="58">
        <v>11.526666666666667</v>
      </c>
      <c r="T91" s="58">
        <v>11.430000000000001</v>
      </c>
      <c r="U91" s="58">
        <v>11.38032456140351</v>
      </c>
      <c r="V91" s="58">
        <v>11.384473684210528</v>
      </c>
      <c r="W91" s="58">
        <v>11.379868421052633</v>
      </c>
      <c r="X91" s="58">
        <v>11.362105263157895</v>
      </c>
      <c r="Y91" s="16"/>
    </row>
    <row r="92" spans="1:25" ht="15" thickBot="1" x14ac:dyDescent="0.25">
      <c r="A92" s="16"/>
      <c r="B92" s="173" t="s">
        <v>787</v>
      </c>
      <c r="C92" s="43">
        <v>9.3185974025974012</v>
      </c>
      <c r="D92" s="43">
        <v>9.7063716216216207</v>
      </c>
      <c r="E92" s="43">
        <v>9.1749606627175115</v>
      </c>
      <c r="F92" s="43">
        <v>8.6840682077625573</v>
      </c>
      <c r="G92" s="43">
        <v>9.1605902777777786</v>
      </c>
      <c r="H92" s="43">
        <v>9.3006885758998443</v>
      </c>
      <c r="I92" s="43">
        <v>9.2188732394366184</v>
      </c>
      <c r="J92" s="43">
        <v>9.6907541079812205</v>
      </c>
      <c r="K92" s="43">
        <v>10.147465277777778</v>
      </c>
      <c r="L92" s="43">
        <v>10.359375</v>
      </c>
      <c r="M92" s="43">
        <v>10.750868055555555</v>
      </c>
      <c r="N92" s="43">
        <v>10.982294520547946</v>
      </c>
      <c r="O92" s="43">
        <v>11.348630136986301</v>
      </c>
      <c r="P92" s="43">
        <v>11.666132913735654</v>
      </c>
      <c r="Q92" s="43">
        <v>11.494594594594595</v>
      </c>
      <c r="R92" s="43">
        <v>11.353630630630629</v>
      </c>
      <c r="S92" s="43">
        <v>11.206666666666667</v>
      </c>
      <c r="T92" s="43">
        <v>11.11</v>
      </c>
      <c r="U92" s="43">
        <v>11.060324561403508</v>
      </c>
      <c r="V92" s="43">
        <v>11.064473684210526</v>
      </c>
      <c r="W92" s="43">
        <v>11.059868421052631</v>
      </c>
      <c r="X92" s="43">
        <v>11.042105263157895</v>
      </c>
      <c r="Y92" s="16"/>
    </row>
    <row r="93" spans="1:25" ht="15" thickBot="1" x14ac:dyDescent="0.25">
      <c r="A93" s="16"/>
      <c r="B93" s="173" t="s">
        <v>788</v>
      </c>
      <c r="C93" s="58">
        <v>9.7985974025974016</v>
      </c>
      <c r="D93" s="58">
        <v>10.186371621621621</v>
      </c>
      <c r="E93" s="58">
        <v>9.654960662717512</v>
      </c>
      <c r="F93" s="58">
        <v>9.1640682077625577</v>
      </c>
      <c r="G93" s="58">
        <v>9.640590277777779</v>
      </c>
      <c r="H93" s="58">
        <v>9.780688575899843</v>
      </c>
      <c r="I93" s="58">
        <v>9.6988732394366188</v>
      </c>
      <c r="J93" s="58">
        <v>10.170754107981221</v>
      </c>
      <c r="K93" s="58">
        <v>10.627465277777778</v>
      </c>
      <c r="L93" s="58">
        <v>10.839375</v>
      </c>
      <c r="M93" s="58">
        <v>11.230868055555556</v>
      </c>
      <c r="N93" s="58">
        <v>11.462294520547946</v>
      </c>
      <c r="O93" s="58">
        <v>11.828630136986302</v>
      </c>
      <c r="P93" s="58">
        <v>12.146132913735654</v>
      </c>
      <c r="Q93" s="58">
        <v>11.974594594594596</v>
      </c>
      <c r="R93" s="58">
        <v>11.83363063063063</v>
      </c>
      <c r="S93" s="58">
        <v>11.686666666666667</v>
      </c>
      <c r="T93" s="58">
        <v>11.59</v>
      </c>
      <c r="U93" s="58">
        <v>11.540324561403509</v>
      </c>
      <c r="V93" s="58">
        <v>11.544473684210526</v>
      </c>
      <c r="W93" s="58">
        <v>11.539868421052631</v>
      </c>
      <c r="X93" s="58">
        <v>11.522105263157895</v>
      </c>
      <c r="Y93" s="16"/>
    </row>
    <row r="94" spans="1:25" ht="15" thickBot="1" x14ac:dyDescent="0.25">
      <c r="A94" s="16"/>
      <c r="B94" s="173" t="s">
        <v>789</v>
      </c>
      <c r="C94" s="43">
        <v>10.568597402597401</v>
      </c>
      <c r="D94" s="43">
        <v>10.956371621621621</v>
      </c>
      <c r="E94" s="43">
        <v>10.424960662717512</v>
      </c>
      <c r="F94" s="43">
        <v>9.9340682077625573</v>
      </c>
      <c r="G94" s="43">
        <v>10.410590277777779</v>
      </c>
      <c r="H94" s="43">
        <v>10.550688575899844</v>
      </c>
      <c r="I94" s="43">
        <v>10.468873239436618</v>
      </c>
      <c r="J94" s="43">
        <v>10.94075410798122</v>
      </c>
      <c r="K94" s="43">
        <v>11.397465277777778</v>
      </c>
      <c r="L94" s="43">
        <v>11.609375</v>
      </c>
      <c r="M94" s="43">
        <v>12.000868055555555</v>
      </c>
      <c r="N94" s="43">
        <v>12.232294520547946</v>
      </c>
      <c r="O94" s="43">
        <v>12.598630136986303</v>
      </c>
      <c r="P94" s="43">
        <v>12.916132913735655</v>
      </c>
      <c r="Q94" s="43">
        <v>12.744594594594595</v>
      </c>
      <c r="R94" s="43">
        <v>12.603630630630631</v>
      </c>
      <c r="S94" s="43">
        <v>12.456666666666667</v>
      </c>
      <c r="T94" s="43">
        <v>12.36</v>
      </c>
      <c r="U94" s="43">
        <v>12.310324561403508</v>
      </c>
      <c r="V94" s="43">
        <v>12.314473684210526</v>
      </c>
      <c r="W94" s="43">
        <v>12.309868421052633</v>
      </c>
      <c r="X94" s="43">
        <v>12.292105263157897</v>
      </c>
      <c r="Y94" s="16"/>
    </row>
    <row r="95" spans="1:25" x14ac:dyDescent="0.2">
      <c r="A95" s="16"/>
      <c r="B95" s="16"/>
      <c r="C95" s="16"/>
      <c r="D95" s="16"/>
      <c r="E95" s="16"/>
      <c r="F95" s="16"/>
      <c r="G95" s="16"/>
      <c r="H95" s="16"/>
      <c r="I95" s="16"/>
      <c r="J95" s="16"/>
      <c r="K95" s="16"/>
      <c r="L95" s="16"/>
      <c r="M95" s="16"/>
      <c r="N95" s="16"/>
      <c r="O95" s="16"/>
      <c r="P95" s="16"/>
      <c r="Q95" s="16"/>
      <c r="R95" s="16"/>
      <c r="S95" s="16"/>
      <c r="T95" s="16"/>
      <c r="U95" s="16"/>
      <c r="V95" s="16"/>
      <c r="W95" s="16"/>
      <c r="X95" s="16"/>
      <c r="Y95" s="16"/>
    </row>
    <row r="96" spans="1:25" ht="17.25" thickBot="1" x14ac:dyDescent="0.3">
      <c r="A96" s="16"/>
      <c r="B96" s="136" t="s">
        <v>410</v>
      </c>
      <c r="C96" s="16"/>
      <c r="D96" s="16"/>
      <c r="E96" s="16"/>
      <c r="F96" s="16"/>
      <c r="G96" s="16"/>
      <c r="H96" s="16"/>
      <c r="I96" s="16"/>
      <c r="J96" s="16"/>
      <c r="K96" s="16"/>
      <c r="L96" s="16"/>
      <c r="M96" s="16"/>
      <c r="N96" s="16"/>
      <c r="O96" s="16"/>
      <c r="P96" s="16"/>
      <c r="Q96" s="16"/>
      <c r="R96" s="16"/>
      <c r="S96" s="16"/>
      <c r="T96" s="16"/>
      <c r="U96" s="16"/>
      <c r="V96" s="16"/>
      <c r="W96" s="16"/>
      <c r="X96" s="16"/>
      <c r="Y96" s="16"/>
    </row>
    <row r="97" spans="1:25" ht="33" customHeight="1" thickTop="1" thickBot="1" x14ac:dyDescent="0.25">
      <c r="A97" s="16"/>
      <c r="B97" s="140"/>
      <c r="C97" s="140" t="s">
        <v>2</v>
      </c>
      <c r="D97" s="140" t="s">
        <v>3</v>
      </c>
      <c r="E97" s="140" t="s">
        <v>4</v>
      </c>
      <c r="F97" s="140" t="s">
        <v>5</v>
      </c>
      <c r="G97" s="140" t="s">
        <v>6</v>
      </c>
      <c r="H97" s="140" t="s">
        <v>7</v>
      </c>
      <c r="I97" s="140" t="s">
        <v>8</v>
      </c>
      <c r="J97" s="140" t="s">
        <v>9</v>
      </c>
      <c r="K97" s="140" t="s">
        <v>10</v>
      </c>
      <c r="L97" s="140" t="s">
        <v>11</v>
      </c>
      <c r="M97" s="140" t="s">
        <v>12</v>
      </c>
      <c r="N97" s="140" t="s">
        <v>0</v>
      </c>
      <c r="O97" s="140" t="s">
        <v>18</v>
      </c>
      <c r="P97" s="140" t="s">
        <v>19</v>
      </c>
      <c r="Q97" s="140" t="s">
        <v>20</v>
      </c>
      <c r="R97" s="140" t="s">
        <v>21</v>
      </c>
      <c r="S97" s="140" t="s">
        <v>22</v>
      </c>
      <c r="T97" s="140" t="s">
        <v>23</v>
      </c>
      <c r="U97" s="140" t="s">
        <v>24</v>
      </c>
      <c r="V97" s="140" t="s">
        <v>25</v>
      </c>
      <c r="W97" s="140" t="s">
        <v>26</v>
      </c>
      <c r="X97" s="140" t="s">
        <v>27</v>
      </c>
      <c r="Y97" s="16"/>
    </row>
    <row r="98" spans="1:25" ht="15" thickBot="1" x14ac:dyDescent="0.25">
      <c r="A98" s="16"/>
      <c r="B98" s="134" t="s">
        <v>115</v>
      </c>
      <c r="C98" s="58">
        <v>8.8590909090909093</v>
      </c>
      <c r="D98" s="58">
        <v>8.5</v>
      </c>
      <c r="E98" s="58">
        <v>8.5</v>
      </c>
      <c r="F98" s="58">
        <v>8.5</v>
      </c>
      <c r="G98" s="58">
        <v>8.75</v>
      </c>
      <c r="H98" s="58">
        <v>9</v>
      </c>
      <c r="I98" s="58">
        <v>9</v>
      </c>
      <c r="J98" s="58">
        <v>9</v>
      </c>
      <c r="K98" s="58">
        <v>9</v>
      </c>
      <c r="L98" s="58">
        <v>9</v>
      </c>
      <c r="M98" s="58">
        <v>9</v>
      </c>
      <c r="N98" s="58">
        <v>9</v>
      </c>
      <c r="O98" s="58">
        <v>9</v>
      </c>
      <c r="P98" s="58">
        <v>9</v>
      </c>
      <c r="Q98" s="58">
        <v>9</v>
      </c>
      <c r="R98" s="58">
        <v>9</v>
      </c>
      <c r="S98" s="58">
        <v>9</v>
      </c>
      <c r="T98" s="58">
        <v>9</v>
      </c>
      <c r="U98" s="58">
        <v>9</v>
      </c>
      <c r="V98" s="58">
        <v>9</v>
      </c>
      <c r="W98" s="58">
        <v>9</v>
      </c>
      <c r="X98" s="58">
        <v>9</v>
      </c>
      <c r="Y98" s="16"/>
    </row>
    <row r="99" spans="1:25" ht="15" thickBot="1" x14ac:dyDescent="0.25">
      <c r="A99" s="16"/>
      <c r="B99" s="134" t="s">
        <v>104</v>
      </c>
      <c r="C99" s="43">
        <v>7.8690909090909091</v>
      </c>
      <c r="D99" s="43">
        <v>7.71</v>
      </c>
      <c r="E99" s="43">
        <v>7.71</v>
      </c>
      <c r="F99" s="43">
        <v>7.71</v>
      </c>
      <c r="G99" s="43">
        <v>7.9600000000000009</v>
      </c>
      <c r="H99" s="43">
        <v>8.2100000000000009</v>
      </c>
      <c r="I99" s="43">
        <v>8.2100000000000009</v>
      </c>
      <c r="J99" s="43">
        <v>8.2100000000000009</v>
      </c>
      <c r="K99" s="43">
        <v>8.2100000000000009</v>
      </c>
      <c r="L99" s="43">
        <v>8.2100000000000009</v>
      </c>
      <c r="M99" s="43">
        <v>8.2100000000000009</v>
      </c>
      <c r="N99" s="43">
        <v>8.2100000000000009</v>
      </c>
      <c r="O99" s="43">
        <v>8.2100000000000009</v>
      </c>
      <c r="P99" s="43">
        <v>8.2100000000000009</v>
      </c>
      <c r="Q99" s="43">
        <v>8.2100000000000009</v>
      </c>
      <c r="R99" s="43">
        <v>8.2100000000000009</v>
      </c>
      <c r="S99" s="43">
        <v>8.2100000000000009</v>
      </c>
      <c r="T99" s="43">
        <v>8.2100000000000009</v>
      </c>
      <c r="U99" s="43">
        <v>8.2100000000000009</v>
      </c>
      <c r="V99" s="43">
        <v>8.2100000000000009</v>
      </c>
      <c r="W99" s="43">
        <v>8.2100000000000009</v>
      </c>
      <c r="X99" s="43">
        <v>8.2100000000000009</v>
      </c>
      <c r="Y99" s="16"/>
    </row>
    <row r="100" spans="1:25" ht="15" thickBot="1" x14ac:dyDescent="0.25">
      <c r="A100" s="16"/>
      <c r="B100" s="134" t="s">
        <v>131</v>
      </c>
      <c r="C100" s="58">
        <v>9.6090909090909093</v>
      </c>
      <c r="D100" s="58">
        <v>9.4499999999999993</v>
      </c>
      <c r="E100" s="58">
        <v>9.4499999999999993</v>
      </c>
      <c r="F100" s="58">
        <v>9.4499999999999993</v>
      </c>
      <c r="G100" s="58">
        <v>9.6999999999999993</v>
      </c>
      <c r="H100" s="58">
        <v>9.9499999999999993</v>
      </c>
      <c r="I100" s="58">
        <v>9.9499999999999993</v>
      </c>
      <c r="J100" s="58">
        <v>9.9499999999999993</v>
      </c>
      <c r="K100" s="58">
        <v>9.9499999999999993</v>
      </c>
      <c r="L100" s="58">
        <v>9.9499999999999993</v>
      </c>
      <c r="M100" s="58">
        <v>9.9499999999999993</v>
      </c>
      <c r="N100" s="58">
        <v>9.9499999999999993</v>
      </c>
      <c r="O100" s="58">
        <v>9.9499999999999993</v>
      </c>
      <c r="P100" s="58">
        <v>9.9499999999999993</v>
      </c>
      <c r="Q100" s="58">
        <v>9.9499999999999993</v>
      </c>
      <c r="R100" s="58">
        <v>9.9499999999999993</v>
      </c>
      <c r="S100" s="58">
        <v>9.9499999999999993</v>
      </c>
      <c r="T100" s="58">
        <v>9.9499999999999993</v>
      </c>
      <c r="U100" s="58">
        <v>9.9499999999999993</v>
      </c>
      <c r="V100" s="58">
        <v>9.9499999999999993</v>
      </c>
      <c r="W100" s="58">
        <v>9.9499999999999993</v>
      </c>
      <c r="X100" s="58">
        <v>9.9499999999999993</v>
      </c>
      <c r="Y100" s="16"/>
    </row>
    <row r="101" spans="1:25" ht="15" thickBot="1" x14ac:dyDescent="0.25">
      <c r="A101" s="16"/>
      <c r="B101" s="134" t="s">
        <v>105</v>
      </c>
      <c r="C101" s="43">
        <v>7.8690909090909091</v>
      </c>
      <c r="D101" s="43">
        <v>7.71</v>
      </c>
      <c r="E101" s="43">
        <v>7.71</v>
      </c>
      <c r="F101" s="43">
        <v>7.71</v>
      </c>
      <c r="G101" s="43">
        <v>7.9600000000000009</v>
      </c>
      <c r="H101" s="43">
        <v>8.2100000000000009</v>
      </c>
      <c r="I101" s="43">
        <v>8.2100000000000009</v>
      </c>
      <c r="J101" s="43">
        <v>8.2100000000000009</v>
      </c>
      <c r="K101" s="43">
        <v>8.2100000000000009</v>
      </c>
      <c r="L101" s="43">
        <v>8.2100000000000009</v>
      </c>
      <c r="M101" s="43">
        <v>8.2100000000000009</v>
      </c>
      <c r="N101" s="43">
        <v>8.2100000000000009</v>
      </c>
      <c r="O101" s="43">
        <v>8.2100000000000009</v>
      </c>
      <c r="P101" s="43">
        <v>8.2100000000000009</v>
      </c>
      <c r="Q101" s="43">
        <v>8.2100000000000009</v>
      </c>
      <c r="R101" s="43">
        <v>8.2100000000000009</v>
      </c>
      <c r="S101" s="43">
        <v>8.2100000000000009</v>
      </c>
      <c r="T101" s="43">
        <v>8.2100000000000009</v>
      </c>
      <c r="U101" s="43">
        <v>8.2100000000000009</v>
      </c>
      <c r="V101" s="43">
        <v>8.2100000000000009</v>
      </c>
      <c r="W101" s="43">
        <v>8.2100000000000009</v>
      </c>
      <c r="X101" s="43">
        <v>8.2100000000000009</v>
      </c>
      <c r="Y101" s="16"/>
    </row>
    <row r="102" spans="1:25" ht="15" thickBot="1" x14ac:dyDescent="0.25">
      <c r="A102" s="16"/>
      <c r="B102" s="134" t="s">
        <v>171</v>
      </c>
      <c r="C102" s="58">
        <v>7.8690909090909091</v>
      </c>
      <c r="D102" s="58">
        <v>7.71</v>
      </c>
      <c r="E102" s="58">
        <v>7.71</v>
      </c>
      <c r="F102" s="58">
        <v>7.71</v>
      </c>
      <c r="G102" s="58">
        <v>7.9600000000000009</v>
      </c>
      <c r="H102" s="58">
        <v>8.2100000000000009</v>
      </c>
      <c r="I102" s="58">
        <v>8.2100000000000009</v>
      </c>
      <c r="J102" s="58">
        <v>8.2100000000000009</v>
      </c>
      <c r="K102" s="58">
        <v>8.2100000000000009</v>
      </c>
      <c r="L102" s="58">
        <v>8.2100000000000009</v>
      </c>
      <c r="M102" s="58">
        <v>8.2100000000000009</v>
      </c>
      <c r="N102" s="58">
        <v>8.2100000000000009</v>
      </c>
      <c r="O102" s="58">
        <v>8.2100000000000009</v>
      </c>
      <c r="P102" s="58">
        <v>8.2100000000000009</v>
      </c>
      <c r="Q102" s="58">
        <v>8.2100000000000009</v>
      </c>
      <c r="R102" s="58">
        <v>8.2100000000000009</v>
      </c>
      <c r="S102" s="58">
        <v>8.2100000000000009</v>
      </c>
      <c r="T102" s="58">
        <v>8.2100000000000009</v>
      </c>
      <c r="U102" s="58">
        <v>8.2100000000000009</v>
      </c>
      <c r="V102" s="58">
        <v>8.2100000000000009</v>
      </c>
      <c r="W102" s="58">
        <v>8.2100000000000009</v>
      </c>
      <c r="X102" s="58">
        <v>8.2100000000000009</v>
      </c>
      <c r="Y102" s="16"/>
    </row>
    <row r="103" spans="1:25" ht="15" thickBot="1" x14ac:dyDescent="0.25">
      <c r="A103" s="16"/>
      <c r="B103" s="134" t="s">
        <v>100</v>
      </c>
      <c r="C103" s="43">
        <v>9.1790909090909096</v>
      </c>
      <c r="D103" s="43">
        <v>9.02</v>
      </c>
      <c r="E103" s="43">
        <v>9.02</v>
      </c>
      <c r="F103" s="43">
        <v>9.02</v>
      </c>
      <c r="G103" s="43">
        <v>9.27</v>
      </c>
      <c r="H103" s="43">
        <v>9.5200000000000014</v>
      </c>
      <c r="I103" s="43">
        <v>9.5200000000000014</v>
      </c>
      <c r="J103" s="43">
        <v>9.5200000000000014</v>
      </c>
      <c r="K103" s="43">
        <v>9.5200000000000014</v>
      </c>
      <c r="L103" s="43">
        <v>9.5200000000000014</v>
      </c>
      <c r="M103" s="43">
        <v>9.5200000000000014</v>
      </c>
      <c r="N103" s="43">
        <v>9.5200000000000014</v>
      </c>
      <c r="O103" s="43">
        <v>9.5200000000000014</v>
      </c>
      <c r="P103" s="43">
        <v>9.5200000000000014</v>
      </c>
      <c r="Q103" s="43">
        <v>9.5200000000000014</v>
      </c>
      <c r="R103" s="43">
        <v>9.5200000000000014</v>
      </c>
      <c r="S103" s="43">
        <v>9.5200000000000014</v>
      </c>
      <c r="T103" s="43">
        <v>9.5200000000000014</v>
      </c>
      <c r="U103" s="43">
        <v>9.5200000000000014</v>
      </c>
      <c r="V103" s="43">
        <v>9.5200000000000014</v>
      </c>
      <c r="W103" s="43">
        <v>9.5200000000000014</v>
      </c>
      <c r="X103" s="43">
        <v>9.5200000000000014</v>
      </c>
      <c r="Y103" s="16"/>
    </row>
    <row r="104" spans="1:25" ht="15" thickBot="1" x14ac:dyDescent="0.25">
      <c r="A104" s="16"/>
      <c r="B104" s="134" t="s">
        <v>106</v>
      </c>
      <c r="C104" s="58">
        <v>8.1190909090909091</v>
      </c>
      <c r="D104" s="58">
        <v>7.96</v>
      </c>
      <c r="E104" s="58">
        <v>7.96</v>
      </c>
      <c r="F104" s="58">
        <v>7.96</v>
      </c>
      <c r="G104" s="58">
        <v>8.2100000000000009</v>
      </c>
      <c r="H104" s="58">
        <v>8.4600000000000009</v>
      </c>
      <c r="I104" s="58">
        <v>8.4600000000000009</v>
      </c>
      <c r="J104" s="58">
        <v>8.4600000000000009</v>
      </c>
      <c r="K104" s="58">
        <v>8.4600000000000009</v>
      </c>
      <c r="L104" s="58">
        <v>8.4600000000000009</v>
      </c>
      <c r="M104" s="58">
        <v>8.4600000000000009</v>
      </c>
      <c r="N104" s="58">
        <v>8.4600000000000009</v>
      </c>
      <c r="O104" s="58">
        <v>8.4600000000000009</v>
      </c>
      <c r="P104" s="58">
        <v>8.4600000000000009</v>
      </c>
      <c r="Q104" s="58">
        <v>8.4600000000000009</v>
      </c>
      <c r="R104" s="58">
        <v>8.4600000000000009</v>
      </c>
      <c r="S104" s="58">
        <v>8.4600000000000009</v>
      </c>
      <c r="T104" s="58">
        <v>8.4600000000000009</v>
      </c>
      <c r="U104" s="58">
        <v>8.4600000000000009</v>
      </c>
      <c r="V104" s="58">
        <v>8.4600000000000009</v>
      </c>
      <c r="W104" s="58">
        <v>8.4600000000000009</v>
      </c>
      <c r="X104" s="58">
        <v>8.4600000000000009</v>
      </c>
      <c r="Y104" s="16"/>
    </row>
    <row r="105" spans="1:25" ht="15" thickBot="1" x14ac:dyDescent="0.25">
      <c r="A105" s="16"/>
      <c r="B105" s="134" t="s">
        <v>107</v>
      </c>
      <c r="C105" s="43">
        <v>7.6690909090909081</v>
      </c>
      <c r="D105" s="43">
        <v>7.51</v>
      </c>
      <c r="E105" s="43">
        <v>7.51</v>
      </c>
      <c r="F105" s="43">
        <v>7.51</v>
      </c>
      <c r="G105" s="43">
        <v>7.76</v>
      </c>
      <c r="H105" s="43">
        <v>8.01</v>
      </c>
      <c r="I105" s="43">
        <v>8.01</v>
      </c>
      <c r="J105" s="43">
        <v>8.01</v>
      </c>
      <c r="K105" s="43">
        <v>8.01</v>
      </c>
      <c r="L105" s="43">
        <v>8.01</v>
      </c>
      <c r="M105" s="43">
        <v>8.01</v>
      </c>
      <c r="N105" s="43">
        <v>8.01</v>
      </c>
      <c r="O105" s="43">
        <v>8.01</v>
      </c>
      <c r="P105" s="43">
        <v>8.01</v>
      </c>
      <c r="Q105" s="43">
        <v>8.01</v>
      </c>
      <c r="R105" s="43">
        <v>8.01</v>
      </c>
      <c r="S105" s="43">
        <v>8.01</v>
      </c>
      <c r="T105" s="43">
        <v>8.01</v>
      </c>
      <c r="U105" s="43">
        <v>8.01</v>
      </c>
      <c r="V105" s="43">
        <v>8.01</v>
      </c>
      <c r="W105" s="43">
        <v>8.01</v>
      </c>
      <c r="X105" s="43">
        <v>8.01</v>
      </c>
      <c r="Y105" s="16"/>
    </row>
    <row r="106" spans="1:25" ht="15" thickBot="1" x14ac:dyDescent="0.25">
      <c r="A106" s="16"/>
      <c r="B106" s="134" t="s">
        <v>123</v>
      </c>
      <c r="C106" s="58">
        <v>8.839090909090908</v>
      </c>
      <c r="D106" s="58">
        <v>8.68</v>
      </c>
      <c r="E106" s="58">
        <v>8.68</v>
      </c>
      <c r="F106" s="58">
        <v>8.68</v>
      </c>
      <c r="G106" s="58">
        <v>8.93</v>
      </c>
      <c r="H106" s="58">
        <v>9.18</v>
      </c>
      <c r="I106" s="58">
        <v>9.18</v>
      </c>
      <c r="J106" s="58">
        <v>9.18</v>
      </c>
      <c r="K106" s="58">
        <v>9.18</v>
      </c>
      <c r="L106" s="58">
        <v>9.18</v>
      </c>
      <c r="M106" s="58">
        <v>9.18</v>
      </c>
      <c r="N106" s="58">
        <v>9.18</v>
      </c>
      <c r="O106" s="58">
        <v>9.18</v>
      </c>
      <c r="P106" s="58">
        <v>9.18</v>
      </c>
      <c r="Q106" s="58">
        <v>9.18</v>
      </c>
      <c r="R106" s="58">
        <v>9.18</v>
      </c>
      <c r="S106" s="58">
        <v>9.18</v>
      </c>
      <c r="T106" s="58">
        <v>9.18</v>
      </c>
      <c r="U106" s="58">
        <v>9.18</v>
      </c>
      <c r="V106" s="58">
        <v>9.18</v>
      </c>
      <c r="W106" s="58">
        <v>9.18</v>
      </c>
      <c r="X106" s="58">
        <v>9.18</v>
      </c>
      <c r="Y106" s="16"/>
    </row>
    <row r="107" spans="1:25" ht="15" thickBot="1" x14ac:dyDescent="0.25">
      <c r="A107" s="16"/>
      <c r="B107" s="134" t="s">
        <v>172</v>
      </c>
      <c r="C107" s="43">
        <v>8.839090909090908</v>
      </c>
      <c r="D107" s="43">
        <v>8.68</v>
      </c>
      <c r="E107" s="43">
        <v>8.68</v>
      </c>
      <c r="F107" s="43">
        <v>8.68</v>
      </c>
      <c r="G107" s="43">
        <v>8.93</v>
      </c>
      <c r="H107" s="43">
        <v>9.18</v>
      </c>
      <c r="I107" s="43">
        <v>9.18</v>
      </c>
      <c r="J107" s="43">
        <v>9.18</v>
      </c>
      <c r="K107" s="43">
        <v>9.18</v>
      </c>
      <c r="L107" s="43">
        <v>9.18</v>
      </c>
      <c r="M107" s="43">
        <v>9.18</v>
      </c>
      <c r="N107" s="43">
        <v>9.18</v>
      </c>
      <c r="O107" s="43">
        <v>9.18</v>
      </c>
      <c r="P107" s="43">
        <v>9.18</v>
      </c>
      <c r="Q107" s="43">
        <v>9.18</v>
      </c>
      <c r="R107" s="43">
        <v>9.18</v>
      </c>
      <c r="S107" s="43">
        <v>9.18</v>
      </c>
      <c r="T107" s="43">
        <v>9.18</v>
      </c>
      <c r="U107" s="43">
        <v>9.18</v>
      </c>
      <c r="V107" s="43">
        <v>9.18</v>
      </c>
      <c r="W107" s="43">
        <v>9.18</v>
      </c>
      <c r="X107" s="43">
        <v>9.18</v>
      </c>
      <c r="Y107" s="16"/>
    </row>
    <row r="108" spans="1:25" ht="15" thickBot="1" x14ac:dyDescent="0.25">
      <c r="A108" s="16"/>
      <c r="B108" s="134" t="s">
        <v>173</v>
      </c>
      <c r="C108" s="58">
        <v>8.3590909090909093</v>
      </c>
      <c r="D108" s="58">
        <v>8</v>
      </c>
      <c r="E108" s="58">
        <v>8</v>
      </c>
      <c r="F108" s="58">
        <v>8</v>
      </c>
      <c r="G108" s="58">
        <v>8.25</v>
      </c>
      <c r="H108" s="58">
        <v>8.5</v>
      </c>
      <c r="I108" s="58">
        <v>8.5</v>
      </c>
      <c r="J108" s="58">
        <v>8.5</v>
      </c>
      <c r="K108" s="58">
        <v>8.5</v>
      </c>
      <c r="L108" s="58">
        <v>8.5</v>
      </c>
      <c r="M108" s="58">
        <v>8.5</v>
      </c>
      <c r="N108" s="58">
        <v>8.5</v>
      </c>
      <c r="O108" s="58">
        <v>8.5</v>
      </c>
      <c r="P108" s="58">
        <v>8.5</v>
      </c>
      <c r="Q108" s="58">
        <v>8.5</v>
      </c>
      <c r="R108" s="58">
        <v>8.5</v>
      </c>
      <c r="S108" s="58">
        <v>8.5</v>
      </c>
      <c r="T108" s="58">
        <v>8.5</v>
      </c>
      <c r="U108" s="58">
        <v>8.5</v>
      </c>
      <c r="V108" s="58">
        <v>8.5</v>
      </c>
      <c r="W108" s="58">
        <v>8.5</v>
      </c>
      <c r="X108" s="58">
        <v>8.5</v>
      </c>
      <c r="Y108" s="16"/>
    </row>
    <row r="109" spans="1:25" ht="15" thickBot="1" x14ac:dyDescent="0.25">
      <c r="A109" s="16"/>
      <c r="B109" s="134" t="s">
        <v>124</v>
      </c>
      <c r="C109" s="43">
        <v>8.839090909090908</v>
      </c>
      <c r="D109" s="43">
        <v>8.68</v>
      </c>
      <c r="E109" s="43">
        <v>8.68</v>
      </c>
      <c r="F109" s="43">
        <v>8.68</v>
      </c>
      <c r="G109" s="43">
        <v>8.93</v>
      </c>
      <c r="H109" s="43">
        <v>9.18</v>
      </c>
      <c r="I109" s="43">
        <v>9.18</v>
      </c>
      <c r="J109" s="43">
        <v>9.18</v>
      </c>
      <c r="K109" s="43">
        <v>9.18</v>
      </c>
      <c r="L109" s="43">
        <v>9.18</v>
      </c>
      <c r="M109" s="43">
        <v>9.18</v>
      </c>
      <c r="N109" s="43">
        <v>9.18</v>
      </c>
      <c r="O109" s="43">
        <v>9.18</v>
      </c>
      <c r="P109" s="43">
        <v>9.18</v>
      </c>
      <c r="Q109" s="43">
        <v>9.18</v>
      </c>
      <c r="R109" s="43">
        <v>9.18</v>
      </c>
      <c r="S109" s="43">
        <v>9.18</v>
      </c>
      <c r="T109" s="43">
        <v>9.18</v>
      </c>
      <c r="U109" s="43">
        <v>9.18</v>
      </c>
      <c r="V109" s="43">
        <v>9.18</v>
      </c>
      <c r="W109" s="43">
        <v>9.18</v>
      </c>
      <c r="X109" s="43">
        <v>9.18</v>
      </c>
      <c r="Y109" s="16"/>
    </row>
    <row r="110" spans="1:25" ht="15" thickBot="1" x14ac:dyDescent="0.25">
      <c r="A110" s="16"/>
      <c r="B110" s="134" t="s">
        <v>118</v>
      </c>
      <c r="C110" s="58">
        <v>8.8590909090909093</v>
      </c>
      <c r="D110" s="58">
        <v>8.5</v>
      </c>
      <c r="E110" s="58">
        <v>8.5</v>
      </c>
      <c r="F110" s="58">
        <v>8.5</v>
      </c>
      <c r="G110" s="58">
        <v>8.75</v>
      </c>
      <c r="H110" s="58">
        <v>9</v>
      </c>
      <c r="I110" s="58">
        <v>9</v>
      </c>
      <c r="J110" s="58">
        <v>9</v>
      </c>
      <c r="K110" s="58">
        <v>9</v>
      </c>
      <c r="L110" s="58">
        <v>9</v>
      </c>
      <c r="M110" s="58">
        <v>9</v>
      </c>
      <c r="N110" s="58">
        <v>9</v>
      </c>
      <c r="O110" s="58">
        <v>9</v>
      </c>
      <c r="P110" s="58">
        <v>9</v>
      </c>
      <c r="Q110" s="58">
        <v>9</v>
      </c>
      <c r="R110" s="58">
        <v>9</v>
      </c>
      <c r="S110" s="58">
        <v>9</v>
      </c>
      <c r="T110" s="58">
        <v>9</v>
      </c>
      <c r="U110" s="58">
        <v>9</v>
      </c>
      <c r="V110" s="58">
        <v>9</v>
      </c>
      <c r="W110" s="58">
        <v>9</v>
      </c>
      <c r="X110" s="58">
        <v>9</v>
      </c>
      <c r="Y110" s="16"/>
    </row>
    <row r="111" spans="1:25" ht="15" thickBot="1" x14ac:dyDescent="0.25">
      <c r="A111" s="16"/>
      <c r="B111" s="134" t="s">
        <v>125</v>
      </c>
      <c r="C111" s="43">
        <v>8.839090909090908</v>
      </c>
      <c r="D111" s="43">
        <v>8.68</v>
      </c>
      <c r="E111" s="43">
        <v>8.68</v>
      </c>
      <c r="F111" s="43">
        <v>8.68</v>
      </c>
      <c r="G111" s="43">
        <v>8.93</v>
      </c>
      <c r="H111" s="43">
        <v>9.18</v>
      </c>
      <c r="I111" s="43">
        <v>9.18</v>
      </c>
      <c r="J111" s="43">
        <v>9.18</v>
      </c>
      <c r="K111" s="43">
        <v>9.18</v>
      </c>
      <c r="L111" s="43">
        <v>9.18</v>
      </c>
      <c r="M111" s="43">
        <v>9.18</v>
      </c>
      <c r="N111" s="43">
        <v>9.18</v>
      </c>
      <c r="O111" s="43">
        <v>9.18</v>
      </c>
      <c r="P111" s="43">
        <v>9.18</v>
      </c>
      <c r="Q111" s="43">
        <v>9.18</v>
      </c>
      <c r="R111" s="43">
        <v>9.18</v>
      </c>
      <c r="S111" s="43">
        <v>9.18</v>
      </c>
      <c r="T111" s="43">
        <v>9.18</v>
      </c>
      <c r="U111" s="43">
        <v>9.18</v>
      </c>
      <c r="V111" s="43">
        <v>9.18</v>
      </c>
      <c r="W111" s="43">
        <v>9.18</v>
      </c>
      <c r="X111" s="43">
        <v>9.18</v>
      </c>
      <c r="Y111" s="16"/>
    </row>
    <row r="112" spans="1:25" ht="15" thickBot="1" x14ac:dyDescent="0.25">
      <c r="A112" s="16"/>
      <c r="B112" s="134" t="s">
        <v>174</v>
      </c>
      <c r="C112" s="58">
        <v>8.1590909090909101</v>
      </c>
      <c r="D112" s="58">
        <v>7.8</v>
      </c>
      <c r="E112" s="58">
        <v>7.8</v>
      </c>
      <c r="F112" s="58">
        <v>7.8</v>
      </c>
      <c r="G112" s="58">
        <v>8.0500000000000007</v>
      </c>
      <c r="H112" s="58">
        <v>8.3000000000000007</v>
      </c>
      <c r="I112" s="58">
        <v>8.3000000000000007</v>
      </c>
      <c r="J112" s="58">
        <v>8.3000000000000007</v>
      </c>
      <c r="K112" s="58">
        <v>8.3000000000000007</v>
      </c>
      <c r="L112" s="58">
        <v>8.3000000000000007</v>
      </c>
      <c r="M112" s="58">
        <v>8.3000000000000007</v>
      </c>
      <c r="N112" s="58">
        <v>8.3000000000000007</v>
      </c>
      <c r="O112" s="58">
        <v>8.3000000000000007</v>
      </c>
      <c r="P112" s="58">
        <v>8.3000000000000007</v>
      </c>
      <c r="Q112" s="58">
        <v>8.3000000000000007</v>
      </c>
      <c r="R112" s="58">
        <v>8.3000000000000007</v>
      </c>
      <c r="S112" s="58">
        <v>8.3000000000000007</v>
      </c>
      <c r="T112" s="58">
        <v>8.3000000000000007</v>
      </c>
      <c r="U112" s="58">
        <v>8.3000000000000007</v>
      </c>
      <c r="V112" s="58">
        <v>8.3000000000000007</v>
      </c>
      <c r="W112" s="58">
        <v>8.3000000000000007</v>
      </c>
      <c r="X112" s="58">
        <v>8.3000000000000007</v>
      </c>
      <c r="Y112" s="16"/>
    </row>
    <row r="113" spans="1:25" ht="15" thickBot="1" x14ac:dyDescent="0.25">
      <c r="A113" s="16"/>
      <c r="B113" s="134" t="s">
        <v>120</v>
      </c>
      <c r="C113" s="43">
        <v>8.8590909090909093</v>
      </c>
      <c r="D113" s="43">
        <v>8.5</v>
      </c>
      <c r="E113" s="43">
        <v>8.5</v>
      </c>
      <c r="F113" s="43">
        <v>8.5</v>
      </c>
      <c r="G113" s="43">
        <v>8.75</v>
      </c>
      <c r="H113" s="43">
        <v>9</v>
      </c>
      <c r="I113" s="43">
        <v>9</v>
      </c>
      <c r="J113" s="43">
        <v>9</v>
      </c>
      <c r="K113" s="43">
        <v>9</v>
      </c>
      <c r="L113" s="43">
        <v>9</v>
      </c>
      <c r="M113" s="43">
        <v>9</v>
      </c>
      <c r="N113" s="43">
        <v>9</v>
      </c>
      <c r="O113" s="43">
        <v>9</v>
      </c>
      <c r="P113" s="43">
        <v>9</v>
      </c>
      <c r="Q113" s="43">
        <v>9</v>
      </c>
      <c r="R113" s="43">
        <v>9</v>
      </c>
      <c r="S113" s="43">
        <v>9</v>
      </c>
      <c r="T113" s="43">
        <v>9</v>
      </c>
      <c r="U113" s="43">
        <v>9</v>
      </c>
      <c r="V113" s="43">
        <v>9</v>
      </c>
      <c r="W113" s="43">
        <v>9</v>
      </c>
      <c r="X113" s="43">
        <v>9</v>
      </c>
      <c r="Y113" s="16"/>
    </row>
    <row r="114" spans="1:25" ht="15" thickBot="1" x14ac:dyDescent="0.25">
      <c r="A114" s="16"/>
      <c r="B114" s="134" t="s">
        <v>108</v>
      </c>
      <c r="C114" s="58">
        <v>8.3690909090909091</v>
      </c>
      <c r="D114" s="58">
        <v>8.2100000000000009</v>
      </c>
      <c r="E114" s="58">
        <v>8.2100000000000009</v>
      </c>
      <c r="F114" s="58">
        <v>8.2100000000000009</v>
      </c>
      <c r="G114" s="58">
        <v>8.4600000000000009</v>
      </c>
      <c r="H114" s="58">
        <v>8.7100000000000009</v>
      </c>
      <c r="I114" s="58">
        <v>8.7100000000000009</v>
      </c>
      <c r="J114" s="58">
        <v>8.7100000000000009</v>
      </c>
      <c r="K114" s="58">
        <v>8.7100000000000009</v>
      </c>
      <c r="L114" s="58">
        <v>8.7100000000000009</v>
      </c>
      <c r="M114" s="58">
        <v>8.7100000000000009</v>
      </c>
      <c r="N114" s="58">
        <v>8.7100000000000009</v>
      </c>
      <c r="O114" s="58">
        <v>8.7100000000000009</v>
      </c>
      <c r="P114" s="58">
        <v>8.7100000000000009</v>
      </c>
      <c r="Q114" s="58">
        <v>8.7100000000000009</v>
      </c>
      <c r="R114" s="58">
        <v>8.7100000000000009</v>
      </c>
      <c r="S114" s="58">
        <v>8.7100000000000009</v>
      </c>
      <c r="T114" s="58">
        <v>8.7100000000000009</v>
      </c>
      <c r="U114" s="58">
        <v>8.7100000000000009</v>
      </c>
      <c r="V114" s="58">
        <v>8.7100000000000009</v>
      </c>
      <c r="W114" s="58">
        <v>8.7100000000000009</v>
      </c>
      <c r="X114" s="58">
        <v>8.7100000000000009</v>
      </c>
      <c r="Y114" s="16"/>
    </row>
    <row r="115" spans="1:25" ht="15" thickBot="1" x14ac:dyDescent="0.25">
      <c r="A115" s="16"/>
      <c r="B115" s="134" t="s">
        <v>126</v>
      </c>
      <c r="C115" s="43">
        <v>7.839090909090908</v>
      </c>
      <c r="D115" s="43">
        <v>7.68</v>
      </c>
      <c r="E115" s="43">
        <v>7.68</v>
      </c>
      <c r="F115" s="43">
        <v>7.68</v>
      </c>
      <c r="G115" s="43">
        <v>7.93</v>
      </c>
      <c r="H115" s="43">
        <v>8.18</v>
      </c>
      <c r="I115" s="43">
        <v>8.18</v>
      </c>
      <c r="J115" s="43">
        <v>8.18</v>
      </c>
      <c r="K115" s="43">
        <v>8.18</v>
      </c>
      <c r="L115" s="43">
        <v>8.18</v>
      </c>
      <c r="M115" s="43">
        <v>8.18</v>
      </c>
      <c r="N115" s="43">
        <v>8.18</v>
      </c>
      <c r="O115" s="43">
        <v>8.18</v>
      </c>
      <c r="P115" s="43">
        <v>8.18</v>
      </c>
      <c r="Q115" s="43">
        <v>8.18</v>
      </c>
      <c r="R115" s="43">
        <v>8.18</v>
      </c>
      <c r="S115" s="43">
        <v>8.18</v>
      </c>
      <c r="T115" s="43">
        <v>8.18</v>
      </c>
      <c r="U115" s="43">
        <v>8.18</v>
      </c>
      <c r="V115" s="43">
        <v>8.18</v>
      </c>
      <c r="W115" s="43">
        <v>8.18</v>
      </c>
      <c r="X115" s="43">
        <v>8.18</v>
      </c>
      <c r="Y115" s="16"/>
    </row>
    <row r="116" spans="1:25" ht="15" thickBot="1" x14ac:dyDescent="0.25">
      <c r="A116" s="16"/>
      <c r="B116" s="134" t="s">
        <v>127</v>
      </c>
      <c r="C116" s="58">
        <v>8.339090909090908</v>
      </c>
      <c r="D116" s="58">
        <v>8.18</v>
      </c>
      <c r="E116" s="58">
        <v>8.18</v>
      </c>
      <c r="F116" s="58">
        <v>8.18</v>
      </c>
      <c r="G116" s="58">
        <v>8.43</v>
      </c>
      <c r="H116" s="58">
        <v>8.68</v>
      </c>
      <c r="I116" s="58">
        <v>8.68</v>
      </c>
      <c r="J116" s="58">
        <v>8.68</v>
      </c>
      <c r="K116" s="58">
        <v>8.68</v>
      </c>
      <c r="L116" s="58">
        <v>8.68</v>
      </c>
      <c r="M116" s="58">
        <v>8.68</v>
      </c>
      <c r="N116" s="58">
        <v>8.68</v>
      </c>
      <c r="O116" s="58">
        <v>8.68</v>
      </c>
      <c r="P116" s="58">
        <v>8.68</v>
      </c>
      <c r="Q116" s="58">
        <v>8.68</v>
      </c>
      <c r="R116" s="58">
        <v>8.68</v>
      </c>
      <c r="S116" s="58">
        <v>8.68</v>
      </c>
      <c r="T116" s="58">
        <v>8.68</v>
      </c>
      <c r="U116" s="58">
        <v>8.68</v>
      </c>
      <c r="V116" s="58">
        <v>8.68</v>
      </c>
      <c r="W116" s="58">
        <v>8.68</v>
      </c>
      <c r="X116" s="58">
        <v>8.68</v>
      </c>
      <c r="Y116" s="16"/>
    </row>
    <row r="117" spans="1:25" ht="15" thickBot="1" x14ac:dyDescent="0.25">
      <c r="A117" s="16"/>
      <c r="B117" s="134" t="s">
        <v>128</v>
      </c>
      <c r="C117" s="43">
        <v>8.589090909090908</v>
      </c>
      <c r="D117" s="43">
        <v>8.43</v>
      </c>
      <c r="E117" s="43">
        <v>8.43</v>
      </c>
      <c r="F117" s="43">
        <v>8.43</v>
      </c>
      <c r="G117" s="43">
        <v>8.68</v>
      </c>
      <c r="H117" s="43">
        <v>8.93</v>
      </c>
      <c r="I117" s="43">
        <v>8.93</v>
      </c>
      <c r="J117" s="43">
        <v>8.93</v>
      </c>
      <c r="K117" s="43">
        <v>8.93</v>
      </c>
      <c r="L117" s="43">
        <v>8.93</v>
      </c>
      <c r="M117" s="43">
        <v>8.93</v>
      </c>
      <c r="N117" s="43">
        <v>8.93</v>
      </c>
      <c r="O117" s="43">
        <v>8.93</v>
      </c>
      <c r="P117" s="43">
        <v>8.93</v>
      </c>
      <c r="Q117" s="43">
        <v>8.93</v>
      </c>
      <c r="R117" s="43">
        <v>8.93</v>
      </c>
      <c r="S117" s="43">
        <v>8.93</v>
      </c>
      <c r="T117" s="43">
        <v>8.93</v>
      </c>
      <c r="U117" s="43">
        <v>8.93</v>
      </c>
      <c r="V117" s="43">
        <v>8.93</v>
      </c>
      <c r="W117" s="43">
        <v>8.93</v>
      </c>
      <c r="X117" s="43">
        <v>8.93</v>
      </c>
      <c r="Y117" s="16"/>
    </row>
    <row r="118" spans="1:25" ht="15" thickBot="1" x14ac:dyDescent="0.25">
      <c r="A118" s="16"/>
      <c r="B118" s="134" t="s">
        <v>109</v>
      </c>
      <c r="C118" s="58">
        <v>8.3690909090909091</v>
      </c>
      <c r="D118" s="58">
        <v>8.2100000000000009</v>
      </c>
      <c r="E118" s="58">
        <v>8.2100000000000009</v>
      </c>
      <c r="F118" s="58">
        <v>8.2100000000000009</v>
      </c>
      <c r="G118" s="58">
        <v>8.4600000000000009</v>
      </c>
      <c r="H118" s="58">
        <v>8.7100000000000009</v>
      </c>
      <c r="I118" s="58">
        <v>8.7100000000000009</v>
      </c>
      <c r="J118" s="58">
        <v>8.7100000000000009</v>
      </c>
      <c r="K118" s="58">
        <v>8.7100000000000009</v>
      </c>
      <c r="L118" s="58">
        <v>8.7100000000000009</v>
      </c>
      <c r="M118" s="58">
        <v>8.7100000000000009</v>
      </c>
      <c r="N118" s="58">
        <v>8.7100000000000009</v>
      </c>
      <c r="O118" s="58">
        <v>8.7100000000000009</v>
      </c>
      <c r="P118" s="58">
        <v>8.7100000000000009</v>
      </c>
      <c r="Q118" s="58">
        <v>8.7100000000000009</v>
      </c>
      <c r="R118" s="58">
        <v>8.7100000000000009</v>
      </c>
      <c r="S118" s="58">
        <v>8.7100000000000009</v>
      </c>
      <c r="T118" s="58">
        <v>8.7100000000000009</v>
      </c>
      <c r="U118" s="58">
        <v>8.7100000000000009</v>
      </c>
      <c r="V118" s="58">
        <v>8.7100000000000009</v>
      </c>
      <c r="W118" s="58">
        <v>8.7100000000000009</v>
      </c>
      <c r="X118" s="58">
        <v>8.7100000000000009</v>
      </c>
      <c r="Y118" s="16"/>
    </row>
    <row r="119" spans="1:25" ht="15" thickBot="1" x14ac:dyDescent="0.25">
      <c r="A119" s="16"/>
      <c r="B119" s="134" t="s">
        <v>101</v>
      </c>
      <c r="C119" s="43">
        <v>9.1790909090909096</v>
      </c>
      <c r="D119" s="43">
        <v>9.02</v>
      </c>
      <c r="E119" s="43">
        <v>9.02</v>
      </c>
      <c r="F119" s="43">
        <v>9.02</v>
      </c>
      <c r="G119" s="43">
        <v>9.27</v>
      </c>
      <c r="H119" s="43">
        <v>9.5200000000000014</v>
      </c>
      <c r="I119" s="43">
        <v>9.5200000000000014</v>
      </c>
      <c r="J119" s="43">
        <v>9.5200000000000014</v>
      </c>
      <c r="K119" s="43">
        <v>9.5200000000000014</v>
      </c>
      <c r="L119" s="43">
        <v>9.5200000000000014</v>
      </c>
      <c r="M119" s="43">
        <v>9.5200000000000014</v>
      </c>
      <c r="N119" s="43">
        <v>9.5200000000000014</v>
      </c>
      <c r="O119" s="43">
        <v>9.5200000000000014</v>
      </c>
      <c r="P119" s="43">
        <v>9.5200000000000014</v>
      </c>
      <c r="Q119" s="43">
        <v>9.5200000000000014</v>
      </c>
      <c r="R119" s="43">
        <v>9.5200000000000014</v>
      </c>
      <c r="S119" s="43">
        <v>9.5200000000000014</v>
      </c>
      <c r="T119" s="43">
        <v>9.5200000000000014</v>
      </c>
      <c r="U119" s="43">
        <v>9.5200000000000014</v>
      </c>
      <c r="V119" s="43">
        <v>9.5200000000000014</v>
      </c>
      <c r="W119" s="43">
        <v>9.5200000000000014</v>
      </c>
      <c r="X119" s="43">
        <v>9.5200000000000014</v>
      </c>
      <c r="Y119" s="16"/>
    </row>
    <row r="120" spans="1:25" ht="15" thickBot="1" x14ac:dyDescent="0.25">
      <c r="A120" s="16"/>
      <c r="B120" s="134" t="s">
        <v>114</v>
      </c>
      <c r="C120" s="58">
        <v>8.8590909090909093</v>
      </c>
      <c r="D120" s="58">
        <v>8.5</v>
      </c>
      <c r="E120" s="58">
        <v>8.5</v>
      </c>
      <c r="F120" s="58">
        <v>8.5</v>
      </c>
      <c r="G120" s="58">
        <v>8.75</v>
      </c>
      <c r="H120" s="58">
        <v>9</v>
      </c>
      <c r="I120" s="58">
        <v>9</v>
      </c>
      <c r="J120" s="58">
        <v>9</v>
      </c>
      <c r="K120" s="58">
        <v>9</v>
      </c>
      <c r="L120" s="58">
        <v>9</v>
      </c>
      <c r="M120" s="58">
        <v>9</v>
      </c>
      <c r="N120" s="58">
        <v>9</v>
      </c>
      <c r="O120" s="58">
        <v>9</v>
      </c>
      <c r="P120" s="58">
        <v>9</v>
      </c>
      <c r="Q120" s="58">
        <v>9</v>
      </c>
      <c r="R120" s="58">
        <v>9</v>
      </c>
      <c r="S120" s="58">
        <v>9</v>
      </c>
      <c r="T120" s="58">
        <v>9</v>
      </c>
      <c r="U120" s="58">
        <v>9</v>
      </c>
      <c r="V120" s="58">
        <v>9</v>
      </c>
      <c r="W120" s="58">
        <v>9</v>
      </c>
      <c r="X120" s="58">
        <v>9</v>
      </c>
      <c r="Y120" s="16"/>
    </row>
    <row r="121" spans="1:25" ht="15" thickBot="1" x14ac:dyDescent="0.25">
      <c r="A121" s="16"/>
      <c r="B121" s="134" t="s">
        <v>110</v>
      </c>
      <c r="C121" s="43">
        <v>8.3690909090909091</v>
      </c>
      <c r="D121" s="43">
        <v>8.2100000000000009</v>
      </c>
      <c r="E121" s="43">
        <v>8.2100000000000009</v>
      </c>
      <c r="F121" s="43">
        <v>8.2100000000000009</v>
      </c>
      <c r="G121" s="43">
        <v>8.4600000000000009</v>
      </c>
      <c r="H121" s="43">
        <v>8.7100000000000009</v>
      </c>
      <c r="I121" s="43">
        <v>8.7100000000000009</v>
      </c>
      <c r="J121" s="43">
        <v>8.7100000000000009</v>
      </c>
      <c r="K121" s="43">
        <v>8.7100000000000009</v>
      </c>
      <c r="L121" s="43">
        <v>8.7100000000000009</v>
      </c>
      <c r="M121" s="43">
        <v>8.7100000000000009</v>
      </c>
      <c r="N121" s="43">
        <v>8.7100000000000009</v>
      </c>
      <c r="O121" s="43">
        <v>8.7100000000000009</v>
      </c>
      <c r="P121" s="43">
        <v>8.7100000000000009</v>
      </c>
      <c r="Q121" s="43">
        <v>8.7100000000000009</v>
      </c>
      <c r="R121" s="43">
        <v>8.7100000000000009</v>
      </c>
      <c r="S121" s="43">
        <v>8.7100000000000009</v>
      </c>
      <c r="T121" s="43">
        <v>8.7100000000000009</v>
      </c>
      <c r="U121" s="43">
        <v>8.7100000000000009</v>
      </c>
      <c r="V121" s="43">
        <v>8.7100000000000009</v>
      </c>
      <c r="W121" s="43">
        <v>8.7100000000000009</v>
      </c>
      <c r="X121" s="43">
        <v>8.7100000000000009</v>
      </c>
      <c r="Y121" s="16"/>
    </row>
    <row r="122" spans="1:25" ht="15" thickBot="1" x14ac:dyDescent="0.25">
      <c r="A122" s="16"/>
      <c r="B122" s="134" t="s">
        <v>102</v>
      </c>
      <c r="C122" s="58">
        <v>8.6790909090909096</v>
      </c>
      <c r="D122" s="58">
        <v>8.52</v>
      </c>
      <c r="E122" s="58">
        <v>8.52</v>
      </c>
      <c r="F122" s="58">
        <v>8.52</v>
      </c>
      <c r="G122" s="58">
        <v>8.77</v>
      </c>
      <c r="H122" s="58">
        <v>9.0200000000000014</v>
      </c>
      <c r="I122" s="58">
        <v>9.0200000000000014</v>
      </c>
      <c r="J122" s="58">
        <v>9.0200000000000014</v>
      </c>
      <c r="K122" s="58">
        <v>9.0200000000000014</v>
      </c>
      <c r="L122" s="58">
        <v>9.0200000000000014</v>
      </c>
      <c r="M122" s="58">
        <v>9.0200000000000014</v>
      </c>
      <c r="N122" s="58">
        <v>9.0200000000000014</v>
      </c>
      <c r="O122" s="58">
        <v>9.0200000000000014</v>
      </c>
      <c r="P122" s="58">
        <v>9.0200000000000014</v>
      </c>
      <c r="Q122" s="58">
        <v>9.0200000000000014</v>
      </c>
      <c r="R122" s="58">
        <v>9.0200000000000014</v>
      </c>
      <c r="S122" s="58">
        <v>9.0200000000000014</v>
      </c>
      <c r="T122" s="58">
        <v>9.0200000000000014</v>
      </c>
      <c r="U122" s="58">
        <v>9.0200000000000014</v>
      </c>
      <c r="V122" s="58">
        <v>9.0200000000000014</v>
      </c>
      <c r="W122" s="58">
        <v>9.0200000000000014</v>
      </c>
      <c r="X122" s="58">
        <v>9.0200000000000014</v>
      </c>
      <c r="Y122" s="16"/>
    </row>
    <row r="123" spans="1:25" ht="15" thickBot="1" x14ac:dyDescent="0.25">
      <c r="A123" s="16"/>
      <c r="B123" s="134" t="s">
        <v>132</v>
      </c>
      <c r="C123" s="43">
        <v>9.6090909090909093</v>
      </c>
      <c r="D123" s="43">
        <v>9.4499999999999993</v>
      </c>
      <c r="E123" s="43">
        <v>9.4499999999999993</v>
      </c>
      <c r="F123" s="43">
        <v>9.4499999999999993</v>
      </c>
      <c r="G123" s="43">
        <v>9.6999999999999993</v>
      </c>
      <c r="H123" s="43">
        <v>9.9499999999999993</v>
      </c>
      <c r="I123" s="43">
        <v>9.9499999999999993</v>
      </c>
      <c r="J123" s="43">
        <v>9.9499999999999993</v>
      </c>
      <c r="K123" s="43">
        <v>9.9499999999999993</v>
      </c>
      <c r="L123" s="43">
        <v>9.9499999999999993</v>
      </c>
      <c r="M123" s="43">
        <v>9.9499999999999993</v>
      </c>
      <c r="N123" s="43">
        <v>9.9499999999999993</v>
      </c>
      <c r="O123" s="43">
        <v>9.9499999999999993</v>
      </c>
      <c r="P123" s="43">
        <v>9.9499999999999993</v>
      </c>
      <c r="Q123" s="43">
        <v>9.9499999999999993</v>
      </c>
      <c r="R123" s="43">
        <v>9.9499999999999993</v>
      </c>
      <c r="S123" s="43">
        <v>9.9499999999999993</v>
      </c>
      <c r="T123" s="43">
        <v>9.9499999999999993</v>
      </c>
      <c r="U123" s="43">
        <v>9.9499999999999993</v>
      </c>
      <c r="V123" s="43">
        <v>9.9499999999999993</v>
      </c>
      <c r="W123" s="43">
        <v>9.9499999999999993</v>
      </c>
      <c r="X123" s="43">
        <v>9.9499999999999993</v>
      </c>
      <c r="Y123" s="16"/>
    </row>
    <row r="124" spans="1:25" ht="15" thickBot="1" x14ac:dyDescent="0.25">
      <c r="A124" s="16"/>
      <c r="B124" s="134" t="s">
        <v>175</v>
      </c>
      <c r="C124" s="58">
        <v>8.839090909090908</v>
      </c>
      <c r="D124" s="58">
        <v>8.68</v>
      </c>
      <c r="E124" s="58">
        <v>8.68</v>
      </c>
      <c r="F124" s="58">
        <v>8.68</v>
      </c>
      <c r="G124" s="58">
        <v>8.93</v>
      </c>
      <c r="H124" s="58">
        <v>9.18</v>
      </c>
      <c r="I124" s="58">
        <v>9.18</v>
      </c>
      <c r="J124" s="58">
        <v>9.18</v>
      </c>
      <c r="K124" s="58">
        <v>9.18</v>
      </c>
      <c r="L124" s="58">
        <v>9.18</v>
      </c>
      <c r="M124" s="58">
        <v>9.18</v>
      </c>
      <c r="N124" s="58">
        <v>9.18</v>
      </c>
      <c r="O124" s="58">
        <v>9.18</v>
      </c>
      <c r="P124" s="58">
        <v>9.18</v>
      </c>
      <c r="Q124" s="58">
        <v>9.18</v>
      </c>
      <c r="R124" s="58">
        <v>9.18</v>
      </c>
      <c r="S124" s="58">
        <v>9.18</v>
      </c>
      <c r="T124" s="58">
        <v>9.18</v>
      </c>
      <c r="U124" s="58">
        <v>9.18</v>
      </c>
      <c r="V124" s="58">
        <v>9.18</v>
      </c>
      <c r="W124" s="58">
        <v>9.18</v>
      </c>
      <c r="X124" s="58">
        <v>9.18</v>
      </c>
      <c r="Y124" s="16"/>
    </row>
    <row r="125" spans="1:25" ht="15" thickBot="1" x14ac:dyDescent="0.25">
      <c r="A125" s="16"/>
      <c r="B125" s="134" t="s">
        <v>176</v>
      </c>
      <c r="C125" s="43">
        <v>7</v>
      </c>
      <c r="D125" s="43">
        <v>7</v>
      </c>
      <c r="E125" s="43">
        <v>7</v>
      </c>
      <c r="F125" s="43">
        <v>7</v>
      </c>
      <c r="G125" s="43">
        <v>7</v>
      </c>
      <c r="H125" s="43">
        <v>7</v>
      </c>
      <c r="I125" s="43">
        <v>7</v>
      </c>
      <c r="J125" s="43">
        <v>7</v>
      </c>
      <c r="K125" s="43">
        <v>7</v>
      </c>
      <c r="L125" s="43">
        <v>7</v>
      </c>
      <c r="M125" s="43">
        <v>7</v>
      </c>
      <c r="N125" s="43">
        <v>7</v>
      </c>
      <c r="O125" s="43">
        <v>7</v>
      </c>
      <c r="P125" s="43">
        <v>7</v>
      </c>
      <c r="Q125" s="43">
        <v>7</v>
      </c>
      <c r="R125" s="43">
        <v>7</v>
      </c>
      <c r="S125" s="43">
        <v>7</v>
      </c>
      <c r="T125" s="43">
        <v>7</v>
      </c>
      <c r="U125" s="43">
        <v>7</v>
      </c>
      <c r="V125" s="43">
        <v>7</v>
      </c>
      <c r="W125" s="43">
        <v>7</v>
      </c>
      <c r="X125" s="43">
        <v>7</v>
      </c>
      <c r="Y125" s="16"/>
    </row>
    <row r="126" spans="1:25" ht="15" thickBot="1" x14ac:dyDescent="0.25">
      <c r="A126" s="16"/>
      <c r="B126" s="134" t="s">
        <v>103</v>
      </c>
      <c r="C126" s="58">
        <v>8.9290909090909096</v>
      </c>
      <c r="D126" s="58">
        <v>8.77</v>
      </c>
      <c r="E126" s="58">
        <v>8.77</v>
      </c>
      <c r="F126" s="58">
        <v>8.77</v>
      </c>
      <c r="G126" s="58">
        <v>9.02</v>
      </c>
      <c r="H126" s="58">
        <v>9.2700000000000014</v>
      </c>
      <c r="I126" s="58">
        <v>9.2700000000000014</v>
      </c>
      <c r="J126" s="58">
        <v>9.2700000000000014</v>
      </c>
      <c r="K126" s="58">
        <v>9.2700000000000014</v>
      </c>
      <c r="L126" s="58">
        <v>9.2700000000000014</v>
      </c>
      <c r="M126" s="58">
        <v>9.2700000000000014</v>
      </c>
      <c r="N126" s="58">
        <v>9.2700000000000014</v>
      </c>
      <c r="O126" s="58">
        <v>9.2700000000000014</v>
      </c>
      <c r="P126" s="58">
        <v>9.2700000000000014</v>
      </c>
      <c r="Q126" s="58">
        <v>9.2700000000000014</v>
      </c>
      <c r="R126" s="58">
        <v>9.2700000000000014</v>
      </c>
      <c r="S126" s="58">
        <v>9.2700000000000014</v>
      </c>
      <c r="T126" s="58">
        <v>9.2700000000000014</v>
      </c>
      <c r="U126" s="58">
        <v>9.2700000000000014</v>
      </c>
      <c r="V126" s="58">
        <v>9.2700000000000014</v>
      </c>
      <c r="W126" s="58">
        <v>9.2700000000000014</v>
      </c>
      <c r="X126" s="58">
        <v>9.2700000000000014</v>
      </c>
      <c r="Y126" s="16"/>
    </row>
    <row r="127" spans="1:25" ht="15" thickBot="1" x14ac:dyDescent="0.25">
      <c r="A127" s="16"/>
      <c r="B127" s="134" t="s">
        <v>121</v>
      </c>
      <c r="C127" s="43">
        <v>8.8590909090909093</v>
      </c>
      <c r="D127" s="43">
        <v>8.5</v>
      </c>
      <c r="E127" s="43">
        <v>8.5</v>
      </c>
      <c r="F127" s="43">
        <v>8.5</v>
      </c>
      <c r="G127" s="43">
        <v>8.75</v>
      </c>
      <c r="H127" s="43">
        <v>9</v>
      </c>
      <c r="I127" s="43">
        <v>9</v>
      </c>
      <c r="J127" s="43">
        <v>9</v>
      </c>
      <c r="K127" s="43">
        <v>9</v>
      </c>
      <c r="L127" s="43">
        <v>9</v>
      </c>
      <c r="M127" s="43">
        <v>9</v>
      </c>
      <c r="N127" s="43">
        <v>9</v>
      </c>
      <c r="O127" s="43">
        <v>9</v>
      </c>
      <c r="P127" s="43">
        <v>9</v>
      </c>
      <c r="Q127" s="43">
        <v>9</v>
      </c>
      <c r="R127" s="43">
        <v>9</v>
      </c>
      <c r="S127" s="43">
        <v>9</v>
      </c>
      <c r="T127" s="43">
        <v>9</v>
      </c>
      <c r="U127" s="43">
        <v>9</v>
      </c>
      <c r="V127" s="43">
        <v>9</v>
      </c>
      <c r="W127" s="43">
        <v>9</v>
      </c>
      <c r="X127" s="43">
        <v>9</v>
      </c>
      <c r="Y127" s="16"/>
    </row>
    <row r="128" spans="1:25" ht="15" thickBot="1" x14ac:dyDescent="0.25">
      <c r="A128" s="16"/>
      <c r="B128" s="134" t="s">
        <v>113</v>
      </c>
      <c r="C128" s="58">
        <v>6</v>
      </c>
      <c r="D128" s="58">
        <v>6</v>
      </c>
      <c r="E128" s="58">
        <v>6</v>
      </c>
      <c r="F128" s="58">
        <v>6</v>
      </c>
      <c r="G128" s="58">
        <v>6</v>
      </c>
      <c r="H128" s="58">
        <v>6</v>
      </c>
      <c r="I128" s="58">
        <v>6</v>
      </c>
      <c r="J128" s="58">
        <v>6</v>
      </c>
      <c r="K128" s="58">
        <v>6</v>
      </c>
      <c r="L128" s="58">
        <v>6</v>
      </c>
      <c r="M128" s="58">
        <v>6</v>
      </c>
      <c r="N128" s="58">
        <v>6</v>
      </c>
      <c r="O128" s="58">
        <v>6</v>
      </c>
      <c r="P128" s="58">
        <v>6</v>
      </c>
      <c r="Q128" s="58">
        <v>6</v>
      </c>
      <c r="R128" s="58">
        <v>6</v>
      </c>
      <c r="S128" s="58">
        <v>6</v>
      </c>
      <c r="T128" s="58">
        <v>6</v>
      </c>
      <c r="U128" s="58">
        <v>6</v>
      </c>
      <c r="V128" s="58">
        <v>6</v>
      </c>
      <c r="W128" s="58">
        <v>6</v>
      </c>
      <c r="X128" s="58">
        <v>6</v>
      </c>
      <c r="Y128" s="16"/>
    </row>
    <row r="129" spans="1:16384" ht="28.15" customHeight="1" thickBot="1" x14ac:dyDescent="0.25">
      <c r="A129" s="16"/>
      <c r="B129" s="144"/>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6"/>
    </row>
    <row r="130" spans="1:16384" ht="15" thickBot="1" x14ac:dyDescent="0.25">
      <c r="A130" s="16"/>
      <c r="B130" s="173" t="s">
        <v>780</v>
      </c>
      <c r="C130" s="58">
        <v>8.8690909090909091</v>
      </c>
      <c r="D130" s="58">
        <v>8.7100000000000009</v>
      </c>
      <c r="E130" s="58">
        <v>8.7100000000000009</v>
      </c>
      <c r="F130" s="58">
        <v>8.7100000000000009</v>
      </c>
      <c r="G130" s="58">
        <v>8.9600000000000009</v>
      </c>
      <c r="H130" s="58">
        <v>9.2100000000000009</v>
      </c>
      <c r="I130" s="58">
        <v>9.2100000000000009</v>
      </c>
      <c r="J130" s="58">
        <v>9.2100000000000009</v>
      </c>
      <c r="K130" s="58">
        <v>9.2100000000000009</v>
      </c>
      <c r="L130" s="58">
        <v>9.2100000000000009</v>
      </c>
      <c r="M130" s="58">
        <v>9.2100000000000009</v>
      </c>
      <c r="N130" s="58">
        <v>9.2100000000000009</v>
      </c>
      <c r="O130" s="58">
        <v>9.2100000000000009</v>
      </c>
      <c r="P130" s="58">
        <v>9.2100000000000009</v>
      </c>
      <c r="Q130" s="58">
        <v>9.2100000000000009</v>
      </c>
      <c r="R130" s="58">
        <v>9.2100000000000009</v>
      </c>
      <c r="S130" s="58">
        <v>9.2100000000000009</v>
      </c>
      <c r="T130" s="58">
        <v>9.2100000000000009</v>
      </c>
      <c r="U130" s="58">
        <v>9.2100000000000009</v>
      </c>
      <c r="V130" s="58">
        <v>9.2100000000000009</v>
      </c>
      <c r="W130" s="58">
        <v>9.2100000000000009</v>
      </c>
      <c r="X130" s="58">
        <v>9.2100000000000009</v>
      </c>
      <c r="Y130" s="16"/>
    </row>
    <row r="131" spans="1:16384" ht="15" thickBot="1" x14ac:dyDescent="0.25">
      <c r="A131" s="16"/>
      <c r="B131" s="173" t="s">
        <v>781</v>
      </c>
      <c r="C131" s="43">
        <v>9.6790909090909096</v>
      </c>
      <c r="D131" s="43">
        <v>9.52</v>
      </c>
      <c r="E131" s="43">
        <v>9.52</v>
      </c>
      <c r="F131" s="43">
        <v>9.52</v>
      </c>
      <c r="G131" s="43">
        <v>9.77</v>
      </c>
      <c r="H131" s="43">
        <v>10.020000000000001</v>
      </c>
      <c r="I131" s="43">
        <v>10.020000000000001</v>
      </c>
      <c r="J131" s="43">
        <v>10.020000000000001</v>
      </c>
      <c r="K131" s="43">
        <v>10.020000000000001</v>
      </c>
      <c r="L131" s="43">
        <v>10.020000000000001</v>
      </c>
      <c r="M131" s="43">
        <v>10.020000000000001</v>
      </c>
      <c r="N131" s="43">
        <v>10.020000000000001</v>
      </c>
      <c r="O131" s="43">
        <v>10.020000000000001</v>
      </c>
      <c r="P131" s="43">
        <v>10.020000000000001</v>
      </c>
      <c r="Q131" s="43">
        <v>10.020000000000001</v>
      </c>
      <c r="R131" s="43">
        <v>10.020000000000001</v>
      </c>
      <c r="S131" s="43">
        <v>10.020000000000001</v>
      </c>
      <c r="T131" s="43">
        <v>10.020000000000001</v>
      </c>
      <c r="U131" s="43">
        <v>10.020000000000001</v>
      </c>
      <c r="V131" s="43">
        <v>10.020000000000001</v>
      </c>
      <c r="W131" s="43">
        <v>10.020000000000001</v>
      </c>
      <c r="X131" s="43">
        <v>10.020000000000001</v>
      </c>
      <c r="Y131" s="16"/>
    </row>
    <row r="132" spans="1:16384" ht="15" thickBot="1" x14ac:dyDescent="0.25">
      <c r="A132" s="16"/>
      <c r="B132" s="173" t="s">
        <v>782</v>
      </c>
      <c r="C132" s="58">
        <v>9.3590909090909093</v>
      </c>
      <c r="D132" s="58">
        <v>9</v>
      </c>
      <c r="E132" s="58">
        <v>9</v>
      </c>
      <c r="F132" s="58">
        <v>9</v>
      </c>
      <c r="G132" s="58">
        <v>9.25</v>
      </c>
      <c r="H132" s="58">
        <v>9.5</v>
      </c>
      <c r="I132" s="58">
        <v>9.5</v>
      </c>
      <c r="J132" s="58">
        <v>9.5</v>
      </c>
      <c r="K132" s="58">
        <v>9.5</v>
      </c>
      <c r="L132" s="58">
        <v>9.5</v>
      </c>
      <c r="M132" s="58">
        <v>9.5</v>
      </c>
      <c r="N132" s="58">
        <v>9.5</v>
      </c>
      <c r="O132" s="58">
        <v>9.5</v>
      </c>
      <c r="P132" s="58">
        <v>9.5</v>
      </c>
      <c r="Q132" s="58">
        <v>9.5</v>
      </c>
      <c r="R132" s="58">
        <v>9.5</v>
      </c>
      <c r="S132" s="58">
        <v>9.5</v>
      </c>
      <c r="T132" s="58">
        <v>9.5</v>
      </c>
      <c r="U132" s="58">
        <v>9.5</v>
      </c>
      <c r="V132" s="58">
        <v>9.5</v>
      </c>
      <c r="W132" s="58">
        <v>9.5</v>
      </c>
      <c r="X132" s="58">
        <v>9.5</v>
      </c>
      <c r="Y132" s="16"/>
    </row>
    <row r="133" spans="1:16384" ht="15" thickBot="1" x14ac:dyDescent="0.25">
      <c r="A133" s="16"/>
      <c r="B133" s="173" t="s">
        <v>783</v>
      </c>
      <c r="C133" s="43">
        <v>9.339090909090908</v>
      </c>
      <c r="D133" s="43">
        <v>9.18</v>
      </c>
      <c r="E133" s="43">
        <v>9.18</v>
      </c>
      <c r="F133" s="43">
        <v>9.18</v>
      </c>
      <c r="G133" s="43">
        <v>9.43</v>
      </c>
      <c r="H133" s="43">
        <v>9.68</v>
      </c>
      <c r="I133" s="43">
        <v>9.68</v>
      </c>
      <c r="J133" s="43">
        <v>9.68</v>
      </c>
      <c r="K133" s="43">
        <v>9.68</v>
      </c>
      <c r="L133" s="43">
        <v>9.68</v>
      </c>
      <c r="M133" s="43">
        <v>9.68</v>
      </c>
      <c r="N133" s="43">
        <v>9.68</v>
      </c>
      <c r="O133" s="43">
        <v>9.68</v>
      </c>
      <c r="P133" s="43">
        <v>9.68</v>
      </c>
      <c r="Q133" s="43">
        <v>9.68</v>
      </c>
      <c r="R133" s="43">
        <v>9.68</v>
      </c>
      <c r="S133" s="43">
        <v>9.68</v>
      </c>
      <c r="T133" s="43">
        <v>9.68</v>
      </c>
      <c r="U133" s="43">
        <v>9.68</v>
      </c>
      <c r="V133" s="43">
        <v>9.68</v>
      </c>
      <c r="W133" s="43">
        <v>9.68</v>
      </c>
      <c r="X133" s="43">
        <v>9.68</v>
      </c>
      <c r="Y133" s="16"/>
    </row>
    <row r="134" spans="1:16384" ht="15" thickBot="1" x14ac:dyDescent="0.25">
      <c r="A134" s="16"/>
      <c r="B134" s="173" t="s">
        <v>784</v>
      </c>
      <c r="C134" s="58">
        <v>9.6090909090909093</v>
      </c>
      <c r="D134" s="58">
        <v>9.4499999999999993</v>
      </c>
      <c r="E134" s="58">
        <v>9.4499999999999993</v>
      </c>
      <c r="F134" s="58">
        <v>9.4499999999999993</v>
      </c>
      <c r="G134" s="58">
        <v>9.6999999999999993</v>
      </c>
      <c r="H134" s="58">
        <v>9.9499999999999993</v>
      </c>
      <c r="I134" s="58">
        <v>9.9499999999999993</v>
      </c>
      <c r="J134" s="58">
        <v>9.9499999999999993</v>
      </c>
      <c r="K134" s="58">
        <v>9.9499999999999993</v>
      </c>
      <c r="L134" s="58">
        <v>9.9499999999999993</v>
      </c>
      <c r="M134" s="58">
        <v>9.9499999999999993</v>
      </c>
      <c r="N134" s="58">
        <v>9.9499999999999993</v>
      </c>
      <c r="O134" s="58">
        <v>9.9499999999999993</v>
      </c>
      <c r="P134" s="58">
        <v>9.9499999999999993</v>
      </c>
      <c r="Q134" s="58">
        <v>9.9499999999999993</v>
      </c>
      <c r="R134" s="58">
        <v>9.9499999999999993</v>
      </c>
      <c r="S134" s="58">
        <v>9.9499999999999993</v>
      </c>
      <c r="T134" s="58">
        <v>9.9499999999999993</v>
      </c>
      <c r="U134" s="58">
        <v>9.9499999999999993</v>
      </c>
      <c r="V134" s="58">
        <v>9.9499999999999993</v>
      </c>
      <c r="W134" s="58">
        <v>9.9499999999999993</v>
      </c>
      <c r="X134" s="58">
        <v>9.9499999999999993</v>
      </c>
      <c r="Y134" s="16"/>
    </row>
    <row r="135" spans="1:16384" ht="15" thickBot="1" x14ac:dyDescent="0.25">
      <c r="A135" s="16"/>
      <c r="B135" s="173" t="s">
        <v>785</v>
      </c>
      <c r="C135" s="43">
        <v>7.8690909090909091</v>
      </c>
      <c r="D135" s="43">
        <v>7.71</v>
      </c>
      <c r="E135" s="43">
        <v>7.71</v>
      </c>
      <c r="F135" s="43">
        <v>7.71</v>
      </c>
      <c r="G135" s="43">
        <v>7.9600000000000009</v>
      </c>
      <c r="H135" s="43">
        <v>8.2100000000000009</v>
      </c>
      <c r="I135" s="43">
        <v>8.2100000000000009</v>
      </c>
      <c r="J135" s="43">
        <v>8.2100000000000009</v>
      </c>
      <c r="K135" s="43">
        <v>8.2100000000000009</v>
      </c>
      <c r="L135" s="43">
        <v>8.2100000000000009</v>
      </c>
      <c r="M135" s="43">
        <v>8.2100000000000009</v>
      </c>
      <c r="N135" s="43">
        <v>8.2100000000000009</v>
      </c>
      <c r="O135" s="43">
        <v>8.2100000000000009</v>
      </c>
      <c r="P135" s="43">
        <v>8.2100000000000009</v>
      </c>
      <c r="Q135" s="43">
        <v>8.2100000000000009</v>
      </c>
      <c r="R135" s="43">
        <v>8.2100000000000009</v>
      </c>
      <c r="S135" s="43">
        <v>8.2100000000000009</v>
      </c>
      <c r="T135" s="43">
        <v>8.2100000000000009</v>
      </c>
      <c r="U135" s="43">
        <v>8.2100000000000009</v>
      </c>
      <c r="V135" s="43">
        <v>8.2100000000000009</v>
      </c>
      <c r="W135" s="43">
        <v>8.2100000000000009</v>
      </c>
      <c r="X135" s="43">
        <v>8.2100000000000009</v>
      </c>
      <c r="Y135" s="16"/>
    </row>
    <row r="136" spans="1:16384" ht="15" thickBot="1" x14ac:dyDescent="0.25">
      <c r="A136" s="16"/>
      <c r="B136" s="173" t="s">
        <v>786</v>
      </c>
      <c r="C136" s="58">
        <v>8.6790909090909096</v>
      </c>
      <c r="D136" s="58">
        <v>8.52</v>
      </c>
      <c r="E136" s="58">
        <v>8.52</v>
      </c>
      <c r="F136" s="58">
        <v>8.52</v>
      </c>
      <c r="G136" s="58">
        <v>8.77</v>
      </c>
      <c r="H136" s="58">
        <v>9.0200000000000014</v>
      </c>
      <c r="I136" s="58">
        <v>9.0200000000000014</v>
      </c>
      <c r="J136" s="58">
        <v>9.0200000000000014</v>
      </c>
      <c r="K136" s="58">
        <v>9.0200000000000014</v>
      </c>
      <c r="L136" s="58">
        <v>9.0200000000000014</v>
      </c>
      <c r="M136" s="58">
        <v>9.0200000000000014</v>
      </c>
      <c r="N136" s="58">
        <v>9.0200000000000014</v>
      </c>
      <c r="O136" s="58">
        <v>9.0200000000000014</v>
      </c>
      <c r="P136" s="58">
        <v>9.0200000000000014</v>
      </c>
      <c r="Q136" s="58">
        <v>9.0200000000000014</v>
      </c>
      <c r="R136" s="58">
        <v>9.0200000000000014</v>
      </c>
      <c r="S136" s="58">
        <v>9.0200000000000014</v>
      </c>
      <c r="T136" s="58">
        <v>9.0200000000000014</v>
      </c>
      <c r="U136" s="58">
        <v>9.0200000000000014</v>
      </c>
      <c r="V136" s="58">
        <v>9.0200000000000014</v>
      </c>
      <c r="W136" s="58">
        <v>9.0200000000000014</v>
      </c>
      <c r="X136" s="58">
        <v>9.0200000000000014</v>
      </c>
      <c r="Y136" s="16"/>
    </row>
    <row r="137" spans="1:16384" ht="15" thickBot="1" x14ac:dyDescent="0.25">
      <c r="A137" s="16"/>
      <c r="B137" s="173" t="s">
        <v>787</v>
      </c>
      <c r="C137" s="43">
        <v>8.3590909090909093</v>
      </c>
      <c r="D137" s="43">
        <v>8</v>
      </c>
      <c r="E137" s="43">
        <v>8</v>
      </c>
      <c r="F137" s="43">
        <v>8</v>
      </c>
      <c r="G137" s="43">
        <v>8.25</v>
      </c>
      <c r="H137" s="43">
        <v>8.5</v>
      </c>
      <c r="I137" s="43">
        <v>8.5</v>
      </c>
      <c r="J137" s="43">
        <v>8.5</v>
      </c>
      <c r="K137" s="43">
        <v>8.5</v>
      </c>
      <c r="L137" s="43">
        <v>8.5</v>
      </c>
      <c r="M137" s="43">
        <v>8.5</v>
      </c>
      <c r="N137" s="43">
        <v>8.5</v>
      </c>
      <c r="O137" s="43">
        <v>8.5</v>
      </c>
      <c r="P137" s="43">
        <v>8.5</v>
      </c>
      <c r="Q137" s="43">
        <v>8.5</v>
      </c>
      <c r="R137" s="43">
        <v>8.5</v>
      </c>
      <c r="S137" s="43">
        <v>8.5</v>
      </c>
      <c r="T137" s="43">
        <v>8.5</v>
      </c>
      <c r="U137" s="43">
        <v>8.5</v>
      </c>
      <c r="V137" s="43">
        <v>8.5</v>
      </c>
      <c r="W137" s="43">
        <v>8.5</v>
      </c>
      <c r="X137" s="43">
        <v>8.5</v>
      </c>
      <c r="Y137" s="16"/>
    </row>
    <row r="138" spans="1:16384" ht="15" thickBot="1" x14ac:dyDescent="0.25">
      <c r="A138" s="16"/>
      <c r="B138" s="173" t="s">
        <v>788</v>
      </c>
      <c r="C138" s="58">
        <v>8.339090909090908</v>
      </c>
      <c r="D138" s="58">
        <v>8.18</v>
      </c>
      <c r="E138" s="58">
        <v>8.18</v>
      </c>
      <c r="F138" s="58">
        <v>8.18</v>
      </c>
      <c r="G138" s="58">
        <v>8.43</v>
      </c>
      <c r="H138" s="58">
        <v>8.68</v>
      </c>
      <c r="I138" s="58">
        <v>8.68</v>
      </c>
      <c r="J138" s="58">
        <v>8.68</v>
      </c>
      <c r="K138" s="58">
        <v>8.68</v>
      </c>
      <c r="L138" s="58">
        <v>8.68</v>
      </c>
      <c r="M138" s="58">
        <v>8.68</v>
      </c>
      <c r="N138" s="58">
        <v>8.68</v>
      </c>
      <c r="O138" s="58">
        <v>8.68</v>
      </c>
      <c r="P138" s="58">
        <v>8.68</v>
      </c>
      <c r="Q138" s="58">
        <v>8.68</v>
      </c>
      <c r="R138" s="58">
        <v>8.68</v>
      </c>
      <c r="S138" s="58">
        <v>8.68</v>
      </c>
      <c r="T138" s="58">
        <v>8.68</v>
      </c>
      <c r="U138" s="58">
        <v>8.68</v>
      </c>
      <c r="V138" s="58">
        <v>8.68</v>
      </c>
      <c r="W138" s="58">
        <v>8.68</v>
      </c>
      <c r="X138" s="58">
        <v>8.68</v>
      </c>
      <c r="Y138" s="16"/>
    </row>
    <row r="139" spans="1:16384" ht="15" thickBot="1" x14ac:dyDescent="0.25">
      <c r="A139" s="16"/>
      <c r="B139" s="173" t="s">
        <v>789</v>
      </c>
      <c r="C139" s="43">
        <v>9.6090909090909093</v>
      </c>
      <c r="D139" s="43">
        <v>9.4499999999999993</v>
      </c>
      <c r="E139" s="43">
        <v>9.4499999999999993</v>
      </c>
      <c r="F139" s="43">
        <v>9.4499999999999993</v>
      </c>
      <c r="G139" s="43">
        <v>9.6999999999999993</v>
      </c>
      <c r="H139" s="43">
        <v>9.9499999999999993</v>
      </c>
      <c r="I139" s="43">
        <v>9.9499999999999993</v>
      </c>
      <c r="J139" s="43">
        <v>9.9499999999999993</v>
      </c>
      <c r="K139" s="43">
        <v>9.9499999999999993</v>
      </c>
      <c r="L139" s="43">
        <v>9.9499999999999993</v>
      </c>
      <c r="M139" s="43">
        <v>9.9499999999999993</v>
      </c>
      <c r="N139" s="43">
        <v>9.9499999999999993</v>
      </c>
      <c r="O139" s="43">
        <v>9.9499999999999993</v>
      </c>
      <c r="P139" s="43">
        <v>9.9499999999999993</v>
      </c>
      <c r="Q139" s="43">
        <v>9.9499999999999993</v>
      </c>
      <c r="R139" s="43">
        <v>9.9499999999999993</v>
      </c>
      <c r="S139" s="43">
        <v>9.9499999999999993</v>
      </c>
      <c r="T139" s="43">
        <v>9.9499999999999993</v>
      </c>
      <c r="U139" s="43">
        <v>9.9499999999999993</v>
      </c>
      <c r="V139" s="43">
        <v>9.9499999999999993</v>
      </c>
      <c r="W139" s="43">
        <v>9.9499999999999993</v>
      </c>
      <c r="X139" s="43">
        <v>9.9499999999999993</v>
      </c>
      <c r="Y139" s="16"/>
    </row>
    <row r="140" spans="1:16384" x14ac:dyDescent="0.2">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row>
    <row r="141" spans="1:16384" s="171" customFormat="1" ht="13.5" thickBot="1" x14ac:dyDescent="0.2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c r="FF141" s="18"/>
      <c r="FG141" s="18"/>
      <c r="FH141" s="18"/>
      <c r="FI141" s="18"/>
      <c r="FJ141" s="18"/>
      <c r="FK141" s="18"/>
      <c r="FL141" s="18"/>
      <c r="FM141" s="18"/>
      <c r="FN141" s="18"/>
      <c r="FO141" s="18"/>
      <c r="FP141" s="18"/>
      <c r="FQ141" s="18"/>
      <c r="FR141" s="18"/>
      <c r="FS141" s="18"/>
      <c r="FT141" s="18"/>
      <c r="FU141" s="18"/>
      <c r="FV141" s="18"/>
      <c r="FW141" s="18"/>
      <c r="FX141" s="18"/>
      <c r="FY141" s="18"/>
      <c r="FZ141" s="18"/>
      <c r="GA141" s="18"/>
      <c r="GB141" s="18"/>
      <c r="GC141" s="18"/>
      <c r="GD141" s="18"/>
      <c r="GE141" s="18"/>
      <c r="GF141" s="18"/>
      <c r="GG141" s="18"/>
      <c r="GH141" s="18"/>
      <c r="GI141" s="18"/>
      <c r="GJ141" s="18"/>
      <c r="GK141" s="18"/>
      <c r="GL141" s="18"/>
      <c r="GM141" s="18"/>
      <c r="GN141" s="18"/>
      <c r="GO141" s="18"/>
      <c r="GP141" s="18"/>
      <c r="GQ141" s="18"/>
      <c r="GR141" s="18"/>
      <c r="GS141" s="18"/>
      <c r="GT141" s="18"/>
      <c r="GU141" s="18"/>
      <c r="GV141" s="18"/>
      <c r="GW141" s="18"/>
      <c r="GX141" s="18"/>
      <c r="GY141" s="18"/>
      <c r="GZ141" s="18"/>
      <c r="HA141" s="18"/>
      <c r="HB141" s="18"/>
      <c r="HC141" s="18"/>
      <c r="HD141" s="18"/>
      <c r="HE141" s="18"/>
      <c r="HF141" s="18"/>
      <c r="HG141" s="18"/>
      <c r="HH141" s="18"/>
      <c r="HI141" s="18"/>
      <c r="HJ141" s="18"/>
      <c r="HK141" s="18"/>
      <c r="HL141" s="18"/>
      <c r="HM141" s="18"/>
      <c r="HN141" s="18"/>
      <c r="HO141" s="18"/>
      <c r="HP141" s="18"/>
      <c r="HQ141" s="18"/>
      <c r="HR141" s="18"/>
      <c r="HS141" s="18"/>
      <c r="HT141" s="18"/>
      <c r="HU141" s="18"/>
      <c r="HV141" s="18"/>
      <c r="HW141" s="18"/>
      <c r="HX141" s="18"/>
      <c r="HY141" s="18"/>
      <c r="HZ141" s="18"/>
      <c r="IA141" s="18"/>
      <c r="IB141" s="18"/>
      <c r="IC141" s="18"/>
      <c r="ID141" s="18"/>
      <c r="IE141" s="18"/>
      <c r="IF141" s="18"/>
      <c r="IG141" s="18"/>
      <c r="IH141" s="18"/>
      <c r="II141" s="18"/>
      <c r="IJ141" s="18"/>
      <c r="IK141" s="18"/>
      <c r="IL141" s="18"/>
      <c r="IM141" s="18"/>
      <c r="IN141" s="18"/>
      <c r="IO141" s="18"/>
      <c r="IP141" s="18"/>
      <c r="IQ141" s="18"/>
      <c r="IR141" s="18"/>
      <c r="IS141" s="18"/>
      <c r="IT141" s="18"/>
      <c r="IU141" s="18"/>
      <c r="IV141" s="18"/>
      <c r="IW141" s="18"/>
      <c r="IX141" s="18"/>
      <c r="IY141" s="18"/>
      <c r="IZ141" s="18"/>
      <c r="JA141" s="18"/>
      <c r="JB141" s="18"/>
      <c r="JC141" s="18"/>
      <c r="JD141" s="18"/>
      <c r="JE141" s="18"/>
      <c r="JF141" s="18"/>
      <c r="JG141" s="18"/>
      <c r="JH141" s="18"/>
      <c r="JI141" s="18"/>
      <c r="JJ141" s="18"/>
      <c r="JK141" s="18"/>
      <c r="JL141" s="18"/>
      <c r="JM141" s="18"/>
      <c r="JN141" s="18"/>
      <c r="JO141" s="18"/>
      <c r="JP141" s="18"/>
      <c r="JQ141" s="18"/>
      <c r="JR141" s="18"/>
      <c r="JS141" s="18"/>
      <c r="JT141" s="18"/>
      <c r="JU141" s="18"/>
      <c r="JV141" s="18"/>
      <c r="JW141" s="18"/>
      <c r="JX141" s="18"/>
      <c r="JY141" s="18"/>
      <c r="JZ141" s="18"/>
      <c r="KA141" s="18"/>
      <c r="KB141" s="18"/>
      <c r="KC141" s="18"/>
      <c r="KD141" s="18"/>
      <c r="KE141" s="18"/>
      <c r="KF141" s="18"/>
      <c r="KG141" s="18"/>
      <c r="KH141" s="18"/>
      <c r="KI141" s="18"/>
      <c r="KJ141" s="18"/>
      <c r="KK141" s="18"/>
      <c r="KL141" s="18"/>
      <c r="KM141" s="18"/>
      <c r="KN141" s="18"/>
      <c r="KO141" s="18"/>
      <c r="KP141" s="18"/>
      <c r="KQ141" s="18"/>
      <c r="KR141" s="18"/>
      <c r="KS141" s="18"/>
      <c r="KT141" s="18"/>
      <c r="KU141" s="18"/>
      <c r="KV141" s="18"/>
      <c r="KW141" s="18"/>
      <c r="KX141" s="18"/>
      <c r="KY141" s="18"/>
      <c r="KZ141" s="18"/>
      <c r="LA141" s="18"/>
      <c r="LB141" s="18"/>
      <c r="LC141" s="18"/>
      <c r="LD141" s="18"/>
      <c r="LE141" s="18"/>
      <c r="LF141" s="18"/>
      <c r="LG141" s="18"/>
      <c r="LH141" s="18"/>
      <c r="LI141" s="18"/>
      <c r="LJ141" s="18"/>
      <c r="LK141" s="18"/>
      <c r="LL141" s="18"/>
      <c r="LM141" s="18"/>
      <c r="LN141" s="18"/>
      <c r="LO141" s="18"/>
      <c r="LP141" s="18"/>
      <c r="LQ141" s="18"/>
      <c r="LR141" s="18"/>
      <c r="LS141" s="18"/>
      <c r="LT141" s="18"/>
      <c r="LU141" s="18"/>
      <c r="LV141" s="18"/>
      <c r="LW141" s="18"/>
      <c r="LX141" s="18"/>
      <c r="LY141" s="18"/>
      <c r="LZ141" s="18"/>
      <c r="MA141" s="18"/>
      <c r="MB141" s="18"/>
      <c r="MC141" s="18"/>
      <c r="MD141" s="18"/>
      <c r="ME141" s="18"/>
      <c r="MF141" s="18"/>
      <c r="MG141" s="18"/>
      <c r="MH141" s="18"/>
      <c r="MI141" s="18"/>
      <c r="MJ141" s="18"/>
      <c r="MK141" s="18"/>
      <c r="ML141" s="18"/>
      <c r="MM141" s="18"/>
      <c r="MN141" s="18"/>
      <c r="MO141" s="18"/>
      <c r="MP141" s="18"/>
      <c r="MQ141" s="18"/>
      <c r="MR141" s="18"/>
      <c r="MS141" s="18"/>
      <c r="MT141" s="18"/>
      <c r="MU141" s="18"/>
      <c r="MV141" s="18"/>
      <c r="MW141" s="18"/>
      <c r="MX141" s="18"/>
      <c r="MY141" s="18"/>
      <c r="MZ141" s="18"/>
      <c r="NA141" s="18"/>
      <c r="NB141" s="18"/>
      <c r="NC141" s="18"/>
      <c r="ND141" s="18"/>
      <c r="NE141" s="18"/>
      <c r="NF141" s="18"/>
      <c r="NG141" s="18"/>
      <c r="NH141" s="18"/>
      <c r="NI141" s="18"/>
      <c r="NJ141" s="18"/>
      <c r="NK141" s="18"/>
      <c r="NL141" s="18"/>
      <c r="NM141" s="18"/>
      <c r="NN141" s="18"/>
      <c r="NO141" s="18"/>
      <c r="NP141" s="18"/>
      <c r="NQ141" s="18"/>
      <c r="NR141" s="18"/>
      <c r="NS141" s="18"/>
      <c r="NT141" s="18"/>
      <c r="NU141" s="18"/>
      <c r="NV141" s="18"/>
      <c r="NW141" s="18"/>
      <c r="NX141" s="18"/>
      <c r="NY141" s="18"/>
      <c r="NZ141" s="18"/>
      <c r="OA141" s="18"/>
      <c r="OB141" s="18"/>
      <c r="OC141" s="18"/>
      <c r="OD141" s="18"/>
      <c r="OE141" s="18"/>
      <c r="OF141" s="18"/>
      <c r="OG141" s="18"/>
      <c r="OH141" s="18"/>
      <c r="OI141" s="18"/>
      <c r="OJ141" s="18"/>
      <c r="OK141" s="18"/>
      <c r="OL141" s="18"/>
      <c r="OM141" s="18"/>
      <c r="ON141" s="18"/>
      <c r="OO141" s="18"/>
      <c r="OP141" s="18"/>
      <c r="OQ141" s="18"/>
      <c r="OR141" s="18"/>
      <c r="OS141" s="18"/>
      <c r="OT141" s="18"/>
      <c r="OU141" s="18"/>
      <c r="OV141" s="18"/>
      <c r="OW141" s="18"/>
      <c r="OX141" s="18"/>
      <c r="OY141" s="18"/>
      <c r="OZ141" s="18"/>
      <c r="PA141" s="18"/>
      <c r="PB141" s="18"/>
      <c r="PC141" s="18"/>
      <c r="PD141" s="18"/>
      <c r="PE141" s="18"/>
      <c r="PF141" s="18"/>
      <c r="PG141" s="18"/>
      <c r="PH141" s="18"/>
      <c r="PI141" s="18"/>
      <c r="PJ141" s="18"/>
      <c r="PK141" s="18"/>
      <c r="PL141" s="18"/>
      <c r="PM141" s="18"/>
      <c r="PN141" s="18"/>
      <c r="PO141" s="18"/>
      <c r="PP141" s="18"/>
      <c r="PQ141" s="18"/>
      <c r="PR141" s="18"/>
      <c r="PS141" s="18"/>
      <c r="PT141" s="18"/>
      <c r="PU141" s="18"/>
      <c r="PV141" s="18"/>
      <c r="PW141" s="18"/>
      <c r="PX141" s="18"/>
      <c r="PY141" s="18"/>
      <c r="PZ141" s="18"/>
      <c r="QA141" s="18"/>
      <c r="QB141" s="18"/>
      <c r="QC141" s="18"/>
      <c r="QD141" s="18"/>
      <c r="QE141" s="18"/>
      <c r="QF141" s="18"/>
      <c r="QG141" s="18"/>
      <c r="QH141" s="18"/>
      <c r="QI141" s="18"/>
      <c r="QJ141" s="18"/>
      <c r="QK141" s="18"/>
      <c r="QL141" s="18"/>
      <c r="QM141" s="18"/>
      <c r="QN141" s="18"/>
      <c r="QO141" s="18"/>
      <c r="QP141" s="18"/>
      <c r="QQ141" s="18"/>
      <c r="QR141" s="18"/>
      <c r="QS141" s="18"/>
      <c r="QT141" s="18"/>
      <c r="QU141" s="18"/>
      <c r="QV141" s="18"/>
      <c r="QW141" s="18"/>
      <c r="QX141" s="18"/>
      <c r="QY141" s="18"/>
      <c r="QZ141" s="18"/>
      <c r="RA141" s="18"/>
      <c r="RB141" s="18"/>
      <c r="RC141" s="18"/>
      <c r="RD141" s="18"/>
      <c r="RE141" s="18"/>
      <c r="RF141" s="18"/>
      <c r="RG141" s="18"/>
      <c r="RH141" s="18"/>
      <c r="RI141" s="18"/>
      <c r="RJ141" s="18"/>
      <c r="RK141" s="18"/>
      <c r="RL141" s="18"/>
      <c r="RM141" s="18"/>
      <c r="RN141" s="18"/>
      <c r="RO141" s="18"/>
      <c r="RP141" s="18"/>
      <c r="RQ141" s="18"/>
      <c r="RR141" s="18"/>
      <c r="RS141" s="18"/>
      <c r="RT141" s="18"/>
      <c r="RU141" s="18"/>
      <c r="RV141" s="18"/>
      <c r="RW141" s="18"/>
      <c r="RX141" s="18"/>
      <c r="RY141" s="18"/>
      <c r="RZ141" s="18"/>
      <c r="SA141" s="18"/>
      <c r="SB141" s="18"/>
      <c r="SC141" s="18"/>
      <c r="SD141" s="18"/>
      <c r="SE141" s="18"/>
      <c r="SF141" s="18"/>
      <c r="SG141" s="18"/>
      <c r="SH141" s="18"/>
      <c r="SI141" s="18"/>
      <c r="SJ141" s="18"/>
      <c r="SK141" s="18"/>
      <c r="SL141" s="18"/>
      <c r="SM141" s="18"/>
      <c r="SN141" s="18"/>
      <c r="SO141" s="18"/>
      <c r="SP141" s="18"/>
      <c r="SQ141" s="18"/>
      <c r="SR141" s="18"/>
      <c r="SS141" s="18"/>
      <c r="ST141" s="18"/>
      <c r="SU141" s="18"/>
      <c r="SV141" s="18"/>
      <c r="SW141" s="18"/>
      <c r="SX141" s="18"/>
      <c r="SY141" s="18"/>
      <c r="SZ141" s="18"/>
      <c r="TA141" s="18"/>
      <c r="TB141" s="18"/>
      <c r="TC141" s="18"/>
      <c r="TD141" s="18"/>
      <c r="TE141" s="18"/>
      <c r="TF141" s="18"/>
      <c r="TG141" s="18"/>
      <c r="TH141" s="18"/>
      <c r="TI141" s="18"/>
      <c r="TJ141" s="18"/>
      <c r="TK141" s="18"/>
      <c r="TL141" s="18"/>
      <c r="TM141" s="18"/>
      <c r="TN141" s="18"/>
      <c r="TO141" s="18"/>
      <c r="TP141" s="18"/>
      <c r="TQ141" s="18"/>
      <c r="TR141" s="18"/>
      <c r="TS141" s="18"/>
      <c r="TT141" s="18"/>
      <c r="TU141" s="18"/>
      <c r="TV141" s="18"/>
      <c r="TW141" s="18"/>
      <c r="TX141" s="18"/>
      <c r="TY141" s="18"/>
      <c r="TZ141" s="18"/>
      <c r="UA141" s="18"/>
      <c r="UB141" s="18"/>
      <c r="UC141" s="18"/>
      <c r="UD141" s="18"/>
      <c r="UE141" s="18"/>
      <c r="UF141" s="18"/>
      <c r="UG141" s="18"/>
      <c r="UH141" s="18"/>
      <c r="UI141" s="18"/>
      <c r="UJ141" s="18"/>
      <c r="UK141" s="18"/>
      <c r="UL141" s="18"/>
      <c r="UM141" s="18"/>
      <c r="UN141" s="18"/>
      <c r="UO141" s="18"/>
      <c r="UP141" s="18"/>
      <c r="UQ141" s="18"/>
      <c r="UR141" s="18"/>
      <c r="US141" s="18"/>
      <c r="UT141" s="18"/>
      <c r="UU141" s="18"/>
      <c r="UV141" s="18"/>
      <c r="UW141" s="18"/>
      <c r="UX141" s="18"/>
      <c r="UY141" s="18"/>
      <c r="UZ141" s="18"/>
      <c r="VA141" s="18"/>
      <c r="VB141" s="18"/>
      <c r="VC141" s="18"/>
      <c r="VD141" s="18"/>
      <c r="VE141" s="18"/>
      <c r="VF141" s="18"/>
      <c r="VG141" s="18"/>
      <c r="VH141" s="18"/>
      <c r="VI141" s="18"/>
      <c r="VJ141" s="18"/>
      <c r="VK141" s="18"/>
      <c r="VL141" s="18"/>
      <c r="VM141" s="18"/>
      <c r="VN141" s="18"/>
      <c r="VO141" s="18"/>
      <c r="VP141" s="18"/>
      <c r="VQ141" s="18"/>
      <c r="VR141" s="18"/>
      <c r="VS141" s="18"/>
      <c r="VT141" s="18"/>
      <c r="VU141" s="18"/>
      <c r="VV141" s="18"/>
      <c r="VW141" s="18"/>
      <c r="VX141" s="18"/>
      <c r="VY141" s="18"/>
      <c r="VZ141" s="18"/>
      <c r="WA141" s="18"/>
      <c r="WB141" s="18"/>
      <c r="WC141" s="18"/>
      <c r="WD141" s="18"/>
      <c r="WE141" s="18"/>
      <c r="WF141" s="18"/>
      <c r="WG141" s="18"/>
      <c r="WH141" s="18"/>
      <c r="WI141" s="18"/>
      <c r="WJ141" s="18"/>
      <c r="WK141" s="18"/>
      <c r="WL141" s="18"/>
      <c r="WM141" s="18"/>
      <c r="WN141" s="18"/>
      <c r="WO141" s="18"/>
      <c r="WP141" s="18"/>
      <c r="WQ141" s="18"/>
      <c r="WR141" s="18"/>
      <c r="WS141" s="18"/>
      <c r="WT141" s="18"/>
      <c r="WU141" s="18"/>
      <c r="WV141" s="18"/>
      <c r="WW141" s="18"/>
      <c r="WX141" s="18"/>
      <c r="WY141" s="18"/>
      <c r="WZ141" s="18"/>
      <c r="XA141" s="18"/>
      <c r="XB141" s="18"/>
      <c r="XC141" s="18"/>
      <c r="XD141" s="18"/>
      <c r="XE141" s="18"/>
      <c r="XF141" s="18"/>
      <c r="XG141" s="18"/>
      <c r="XH141" s="18"/>
      <c r="XI141" s="18"/>
      <c r="XJ141" s="18"/>
      <c r="XK141" s="18"/>
      <c r="XL141" s="18"/>
      <c r="XM141" s="18"/>
      <c r="XN141" s="18"/>
      <c r="XO141" s="18"/>
      <c r="XP141" s="18"/>
      <c r="XQ141" s="18"/>
      <c r="XR141" s="18"/>
      <c r="XS141" s="18"/>
      <c r="XT141" s="18"/>
      <c r="XU141" s="18"/>
      <c r="XV141" s="18"/>
      <c r="XW141" s="18"/>
      <c r="XX141" s="18"/>
      <c r="XY141" s="18"/>
      <c r="XZ141" s="18"/>
      <c r="YA141" s="18"/>
      <c r="YB141" s="18"/>
      <c r="YC141" s="18"/>
      <c r="YD141" s="18"/>
      <c r="YE141" s="18"/>
      <c r="YF141" s="18"/>
      <c r="YG141" s="18"/>
      <c r="YH141" s="18"/>
      <c r="YI141" s="18"/>
      <c r="YJ141" s="18"/>
      <c r="YK141" s="18"/>
      <c r="YL141" s="18"/>
      <c r="YM141" s="18"/>
      <c r="YN141" s="18"/>
      <c r="YO141" s="18"/>
      <c r="YP141" s="18"/>
      <c r="YQ141" s="18"/>
      <c r="YR141" s="18"/>
      <c r="YS141" s="18"/>
      <c r="YT141" s="18"/>
      <c r="YU141" s="18"/>
      <c r="YV141" s="18"/>
      <c r="YW141" s="18"/>
      <c r="YX141" s="18"/>
      <c r="YY141" s="18"/>
      <c r="YZ141" s="18"/>
      <c r="ZA141" s="18"/>
      <c r="ZB141" s="18"/>
      <c r="ZC141" s="18"/>
      <c r="ZD141" s="18"/>
      <c r="ZE141" s="18"/>
      <c r="ZF141" s="18"/>
      <c r="ZG141" s="18"/>
      <c r="ZH141" s="18"/>
      <c r="ZI141" s="18"/>
      <c r="ZJ141" s="18"/>
      <c r="ZK141" s="18"/>
      <c r="ZL141" s="18"/>
      <c r="ZM141" s="18"/>
      <c r="ZN141" s="18"/>
      <c r="ZO141" s="18"/>
      <c r="ZP141" s="18"/>
      <c r="ZQ141" s="18"/>
      <c r="ZR141" s="18"/>
      <c r="ZS141" s="18"/>
      <c r="ZT141" s="18"/>
      <c r="ZU141" s="18"/>
      <c r="ZV141" s="18"/>
      <c r="ZW141" s="18"/>
      <c r="ZX141" s="18"/>
      <c r="ZY141" s="18"/>
      <c r="ZZ141" s="18"/>
      <c r="AAA141" s="18"/>
      <c r="AAB141" s="18"/>
      <c r="AAC141" s="18"/>
      <c r="AAD141" s="18"/>
      <c r="AAE141" s="18"/>
      <c r="AAF141" s="18"/>
      <c r="AAG141" s="18"/>
      <c r="AAH141" s="18"/>
      <c r="AAI141" s="18"/>
      <c r="AAJ141" s="18"/>
      <c r="AAK141" s="18"/>
      <c r="AAL141" s="18"/>
      <c r="AAM141" s="18"/>
      <c r="AAN141" s="18"/>
      <c r="AAO141" s="18"/>
      <c r="AAP141" s="18"/>
      <c r="AAQ141" s="18"/>
      <c r="AAR141" s="18"/>
      <c r="AAS141" s="18"/>
      <c r="AAT141" s="18"/>
      <c r="AAU141" s="18"/>
      <c r="AAV141" s="18"/>
      <c r="AAW141" s="18"/>
      <c r="AAX141" s="18"/>
      <c r="AAY141" s="18"/>
      <c r="AAZ141" s="18"/>
      <c r="ABA141" s="18"/>
      <c r="ABB141" s="18"/>
      <c r="ABC141" s="18"/>
      <c r="ABD141" s="18"/>
      <c r="ABE141" s="18"/>
      <c r="ABF141" s="18"/>
      <c r="ABG141" s="18"/>
      <c r="ABH141" s="18"/>
      <c r="ABI141" s="18"/>
      <c r="ABJ141" s="18"/>
      <c r="ABK141" s="18"/>
      <c r="ABL141" s="18"/>
      <c r="ABM141" s="18"/>
      <c r="ABN141" s="18"/>
      <c r="ABO141" s="18"/>
      <c r="ABP141" s="18"/>
      <c r="ABQ141" s="18"/>
      <c r="ABR141" s="18"/>
      <c r="ABS141" s="18"/>
      <c r="ABT141" s="18"/>
      <c r="ABU141" s="18"/>
      <c r="ABV141" s="18"/>
      <c r="ABW141" s="18"/>
      <c r="ABX141" s="18"/>
      <c r="ABY141" s="18"/>
      <c r="ABZ141" s="18"/>
      <c r="ACA141" s="18"/>
      <c r="ACB141" s="18"/>
      <c r="ACC141" s="18"/>
      <c r="ACD141" s="18"/>
      <c r="ACE141" s="18"/>
      <c r="ACF141" s="18"/>
      <c r="ACG141" s="18"/>
      <c r="ACH141" s="18"/>
      <c r="ACI141" s="18"/>
      <c r="ACJ141" s="18"/>
      <c r="ACK141" s="18"/>
      <c r="ACL141" s="18"/>
      <c r="ACM141" s="18"/>
      <c r="ACN141" s="18"/>
      <c r="ACO141" s="18"/>
      <c r="ACP141" s="18"/>
      <c r="ACQ141" s="18"/>
      <c r="ACR141" s="18"/>
      <c r="ACS141" s="18"/>
      <c r="ACT141" s="18"/>
      <c r="ACU141" s="18"/>
      <c r="ACV141" s="18"/>
      <c r="ACW141" s="18"/>
      <c r="ACX141" s="18"/>
      <c r="ACY141" s="18"/>
      <c r="ACZ141" s="18"/>
      <c r="ADA141" s="18"/>
      <c r="ADB141" s="18"/>
      <c r="ADC141" s="18"/>
      <c r="ADD141" s="18"/>
      <c r="ADE141" s="18"/>
      <c r="ADF141" s="18"/>
      <c r="ADG141" s="18"/>
      <c r="ADH141" s="18"/>
      <c r="ADI141" s="18"/>
      <c r="ADJ141" s="18"/>
      <c r="ADK141" s="18"/>
      <c r="ADL141" s="18"/>
      <c r="ADM141" s="18"/>
      <c r="ADN141" s="18"/>
      <c r="ADO141" s="18"/>
      <c r="ADP141" s="18"/>
      <c r="ADQ141" s="18"/>
      <c r="ADR141" s="18"/>
      <c r="ADS141" s="18"/>
      <c r="ADT141" s="18"/>
      <c r="ADU141" s="18"/>
      <c r="ADV141" s="18"/>
      <c r="ADW141" s="18"/>
      <c r="ADX141" s="18"/>
      <c r="ADY141" s="18"/>
      <c r="ADZ141" s="18"/>
      <c r="AEA141" s="18"/>
      <c r="AEB141" s="18"/>
      <c r="AEC141" s="18"/>
      <c r="AED141" s="18"/>
      <c r="AEE141" s="18"/>
      <c r="AEF141" s="18"/>
      <c r="AEG141" s="18"/>
      <c r="AEH141" s="18"/>
      <c r="AEI141" s="18"/>
      <c r="AEJ141" s="18"/>
      <c r="AEK141" s="18"/>
      <c r="AEL141" s="18"/>
      <c r="AEM141" s="18"/>
      <c r="AEN141" s="18"/>
      <c r="AEO141" s="18"/>
      <c r="AEP141" s="18"/>
      <c r="AEQ141" s="18"/>
      <c r="AER141" s="18"/>
      <c r="AES141" s="18"/>
      <c r="AET141" s="18"/>
      <c r="AEU141" s="18"/>
      <c r="AEV141" s="18"/>
      <c r="AEW141" s="18"/>
      <c r="AEX141" s="18"/>
      <c r="AEY141" s="18"/>
      <c r="AEZ141" s="18"/>
      <c r="AFA141" s="18"/>
      <c r="AFB141" s="18"/>
      <c r="AFC141" s="18"/>
      <c r="AFD141" s="18"/>
      <c r="AFE141" s="18"/>
      <c r="AFF141" s="18"/>
      <c r="AFG141" s="18"/>
      <c r="AFH141" s="18"/>
      <c r="AFI141" s="18"/>
      <c r="AFJ141" s="18"/>
      <c r="AFK141" s="18"/>
      <c r="AFL141" s="18"/>
      <c r="AFM141" s="18"/>
      <c r="AFN141" s="18"/>
      <c r="AFO141" s="18"/>
      <c r="AFP141" s="18"/>
      <c r="AFQ141" s="18"/>
      <c r="AFR141" s="18"/>
      <c r="AFS141" s="18"/>
      <c r="AFT141" s="18"/>
      <c r="AFU141" s="18"/>
      <c r="AFV141" s="18"/>
      <c r="AFW141" s="18"/>
      <c r="AFX141" s="18"/>
      <c r="AFY141" s="18"/>
      <c r="AFZ141" s="18"/>
      <c r="AGA141" s="18"/>
      <c r="AGB141" s="18"/>
      <c r="AGC141" s="18"/>
      <c r="AGD141" s="18"/>
      <c r="AGE141" s="18"/>
      <c r="AGF141" s="18"/>
      <c r="AGG141" s="18"/>
      <c r="AGH141" s="18"/>
      <c r="AGI141" s="18"/>
      <c r="AGJ141" s="18"/>
      <c r="AGK141" s="18"/>
      <c r="AGL141" s="18"/>
      <c r="AGM141" s="18"/>
      <c r="AGN141" s="18"/>
      <c r="AGO141" s="18"/>
      <c r="AGP141" s="18"/>
      <c r="AGQ141" s="18"/>
      <c r="AGR141" s="18"/>
      <c r="AGS141" s="18"/>
      <c r="AGT141" s="18"/>
      <c r="AGU141" s="18"/>
      <c r="AGV141" s="18"/>
      <c r="AGW141" s="18"/>
      <c r="AGX141" s="18"/>
      <c r="AGY141" s="18"/>
      <c r="AGZ141" s="18"/>
      <c r="AHA141" s="18"/>
      <c r="AHB141" s="18"/>
      <c r="AHC141" s="18"/>
      <c r="AHD141" s="18"/>
      <c r="AHE141" s="18"/>
      <c r="AHF141" s="18"/>
      <c r="AHG141" s="18"/>
      <c r="AHH141" s="18"/>
      <c r="AHI141" s="18"/>
      <c r="AHJ141" s="18"/>
      <c r="AHK141" s="18"/>
      <c r="AHL141" s="18"/>
      <c r="AHM141" s="18"/>
      <c r="AHN141" s="18"/>
      <c r="AHO141" s="18"/>
      <c r="AHP141" s="18"/>
      <c r="AHQ141" s="18"/>
      <c r="AHR141" s="18"/>
      <c r="AHS141" s="18"/>
      <c r="AHT141" s="18"/>
      <c r="AHU141" s="18"/>
      <c r="AHV141" s="18"/>
      <c r="AHW141" s="18"/>
      <c r="AHX141" s="18"/>
      <c r="AHY141" s="18"/>
      <c r="AHZ141" s="18"/>
      <c r="AIA141" s="18"/>
      <c r="AIB141" s="18"/>
      <c r="AIC141" s="18"/>
      <c r="AID141" s="18"/>
      <c r="AIE141" s="18"/>
      <c r="AIF141" s="18"/>
      <c r="AIG141" s="18"/>
      <c r="AIH141" s="18"/>
      <c r="AII141" s="18"/>
      <c r="AIJ141" s="18"/>
      <c r="AIK141" s="18"/>
      <c r="AIL141" s="18"/>
      <c r="AIM141" s="18"/>
      <c r="AIN141" s="18"/>
      <c r="AIO141" s="18"/>
      <c r="AIP141" s="18"/>
      <c r="AIQ141" s="18"/>
      <c r="AIR141" s="18"/>
      <c r="AIS141" s="18"/>
      <c r="AIT141" s="18"/>
      <c r="AIU141" s="18"/>
      <c r="AIV141" s="18"/>
      <c r="AIW141" s="18"/>
      <c r="AIX141" s="18"/>
      <c r="AIY141" s="18"/>
      <c r="AIZ141" s="18"/>
      <c r="AJA141" s="18"/>
      <c r="AJB141" s="18"/>
      <c r="AJC141" s="18"/>
      <c r="AJD141" s="18"/>
      <c r="AJE141" s="18"/>
      <c r="AJF141" s="18"/>
      <c r="AJG141" s="18"/>
      <c r="AJH141" s="18"/>
      <c r="AJI141" s="18"/>
      <c r="AJJ141" s="18"/>
      <c r="AJK141" s="18"/>
      <c r="AJL141" s="18"/>
      <c r="AJM141" s="18"/>
      <c r="AJN141" s="18"/>
      <c r="AJO141" s="18"/>
      <c r="AJP141" s="18"/>
      <c r="AJQ141" s="18"/>
      <c r="AJR141" s="18"/>
      <c r="AJS141" s="18"/>
      <c r="AJT141" s="18"/>
      <c r="AJU141" s="18"/>
      <c r="AJV141" s="18"/>
      <c r="AJW141" s="18"/>
      <c r="AJX141" s="18"/>
      <c r="AJY141" s="18"/>
      <c r="AJZ141" s="18"/>
      <c r="AKA141" s="18"/>
      <c r="AKB141" s="18"/>
      <c r="AKC141" s="18"/>
      <c r="AKD141" s="18"/>
      <c r="AKE141" s="18"/>
      <c r="AKF141" s="18"/>
      <c r="AKG141" s="18"/>
      <c r="AKH141" s="18"/>
      <c r="AKI141" s="18"/>
      <c r="AKJ141" s="18"/>
      <c r="AKK141" s="18"/>
      <c r="AKL141" s="18"/>
      <c r="AKM141" s="18"/>
      <c r="AKN141" s="18"/>
      <c r="AKO141" s="18"/>
      <c r="AKP141" s="18"/>
      <c r="AKQ141" s="18"/>
      <c r="AKR141" s="18"/>
      <c r="AKS141" s="18"/>
      <c r="AKT141" s="18"/>
      <c r="AKU141" s="18"/>
      <c r="AKV141" s="18"/>
      <c r="AKW141" s="18"/>
      <c r="AKX141" s="18"/>
      <c r="AKY141" s="18"/>
      <c r="AKZ141" s="18"/>
      <c r="ALA141" s="18"/>
      <c r="ALB141" s="18"/>
      <c r="ALC141" s="18"/>
      <c r="ALD141" s="18"/>
      <c r="ALE141" s="18"/>
      <c r="ALF141" s="18"/>
      <c r="ALG141" s="18"/>
      <c r="ALH141" s="18"/>
      <c r="ALI141" s="18"/>
      <c r="ALJ141" s="18"/>
      <c r="ALK141" s="18"/>
      <c r="ALL141" s="18"/>
      <c r="ALM141" s="18"/>
      <c r="ALN141" s="18"/>
      <c r="ALO141" s="18"/>
      <c r="ALP141" s="18"/>
      <c r="ALQ141" s="18"/>
      <c r="ALR141" s="18"/>
      <c r="ALS141" s="18"/>
      <c r="ALT141" s="18"/>
      <c r="ALU141" s="18"/>
      <c r="ALV141" s="18"/>
      <c r="ALW141" s="18"/>
      <c r="ALX141" s="18"/>
      <c r="ALY141" s="18"/>
      <c r="ALZ141" s="18"/>
      <c r="AMA141" s="18"/>
      <c r="AMB141" s="18"/>
      <c r="AMC141" s="18"/>
      <c r="AMD141" s="18"/>
      <c r="AME141" s="18"/>
      <c r="AMF141" s="18"/>
      <c r="AMG141" s="18"/>
      <c r="AMH141" s="18"/>
      <c r="AMI141" s="18"/>
      <c r="AMJ141" s="18"/>
      <c r="AMK141" s="18"/>
      <c r="AML141" s="18"/>
      <c r="AMM141" s="18"/>
      <c r="AMN141" s="18"/>
      <c r="AMO141" s="18"/>
      <c r="AMP141" s="18"/>
      <c r="AMQ141" s="18"/>
      <c r="AMR141" s="18"/>
      <c r="AMS141" s="18"/>
      <c r="AMT141" s="18"/>
      <c r="AMU141" s="18"/>
      <c r="AMV141" s="18"/>
      <c r="AMW141" s="18"/>
      <c r="AMX141" s="18"/>
      <c r="AMY141" s="18"/>
      <c r="AMZ141" s="18"/>
      <c r="ANA141" s="18"/>
      <c r="ANB141" s="18"/>
      <c r="ANC141" s="18"/>
      <c r="AND141" s="18"/>
      <c r="ANE141" s="18"/>
      <c r="ANF141" s="18"/>
      <c r="ANG141" s="18"/>
      <c r="ANH141" s="18"/>
      <c r="ANI141" s="18"/>
      <c r="ANJ141" s="18"/>
      <c r="ANK141" s="18"/>
      <c r="ANL141" s="18"/>
      <c r="ANM141" s="18"/>
      <c r="ANN141" s="18"/>
      <c r="ANO141" s="18"/>
      <c r="ANP141" s="18"/>
      <c r="ANQ141" s="18"/>
      <c r="ANR141" s="18"/>
      <c r="ANS141" s="18"/>
      <c r="ANT141" s="18"/>
      <c r="ANU141" s="18"/>
      <c r="ANV141" s="18"/>
      <c r="ANW141" s="18"/>
      <c r="ANX141" s="18"/>
      <c r="ANY141" s="18"/>
      <c r="ANZ141" s="18"/>
      <c r="AOA141" s="18"/>
      <c r="AOB141" s="18"/>
      <c r="AOC141" s="18"/>
      <c r="AOD141" s="18"/>
      <c r="AOE141" s="18"/>
      <c r="AOF141" s="18"/>
      <c r="AOG141" s="18"/>
      <c r="AOH141" s="18"/>
      <c r="AOI141" s="18"/>
      <c r="AOJ141" s="18"/>
      <c r="AOK141" s="18"/>
      <c r="AOL141" s="18"/>
      <c r="AOM141" s="18"/>
      <c r="AON141" s="18"/>
      <c r="AOO141" s="18"/>
      <c r="AOP141" s="18"/>
      <c r="AOQ141" s="18"/>
      <c r="AOR141" s="18"/>
      <c r="AOS141" s="18"/>
      <c r="AOT141" s="18"/>
      <c r="AOU141" s="18"/>
      <c r="AOV141" s="18"/>
      <c r="AOW141" s="18"/>
      <c r="AOX141" s="18"/>
      <c r="AOY141" s="18"/>
      <c r="AOZ141" s="18"/>
      <c r="APA141" s="18"/>
      <c r="APB141" s="18"/>
      <c r="APC141" s="18"/>
      <c r="APD141" s="18"/>
      <c r="APE141" s="18"/>
      <c r="APF141" s="18"/>
      <c r="APG141" s="18"/>
      <c r="APH141" s="18"/>
      <c r="API141" s="18"/>
      <c r="APJ141" s="18"/>
      <c r="APK141" s="18"/>
      <c r="APL141" s="18"/>
      <c r="APM141" s="18"/>
      <c r="APN141" s="18"/>
      <c r="APO141" s="18"/>
      <c r="APP141" s="18"/>
      <c r="APQ141" s="18"/>
      <c r="APR141" s="18"/>
      <c r="APS141" s="18"/>
      <c r="APT141" s="18"/>
      <c r="APU141" s="18"/>
      <c r="APV141" s="18"/>
      <c r="APW141" s="18"/>
      <c r="APX141" s="18"/>
      <c r="APY141" s="18"/>
      <c r="APZ141" s="18"/>
      <c r="AQA141" s="18"/>
      <c r="AQB141" s="18"/>
      <c r="AQC141" s="18"/>
      <c r="AQD141" s="18"/>
      <c r="AQE141" s="18"/>
      <c r="AQF141" s="18"/>
      <c r="AQG141" s="18"/>
      <c r="AQH141" s="18"/>
      <c r="AQI141" s="18"/>
      <c r="AQJ141" s="18"/>
      <c r="AQK141" s="18"/>
      <c r="AQL141" s="18"/>
      <c r="AQM141" s="18"/>
      <c r="AQN141" s="18"/>
      <c r="AQO141" s="18"/>
      <c r="AQP141" s="18"/>
      <c r="AQQ141" s="18"/>
      <c r="AQR141" s="18"/>
      <c r="AQS141" s="18"/>
      <c r="AQT141" s="18"/>
      <c r="AQU141" s="18"/>
      <c r="AQV141" s="18"/>
      <c r="AQW141" s="18"/>
      <c r="AQX141" s="18"/>
      <c r="AQY141" s="18"/>
      <c r="AQZ141" s="18"/>
      <c r="ARA141" s="18"/>
      <c r="ARB141" s="18"/>
      <c r="ARC141" s="18"/>
      <c r="ARD141" s="18"/>
      <c r="ARE141" s="18"/>
      <c r="ARF141" s="18"/>
      <c r="ARG141" s="18"/>
      <c r="ARH141" s="18"/>
      <c r="ARI141" s="18"/>
      <c r="ARJ141" s="18"/>
      <c r="ARK141" s="18"/>
      <c r="ARL141" s="18"/>
      <c r="ARM141" s="18"/>
      <c r="ARN141" s="18"/>
      <c r="ARO141" s="18"/>
      <c r="ARP141" s="18"/>
      <c r="ARQ141" s="18"/>
      <c r="ARR141" s="18"/>
      <c r="ARS141" s="18"/>
      <c r="ART141" s="18"/>
      <c r="ARU141" s="18"/>
      <c r="ARV141" s="18"/>
      <c r="ARW141" s="18"/>
      <c r="ARX141" s="18"/>
      <c r="ARY141" s="18"/>
      <c r="ARZ141" s="18"/>
      <c r="ASA141" s="18"/>
      <c r="ASB141" s="18"/>
      <c r="ASC141" s="18"/>
      <c r="ASD141" s="18"/>
      <c r="ASE141" s="18"/>
      <c r="ASF141" s="18"/>
      <c r="ASG141" s="18"/>
      <c r="ASH141" s="18"/>
      <c r="ASI141" s="18"/>
      <c r="ASJ141" s="18"/>
      <c r="ASK141" s="18"/>
      <c r="ASL141" s="18"/>
      <c r="ASM141" s="18"/>
      <c r="ASN141" s="18"/>
      <c r="ASO141" s="18"/>
      <c r="ASP141" s="18"/>
      <c r="ASQ141" s="18"/>
      <c r="ASR141" s="18"/>
      <c r="ASS141" s="18"/>
      <c r="AST141" s="18"/>
      <c r="ASU141" s="18"/>
      <c r="ASV141" s="18"/>
      <c r="ASW141" s="18"/>
      <c r="ASX141" s="18"/>
      <c r="ASY141" s="18"/>
      <c r="ASZ141" s="18"/>
      <c r="ATA141" s="18"/>
      <c r="ATB141" s="18"/>
      <c r="ATC141" s="18"/>
      <c r="ATD141" s="18"/>
      <c r="ATE141" s="18"/>
      <c r="ATF141" s="18"/>
      <c r="ATG141" s="18"/>
      <c r="ATH141" s="18"/>
      <c r="ATI141" s="18"/>
      <c r="ATJ141" s="18"/>
      <c r="ATK141" s="18"/>
      <c r="ATL141" s="18"/>
      <c r="ATM141" s="18"/>
      <c r="ATN141" s="18"/>
      <c r="ATO141" s="18"/>
      <c r="ATP141" s="18"/>
      <c r="ATQ141" s="18"/>
      <c r="ATR141" s="18"/>
      <c r="ATS141" s="18"/>
      <c r="ATT141" s="18"/>
      <c r="ATU141" s="18"/>
      <c r="ATV141" s="18"/>
      <c r="ATW141" s="18"/>
      <c r="ATX141" s="18"/>
      <c r="ATY141" s="18"/>
      <c r="ATZ141" s="18"/>
      <c r="AUA141" s="18"/>
      <c r="AUB141" s="18"/>
      <c r="AUC141" s="18"/>
      <c r="AUD141" s="18"/>
      <c r="AUE141" s="18"/>
      <c r="AUF141" s="18"/>
      <c r="AUG141" s="18"/>
      <c r="AUH141" s="18"/>
      <c r="AUI141" s="18"/>
      <c r="AUJ141" s="18"/>
      <c r="AUK141" s="18"/>
      <c r="AUL141" s="18"/>
      <c r="AUM141" s="18"/>
      <c r="AUN141" s="18"/>
      <c r="AUO141" s="18"/>
      <c r="AUP141" s="18"/>
      <c r="AUQ141" s="18"/>
      <c r="AUR141" s="18"/>
      <c r="AUS141" s="18"/>
      <c r="AUT141" s="18"/>
      <c r="AUU141" s="18"/>
      <c r="AUV141" s="18"/>
      <c r="AUW141" s="18"/>
      <c r="AUX141" s="18"/>
      <c r="AUY141" s="18"/>
      <c r="AUZ141" s="18"/>
      <c r="AVA141" s="18"/>
      <c r="AVB141" s="18"/>
      <c r="AVC141" s="18"/>
      <c r="AVD141" s="18"/>
      <c r="AVE141" s="18"/>
      <c r="AVF141" s="18"/>
      <c r="AVG141" s="18"/>
      <c r="AVH141" s="18"/>
      <c r="AVI141" s="18"/>
      <c r="AVJ141" s="18"/>
      <c r="AVK141" s="18"/>
      <c r="AVL141" s="18"/>
      <c r="AVM141" s="18"/>
      <c r="AVN141" s="18"/>
      <c r="AVO141" s="18"/>
      <c r="AVP141" s="18"/>
      <c r="AVQ141" s="18"/>
      <c r="AVR141" s="18"/>
      <c r="AVS141" s="18"/>
      <c r="AVT141" s="18"/>
      <c r="AVU141" s="18"/>
      <c r="AVV141" s="18"/>
      <c r="AVW141" s="18"/>
      <c r="AVX141" s="18"/>
      <c r="AVY141" s="18"/>
      <c r="AVZ141" s="18"/>
      <c r="AWA141" s="18"/>
      <c r="AWB141" s="18"/>
      <c r="AWC141" s="18"/>
      <c r="AWD141" s="18"/>
      <c r="AWE141" s="18"/>
      <c r="AWF141" s="18"/>
      <c r="AWG141" s="18"/>
      <c r="AWH141" s="18"/>
      <c r="AWI141" s="18"/>
      <c r="AWJ141" s="18"/>
      <c r="AWK141" s="18"/>
      <c r="AWL141" s="18"/>
      <c r="AWM141" s="18"/>
      <c r="AWN141" s="18"/>
      <c r="AWO141" s="18"/>
      <c r="AWP141" s="18"/>
      <c r="AWQ141" s="18"/>
      <c r="AWR141" s="18"/>
      <c r="AWS141" s="18"/>
      <c r="AWT141" s="18"/>
      <c r="AWU141" s="18"/>
      <c r="AWV141" s="18"/>
      <c r="AWW141" s="18"/>
      <c r="AWX141" s="18"/>
      <c r="AWY141" s="18"/>
      <c r="AWZ141" s="18"/>
      <c r="AXA141" s="18"/>
      <c r="AXB141" s="18"/>
      <c r="AXC141" s="18"/>
      <c r="AXD141" s="18"/>
      <c r="AXE141" s="18"/>
      <c r="AXF141" s="18"/>
      <c r="AXG141" s="18"/>
      <c r="AXH141" s="18"/>
      <c r="AXI141" s="18"/>
      <c r="AXJ141" s="18"/>
      <c r="AXK141" s="18"/>
      <c r="AXL141" s="18"/>
      <c r="AXM141" s="18"/>
      <c r="AXN141" s="18"/>
      <c r="AXO141" s="18"/>
      <c r="AXP141" s="18"/>
      <c r="AXQ141" s="18"/>
      <c r="AXR141" s="18"/>
      <c r="AXS141" s="18"/>
      <c r="AXT141" s="18"/>
      <c r="AXU141" s="18"/>
      <c r="AXV141" s="18"/>
      <c r="AXW141" s="18"/>
      <c r="AXX141" s="18"/>
      <c r="AXY141" s="18"/>
      <c r="AXZ141" s="18"/>
      <c r="AYA141" s="18"/>
      <c r="AYB141" s="18"/>
      <c r="AYC141" s="18"/>
      <c r="AYD141" s="18"/>
      <c r="AYE141" s="18"/>
      <c r="AYF141" s="18"/>
      <c r="AYG141" s="18"/>
      <c r="AYH141" s="18"/>
      <c r="AYI141" s="18"/>
      <c r="AYJ141" s="18"/>
      <c r="AYK141" s="18"/>
      <c r="AYL141" s="18"/>
      <c r="AYM141" s="18"/>
      <c r="AYN141" s="18"/>
      <c r="AYO141" s="18"/>
      <c r="AYP141" s="18"/>
      <c r="AYQ141" s="18"/>
      <c r="AYR141" s="18"/>
      <c r="AYS141" s="18"/>
      <c r="AYT141" s="18"/>
      <c r="AYU141" s="18"/>
      <c r="AYV141" s="18"/>
      <c r="AYW141" s="18"/>
      <c r="AYX141" s="18"/>
      <c r="AYY141" s="18"/>
      <c r="AYZ141" s="18"/>
      <c r="AZA141" s="18"/>
      <c r="AZB141" s="18"/>
      <c r="AZC141" s="18"/>
      <c r="AZD141" s="18"/>
      <c r="AZE141" s="18"/>
      <c r="AZF141" s="18"/>
      <c r="AZG141" s="18"/>
      <c r="AZH141" s="18"/>
      <c r="AZI141" s="18"/>
      <c r="AZJ141" s="18"/>
      <c r="AZK141" s="18"/>
      <c r="AZL141" s="18"/>
      <c r="AZM141" s="18"/>
      <c r="AZN141" s="18"/>
      <c r="AZO141" s="18"/>
      <c r="AZP141" s="18"/>
      <c r="AZQ141" s="18"/>
      <c r="AZR141" s="18"/>
      <c r="AZS141" s="18"/>
      <c r="AZT141" s="18"/>
      <c r="AZU141" s="18"/>
      <c r="AZV141" s="18"/>
      <c r="AZW141" s="18"/>
      <c r="AZX141" s="18"/>
      <c r="AZY141" s="18"/>
      <c r="AZZ141" s="18"/>
      <c r="BAA141" s="18"/>
      <c r="BAB141" s="18"/>
      <c r="BAC141" s="18"/>
      <c r="BAD141" s="18"/>
      <c r="BAE141" s="18"/>
      <c r="BAF141" s="18"/>
      <c r="BAG141" s="18"/>
      <c r="BAH141" s="18"/>
      <c r="BAI141" s="18"/>
      <c r="BAJ141" s="18"/>
      <c r="BAK141" s="18"/>
      <c r="BAL141" s="18"/>
      <c r="BAM141" s="18"/>
      <c r="BAN141" s="18"/>
      <c r="BAO141" s="18"/>
      <c r="BAP141" s="18"/>
      <c r="BAQ141" s="18"/>
      <c r="BAR141" s="18"/>
      <c r="BAS141" s="18"/>
      <c r="BAT141" s="18"/>
      <c r="BAU141" s="18"/>
      <c r="BAV141" s="18"/>
      <c r="BAW141" s="18"/>
      <c r="BAX141" s="18"/>
      <c r="BAY141" s="18"/>
      <c r="BAZ141" s="18"/>
      <c r="BBA141" s="18"/>
      <c r="BBB141" s="18"/>
      <c r="BBC141" s="18"/>
      <c r="BBD141" s="18"/>
      <c r="BBE141" s="18"/>
      <c r="BBF141" s="18"/>
      <c r="BBG141" s="18"/>
      <c r="BBH141" s="18"/>
      <c r="BBI141" s="18"/>
      <c r="BBJ141" s="18"/>
      <c r="BBK141" s="18"/>
      <c r="BBL141" s="18"/>
      <c r="BBM141" s="18"/>
      <c r="BBN141" s="18"/>
      <c r="BBO141" s="18"/>
      <c r="BBP141" s="18"/>
      <c r="BBQ141" s="18"/>
      <c r="BBR141" s="18"/>
      <c r="BBS141" s="18"/>
      <c r="BBT141" s="18"/>
      <c r="BBU141" s="18"/>
      <c r="BBV141" s="18"/>
      <c r="BBW141" s="18"/>
      <c r="BBX141" s="18"/>
      <c r="BBY141" s="18"/>
      <c r="BBZ141" s="18"/>
      <c r="BCA141" s="18"/>
      <c r="BCB141" s="18"/>
      <c r="BCC141" s="18"/>
      <c r="BCD141" s="18"/>
      <c r="BCE141" s="18"/>
      <c r="BCF141" s="18"/>
      <c r="BCG141" s="18"/>
      <c r="BCH141" s="18"/>
      <c r="BCI141" s="18"/>
      <c r="BCJ141" s="18"/>
      <c r="BCK141" s="18"/>
      <c r="BCL141" s="18"/>
      <c r="BCM141" s="18"/>
      <c r="BCN141" s="18"/>
      <c r="BCO141" s="18"/>
      <c r="BCP141" s="18"/>
      <c r="BCQ141" s="18"/>
      <c r="BCR141" s="18"/>
      <c r="BCS141" s="18"/>
      <c r="BCT141" s="18"/>
      <c r="BCU141" s="18"/>
      <c r="BCV141" s="18"/>
      <c r="BCW141" s="18"/>
      <c r="BCX141" s="18"/>
      <c r="BCY141" s="18"/>
      <c r="BCZ141" s="18"/>
      <c r="BDA141" s="18"/>
      <c r="BDB141" s="18"/>
      <c r="BDC141" s="18"/>
      <c r="BDD141" s="18"/>
      <c r="BDE141" s="18"/>
      <c r="BDF141" s="18"/>
      <c r="BDG141" s="18"/>
      <c r="BDH141" s="18"/>
      <c r="BDI141" s="18"/>
      <c r="BDJ141" s="18"/>
      <c r="BDK141" s="18"/>
      <c r="BDL141" s="18"/>
      <c r="BDM141" s="18"/>
      <c r="BDN141" s="18"/>
      <c r="BDO141" s="18"/>
      <c r="BDP141" s="18"/>
      <c r="BDQ141" s="18"/>
      <c r="BDR141" s="18"/>
      <c r="BDS141" s="18"/>
      <c r="BDT141" s="18"/>
      <c r="BDU141" s="18"/>
      <c r="BDV141" s="18"/>
      <c r="BDW141" s="18"/>
      <c r="BDX141" s="18"/>
      <c r="BDY141" s="18"/>
      <c r="BDZ141" s="18"/>
      <c r="BEA141" s="18"/>
      <c r="BEB141" s="18"/>
      <c r="BEC141" s="18"/>
      <c r="BED141" s="18"/>
      <c r="BEE141" s="18"/>
      <c r="BEF141" s="18"/>
      <c r="BEG141" s="18"/>
      <c r="BEH141" s="18"/>
      <c r="BEI141" s="18"/>
      <c r="BEJ141" s="18"/>
      <c r="BEK141" s="18"/>
      <c r="BEL141" s="18"/>
      <c r="BEM141" s="18"/>
      <c r="BEN141" s="18"/>
      <c r="BEO141" s="18"/>
      <c r="BEP141" s="18"/>
      <c r="BEQ141" s="18"/>
      <c r="BER141" s="18"/>
      <c r="BES141" s="18"/>
      <c r="BET141" s="18"/>
      <c r="BEU141" s="18"/>
      <c r="BEV141" s="18"/>
      <c r="BEW141" s="18"/>
      <c r="BEX141" s="18"/>
      <c r="BEY141" s="18"/>
      <c r="BEZ141" s="18"/>
      <c r="BFA141" s="18"/>
      <c r="BFB141" s="18"/>
      <c r="BFC141" s="18"/>
      <c r="BFD141" s="18"/>
      <c r="BFE141" s="18"/>
      <c r="BFF141" s="18"/>
      <c r="BFG141" s="18"/>
      <c r="BFH141" s="18"/>
      <c r="BFI141" s="18"/>
      <c r="BFJ141" s="18"/>
      <c r="BFK141" s="18"/>
      <c r="BFL141" s="18"/>
      <c r="BFM141" s="18"/>
      <c r="BFN141" s="18"/>
      <c r="BFO141" s="18"/>
      <c r="BFP141" s="18"/>
      <c r="BFQ141" s="18"/>
      <c r="BFR141" s="18"/>
      <c r="BFS141" s="18"/>
      <c r="BFT141" s="18"/>
      <c r="BFU141" s="18"/>
      <c r="BFV141" s="18"/>
      <c r="BFW141" s="18"/>
      <c r="BFX141" s="18"/>
      <c r="BFY141" s="18"/>
      <c r="BFZ141" s="18"/>
      <c r="BGA141" s="18"/>
      <c r="BGB141" s="18"/>
      <c r="BGC141" s="18"/>
      <c r="BGD141" s="18"/>
      <c r="BGE141" s="18"/>
      <c r="BGF141" s="18"/>
      <c r="BGG141" s="18"/>
      <c r="BGH141" s="18"/>
      <c r="BGI141" s="18"/>
      <c r="BGJ141" s="18"/>
      <c r="BGK141" s="18"/>
      <c r="BGL141" s="18"/>
      <c r="BGM141" s="18"/>
      <c r="BGN141" s="18"/>
      <c r="BGO141" s="18"/>
      <c r="BGP141" s="18"/>
      <c r="BGQ141" s="18"/>
      <c r="BGR141" s="18"/>
      <c r="BGS141" s="18"/>
      <c r="BGT141" s="18"/>
      <c r="BGU141" s="18"/>
      <c r="BGV141" s="18"/>
      <c r="BGW141" s="18"/>
      <c r="BGX141" s="18"/>
      <c r="BGY141" s="18"/>
      <c r="BGZ141" s="18"/>
      <c r="BHA141" s="18"/>
      <c r="BHB141" s="18"/>
      <c r="BHC141" s="18"/>
      <c r="BHD141" s="18"/>
      <c r="BHE141" s="18"/>
      <c r="BHF141" s="18"/>
      <c r="BHG141" s="18"/>
      <c r="BHH141" s="18"/>
      <c r="BHI141" s="18"/>
      <c r="BHJ141" s="18"/>
      <c r="BHK141" s="18"/>
      <c r="BHL141" s="18"/>
      <c r="BHM141" s="18"/>
      <c r="BHN141" s="18"/>
      <c r="BHO141" s="18"/>
      <c r="BHP141" s="18"/>
      <c r="BHQ141" s="18"/>
      <c r="BHR141" s="18"/>
      <c r="BHS141" s="18"/>
      <c r="BHT141" s="18"/>
      <c r="BHU141" s="18"/>
      <c r="BHV141" s="18"/>
      <c r="BHW141" s="18"/>
      <c r="BHX141" s="18"/>
      <c r="BHY141" s="18"/>
      <c r="BHZ141" s="18"/>
      <c r="BIA141" s="18"/>
      <c r="BIB141" s="18"/>
      <c r="BIC141" s="18"/>
      <c r="BID141" s="18"/>
      <c r="BIE141" s="18"/>
      <c r="BIF141" s="18"/>
      <c r="BIG141" s="18"/>
      <c r="BIH141" s="18"/>
      <c r="BII141" s="18"/>
      <c r="BIJ141" s="18"/>
      <c r="BIK141" s="18"/>
      <c r="BIL141" s="18"/>
      <c r="BIM141" s="18"/>
      <c r="BIN141" s="18"/>
      <c r="BIO141" s="18"/>
      <c r="BIP141" s="18"/>
      <c r="BIQ141" s="18"/>
      <c r="BIR141" s="18"/>
      <c r="BIS141" s="18"/>
      <c r="BIT141" s="18"/>
      <c r="BIU141" s="18"/>
      <c r="BIV141" s="18"/>
      <c r="BIW141" s="18"/>
      <c r="BIX141" s="18"/>
      <c r="BIY141" s="18"/>
      <c r="BIZ141" s="18"/>
      <c r="BJA141" s="18"/>
      <c r="BJB141" s="18"/>
      <c r="BJC141" s="18"/>
      <c r="BJD141" s="18"/>
      <c r="BJE141" s="18"/>
      <c r="BJF141" s="18"/>
      <c r="BJG141" s="18"/>
      <c r="BJH141" s="18"/>
      <c r="BJI141" s="18"/>
      <c r="BJJ141" s="18"/>
      <c r="BJK141" s="18"/>
      <c r="BJL141" s="18"/>
      <c r="BJM141" s="18"/>
      <c r="BJN141" s="18"/>
      <c r="BJO141" s="18"/>
      <c r="BJP141" s="18"/>
      <c r="BJQ141" s="18"/>
      <c r="BJR141" s="18"/>
      <c r="BJS141" s="18"/>
      <c r="BJT141" s="18"/>
      <c r="BJU141" s="18"/>
      <c r="BJV141" s="18"/>
      <c r="BJW141" s="18"/>
      <c r="BJX141" s="18"/>
      <c r="BJY141" s="18"/>
      <c r="BJZ141" s="18"/>
      <c r="BKA141" s="18"/>
      <c r="BKB141" s="18"/>
      <c r="BKC141" s="18"/>
      <c r="BKD141" s="18"/>
      <c r="BKE141" s="18"/>
      <c r="BKF141" s="18"/>
      <c r="BKG141" s="18"/>
      <c r="BKH141" s="18"/>
      <c r="BKI141" s="18"/>
      <c r="BKJ141" s="18"/>
      <c r="BKK141" s="18"/>
      <c r="BKL141" s="18"/>
      <c r="BKM141" s="18"/>
      <c r="BKN141" s="18"/>
      <c r="BKO141" s="18"/>
      <c r="BKP141" s="18"/>
      <c r="BKQ141" s="18"/>
      <c r="BKR141" s="18"/>
      <c r="BKS141" s="18"/>
      <c r="BKT141" s="18"/>
      <c r="BKU141" s="18"/>
      <c r="BKV141" s="18"/>
      <c r="BKW141" s="18"/>
      <c r="BKX141" s="18"/>
      <c r="BKY141" s="18"/>
      <c r="BKZ141" s="18"/>
      <c r="BLA141" s="18"/>
      <c r="BLB141" s="18"/>
      <c r="BLC141" s="18"/>
      <c r="BLD141" s="18"/>
      <c r="BLE141" s="18"/>
      <c r="BLF141" s="18"/>
      <c r="BLG141" s="18"/>
      <c r="BLH141" s="18"/>
      <c r="BLI141" s="18"/>
      <c r="BLJ141" s="18"/>
      <c r="BLK141" s="18"/>
      <c r="BLL141" s="18"/>
      <c r="BLM141" s="18"/>
      <c r="BLN141" s="18"/>
      <c r="BLO141" s="18"/>
      <c r="BLP141" s="18"/>
      <c r="BLQ141" s="18"/>
      <c r="BLR141" s="18"/>
      <c r="BLS141" s="18"/>
      <c r="BLT141" s="18"/>
      <c r="BLU141" s="18"/>
      <c r="BLV141" s="18"/>
      <c r="BLW141" s="18"/>
      <c r="BLX141" s="18"/>
      <c r="BLY141" s="18"/>
      <c r="BLZ141" s="18"/>
      <c r="BMA141" s="18"/>
      <c r="BMB141" s="18"/>
      <c r="BMC141" s="18"/>
      <c r="BMD141" s="18"/>
      <c r="BME141" s="18"/>
      <c r="BMF141" s="18"/>
      <c r="BMG141" s="18"/>
      <c r="BMH141" s="18"/>
      <c r="BMI141" s="18"/>
      <c r="BMJ141" s="18"/>
      <c r="BMK141" s="18"/>
      <c r="BML141" s="18"/>
      <c r="BMM141" s="18"/>
      <c r="BMN141" s="18"/>
      <c r="BMO141" s="18"/>
      <c r="BMP141" s="18"/>
      <c r="BMQ141" s="18"/>
      <c r="BMR141" s="18"/>
      <c r="BMS141" s="18"/>
      <c r="BMT141" s="18"/>
      <c r="BMU141" s="18"/>
      <c r="BMV141" s="18"/>
      <c r="BMW141" s="18"/>
      <c r="BMX141" s="18"/>
      <c r="BMY141" s="18"/>
      <c r="BMZ141" s="18"/>
      <c r="BNA141" s="18"/>
      <c r="BNB141" s="18"/>
      <c r="BNC141" s="18"/>
      <c r="BND141" s="18"/>
      <c r="BNE141" s="18"/>
      <c r="BNF141" s="18"/>
      <c r="BNG141" s="18"/>
      <c r="BNH141" s="18"/>
      <c r="BNI141" s="18"/>
      <c r="BNJ141" s="18"/>
      <c r="BNK141" s="18"/>
      <c r="BNL141" s="18"/>
      <c r="BNM141" s="18"/>
      <c r="BNN141" s="18"/>
      <c r="BNO141" s="18"/>
      <c r="BNP141" s="18"/>
      <c r="BNQ141" s="18"/>
      <c r="BNR141" s="18"/>
      <c r="BNS141" s="18"/>
      <c r="BNT141" s="18"/>
      <c r="BNU141" s="18"/>
      <c r="BNV141" s="18"/>
      <c r="BNW141" s="18"/>
      <c r="BNX141" s="18"/>
      <c r="BNY141" s="18"/>
      <c r="BNZ141" s="18"/>
      <c r="BOA141" s="18"/>
      <c r="BOB141" s="18"/>
      <c r="BOC141" s="18"/>
      <c r="BOD141" s="18"/>
      <c r="BOE141" s="18"/>
      <c r="BOF141" s="18"/>
      <c r="BOG141" s="18"/>
      <c r="BOH141" s="18"/>
      <c r="BOI141" s="18"/>
      <c r="BOJ141" s="18"/>
      <c r="BOK141" s="18"/>
      <c r="BOL141" s="18"/>
      <c r="BOM141" s="18"/>
      <c r="BON141" s="18"/>
      <c r="BOO141" s="18"/>
      <c r="BOP141" s="18"/>
      <c r="BOQ141" s="18"/>
      <c r="BOR141" s="18"/>
      <c r="BOS141" s="18"/>
      <c r="BOT141" s="18"/>
      <c r="BOU141" s="18"/>
      <c r="BOV141" s="18"/>
      <c r="BOW141" s="18"/>
      <c r="BOX141" s="18"/>
      <c r="BOY141" s="18"/>
      <c r="BOZ141" s="18"/>
      <c r="BPA141" s="18"/>
      <c r="BPB141" s="18"/>
      <c r="BPC141" s="18"/>
      <c r="BPD141" s="18"/>
      <c r="BPE141" s="18"/>
      <c r="BPF141" s="18"/>
      <c r="BPG141" s="18"/>
      <c r="BPH141" s="18"/>
      <c r="BPI141" s="18"/>
      <c r="BPJ141" s="18"/>
      <c r="BPK141" s="18"/>
      <c r="BPL141" s="18"/>
      <c r="BPM141" s="18"/>
      <c r="BPN141" s="18"/>
      <c r="BPO141" s="18"/>
      <c r="BPP141" s="18"/>
      <c r="BPQ141" s="18"/>
      <c r="BPR141" s="18"/>
      <c r="BPS141" s="18"/>
      <c r="BPT141" s="18"/>
      <c r="BPU141" s="18"/>
      <c r="BPV141" s="18"/>
      <c r="BPW141" s="18"/>
      <c r="BPX141" s="18"/>
      <c r="BPY141" s="18"/>
      <c r="BPZ141" s="18"/>
      <c r="BQA141" s="18"/>
      <c r="BQB141" s="18"/>
      <c r="BQC141" s="18"/>
      <c r="BQD141" s="18"/>
      <c r="BQE141" s="18"/>
      <c r="BQF141" s="18"/>
      <c r="BQG141" s="18"/>
      <c r="BQH141" s="18"/>
      <c r="BQI141" s="18"/>
      <c r="BQJ141" s="18"/>
      <c r="BQK141" s="18"/>
      <c r="BQL141" s="18"/>
      <c r="BQM141" s="18"/>
      <c r="BQN141" s="18"/>
      <c r="BQO141" s="18"/>
      <c r="BQP141" s="18"/>
      <c r="BQQ141" s="18"/>
      <c r="BQR141" s="18"/>
      <c r="BQS141" s="18"/>
      <c r="BQT141" s="18"/>
      <c r="BQU141" s="18"/>
      <c r="BQV141" s="18"/>
      <c r="BQW141" s="18"/>
      <c r="BQX141" s="18"/>
      <c r="BQY141" s="18"/>
      <c r="BQZ141" s="18"/>
      <c r="BRA141" s="18"/>
      <c r="BRB141" s="18"/>
      <c r="BRC141" s="18"/>
      <c r="BRD141" s="18"/>
      <c r="BRE141" s="18"/>
      <c r="BRF141" s="18"/>
      <c r="BRG141" s="18"/>
      <c r="BRH141" s="18"/>
      <c r="BRI141" s="18"/>
      <c r="BRJ141" s="18"/>
      <c r="BRK141" s="18"/>
      <c r="BRL141" s="18"/>
      <c r="BRM141" s="18"/>
      <c r="BRN141" s="18"/>
      <c r="BRO141" s="18"/>
      <c r="BRP141" s="18"/>
      <c r="BRQ141" s="18"/>
      <c r="BRR141" s="18"/>
      <c r="BRS141" s="18"/>
      <c r="BRT141" s="18"/>
      <c r="BRU141" s="18"/>
      <c r="BRV141" s="18"/>
      <c r="BRW141" s="18"/>
      <c r="BRX141" s="18"/>
      <c r="BRY141" s="18"/>
      <c r="BRZ141" s="18"/>
      <c r="BSA141" s="18"/>
      <c r="BSB141" s="18"/>
      <c r="BSC141" s="18"/>
      <c r="BSD141" s="18"/>
      <c r="BSE141" s="18"/>
      <c r="BSF141" s="18"/>
      <c r="BSG141" s="18"/>
      <c r="BSH141" s="18"/>
      <c r="BSI141" s="18"/>
      <c r="BSJ141" s="18"/>
      <c r="BSK141" s="18"/>
      <c r="BSL141" s="18"/>
      <c r="BSM141" s="18"/>
      <c r="BSN141" s="18"/>
      <c r="BSO141" s="18"/>
      <c r="BSP141" s="18"/>
      <c r="BSQ141" s="18"/>
      <c r="BSR141" s="18"/>
      <c r="BSS141" s="18"/>
      <c r="BST141" s="18"/>
      <c r="BSU141" s="18"/>
      <c r="BSV141" s="18"/>
      <c r="BSW141" s="18"/>
      <c r="BSX141" s="18"/>
      <c r="BSY141" s="18"/>
      <c r="BSZ141" s="18"/>
      <c r="BTA141" s="18"/>
      <c r="BTB141" s="18"/>
      <c r="BTC141" s="18"/>
      <c r="BTD141" s="18"/>
      <c r="BTE141" s="18"/>
      <c r="BTF141" s="18"/>
      <c r="BTG141" s="18"/>
      <c r="BTH141" s="18"/>
      <c r="BTI141" s="18"/>
      <c r="BTJ141" s="18"/>
      <c r="BTK141" s="18"/>
      <c r="BTL141" s="18"/>
      <c r="BTM141" s="18"/>
      <c r="BTN141" s="18"/>
      <c r="BTO141" s="18"/>
      <c r="BTP141" s="18"/>
      <c r="BTQ141" s="18"/>
      <c r="BTR141" s="18"/>
      <c r="BTS141" s="18"/>
      <c r="BTT141" s="18"/>
      <c r="BTU141" s="18"/>
      <c r="BTV141" s="18"/>
      <c r="BTW141" s="18"/>
      <c r="BTX141" s="18"/>
      <c r="BTY141" s="18"/>
      <c r="BTZ141" s="18"/>
      <c r="BUA141" s="18"/>
      <c r="BUB141" s="18"/>
      <c r="BUC141" s="18"/>
      <c r="BUD141" s="18"/>
      <c r="BUE141" s="18"/>
      <c r="BUF141" s="18"/>
      <c r="BUG141" s="18"/>
      <c r="BUH141" s="18"/>
      <c r="BUI141" s="18"/>
      <c r="BUJ141" s="18"/>
      <c r="BUK141" s="18"/>
      <c r="BUL141" s="18"/>
      <c r="BUM141" s="18"/>
      <c r="BUN141" s="18"/>
      <c r="BUO141" s="18"/>
      <c r="BUP141" s="18"/>
      <c r="BUQ141" s="18"/>
      <c r="BUR141" s="18"/>
      <c r="BUS141" s="18"/>
      <c r="BUT141" s="18"/>
      <c r="BUU141" s="18"/>
      <c r="BUV141" s="18"/>
      <c r="BUW141" s="18"/>
      <c r="BUX141" s="18"/>
      <c r="BUY141" s="18"/>
      <c r="BUZ141" s="18"/>
      <c r="BVA141" s="18"/>
      <c r="BVB141" s="18"/>
      <c r="BVC141" s="18"/>
      <c r="BVD141" s="18"/>
      <c r="BVE141" s="18"/>
      <c r="BVF141" s="18"/>
      <c r="BVG141" s="18"/>
      <c r="BVH141" s="18"/>
      <c r="BVI141" s="18"/>
      <c r="BVJ141" s="18"/>
      <c r="BVK141" s="18"/>
      <c r="BVL141" s="18"/>
      <c r="BVM141" s="18"/>
      <c r="BVN141" s="18"/>
      <c r="BVO141" s="18"/>
      <c r="BVP141" s="18"/>
      <c r="BVQ141" s="18"/>
      <c r="BVR141" s="18"/>
      <c r="BVS141" s="18"/>
      <c r="BVT141" s="18"/>
      <c r="BVU141" s="18"/>
      <c r="BVV141" s="18"/>
      <c r="BVW141" s="18"/>
      <c r="BVX141" s="18"/>
      <c r="BVY141" s="18"/>
      <c r="BVZ141" s="18"/>
      <c r="BWA141" s="18"/>
      <c r="BWB141" s="18"/>
      <c r="BWC141" s="18"/>
      <c r="BWD141" s="18"/>
      <c r="BWE141" s="18"/>
      <c r="BWF141" s="18"/>
      <c r="BWG141" s="18"/>
      <c r="BWH141" s="18"/>
      <c r="BWI141" s="18"/>
      <c r="BWJ141" s="18"/>
      <c r="BWK141" s="18"/>
      <c r="BWL141" s="18"/>
      <c r="BWM141" s="18"/>
      <c r="BWN141" s="18"/>
      <c r="BWO141" s="18"/>
      <c r="BWP141" s="18"/>
      <c r="BWQ141" s="18"/>
      <c r="BWR141" s="18"/>
      <c r="BWS141" s="18"/>
      <c r="BWT141" s="18"/>
      <c r="BWU141" s="18"/>
      <c r="BWV141" s="18"/>
      <c r="BWW141" s="18"/>
      <c r="BWX141" s="18"/>
      <c r="BWY141" s="18"/>
      <c r="BWZ141" s="18"/>
      <c r="BXA141" s="18"/>
      <c r="BXB141" s="18"/>
      <c r="BXC141" s="18"/>
      <c r="BXD141" s="18"/>
      <c r="BXE141" s="18"/>
      <c r="BXF141" s="18"/>
      <c r="BXG141" s="18"/>
      <c r="BXH141" s="18"/>
      <c r="BXI141" s="18"/>
      <c r="BXJ141" s="18"/>
      <c r="BXK141" s="18"/>
      <c r="BXL141" s="18"/>
      <c r="BXM141" s="18"/>
      <c r="BXN141" s="18"/>
      <c r="BXO141" s="18"/>
      <c r="BXP141" s="18"/>
      <c r="BXQ141" s="18"/>
      <c r="BXR141" s="18"/>
      <c r="BXS141" s="18"/>
      <c r="BXT141" s="18"/>
      <c r="BXU141" s="18"/>
      <c r="BXV141" s="18"/>
      <c r="BXW141" s="18"/>
      <c r="BXX141" s="18"/>
      <c r="BXY141" s="18"/>
      <c r="BXZ141" s="18"/>
      <c r="BYA141" s="18"/>
      <c r="BYB141" s="18"/>
      <c r="BYC141" s="18"/>
      <c r="BYD141" s="18"/>
      <c r="BYE141" s="18"/>
      <c r="BYF141" s="18"/>
      <c r="BYG141" s="18"/>
      <c r="BYH141" s="18"/>
      <c r="BYI141" s="18"/>
      <c r="BYJ141" s="18"/>
      <c r="BYK141" s="18"/>
      <c r="BYL141" s="18"/>
      <c r="BYM141" s="18"/>
      <c r="BYN141" s="18"/>
      <c r="BYO141" s="18"/>
      <c r="BYP141" s="18"/>
      <c r="BYQ141" s="18"/>
      <c r="BYR141" s="18"/>
      <c r="BYS141" s="18"/>
      <c r="BYT141" s="18"/>
      <c r="BYU141" s="18"/>
      <c r="BYV141" s="18"/>
      <c r="BYW141" s="18"/>
      <c r="BYX141" s="18"/>
      <c r="BYY141" s="18"/>
      <c r="BYZ141" s="18"/>
      <c r="BZA141" s="18"/>
      <c r="BZB141" s="18"/>
      <c r="BZC141" s="18"/>
      <c r="BZD141" s="18"/>
      <c r="BZE141" s="18"/>
      <c r="BZF141" s="18"/>
      <c r="BZG141" s="18"/>
      <c r="BZH141" s="18"/>
      <c r="BZI141" s="18"/>
      <c r="BZJ141" s="18"/>
      <c r="BZK141" s="18"/>
      <c r="BZL141" s="18"/>
      <c r="BZM141" s="18"/>
      <c r="BZN141" s="18"/>
      <c r="BZO141" s="18"/>
      <c r="BZP141" s="18"/>
      <c r="BZQ141" s="18"/>
      <c r="BZR141" s="18"/>
      <c r="BZS141" s="18"/>
      <c r="BZT141" s="18"/>
      <c r="BZU141" s="18"/>
      <c r="BZV141" s="18"/>
      <c r="BZW141" s="18"/>
      <c r="BZX141" s="18"/>
      <c r="BZY141" s="18"/>
      <c r="BZZ141" s="18"/>
      <c r="CAA141" s="18"/>
      <c r="CAB141" s="18"/>
      <c r="CAC141" s="18"/>
      <c r="CAD141" s="18"/>
      <c r="CAE141" s="18"/>
      <c r="CAF141" s="18"/>
      <c r="CAG141" s="18"/>
      <c r="CAH141" s="18"/>
      <c r="CAI141" s="18"/>
      <c r="CAJ141" s="18"/>
      <c r="CAK141" s="18"/>
      <c r="CAL141" s="18"/>
      <c r="CAM141" s="18"/>
      <c r="CAN141" s="18"/>
      <c r="CAO141" s="18"/>
      <c r="CAP141" s="18"/>
      <c r="CAQ141" s="18"/>
      <c r="CAR141" s="18"/>
      <c r="CAS141" s="18"/>
      <c r="CAT141" s="18"/>
      <c r="CAU141" s="18"/>
      <c r="CAV141" s="18"/>
      <c r="CAW141" s="18"/>
      <c r="CAX141" s="18"/>
      <c r="CAY141" s="18"/>
      <c r="CAZ141" s="18"/>
      <c r="CBA141" s="18"/>
      <c r="CBB141" s="18"/>
      <c r="CBC141" s="18"/>
      <c r="CBD141" s="18"/>
      <c r="CBE141" s="18"/>
      <c r="CBF141" s="18"/>
      <c r="CBG141" s="18"/>
      <c r="CBH141" s="18"/>
      <c r="CBI141" s="18"/>
      <c r="CBJ141" s="18"/>
      <c r="CBK141" s="18"/>
      <c r="CBL141" s="18"/>
      <c r="CBM141" s="18"/>
      <c r="CBN141" s="18"/>
      <c r="CBO141" s="18"/>
      <c r="CBP141" s="18"/>
      <c r="CBQ141" s="18"/>
      <c r="CBR141" s="18"/>
      <c r="CBS141" s="18"/>
      <c r="CBT141" s="18"/>
      <c r="CBU141" s="18"/>
      <c r="CBV141" s="18"/>
      <c r="CBW141" s="18"/>
      <c r="CBX141" s="18"/>
      <c r="CBY141" s="18"/>
      <c r="CBZ141" s="18"/>
      <c r="CCA141" s="18"/>
      <c r="CCB141" s="18"/>
      <c r="CCC141" s="18"/>
      <c r="CCD141" s="18"/>
      <c r="CCE141" s="18"/>
      <c r="CCF141" s="18"/>
      <c r="CCG141" s="18"/>
      <c r="CCH141" s="18"/>
      <c r="CCI141" s="18"/>
      <c r="CCJ141" s="18"/>
      <c r="CCK141" s="18"/>
      <c r="CCL141" s="18"/>
      <c r="CCM141" s="18"/>
      <c r="CCN141" s="18"/>
      <c r="CCO141" s="18"/>
      <c r="CCP141" s="18"/>
      <c r="CCQ141" s="18"/>
      <c r="CCR141" s="18"/>
      <c r="CCS141" s="18"/>
      <c r="CCT141" s="18"/>
      <c r="CCU141" s="18"/>
      <c r="CCV141" s="18"/>
      <c r="CCW141" s="18"/>
      <c r="CCX141" s="18"/>
      <c r="CCY141" s="18"/>
      <c r="CCZ141" s="18"/>
      <c r="CDA141" s="18"/>
      <c r="CDB141" s="18"/>
      <c r="CDC141" s="18"/>
      <c r="CDD141" s="18"/>
      <c r="CDE141" s="18"/>
      <c r="CDF141" s="18"/>
      <c r="CDG141" s="18"/>
      <c r="CDH141" s="18"/>
      <c r="CDI141" s="18"/>
      <c r="CDJ141" s="18"/>
      <c r="CDK141" s="18"/>
      <c r="CDL141" s="18"/>
      <c r="CDM141" s="18"/>
      <c r="CDN141" s="18"/>
      <c r="CDO141" s="18"/>
      <c r="CDP141" s="18"/>
      <c r="CDQ141" s="18"/>
      <c r="CDR141" s="18"/>
      <c r="CDS141" s="18"/>
      <c r="CDT141" s="18"/>
      <c r="CDU141" s="18"/>
      <c r="CDV141" s="18"/>
      <c r="CDW141" s="18"/>
      <c r="CDX141" s="18"/>
      <c r="CDY141" s="18"/>
      <c r="CDZ141" s="18"/>
      <c r="CEA141" s="18"/>
      <c r="CEB141" s="18"/>
      <c r="CEC141" s="18"/>
      <c r="CED141" s="18"/>
      <c r="CEE141" s="18"/>
      <c r="CEF141" s="18"/>
      <c r="CEG141" s="18"/>
      <c r="CEH141" s="18"/>
      <c r="CEI141" s="18"/>
      <c r="CEJ141" s="18"/>
      <c r="CEK141" s="18"/>
      <c r="CEL141" s="18"/>
      <c r="CEM141" s="18"/>
      <c r="CEN141" s="18"/>
      <c r="CEO141" s="18"/>
      <c r="CEP141" s="18"/>
      <c r="CEQ141" s="18"/>
      <c r="CER141" s="18"/>
      <c r="CES141" s="18"/>
      <c r="CET141" s="18"/>
      <c r="CEU141" s="18"/>
      <c r="CEV141" s="18"/>
      <c r="CEW141" s="18"/>
      <c r="CEX141" s="18"/>
      <c r="CEY141" s="18"/>
      <c r="CEZ141" s="18"/>
      <c r="CFA141" s="18"/>
      <c r="CFB141" s="18"/>
      <c r="CFC141" s="18"/>
      <c r="CFD141" s="18"/>
      <c r="CFE141" s="18"/>
      <c r="CFF141" s="18"/>
      <c r="CFG141" s="18"/>
      <c r="CFH141" s="18"/>
      <c r="CFI141" s="18"/>
      <c r="CFJ141" s="18"/>
      <c r="CFK141" s="18"/>
      <c r="CFL141" s="18"/>
      <c r="CFM141" s="18"/>
      <c r="CFN141" s="18"/>
      <c r="CFO141" s="18"/>
      <c r="CFP141" s="18"/>
      <c r="CFQ141" s="18"/>
      <c r="CFR141" s="18"/>
      <c r="CFS141" s="18"/>
      <c r="CFT141" s="18"/>
      <c r="CFU141" s="18"/>
      <c r="CFV141" s="18"/>
      <c r="CFW141" s="18"/>
      <c r="CFX141" s="18"/>
      <c r="CFY141" s="18"/>
      <c r="CFZ141" s="18"/>
      <c r="CGA141" s="18"/>
      <c r="CGB141" s="18"/>
      <c r="CGC141" s="18"/>
      <c r="CGD141" s="18"/>
      <c r="CGE141" s="18"/>
      <c r="CGF141" s="18"/>
      <c r="CGG141" s="18"/>
      <c r="CGH141" s="18"/>
      <c r="CGI141" s="18"/>
      <c r="CGJ141" s="18"/>
      <c r="CGK141" s="18"/>
      <c r="CGL141" s="18"/>
      <c r="CGM141" s="18"/>
      <c r="CGN141" s="18"/>
      <c r="CGO141" s="18"/>
      <c r="CGP141" s="18"/>
      <c r="CGQ141" s="18"/>
      <c r="CGR141" s="18"/>
      <c r="CGS141" s="18"/>
      <c r="CGT141" s="18"/>
      <c r="CGU141" s="18"/>
      <c r="CGV141" s="18"/>
      <c r="CGW141" s="18"/>
      <c r="CGX141" s="18"/>
      <c r="CGY141" s="18"/>
      <c r="CGZ141" s="18"/>
      <c r="CHA141" s="18"/>
      <c r="CHB141" s="18"/>
      <c r="CHC141" s="18"/>
      <c r="CHD141" s="18"/>
      <c r="CHE141" s="18"/>
      <c r="CHF141" s="18"/>
      <c r="CHG141" s="18"/>
      <c r="CHH141" s="18"/>
      <c r="CHI141" s="18"/>
      <c r="CHJ141" s="18"/>
      <c r="CHK141" s="18"/>
      <c r="CHL141" s="18"/>
      <c r="CHM141" s="18"/>
      <c r="CHN141" s="18"/>
      <c r="CHO141" s="18"/>
      <c r="CHP141" s="18"/>
      <c r="CHQ141" s="18"/>
      <c r="CHR141" s="18"/>
      <c r="CHS141" s="18"/>
      <c r="CHT141" s="18"/>
      <c r="CHU141" s="18"/>
      <c r="CHV141" s="18"/>
      <c r="CHW141" s="18"/>
      <c r="CHX141" s="18"/>
      <c r="CHY141" s="18"/>
      <c r="CHZ141" s="18"/>
      <c r="CIA141" s="18"/>
      <c r="CIB141" s="18"/>
      <c r="CIC141" s="18"/>
      <c r="CID141" s="18"/>
      <c r="CIE141" s="18"/>
      <c r="CIF141" s="18"/>
      <c r="CIG141" s="18"/>
      <c r="CIH141" s="18"/>
      <c r="CII141" s="18"/>
      <c r="CIJ141" s="18"/>
      <c r="CIK141" s="18"/>
      <c r="CIL141" s="18"/>
      <c r="CIM141" s="18"/>
      <c r="CIN141" s="18"/>
      <c r="CIO141" s="18"/>
      <c r="CIP141" s="18"/>
      <c r="CIQ141" s="18"/>
      <c r="CIR141" s="18"/>
      <c r="CIS141" s="18"/>
      <c r="CIT141" s="18"/>
      <c r="CIU141" s="18"/>
      <c r="CIV141" s="18"/>
      <c r="CIW141" s="18"/>
      <c r="CIX141" s="18"/>
      <c r="CIY141" s="18"/>
      <c r="CIZ141" s="18"/>
      <c r="CJA141" s="18"/>
      <c r="CJB141" s="18"/>
      <c r="CJC141" s="18"/>
      <c r="CJD141" s="18"/>
      <c r="CJE141" s="18"/>
      <c r="CJF141" s="18"/>
      <c r="CJG141" s="18"/>
      <c r="CJH141" s="18"/>
      <c r="CJI141" s="18"/>
      <c r="CJJ141" s="18"/>
      <c r="CJK141" s="18"/>
      <c r="CJL141" s="18"/>
      <c r="CJM141" s="18"/>
      <c r="CJN141" s="18"/>
      <c r="CJO141" s="18"/>
      <c r="CJP141" s="18"/>
      <c r="CJQ141" s="18"/>
      <c r="CJR141" s="18"/>
      <c r="CJS141" s="18"/>
      <c r="CJT141" s="18"/>
      <c r="CJU141" s="18"/>
      <c r="CJV141" s="18"/>
      <c r="CJW141" s="18"/>
      <c r="CJX141" s="18"/>
      <c r="CJY141" s="18"/>
      <c r="CJZ141" s="18"/>
      <c r="CKA141" s="18"/>
      <c r="CKB141" s="18"/>
      <c r="CKC141" s="18"/>
      <c r="CKD141" s="18"/>
      <c r="CKE141" s="18"/>
      <c r="CKF141" s="18"/>
      <c r="CKG141" s="18"/>
      <c r="CKH141" s="18"/>
      <c r="CKI141" s="18"/>
      <c r="CKJ141" s="18"/>
      <c r="CKK141" s="18"/>
      <c r="CKL141" s="18"/>
      <c r="CKM141" s="18"/>
      <c r="CKN141" s="18"/>
      <c r="CKO141" s="18"/>
      <c r="CKP141" s="18"/>
      <c r="CKQ141" s="18"/>
      <c r="CKR141" s="18"/>
      <c r="CKS141" s="18"/>
      <c r="CKT141" s="18"/>
      <c r="CKU141" s="18"/>
      <c r="CKV141" s="18"/>
      <c r="CKW141" s="18"/>
      <c r="CKX141" s="18"/>
      <c r="CKY141" s="18"/>
      <c r="CKZ141" s="18"/>
      <c r="CLA141" s="18"/>
      <c r="CLB141" s="18"/>
      <c r="CLC141" s="18"/>
      <c r="CLD141" s="18"/>
      <c r="CLE141" s="18"/>
      <c r="CLF141" s="18"/>
      <c r="CLG141" s="18"/>
      <c r="CLH141" s="18"/>
      <c r="CLI141" s="18"/>
      <c r="CLJ141" s="18"/>
      <c r="CLK141" s="18"/>
      <c r="CLL141" s="18"/>
      <c r="CLM141" s="18"/>
      <c r="CLN141" s="18"/>
      <c r="CLO141" s="18"/>
      <c r="CLP141" s="18"/>
      <c r="CLQ141" s="18"/>
      <c r="CLR141" s="18"/>
      <c r="CLS141" s="18"/>
      <c r="CLT141" s="18"/>
      <c r="CLU141" s="18"/>
      <c r="CLV141" s="18"/>
      <c r="CLW141" s="18"/>
      <c r="CLX141" s="18"/>
      <c r="CLY141" s="18"/>
      <c r="CLZ141" s="18"/>
      <c r="CMA141" s="18"/>
      <c r="CMB141" s="18"/>
      <c r="CMC141" s="18"/>
      <c r="CMD141" s="18"/>
      <c r="CME141" s="18"/>
      <c r="CMF141" s="18"/>
      <c r="CMG141" s="18"/>
      <c r="CMH141" s="18"/>
      <c r="CMI141" s="18"/>
      <c r="CMJ141" s="18"/>
      <c r="CMK141" s="18"/>
      <c r="CML141" s="18"/>
      <c r="CMM141" s="18"/>
      <c r="CMN141" s="18"/>
      <c r="CMO141" s="18"/>
      <c r="CMP141" s="18"/>
      <c r="CMQ141" s="18"/>
      <c r="CMR141" s="18"/>
      <c r="CMS141" s="18"/>
      <c r="CMT141" s="18"/>
      <c r="CMU141" s="18"/>
      <c r="CMV141" s="18"/>
      <c r="CMW141" s="18"/>
      <c r="CMX141" s="18"/>
      <c r="CMY141" s="18"/>
      <c r="CMZ141" s="18"/>
      <c r="CNA141" s="18"/>
      <c r="CNB141" s="18"/>
      <c r="CNC141" s="18"/>
      <c r="CND141" s="18"/>
      <c r="CNE141" s="18"/>
      <c r="CNF141" s="18"/>
      <c r="CNG141" s="18"/>
      <c r="CNH141" s="18"/>
      <c r="CNI141" s="18"/>
      <c r="CNJ141" s="18"/>
      <c r="CNK141" s="18"/>
      <c r="CNL141" s="18"/>
      <c r="CNM141" s="18"/>
      <c r="CNN141" s="18"/>
      <c r="CNO141" s="18"/>
      <c r="CNP141" s="18"/>
      <c r="CNQ141" s="18"/>
      <c r="CNR141" s="18"/>
      <c r="CNS141" s="18"/>
      <c r="CNT141" s="18"/>
      <c r="CNU141" s="18"/>
      <c r="CNV141" s="18"/>
      <c r="CNW141" s="18"/>
      <c r="CNX141" s="18"/>
      <c r="CNY141" s="18"/>
      <c r="CNZ141" s="18"/>
      <c r="COA141" s="18"/>
      <c r="COB141" s="18"/>
      <c r="COC141" s="18"/>
      <c r="COD141" s="18"/>
      <c r="COE141" s="18"/>
      <c r="COF141" s="18"/>
      <c r="COG141" s="18"/>
      <c r="COH141" s="18"/>
      <c r="COI141" s="18"/>
      <c r="COJ141" s="18"/>
      <c r="COK141" s="18"/>
      <c r="COL141" s="18"/>
      <c r="COM141" s="18"/>
      <c r="CON141" s="18"/>
      <c r="COO141" s="18"/>
      <c r="COP141" s="18"/>
      <c r="COQ141" s="18"/>
      <c r="COR141" s="18"/>
      <c r="COS141" s="18"/>
      <c r="COT141" s="18"/>
      <c r="COU141" s="18"/>
      <c r="COV141" s="18"/>
      <c r="COW141" s="18"/>
      <c r="COX141" s="18"/>
      <c r="COY141" s="18"/>
      <c r="COZ141" s="18"/>
      <c r="CPA141" s="18"/>
      <c r="CPB141" s="18"/>
      <c r="CPC141" s="18"/>
      <c r="CPD141" s="18"/>
      <c r="CPE141" s="18"/>
      <c r="CPF141" s="18"/>
      <c r="CPG141" s="18"/>
      <c r="CPH141" s="18"/>
      <c r="CPI141" s="18"/>
      <c r="CPJ141" s="18"/>
      <c r="CPK141" s="18"/>
      <c r="CPL141" s="18"/>
      <c r="CPM141" s="18"/>
      <c r="CPN141" s="18"/>
      <c r="CPO141" s="18"/>
      <c r="CPP141" s="18"/>
      <c r="CPQ141" s="18"/>
      <c r="CPR141" s="18"/>
      <c r="CPS141" s="18"/>
      <c r="CPT141" s="18"/>
      <c r="CPU141" s="18"/>
      <c r="CPV141" s="18"/>
      <c r="CPW141" s="18"/>
      <c r="CPX141" s="18"/>
      <c r="CPY141" s="18"/>
      <c r="CPZ141" s="18"/>
      <c r="CQA141" s="18"/>
      <c r="CQB141" s="18"/>
      <c r="CQC141" s="18"/>
      <c r="CQD141" s="18"/>
      <c r="CQE141" s="18"/>
      <c r="CQF141" s="18"/>
      <c r="CQG141" s="18"/>
      <c r="CQH141" s="18"/>
      <c r="CQI141" s="18"/>
      <c r="CQJ141" s="18"/>
      <c r="CQK141" s="18"/>
      <c r="CQL141" s="18"/>
      <c r="CQM141" s="18"/>
      <c r="CQN141" s="18"/>
      <c r="CQO141" s="18"/>
      <c r="CQP141" s="18"/>
      <c r="CQQ141" s="18"/>
      <c r="CQR141" s="18"/>
      <c r="CQS141" s="18"/>
      <c r="CQT141" s="18"/>
      <c r="CQU141" s="18"/>
      <c r="CQV141" s="18"/>
      <c r="CQW141" s="18"/>
      <c r="CQX141" s="18"/>
      <c r="CQY141" s="18"/>
      <c r="CQZ141" s="18"/>
      <c r="CRA141" s="18"/>
      <c r="CRB141" s="18"/>
      <c r="CRC141" s="18"/>
      <c r="CRD141" s="18"/>
      <c r="CRE141" s="18"/>
      <c r="CRF141" s="18"/>
      <c r="CRG141" s="18"/>
      <c r="CRH141" s="18"/>
      <c r="CRI141" s="18"/>
      <c r="CRJ141" s="18"/>
      <c r="CRK141" s="18"/>
      <c r="CRL141" s="18"/>
      <c r="CRM141" s="18"/>
      <c r="CRN141" s="18"/>
      <c r="CRO141" s="18"/>
      <c r="CRP141" s="18"/>
      <c r="CRQ141" s="18"/>
      <c r="CRR141" s="18"/>
      <c r="CRS141" s="18"/>
      <c r="CRT141" s="18"/>
      <c r="CRU141" s="18"/>
      <c r="CRV141" s="18"/>
      <c r="CRW141" s="18"/>
      <c r="CRX141" s="18"/>
      <c r="CRY141" s="18"/>
      <c r="CRZ141" s="18"/>
      <c r="CSA141" s="18"/>
      <c r="CSB141" s="18"/>
      <c r="CSC141" s="18"/>
      <c r="CSD141" s="18"/>
      <c r="CSE141" s="18"/>
      <c r="CSF141" s="18"/>
      <c r="CSG141" s="18"/>
      <c r="CSH141" s="18"/>
      <c r="CSI141" s="18"/>
      <c r="CSJ141" s="18"/>
      <c r="CSK141" s="18"/>
      <c r="CSL141" s="18"/>
      <c r="CSM141" s="18"/>
      <c r="CSN141" s="18"/>
      <c r="CSO141" s="18"/>
      <c r="CSP141" s="18"/>
      <c r="CSQ141" s="18"/>
      <c r="CSR141" s="18"/>
      <c r="CSS141" s="18"/>
      <c r="CST141" s="18"/>
      <c r="CSU141" s="18"/>
      <c r="CSV141" s="18"/>
      <c r="CSW141" s="18"/>
      <c r="CSX141" s="18"/>
      <c r="CSY141" s="18"/>
      <c r="CSZ141" s="18"/>
      <c r="CTA141" s="18"/>
      <c r="CTB141" s="18"/>
      <c r="CTC141" s="18"/>
      <c r="CTD141" s="18"/>
      <c r="CTE141" s="18"/>
      <c r="CTF141" s="18"/>
      <c r="CTG141" s="18"/>
      <c r="CTH141" s="18"/>
      <c r="CTI141" s="18"/>
      <c r="CTJ141" s="18"/>
      <c r="CTK141" s="18"/>
      <c r="CTL141" s="18"/>
      <c r="CTM141" s="18"/>
      <c r="CTN141" s="18"/>
      <c r="CTO141" s="18"/>
      <c r="CTP141" s="18"/>
      <c r="CTQ141" s="18"/>
      <c r="CTR141" s="18"/>
      <c r="CTS141" s="18"/>
      <c r="CTT141" s="18"/>
      <c r="CTU141" s="18"/>
      <c r="CTV141" s="18"/>
      <c r="CTW141" s="18"/>
      <c r="CTX141" s="18"/>
      <c r="CTY141" s="18"/>
      <c r="CTZ141" s="18"/>
      <c r="CUA141" s="18"/>
      <c r="CUB141" s="18"/>
      <c r="CUC141" s="18"/>
      <c r="CUD141" s="18"/>
      <c r="CUE141" s="18"/>
      <c r="CUF141" s="18"/>
      <c r="CUG141" s="18"/>
      <c r="CUH141" s="18"/>
      <c r="CUI141" s="18"/>
      <c r="CUJ141" s="18"/>
      <c r="CUK141" s="18"/>
      <c r="CUL141" s="18"/>
      <c r="CUM141" s="18"/>
      <c r="CUN141" s="18"/>
      <c r="CUO141" s="18"/>
      <c r="CUP141" s="18"/>
      <c r="CUQ141" s="18"/>
      <c r="CUR141" s="18"/>
      <c r="CUS141" s="18"/>
      <c r="CUT141" s="18"/>
      <c r="CUU141" s="18"/>
      <c r="CUV141" s="18"/>
      <c r="CUW141" s="18"/>
      <c r="CUX141" s="18"/>
      <c r="CUY141" s="18"/>
      <c r="CUZ141" s="18"/>
      <c r="CVA141" s="18"/>
      <c r="CVB141" s="18"/>
      <c r="CVC141" s="18"/>
      <c r="CVD141" s="18"/>
      <c r="CVE141" s="18"/>
      <c r="CVF141" s="18"/>
      <c r="CVG141" s="18"/>
      <c r="CVH141" s="18"/>
      <c r="CVI141" s="18"/>
      <c r="CVJ141" s="18"/>
      <c r="CVK141" s="18"/>
      <c r="CVL141" s="18"/>
      <c r="CVM141" s="18"/>
      <c r="CVN141" s="18"/>
      <c r="CVO141" s="18"/>
      <c r="CVP141" s="18"/>
      <c r="CVQ141" s="18"/>
      <c r="CVR141" s="18"/>
      <c r="CVS141" s="18"/>
      <c r="CVT141" s="18"/>
      <c r="CVU141" s="18"/>
      <c r="CVV141" s="18"/>
      <c r="CVW141" s="18"/>
      <c r="CVX141" s="18"/>
      <c r="CVY141" s="18"/>
      <c r="CVZ141" s="18"/>
      <c r="CWA141" s="18"/>
      <c r="CWB141" s="18"/>
      <c r="CWC141" s="18"/>
      <c r="CWD141" s="18"/>
      <c r="CWE141" s="18"/>
      <c r="CWF141" s="18"/>
      <c r="CWG141" s="18"/>
      <c r="CWH141" s="18"/>
      <c r="CWI141" s="18"/>
      <c r="CWJ141" s="18"/>
      <c r="CWK141" s="18"/>
      <c r="CWL141" s="18"/>
      <c r="CWM141" s="18"/>
      <c r="CWN141" s="18"/>
      <c r="CWO141" s="18"/>
      <c r="CWP141" s="18"/>
      <c r="CWQ141" s="18"/>
      <c r="CWR141" s="18"/>
      <c r="CWS141" s="18"/>
      <c r="CWT141" s="18"/>
      <c r="CWU141" s="18"/>
      <c r="CWV141" s="18"/>
      <c r="CWW141" s="18"/>
      <c r="CWX141" s="18"/>
      <c r="CWY141" s="18"/>
      <c r="CWZ141" s="18"/>
      <c r="CXA141" s="18"/>
      <c r="CXB141" s="18"/>
      <c r="CXC141" s="18"/>
      <c r="CXD141" s="18"/>
      <c r="CXE141" s="18"/>
      <c r="CXF141" s="18"/>
      <c r="CXG141" s="18"/>
      <c r="CXH141" s="18"/>
      <c r="CXI141" s="18"/>
      <c r="CXJ141" s="18"/>
      <c r="CXK141" s="18"/>
      <c r="CXL141" s="18"/>
      <c r="CXM141" s="18"/>
      <c r="CXN141" s="18"/>
      <c r="CXO141" s="18"/>
      <c r="CXP141" s="18"/>
      <c r="CXQ141" s="18"/>
      <c r="CXR141" s="18"/>
      <c r="CXS141" s="18"/>
      <c r="CXT141" s="18"/>
      <c r="CXU141" s="18"/>
      <c r="CXV141" s="18"/>
      <c r="CXW141" s="18"/>
      <c r="CXX141" s="18"/>
      <c r="CXY141" s="18"/>
      <c r="CXZ141" s="18"/>
      <c r="CYA141" s="18"/>
      <c r="CYB141" s="18"/>
      <c r="CYC141" s="18"/>
      <c r="CYD141" s="18"/>
      <c r="CYE141" s="18"/>
      <c r="CYF141" s="18"/>
      <c r="CYG141" s="18"/>
      <c r="CYH141" s="18"/>
      <c r="CYI141" s="18"/>
      <c r="CYJ141" s="18"/>
      <c r="CYK141" s="18"/>
      <c r="CYL141" s="18"/>
      <c r="CYM141" s="18"/>
      <c r="CYN141" s="18"/>
      <c r="CYO141" s="18"/>
      <c r="CYP141" s="18"/>
      <c r="CYQ141" s="18"/>
      <c r="CYR141" s="18"/>
      <c r="CYS141" s="18"/>
      <c r="CYT141" s="18"/>
      <c r="CYU141" s="18"/>
      <c r="CYV141" s="18"/>
      <c r="CYW141" s="18"/>
      <c r="CYX141" s="18"/>
      <c r="CYY141" s="18"/>
      <c r="CYZ141" s="18"/>
      <c r="CZA141" s="18"/>
      <c r="CZB141" s="18"/>
      <c r="CZC141" s="18"/>
      <c r="CZD141" s="18"/>
      <c r="CZE141" s="18"/>
      <c r="CZF141" s="18"/>
      <c r="CZG141" s="18"/>
      <c r="CZH141" s="18"/>
      <c r="CZI141" s="18"/>
      <c r="CZJ141" s="18"/>
      <c r="CZK141" s="18"/>
      <c r="CZL141" s="18"/>
      <c r="CZM141" s="18"/>
      <c r="CZN141" s="18"/>
      <c r="CZO141" s="18"/>
      <c r="CZP141" s="18"/>
      <c r="CZQ141" s="18"/>
      <c r="CZR141" s="18"/>
      <c r="CZS141" s="18"/>
      <c r="CZT141" s="18"/>
      <c r="CZU141" s="18"/>
      <c r="CZV141" s="18"/>
      <c r="CZW141" s="18"/>
      <c r="CZX141" s="18"/>
      <c r="CZY141" s="18"/>
      <c r="CZZ141" s="18"/>
      <c r="DAA141" s="18"/>
      <c r="DAB141" s="18"/>
      <c r="DAC141" s="18"/>
      <c r="DAD141" s="18"/>
      <c r="DAE141" s="18"/>
      <c r="DAF141" s="18"/>
      <c r="DAG141" s="18"/>
      <c r="DAH141" s="18"/>
      <c r="DAI141" s="18"/>
      <c r="DAJ141" s="18"/>
      <c r="DAK141" s="18"/>
      <c r="DAL141" s="18"/>
      <c r="DAM141" s="18"/>
      <c r="DAN141" s="18"/>
      <c r="DAO141" s="18"/>
      <c r="DAP141" s="18"/>
      <c r="DAQ141" s="18"/>
      <c r="DAR141" s="18"/>
      <c r="DAS141" s="18"/>
      <c r="DAT141" s="18"/>
      <c r="DAU141" s="18"/>
      <c r="DAV141" s="18"/>
      <c r="DAW141" s="18"/>
      <c r="DAX141" s="18"/>
      <c r="DAY141" s="18"/>
      <c r="DAZ141" s="18"/>
      <c r="DBA141" s="18"/>
      <c r="DBB141" s="18"/>
      <c r="DBC141" s="18"/>
      <c r="DBD141" s="18"/>
      <c r="DBE141" s="18"/>
      <c r="DBF141" s="18"/>
      <c r="DBG141" s="18"/>
      <c r="DBH141" s="18"/>
      <c r="DBI141" s="18"/>
      <c r="DBJ141" s="18"/>
      <c r="DBK141" s="18"/>
      <c r="DBL141" s="18"/>
      <c r="DBM141" s="18"/>
      <c r="DBN141" s="18"/>
      <c r="DBO141" s="18"/>
      <c r="DBP141" s="18"/>
      <c r="DBQ141" s="18"/>
      <c r="DBR141" s="18"/>
      <c r="DBS141" s="18"/>
      <c r="DBT141" s="18"/>
      <c r="DBU141" s="18"/>
      <c r="DBV141" s="18"/>
      <c r="DBW141" s="18"/>
      <c r="DBX141" s="18"/>
      <c r="DBY141" s="18"/>
      <c r="DBZ141" s="18"/>
      <c r="DCA141" s="18"/>
      <c r="DCB141" s="18"/>
      <c r="DCC141" s="18"/>
      <c r="DCD141" s="18"/>
      <c r="DCE141" s="18"/>
      <c r="DCF141" s="18"/>
      <c r="DCG141" s="18"/>
      <c r="DCH141" s="18"/>
      <c r="DCI141" s="18"/>
      <c r="DCJ141" s="18"/>
      <c r="DCK141" s="18"/>
      <c r="DCL141" s="18"/>
      <c r="DCM141" s="18"/>
      <c r="DCN141" s="18"/>
      <c r="DCO141" s="18"/>
      <c r="DCP141" s="18"/>
      <c r="DCQ141" s="18"/>
      <c r="DCR141" s="18"/>
      <c r="DCS141" s="18"/>
      <c r="DCT141" s="18"/>
      <c r="DCU141" s="18"/>
      <c r="DCV141" s="18"/>
      <c r="DCW141" s="18"/>
      <c r="DCX141" s="18"/>
      <c r="DCY141" s="18"/>
      <c r="DCZ141" s="18"/>
      <c r="DDA141" s="18"/>
      <c r="DDB141" s="18"/>
      <c r="DDC141" s="18"/>
      <c r="DDD141" s="18"/>
      <c r="DDE141" s="18"/>
      <c r="DDF141" s="18"/>
      <c r="DDG141" s="18"/>
      <c r="DDH141" s="18"/>
      <c r="DDI141" s="18"/>
      <c r="DDJ141" s="18"/>
      <c r="DDK141" s="18"/>
      <c r="DDL141" s="18"/>
      <c r="DDM141" s="18"/>
      <c r="DDN141" s="18"/>
      <c r="DDO141" s="18"/>
      <c r="DDP141" s="18"/>
      <c r="DDQ141" s="18"/>
      <c r="DDR141" s="18"/>
      <c r="DDS141" s="18"/>
      <c r="DDT141" s="18"/>
      <c r="DDU141" s="18"/>
      <c r="DDV141" s="18"/>
      <c r="DDW141" s="18"/>
      <c r="DDX141" s="18"/>
      <c r="DDY141" s="18"/>
      <c r="DDZ141" s="18"/>
      <c r="DEA141" s="18"/>
      <c r="DEB141" s="18"/>
      <c r="DEC141" s="18"/>
      <c r="DED141" s="18"/>
      <c r="DEE141" s="18"/>
      <c r="DEF141" s="18"/>
      <c r="DEG141" s="18"/>
      <c r="DEH141" s="18"/>
      <c r="DEI141" s="18"/>
      <c r="DEJ141" s="18"/>
      <c r="DEK141" s="18"/>
      <c r="DEL141" s="18"/>
      <c r="DEM141" s="18"/>
      <c r="DEN141" s="18"/>
      <c r="DEO141" s="18"/>
      <c r="DEP141" s="18"/>
      <c r="DEQ141" s="18"/>
      <c r="DER141" s="18"/>
      <c r="DES141" s="18"/>
      <c r="DET141" s="18"/>
      <c r="DEU141" s="18"/>
      <c r="DEV141" s="18"/>
      <c r="DEW141" s="18"/>
      <c r="DEX141" s="18"/>
      <c r="DEY141" s="18"/>
      <c r="DEZ141" s="18"/>
      <c r="DFA141" s="18"/>
      <c r="DFB141" s="18"/>
      <c r="DFC141" s="18"/>
      <c r="DFD141" s="18"/>
      <c r="DFE141" s="18"/>
      <c r="DFF141" s="18"/>
      <c r="DFG141" s="18"/>
      <c r="DFH141" s="18"/>
      <c r="DFI141" s="18"/>
      <c r="DFJ141" s="18"/>
      <c r="DFK141" s="18"/>
      <c r="DFL141" s="18"/>
      <c r="DFM141" s="18"/>
      <c r="DFN141" s="18"/>
      <c r="DFO141" s="18"/>
      <c r="DFP141" s="18"/>
      <c r="DFQ141" s="18"/>
      <c r="DFR141" s="18"/>
      <c r="DFS141" s="18"/>
      <c r="DFT141" s="18"/>
      <c r="DFU141" s="18"/>
      <c r="DFV141" s="18"/>
      <c r="DFW141" s="18"/>
      <c r="DFX141" s="18"/>
      <c r="DFY141" s="18"/>
      <c r="DFZ141" s="18"/>
      <c r="DGA141" s="18"/>
      <c r="DGB141" s="18"/>
      <c r="DGC141" s="18"/>
      <c r="DGD141" s="18"/>
      <c r="DGE141" s="18"/>
      <c r="DGF141" s="18"/>
      <c r="DGG141" s="18"/>
      <c r="DGH141" s="18"/>
      <c r="DGI141" s="18"/>
      <c r="DGJ141" s="18"/>
      <c r="DGK141" s="18"/>
      <c r="DGL141" s="18"/>
      <c r="DGM141" s="18"/>
      <c r="DGN141" s="18"/>
      <c r="DGO141" s="18"/>
      <c r="DGP141" s="18"/>
      <c r="DGQ141" s="18"/>
      <c r="DGR141" s="18"/>
      <c r="DGS141" s="18"/>
      <c r="DGT141" s="18"/>
      <c r="DGU141" s="18"/>
      <c r="DGV141" s="18"/>
      <c r="DGW141" s="18"/>
      <c r="DGX141" s="18"/>
      <c r="DGY141" s="18"/>
      <c r="DGZ141" s="18"/>
      <c r="DHA141" s="18"/>
      <c r="DHB141" s="18"/>
      <c r="DHC141" s="18"/>
      <c r="DHD141" s="18"/>
      <c r="DHE141" s="18"/>
      <c r="DHF141" s="18"/>
      <c r="DHG141" s="18"/>
      <c r="DHH141" s="18"/>
      <c r="DHI141" s="18"/>
      <c r="DHJ141" s="18"/>
      <c r="DHK141" s="18"/>
      <c r="DHL141" s="18"/>
      <c r="DHM141" s="18"/>
      <c r="DHN141" s="18"/>
      <c r="DHO141" s="18"/>
      <c r="DHP141" s="18"/>
      <c r="DHQ141" s="18"/>
      <c r="DHR141" s="18"/>
      <c r="DHS141" s="18"/>
      <c r="DHT141" s="18"/>
      <c r="DHU141" s="18"/>
      <c r="DHV141" s="18"/>
      <c r="DHW141" s="18"/>
      <c r="DHX141" s="18"/>
      <c r="DHY141" s="18"/>
      <c r="DHZ141" s="18"/>
      <c r="DIA141" s="18"/>
      <c r="DIB141" s="18"/>
      <c r="DIC141" s="18"/>
      <c r="DID141" s="18"/>
      <c r="DIE141" s="18"/>
      <c r="DIF141" s="18"/>
      <c r="DIG141" s="18"/>
      <c r="DIH141" s="18"/>
      <c r="DII141" s="18"/>
      <c r="DIJ141" s="18"/>
      <c r="DIK141" s="18"/>
      <c r="DIL141" s="18"/>
      <c r="DIM141" s="18"/>
      <c r="DIN141" s="18"/>
      <c r="DIO141" s="18"/>
      <c r="DIP141" s="18"/>
      <c r="DIQ141" s="18"/>
      <c r="DIR141" s="18"/>
      <c r="DIS141" s="18"/>
      <c r="DIT141" s="18"/>
      <c r="DIU141" s="18"/>
      <c r="DIV141" s="18"/>
      <c r="DIW141" s="18"/>
      <c r="DIX141" s="18"/>
      <c r="DIY141" s="18"/>
      <c r="DIZ141" s="18"/>
      <c r="DJA141" s="18"/>
      <c r="DJB141" s="18"/>
      <c r="DJC141" s="18"/>
      <c r="DJD141" s="18"/>
      <c r="DJE141" s="18"/>
      <c r="DJF141" s="18"/>
      <c r="DJG141" s="18"/>
      <c r="DJH141" s="18"/>
      <c r="DJI141" s="18"/>
      <c r="DJJ141" s="18"/>
      <c r="DJK141" s="18"/>
      <c r="DJL141" s="18"/>
      <c r="DJM141" s="18"/>
      <c r="DJN141" s="18"/>
      <c r="DJO141" s="18"/>
      <c r="DJP141" s="18"/>
      <c r="DJQ141" s="18"/>
      <c r="DJR141" s="18"/>
      <c r="DJS141" s="18"/>
      <c r="DJT141" s="18"/>
      <c r="DJU141" s="18"/>
      <c r="DJV141" s="18"/>
      <c r="DJW141" s="18"/>
      <c r="DJX141" s="18"/>
      <c r="DJY141" s="18"/>
      <c r="DJZ141" s="18"/>
      <c r="DKA141" s="18"/>
      <c r="DKB141" s="18"/>
      <c r="DKC141" s="18"/>
      <c r="DKD141" s="18"/>
      <c r="DKE141" s="18"/>
      <c r="DKF141" s="18"/>
      <c r="DKG141" s="18"/>
      <c r="DKH141" s="18"/>
      <c r="DKI141" s="18"/>
      <c r="DKJ141" s="18"/>
      <c r="DKK141" s="18"/>
      <c r="DKL141" s="18"/>
      <c r="DKM141" s="18"/>
      <c r="DKN141" s="18"/>
      <c r="DKO141" s="18"/>
      <c r="DKP141" s="18"/>
      <c r="DKQ141" s="18"/>
      <c r="DKR141" s="18"/>
      <c r="DKS141" s="18"/>
      <c r="DKT141" s="18"/>
      <c r="DKU141" s="18"/>
      <c r="DKV141" s="18"/>
      <c r="DKW141" s="18"/>
      <c r="DKX141" s="18"/>
      <c r="DKY141" s="18"/>
      <c r="DKZ141" s="18"/>
      <c r="DLA141" s="18"/>
      <c r="DLB141" s="18"/>
      <c r="DLC141" s="18"/>
      <c r="DLD141" s="18"/>
      <c r="DLE141" s="18"/>
      <c r="DLF141" s="18"/>
      <c r="DLG141" s="18"/>
      <c r="DLH141" s="18"/>
      <c r="DLI141" s="18"/>
      <c r="DLJ141" s="18"/>
      <c r="DLK141" s="18"/>
      <c r="DLL141" s="18"/>
      <c r="DLM141" s="18"/>
      <c r="DLN141" s="18"/>
      <c r="DLO141" s="18"/>
      <c r="DLP141" s="18"/>
      <c r="DLQ141" s="18"/>
      <c r="DLR141" s="18"/>
      <c r="DLS141" s="18"/>
      <c r="DLT141" s="18"/>
      <c r="DLU141" s="18"/>
      <c r="DLV141" s="18"/>
      <c r="DLW141" s="18"/>
      <c r="DLX141" s="18"/>
      <c r="DLY141" s="18"/>
      <c r="DLZ141" s="18"/>
      <c r="DMA141" s="18"/>
      <c r="DMB141" s="18"/>
      <c r="DMC141" s="18"/>
      <c r="DMD141" s="18"/>
      <c r="DME141" s="18"/>
      <c r="DMF141" s="18"/>
      <c r="DMG141" s="18"/>
      <c r="DMH141" s="18"/>
      <c r="DMI141" s="18"/>
      <c r="DMJ141" s="18"/>
      <c r="DMK141" s="18"/>
      <c r="DML141" s="18"/>
      <c r="DMM141" s="18"/>
      <c r="DMN141" s="18"/>
      <c r="DMO141" s="18"/>
      <c r="DMP141" s="18"/>
      <c r="DMQ141" s="18"/>
      <c r="DMR141" s="18"/>
      <c r="DMS141" s="18"/>
      <c r="DMT141" s="18"/>
      <c r="DMU141" s="18"/>
      <c r="DMV141" s="18"/>
      <c r="DMW141" s="18"/>
      <c r="DMX141" s="18"/>
      <c r="DMY141" s="18"/>
      <c r="DMZ141" s="18"/>
      <c r="DNA141" s="18"/>
      <c r="DNB141" s="18"/>
      <c r="DNC141" s="18"/>
      <c r="DND141" s="18"/>
      <c r="DNE141" s="18"/>
      <c r="DNF141" s="18"/>
      <c r="DNG141" s="18"/>
      <c r="DNH141" s="18"/>
      <c r="DNI141" s="18"/>
      <c r="DNJ141" s="18"/>
      <c r="DNK141" s="18"/>
      <c r="DNL141" s="18"/>
      <c r="DNM141" s="18"/>
      <c r="DNN141" s="18"/>
      <c r="DNO141" s="18"/>
      <c r="DNP141" s="18"/>
      <c r="DNQ141" s="18"/>
      <c r="DNR141" s="18"/>
      <c r="DNS141" s="18"/>
      <c r="DNT141" s="18"/>
      <c r="DNU141" s="18"/>
      <c r="DNV141" s="18"/>
      <c r="DNW141" s="18"/>
      <c r="DNX141" s="18"/>
      <c r="DNY141" s="18"/>
      <c r="DNZ141" s="18"/>
      <c r="DOA141" s="18"/>
      <c r="DOB141" s="18"/>
      <c r="DOC141" s="18"/>
      <c r="DOD141" s="18"/>
      <c r="DOE141" s="18"/>
      <c r="DOF141" s="18"/>
      <c r="DOG141" s="18"/>
      <c r="DOH141" s="18"/>
      <c r="DOI141" s="18"/>
      <c r="DOJ141" s="18"/>
      <c r="DOK141" s="18"/>
      <c r="DOL141" s="18"/>
      <c r="DOM141" s="18"/>
      <c r="DON141" s="18"/>
      <c r="DOO141" s="18"/>
      <c r="DOP141" s="18"/>
      <c r="DOQ141" s="18"/>
      <c r="DOR141" s="18"/>
      <c r="DOS141" s="18"/>
      <c r="DOT141" s="18"/>
      <c r="DOU141" s="18"/>
      <c r="DOV141" s="18"/>
      <c r="DOW141" s="18"/>
      <c r="DOX141" s="18"/>
      <c r="DOY141" s="18"/>
      <c r="DOZ141" s="18"/>
      <c r="DPA141" s="18"/>
      <c r="DPB141" s="18"/>
      <c r="DPC141" s="18"/>
      <c r="DPD141" s="18"/>
      <c r="DPE141" s="18"/>
      <c r="DPF141" s="18"/>
      <c r="DPG141" s="18"/>
      <c r="DPH141" s="18"/>
      <c r="DPI141" s="18"/>
      <c r="DPJ141" s="18"/>
      <c r="DPK141" s="18"/>
      <c r="DPL141" s="18"/>
      <c r="DPM141" s="18"/>
      <c r="DPN141" s="18"/>
      <c r="DPO141" s="18"/>
      <c r="DPP141" s="18"/>
      <c r="DPQ141" s="18"/>
      <c r="DPR141" s="18"/>
      <c r="DPS141" s="18"/>
      <c r="DPT141" s="18"/>
      <c r="DPU141" s="18"/>
      <c r="DPV141" s="18"/>
      <c r="DPW141" s="18"/>
      <c r="DPX141" s="18"/>
      <c r="DPY141" s="18"/>
      <c r="DPZ141" s="18"/>
      <c r="DQA141" s="18"/>
      <c r="DQB141" s="18"/>
      <c r="DQC141" s="18"/>
      <c r="DQD141" s="18"/>
      <c r="DQE141" s="18"/>
      <c r="DQF141" s="18"/>
      <c r="DQG141" s="18"/>
      <c r="DQH141" s="18"/>
      <c r="DQI141" s="18"/>
      <c r="DQJ141" s="18"/>
      <c r="DQK141" s="18"/>
      <c r="DQL141" s="18"/>
      <c r="DQM141" s="18"/>
      <c r="DQN141" s="18"/>
      <c r="DQO141" s="18"/>
      <c r="DQP141" s="18"/>
      <c r="DQQ141" s="18"/>
      <c r="DQR141" s="18"/>
      <c r="DQS141" s="18"/>
      <c r="DQT141" s="18"/>
      <c r="DQU141" s="18"/>
      <c r="DQV141" s="18"/>
      <c r="DQW141" s="18"/>
      <c r="DQX141" s="18"/>
      <c r="DQY141" s="18"/>
      <c r="DQZ141" s="18"/>
      <c r="DRA141" s="18"/>
      <c r="DRB141" s="18"/>
      <c r="DRC141" s="18"/>
      <c r="DRD141" s="18"/>
      <c r="DRE141" s="18"/>
      <c r="DRF141" s="18"/>
      <c r="DRG141" s="18"/>
      <c r="DRH141" s="18"/>
      <c r="DRI141" s="18"/>
      <c r="DRJ141" s="18"/>
      <c r="DRK141" s="18"/>
      <c r="DRL141" s="18"/>
      <c r="DRM141" s="18"/>
      <c r="DRN141" s="18"/>
      <c r="DRO141" s="18"/>
      <c r="DRP141" s="18"/>
      <c r="DRQ141" s="18"/>
      <c r="DRR141" s="18"/>
      <c r="DRS141" s="18"/>
      <c r="DRT141" s="18"/>
      <c r="DRU141" s="18"/>
      <c r="DRV141" s="18"/>
      <c r="DRW141" s="18"/>
      <c r="DRX141" s="18"/>
      <c r="DRY141" s="18"/>
      <c r="DRZ141" s="18"/>
      <c r="DSA141" s="18"/>
      <c r="DSB141" s="18"/>
      <c r="DSC141" s="18"/>
      <c r="DSD141" s="18"/>
      <c r="DSE141" s="18"/>
      <c r="DSF141" s="18"/>
      <c r="DSG141" s="18"/>
      <c r="DSH141" s="18"/>
      <c r="DSI141" s="18"/>
      <c r="DSJ141" s="18"/>
      <c r="DSK141" s="18"/>
      <c r="DSL141" s="18"/>
      <c r="DSM141" s="18"/>
      <c r="DSN141" s="18"/>
      <c r="DSO141" s="18"/>
      <c r="DSP141" s="18"/>
      <c r="DSQ141" s="18"/>
      <c r="DSR141" s="18"/>
      <c r="DSS141" s="18"/>
      <c r="DST141" s="18"/>
      <c r="DSU141" s="18"/>
      <c r="DSV141" s="18"/>
      <c r="DSW141" s="18"/>
      <c r="DSX141" s="18"/>
      <c r="DSY141" s="18"/>
      <c r="DSZ141" s="18"/>
      <c r="DTA141" s="18"/>
      <c r="DTB141" s="18"/>
      <c r="DTC141" s="18"/>
      <c r="DTD141" s="18"/>
      <c r="DTE141" s="18"/>
      <c r="DTF141" s="18"/>
      <c r="DTG141" s="18"/>
      <c r="DTH141" s="18"/>
      <c r="DTI141" s="18"/>
      <c r="DTJ141" s="18"/>
      <c r="DTK141" s="18"/>
      <c r="DTL141" s="18"/>
      <c r="DTM141" s="18"/>
      <c r="DTN141" s="18"/>
      <c r="DTO141" s="18"/>
      <c r="DTP141" s="18"/>
      <c r="DTQ141" s="18"/>
      <c r="DTR141" s="18"/>
      <c r="DTS141" s="18"/>
      <c r="DTT141" s="18"/>
      <c r="DTU141" s="18"/>
      <c r="DTV141" s="18"/>
      <c r="DTW141" s="18"/>
      <c r="DTX141" s="18"/>
      <c r="DTY141" s="18"/>
      <c r="DTZ141" s="18"/>
      <c r="DUA141" s="18"/>
      <c r="DUB141" s="18"/>
      <c r="DUC141" s="18"/>
      <c r="DUD141" s="18"/>
      <c r="DUE141" s="18"/>
      <c r="DUF141" s="18"/>
      <c r="DUG141" s="18"/>
      <c r="DUH141" s="18"/>
      <c r="DUI141" s="18"/>
      <c r="DUJ141" s="18"/>
      <c r="DUK141" s="18"/>
      <c r="DUL141" s="18"/>
      <c r="DUM141" s="18"/>
      <c r="DUN141" s="18"/>
      <c r="DUO141" s="18"/>
      <c r="DUP141" s="18"/>
      <c r="DUQ141" s="18"/>
      <c r="DUR141" s="18"/>
      <c r="DUS141" s="18"/>
      <c r="DUT141" s="18"/>
      <c r="DUU141" s="18"/>
      <c r="DUV141" s="18"/>
      <c r="DUW141" s="18"/>
      <c r="DUX141" s="18"/>
      <c r="DUY141" s="18"/>
      <c r="DUZ141" s="18"/>
      <c r="DVA141" s="18"/>
      <c r="DVB141" s="18"/>
      <c r="DVC141" s="18"/>
      <c r="DVD141" s="18"/>
      <c r="DVE141" s="18"/>
      <c r="DVF141" s="18"/>
      <c r="DVG141" s="18"/>
      <c r="DVH141" s="18"/>
      <c r="DVI141" s="18"/>
      <c r="DVJ141" s="18"/>
      <c r="DVK141" s="18"/>
      <c r="DVL141" s="18"/>
      <c r="DVM141" s="18"/>
      <c r="DVN141" s="18"/>
      <c r="DVO141" s="18"/>
      <c r="DVP141" s="18"/>
      <c r="DVQ141" s="18"/>
      <c r="DVR141" s="18"/>
      <c r="DVS141" s="18"/>
      <c r="DVT141" s="18"/>
      <c r="DVU141" s="18"/>
      <c r="DVV141" s="18"/>
      <c r="DVW141" s="18"/>
      <c r="DVX141" s="18"/>
      <c r="DVY141" s="18"/>
      <c r="DVZ141" s="18"/>
      <c r="DWA141" s="18"/>
      <c r="DWB141" s="18"/>
      <c r="DWC141" s="18"/>
      <c r="DWD141" s="18"/>
      <c r="DWE141" s="18"/>
      <c r="DWF141" s="18"/>
      <c r="DWG141" s="18"/>
      <c r="DWH141" s="18"/>
      <c r="DWI141" s="18"/>
      <c r="DWJ141" s="18"/>
      <c r="DWK141" s="18"/>
      <c r="DWL141" s="18"/>
      <c r="DWM141" s="18"/>
      <c r="DWN141" s="18"/>
      <c r="DWO141" s="18"/>
      <c r="DWP141" s="18"/>
      <c r="DWQ141" s="18"/>
      <c r="DWR141" s="18"/>
      <c r="DWS141" s="18"/>
      <c r="DWT141" s="18"/>
      <c r="DWU141" s="18"/>
      <c r="DWV141" s="18"/>
      <c r="DWW141" s="18"/>
      <c r="DWX141" s="18"/>
      <c r="DWY141" s="18"/>
      <c r="DWZ141" s="18"/>
      <c r="DXA141" s="18"/>
      <c r="DXB141" s="18"/>
      <c r="DXC141" s="18"/>
      <c r="DXD141" s="18"/>
      <c r="DXE141" s="18"/>
      <c r="DXF141" s="18"/>
      <c r="DXG141" s="18"/>
      <c r="DXH141" s="18"/>
      <c r="DXI141" s="18"/>
      <c r="DXJ141" s="18"/>
      <c r="DXK141" s="18"/>
      <c r="DXL141" s="18"/>
      <c r="DXM141" s="18"/>
      <c r="DXN141" s="18"/>
      <c r="DXO141" s="18"/>
      <c r="DXP141" s="18"/>
      <c r="DXQ141" s="18"/>
      <c r="DXR141" s="18"/>
      <c r="DXS141" s="18"/>
      <c r="DXT141" s="18"/>
      <c r="DXU141" s="18"/>
      <c r="DXV141" s="18"/>
      <c r="DXW141" s="18"/>
      <c r="DXX141" s="18"/>
      <c r="DXY141" s="18"/>
      <c r="DXZ141" s="18"/>
      <c r="DYA141" s="18"/>
      <c r="DYB141" s="18"/>
      <c r="DYC141" s="18"/>
      <c r="DYD141" s="18"/>
      <c r="DYE141" s="18"/>
      <c r="DYF141" s="18"/>
      <c r="DYG141" s="18"/>
      <c r="DYH141" s="18"/>
      <c r="DYI141" s="18"/>
      <c r="DYJ141" s="18"/>
      <c r="DYK141" s="18"/>
      <c r="DYL141" s="18"/>
      <c r="DYM141" s="18"/>
      <c r="DYN141" s="18"/>
      <c r="DYO141" s="18"/>
      <c r="DYP141" s="18"/>
      <c r="DYQ141" s="18"/>
      <c r="DYR141" s="18"/>
      <c r="DYS141" s="18"/>
      <c r="DYT141" s="18"/>
      <c r="DYU141" s="18"/>
      <c r="DYV141" s="18"/>
      <c r="DYW141" s="18"/>
      <c r="DYX141" s="18"/>
      <c r="DYY141" s="18"/>
      <c r="DYZ141" s="18"/>
      <c r="DZA141" s="18"/>
      <c r="DZB141" s="18"/>
      <c r="DZC141" s="18"/>
      <c r="DZD141" s="18"/>
      <c r="DZE141" s="18"/>
      <c r="DZF141" s="18"/>
      <c r="DZG141" s="18"/>
      <c r="DZH141" s="18"/>
      <c r="DZI141" s="18"/>
      <c r="DZJ141" s="18"/>
      <c r="DZK141" s="18"/>
      <c r="DZL141" s="18"/>
      <c r="DZM141" s="18"/>
      <c r="DZN141" s="18"/>
      <c r="DZO141" s="18"/>
      <c r="DZP141" s="18"/>
      <c r="DZQ141" s="18"/>
      <c r="DZR141" s="18"/>
      <c r="DZS141" s="18"/>
      <c r="DZT141" s="18"/>
      <c r="DZU141" s="18"/>
      <c r="DZV141" s="18"/>
      <c r="DZW141" s="18"/>
      <c r="DZX141" s="18"/>
      <c r="DZY141" s="18"/>
      <c r="DZZ141" s="18"/>
      <c r="EAA141" s="18"/>
      <c r="EAB141" s="18"/>
      <c r="EAC141" s="18"/>
      <c r="EAD141" s="18"/>
      <c r="EAE141" s="18"/>
      <c r="EAF141" s="18"/>
      <c r="EAG141" s="18"/>
      <c r="EAH141" s="18"/>
      <c r="EAI141" s="18"/>
      <c r="EAJ141" s="18"/>
      <c r="EAK141" s="18"/>
      <c r="EAL141" s="18"/>
      <c r="EAM141" s="18"/>
      <c r="EAN141" s="18"/>
      <c r="EAO141" s="18"/>
      <c r="EAP141" s="18"/>
      <c r="EAQ141" s="18"/>
      <c r="EAR141" s="18"/>
      <c r="EAS141" s="18"/>
      <c r="EAT141" s="18"/>
      <c r="EAU141" s="18"/>
      <c r="EAV141" s="18"/>
      <c r="EAW141" s="18"/>
      <c r="EAX141" s="18"/>
      <c r="EAY141" s="18"/>
      <c r="EAZ141" s="18"/>
      <c r="EBA141" s="18"/>
      <c r="EBB141" s="18"/>
      <c r="EBC141" s="18"/>
      <c r="EBD141" s="18"/>
      <c r="EBE141" s="18"/>
      <c r="EBF141" s="18"/>
      <c r="EBG141" s="18"/>
      <c r="EBH141" s="18"/>
      <c r="EBI141" s="18"/>
      <c r="EBJ141" s="18"/>
      <c r="EBK141" s="18"/>
      <c r="EBL141" s="18"/>
      <c r="EBM141" s="18"/>
      <c r="EBN141" s="18"/>
      <c r="EBO141" s="18"/>
      <c r="EBP141" s="18"/>
      <c r="EBQ141" s="18"/>
      <c r="EBR141" s="18"/>
      <c r="EBS141" s="18"/>
      <c r="EBT141" s="18"/>
      <c r="EBU141" s="18"/>
      <c r="EBV141" s="18"/>
      <c r="EBW141" s="18"/>
      <c r="EBX141" s="18"/>
      <c r="EBY141" s="18"/>
      <c r="EBZ141" s="18"/>
      <c r="ECA141" s="18"/>
      <c r="ECB141" s="18"/>
      <c r="ECC141" s="18"/>
      <c r="ECD141" s="18"/>
      <c r="ECE141" s="18"/>
      <c r="ECF141" s="18"/>
      <c r="ECG141" s="18"/>
      <c r="ECH141" s="18"/>
      <c r="ECI141" s="18"/>
      <c r="ECJ141" s="18"/>
      <c r="ECK141" s="18"/>
      <c r="ECL141" s="18"/>
      <c r="ECM141" s="18"/>
      <c r="ECN141" s="18"/>
      <c r="ECO141" s="18"/>
      <c r="ECP141" s="18"/>
      <c r="ECQ141" s="18"/>
      <c r="ECR141" s="18"/>
      <c r="ECS141" s="18"/>
      <c r="ECT141" s="18"/>
      <c r="ECU141" s="18"/>
      <c r="ECV141" s="18"/>
      <c r="ECW141" s="18"/>
      <c r="ECX141" s="18"/>
      <c r="ECY141" s="18"/>
      <c r="ECZ141" s="18"/>
      <c r="EDA141" s="18"/>
      <c r="EDB141" s="18"/>
      <c r="EDC141" s="18"/>
      <c r="EDD141" s="18"/>
      <c r="EDE141" s="18"/>
      <c r="EDF141" s="18"/>
      <c r="EDG141" s="18"/>
      <c r="EDH141" s="18"/>
      <c r="EDI141" s="18"/>
      <c r="EDJ141" s="18"/>
      <c r="EDK141" s="18"/>
      <c r="EDL141" s="18"/>
      <c r="EDM141" s="18"/>
      <c r="EDN141" s="18"/>
      <c r="EDO141" s="18"/>
      <c r="EDP141" s="18"/>
      <c r="EDQ141" s="18"/>
      <c r="EDR141" s="18"/>
      <c r="EDS141" s="18"/>
      <c r="EDT141" s="18"/>
      <c r="EDU141" s="18"/>
      <c r="EDV141" s="18"/>
      <c r="EDW141" s="18"/>
      <c r="EDX141" s="18"/>
      <c r="EDY141" s="18"/>
      <c r="EDZ141" s="18"/>
      <c r="EEA141" s="18"/>
      <c r="EEB141" s="18"/>
      <c r="EEC141" s="18"/>
      <c r="EED141" s="18"/>
      <c r="EEE141" s="18"/>
      <c r="EEF141" s="18"/>
      <c r="EEG141" s="18"/>
      <c r="EEH141" s="18"/>
      <c r="EEI141" s="18"/>
      <c r="EEJ141" s="18"/>
      <c r="EEK141" s="18"/>
      <c r="EEL141" s="18"/>
      <c r="EEM141" s="18"/>
      <c r="EEN141" s="18"/>
      <c r="EEO141" s="18"/>
      <c r="EEP141" s="18"/>
      <c r="EEQ141" s="18"/>
      <c r="EER141" s="18"/>
      <c r="EES141" s="18"/>
      <c r="EET141" s="18"/>
      <c r="EEU141" s="18"/>
      <c r="EEV141" s="18"/>
      <c r="EEW141" s="18"/>
      <c r="EEX141" s="18"/>
      <c r="EEY141" s="18"/>
      <c r="EEZ141" s="18"/>
      <c r="EFA141" s="18"/>
      <c r="EFB141" s="18"/>
      <c r="EFC141" s="18"/>
      <c r="EFD141" s="18"/>
      <c r="EFE141" s="18"/>
      <c r="EFF141" s="18"/>
      <c r="EFG141" s="18"/>
      <c r="EFH141" s="18"/>
      <c r="EFI141" s="18"/>
      <c r="EFJ141" s="18"/>
      <c r="EFK141" s="18"/>
      <c r="EFL141" s="18"/>
      <c r="EFM141" s="18"/>
      <c r="EFN141" s="18"/>
      <c r="EFO141" s="18"/>
      <c r="EFP141" s="18"/>
      <c r="EFQ141" s="18"/>
      <c r="EFR141" s="18"/>
      <c r="EFS141" s="18"/>
      <c r="EFT141" s="18"/>
      <c r="EFU141" s="18"/>
      <c r="EFV141" s="18"/>
      <c r="EFW141" s="18"/>
      <c r="EFX141" s="18"/>
      <c r="EFY141" s="18"/>
      <c r="EFZ141" s="18"/>
      <c r="EGA141" s="18"/>
      <c r="EGB141" s="18"/>
      <c r="EGC141" s="18"/>
      <c r="EGD141" s="18"/>
      <c r="EGE141" s="18"/>
      <c r="EGF141" s="18"/>
      <c r="EGG141" s="18"/>
      <c r="EGH141" s="18"/>
      <c r="EGI141" s="18"/>
      <c r="EGJ141" s="18"/>
      <c r="EGK141" s="18"/>
      <c r="EGL141" s="18"/>
      <c r="EGM141" s="18"/>
      <c r="EGN141" s="18"/>
      <c r="EGO141" s="18"/>
      <c r="EGP141" s="18"/>
      <c r="EGQ141" s="18"/>
      <c r="EGR141" s="18"/>
      <c r="EGS141" s="18"/>
      <c r="EGT141" s="18"/>
      <c r="EGU141" s="18"/>
      <c r="EGV141" s="18"/>
      <c r="EGW141" s="18"/>
      <c r="EGX141" s="18"/>
      <c r="EGY141" s="18"/>
      <c r="EGZ141" s="18"/>
      <c r="EHA141" s="18"/>
      <c r="EHB141" s="18"/>
      <c r="EHC141" s="18"/>
      <c r="EHD141" s="18"/>
      <c r="EHE141" s="18"/>
      <c r="EHF141" s="18"/>
      <c r="EHG141" s="18"/>
      <c r="EHH141" s="18"/>
      <c r="EHI141" s="18"/>
      <c r="EHJ141" s="18"/>
      <c r="EHK141" s="18"/>
      <c r="EHL141" s="18"/>
      <c r="EHM141" s="18"/>
      <c r="EHN141" s="18"/>
      <c r="EHO141" s="18"/>
      <c r="EHP141" s="18"/>
      <c r="EHQ141" s="18"/>
      <c r="EHR141" s="18"/>
      <c r="EHS141" s="18"/>
      <c r="EHT141" s="18"/>
      <c r="EHU141" s="18"/>
      <c r="EHV141" s="18"/>
      <c r="EHW141" s="18"/>
      <c r="EHX141" s="18"/>
      <c r="EHY141" s="18"/>
      <c r="EHZ141" s="18"/>
      <c r="EIA141" s="18"/>
      <c r="EIB141" s="18"/>
      <c r="EIC141" s="18"/>
      <c r="EID141" s="18"/>
      <c r="EIE141" s="18"/>
      <c r="EIF141" s="18"/>
      <c r="EIG141" s="18"/>
      <c r="EIH141" s="18"/>
      <c r="EII141" s="18"/>
      <c r="EIJ141" s="18"/>
      <c r="EIK141" s="18"/>
      <c r="EIL141" s="18"/>
      <c r="EIM141" s="18"/>
      <c r="EIN141" s="18"/>
      <c r="EIO141" s="18"/>
      <c r="EIP141" s="18"/>
      <c r="EIQ141" s="18"/>
      <c r="EIR141" s="18"/>
      <c r="EIS141" s="18"/>
      <c r="EIT141" s="18"/>
      <c r="EIU141" s="18"/>
      <c r="EIV141" s="18"/>
      <c r="EIW141" s="18"/>
      <c r="EIX141" s="18"/>
      <c r="EIY141" s="18"/>
      <c r="EIZ141" s="18"/>
      <c r="EJA141" s="18"/>
      <c r="EJB141" s="18"/>
      <c r="EJC141" s="18"/>
      <c r="EJD141" s="18"/>
      <c r="EJE141" s="18"/>
      <c r="EJF141" s="18"/>
      <c r="EJG141" s="18"/>
      <c r="EJH141" s="18"/>
      <c r="EJI141" s="18"/>
      <c r="EJJ141" s="18"/>
      <c r="EJK141" s="18"/>
      <c r="EJL141" s="18"/>
      <c r="EJM141" s="18"/>
      <c r="EJN141" s="18"/>
      <c r="EJO141" s="18"/>
      <c r="EJP141" s="18"/>
      <c r="EJQ141" s="18"/>
      <c r="EJR141" s="18"/>
      <c r="EJS141" s="18"/>
      <c r="EJT141" s="18"/>
      <c r="EJU141" s="18"/>
      <c r="EJV141" s="18"/>
      <c r="EJW141" s="18"/>
      <c r="EJX141" s="18"/>
      <c r="EJY141" s="18"/>
      <c r="EJZ141" s="18"/>
      <c r="EKA141" s="18"/>
      <c r="EKB141" s="18"/>
      <c r="EKC141" s="18"/>
      <c r="EKD141" s="18"/>
      <c r="EKE141" s="18"/>
      <c r="EKF141" s="18"/>
      <c r="EKG141" s="18"/>
      <c r="EKH141" s="18"/>
      <c r="EKI141" s="18"/>
      <c r="EKJ141" s="18"/>
      <c r="EKK141" s="18"/>
      <c r="EKL141" s="18"/>
      <c r="EKM141" s="18"/>
      <c r="EKN141" s="18"/>
      <c r="EKO141" s="18"/>
      <c r="EKP141" s="18"/>
      <c r="EKQ141" s="18"/>
      <c r="EKR141" s="18"/>
      <c r="EKS141" s="18"/>
      <c r="EKT141" s="18"/>
      <c r="EKU141" s="18"/>
      <c r="EKV141" s="18"/>
      <c r="EKW141" s="18"/>
      <c r="EKX141" s="18"/>
      <c r="EKY141" s="18"/>
      <c r="EKZ141" s="18"/>
      <c r="ELA141" s="18"/>
      <c r="ELB141" s="18"/>
      <c r="ELC141" s="18"/>
      <c r="ELD141" s="18"/>
      <c r="ELE141" s="18"/>
      <c r="ELF141" s="18"/>
      <c r="ELG141" s="18"/>
      <c r="ELH141" s="18"/>
      <c r="ELI141" s="18"/>
      <c r="ELJ141" s="18"/>
      <c r="ELK141" s="18"/>
      <c r="ELL141" s="18"/>
      <c r="ELM141" s="18"/>
      <c r="ELN141" s="18"/>
      <c r="ELO141" s="18"/>
      <c r="ELP141" s="18"/>
      <c r="ELQ141" s="18"/>
      <c r="ELR141" s="18"/>
      <c r="ELS141" s="18"/>
      <c r="ELT141" s="18"/>
      <c r="ELU141" s="18"/>
      <c r="ELV141" s="18"/>
      <c r="ELW141" s="18"/>
      <c r="ELX141" s="18"/>
      <c r="ELY141" s="18"/>
      <c r="ELZ141" s="18"/>
      <c r="EMA141" s="18"/>
      <c r="EMB141" s="18"/>
      <c r="EMC141" s="18"/>
      <c r="EMD141" s="18"/>
      <c r="EME141" s="18"/>
      <c r="EMF141" s="18"/>
      <c r="EMG141" s="18"/>
      <c r="EMH141" s="18"/>
      <c r="EMI141" s="18"/>
      <c r="EMJ141" s="18"/>
      <c r="EMK141" s="18"/>
      <c r="EML141" s="18"/>
      <c r="EMM141" s="18"/>
      <c r="EMN141" s="18"/>
      <c r="EMO141" s="18"/>
      <c r="EMP141" s="18"/>
      <c r="EMQ141" s="18"/>
      <c r="EMR141" s="18"/>
      <c r="EMS141" s="18"/>
      <c r="EMT141" s="18"/>
      <c r="EMU141" s="18"/>
      <c r="EMV141" s="18"/>
      <c r="EMW141" s="18"/>
      <c r="EMX141" s="18"/>
      <c r="EMY141" s="18"/>
      <c r="EMZ141" s="18"/>
      <c r="ENA141" s="18"/>
      <c r="ENB141" s="18"/>
      <c r="ENC141" s="18"/>
      <c r="END141" s="18"/>
      <c r="ENE141" s="18"/>
      <c r="ENF141" s="18"/>
      <c r="ENG141" s="18"/>
      <c r="ENH141" s="18"/>
      <c r="ENI141" s="18"/>
      <c r="ENJ141" s="18"/>
      <c r="ENK141" s="18"/>
      <c r="ENL141" s="18"/>
      <c r="ENM141" s="18"/>
      <c r="ENN141" s="18"/>
      <c r="ENO141" s="18"/>
      <c r="ENP141" s="18"/>
      <c r="ENQ141" s="18"/>
      <c r="ENR141" s="18"/>
      <c r="ENS141" s="18"/>
      <c r="ENT141" s="18"/>
      <c r="ENU141" s="18"/>
      <c r="ENV141" s="18"/>
      <c r="ENW141" s="18"/>
      <c r="ENX141" s="18"/>
      <c r="ENY141" s="18"/>
      <c r="ENZ141" s="18"/>
      <c r="EOA141" s="18"/>
      <c r="EOB141" s="18"/>
      <c r="EOC141" s="18"/>
      <c r="EOD141" s="18"/>
      <c r="EOE141" s="18"/>
      <c r="EOF141" s="18"/>
      <c r="EOG141" s="18"/>
      <c r="EOH141" s="18"/>
      <c r="EOI141" s="18"/>
      <c r="EOJ141" s="18"/>
      <c r="EOK141" s="18"/>
      <c r="EOL141" s="18"/>
      <c r="EOM141" s="18"/>
      <c r="EON141" s="18"/>
      <c r="EOO141" s="18"/>
      <c r="EOP141" s="18"/>
      <c r="EOQ141" s="18"/>
      <c r="EOR141" s="18"/>
      <c r="EOS141" s="18"/>
      <c r="EOT141" s="18"/>
      <c r="EOU141" s="18"/>
      <c r="EOV141" s="18"/>
      <c r="EOW141" s="18"/>
      <c r="EOX141" s="18"/>
      <c r="EOY141" s="18"/>
      <c r="EOZ141" s="18"/>
      <c r="EPA141" s="18"/>
      <c r="EPB141" s="18"/>
      <c r="EPC141" s="18"/>
      <c r="EPD141" s="18"/>
      <c r="EPE141" s="18"/>
      <c r="EPF141" s="18"/>
      <c r="EPG141" s="18"/>
      <c r="EPH141" s="18"/>
      <c r="EPI141" s="18"/>
      <c r="EPJ141" s="18"/>
      <c r="EPK141" s="18"/>
      <c r="EPL141" s="18"/>
      <c r="EPM141" s="18"/>
      <c r="EPN141" s="18"/>
      <c r="EPO141" s="18"/>
      <c r="EPP141" s="18"/>
      <c r="EPQ141" s="18"/>
      <c r="EPR141" s="18"/>
      <c r="EPS141" s="18"/>
      <c r="EPT141" s="18"/>
      <c r="EPU141" s="18"/>
      <c r="EPV141" s="18"/>
      <c r="EPW141" s="18"/>
      <c r="EPX141" s="18"/>
      <c r="EPY141" s="18"/>
      <c r="EPZ141" s="18"/>
      <c r="EQA141" s="18"/>
      <c r="EQB141" s="18"/>
      <c r="EQC141" s="18"/>
      <c r="EQD141" s="18"/>
      <c r="EQE141" s="18"/>
      <c r="EQF141" s="18"/>
      <c r="EQG141" s="18"/>
      <c r="EQH141" s="18"/>
      <c r="EQI141" s="18"/>
      <c r="EQJ141" s="18"/>
      <c r="EQK141" s="18"/>
      <c r="EQL141" s="18"/>
      <c r="EQM141" s="18"/>
      <c r="EQN141" s="18"/>
      <c r="EQO141" s="18"/>
      <c r="EQP141" s="18"/>
      <c r="EQQ141" s="18"/>
      <c r="EQR141" s="18"/>
      <c r="EQS141" s="18"/>
      <c r="EQT141" s="18"/>
      <c r="EQU141" s="18"/>
      <c r="EQV141" s="18"/>
      <c r="EQW141" s="18"/>
      <c r="EQX141" s="18"/>
      <c r="EQY141" s="18"/>
      <c r="EQZ141" s="18"/>
      <c r="ERA141" s="18"/>
      <c r="ERB141" s="18"/>
      <c r="ERC141" s="18"/>
      <c r="ERD141" s="18"/>
      <c r="ERE141" s="18"/>
      <c r="ERF141" s="18"/>
      <c r="ERG141" s="18"/>
      <c r="ERH141" s="18"/>
      <c r="ERI141" s="18"/>
      <c r="ERJ141" s="18"/>
      <c r="ERK141" s="18"/>
      <c r="ERL141" s="18"/>
      <c r="ERM141" s="18"/>
      <c r="ERN141" s="18"/>
      <c r="ERO141" s="18"/>
      <c r="ERP141" s="18"/>
      <c r="ERQ141" s="18"/>
      <c r="ERR141" s="18"/>
      <c r="ERS141" s="18"/>
      <c r="ERT141" s="18"/>
      <c r="ERU141" s="18"/>
      <c r="ERV141" s="18"/>
      <c r="ERW141" s="18"/>
      <c r="ERX141" s="18"/>
      <c r="ERY141" s="18"/>
      <c r="ERZ141" s="18"/>
      <c r="ESA141" s="18"/>
      <c r="ESB141" s="18"/>
      <c r="ESC141" s="18"/>
      <c r="ESD141" s="18"/>
      <c r="ESE141" s="18"/>
      <c r="ESF141" s="18"/>
      <c r="ESG141" s="18"/>
      <c r="ESH141" s="18"/>
      <c r="ESI141" s="18"/>
      <c r="ESJ141" s="18"/>
      <c r="ESK141" s="18"/>
      <c r="ESL141" s="18"/>
      <c r="ESM141" s="18"/>
      <c r="ESN141" s="18"/>
      <c r="ESO141" s="18"/>
      <c r="ESP141" s="18"/>
      <c r="ESQ141" s="18"/>
      <c r="ESR141" s="18"/>
      <c r="ESS141" s="18"/>
      <c r="EST141" s="18"/>
      <c r="ESU141" s="18"/>
      <c r="ESV141" s="18"/>
      <c r="ESW141" s="18"/>
      <c r="ESX141" s="18"/>
      <c r="ESY141" s="18"/>
      <c r="ESZ141" s="18"/>
      <c r="ETA141" s="18"/>
      <c r="ETB141" s="18"/>
      <c r="ETC141" s="18"/>
      <c r="ETD141" s="18"/>
      <c r="ETE141" s="18"/>
      <c r="ETF141" s="18"/>
      <c r="ETG141" s="18"/>
      <c r="ETH141" s="18"/>
      <c r="ETI141" s="18"/>
      <c r="ETJ141" s="18"/>
      <c r="ETK141" s="18"/>
      <c r="ETL141" s="18"/>
      <c r="ETM141" s="18"/>
      <c r="ETN141" s="18"/>
      <c r="ETO141" s="18"/>
      <c r="ETP141" s="18"/>
      <c r="ETQ141" s="18"/>
      <c r="ETR141" s="18"/>
      <c r="ETS141" s="18"/>
      <c r="ETT141" s="18"/>
      <c r="ETU141" s="18"/>
      <c r="ETV141" s="18"/>
      <c r="ETW141" s="18"/>
      <c r="ETX141" s="18"/>
      <c r="ETY141" s="18"/>
      <c r="ETZ141" s="18"/>
      <c r="EUA141" s="18"/>
      <c r="EUB141" s="18"/>
      <c r="EUC141" s="18"/>
      <c r="EUD141" s="18"/>
      <c r="EUE141" s="18"/>
      <c r="EUF141" s="18"/>
      <c r="EUG141" s="18"/>
      <c r="EUH141" s="18"/>
      <c r="EUI141" s="18"/>
      <c r="EUJ141" s="18"/>
      <c r="EUK141" s="18"/>
      <c r="EUL141" s="18"/>
      <c r="EUM141" s="18"/>
      <c r="EUN141" s="18"/>
      <c r="EUO141" s="18"/>
      <c r="EUP141" s="18"/>
      <c r="EUQ141" s="18"/>
      <c r="EUR141" s="18"/>
      <c r="EUS141" s="18"/>
      <c r="EUT141" s="18"/>
      <c r="EUU141" s="18"/>
      <c r="EUV141" s="18"/>
      <c r="EUW141" s="18"/>
      <c r="EUX141" s="18"/>
      <c r="EUY141" s="18"/>
      <c r="EUZ141" s="18"/>
      <c r="EVA141" s="18"/>
      <c r="EVB141" s="18"/>
      <c r="EVC141" s="18"/>
      <c r="EVD141" s="18"/>
      <c r="EVE141" s="18"/>
      <c r="EVF141" s="18"/>
      <c r="EVG141" s="18"/>
      <c r="EVH141" s="18"/>
      <c r="EVI141" s="18"/>
      <c r="EVJ141" s="18"/>
      <c r="EVK141" s="18"/>
      <c r="EVL141" s="18"/>
      <c r="EVM141" s="18"/>
      <c r="EVN141" s="18"/>
      <c r="EVO141" s="18"/>
      <c r="EVP141" s="18"/>
      <c r="EVQ141" s="18"/>
      <c r="EVR141" s="18"/>
      <c r="EVS141" s="18"/>
      <c r="EVT141" s="18"/>
      <c r="EVU141" s="18"/>
      <c r="EVV141" s="18"/>
      <c r="EVW141" s="18"/>
      <c r="EVX141" s="18"/>
      <c r="EVY141" s="18"/>
      <c r="EVZ141" s="18"/>
      <c r="EWA141" s="18"/>
      <c r="EWB141" s="18"/>
      <c r="EWC141" s="18"/>
      <c r="EWD141" s="18"/>
      <c r="EWE141" s="18"/>
      <c r="EWF141" s="18"/>
      <c r="EWG141" s="18"/>
      <c r="EWH141" s="18"/>
      <c r="EWI141" s="18"/>
      <c r="EWJ141" s="18"/>
      <c r="EWK141" s="18"/>
      <c r="EWL141" s="18"/>
      <c r="EWM141" s="18"/>
      <c r="EWN141" s="18"/>
      <c r="EWO141" s="18"/>
      <c r="EWP141" s="18"/>
      <c r="EWQ141" s="18"/>
      <c r="EWR141" s="18"/>
      <c r="EWS141" s="18"/>
      <c r="EWT141" s="18"/>
      <c r="EWU141" s="18"/>
      <c r="EWV141" s="18"/>
      <c r="EWW141" s="18"/>
      <c r="EWX141" s="18"/>
      <c r="EWY141" s="18"/>
      <c r="EWZ141" s="18"/>
      <c r="EXA141" s="18"/>
      <c r="EXB141" s="18"/>
      <c r="EXC141" s="18"/>
      <c r="EXD141" s="18"/>
      <c r="EXE141" s="18"/>
      <c r="EXF141" s="18"/>
      <c r="EXG141" s="18"/>
      <c r="EXH141" s="18"/>
      <c r="EXI141" s="18"/>
      <c r="EXJ141" s="18"/>
      <c r="EXK141" s="18"/>
      <c r="EXL141" s="18"/>
      <c r="EXM141" s="18"/>
      <c r="EXN141" s="18"/>
      <c r="EXO141" s="18"/>
      <c r="EXP141" s="18"/>
      <c r="EXQ141" s="18"/>
      <c r="EXR141" s="18"/>
      <c r="EXS141" s="18"/>
      <c r="EXT141" s="18"/>
      <c r="EXU141" s="18"/>
      <c r="EXV141" s="18"/>
      <c r="EXW141" s="18"/>
      <c r="EXX141" s="18"/>
      <c r="EXY141" s="18"/>
      <c r="EXZ141" s="18"/>
      <c r="EYA141" s="18"/>
      <c r="EYB141" s="18"/>
      <c r="EYC141" s="18"/>
      <c r="EYD141" s="18"/>
      <c r="EYE141" s="18"/>
      <c r="EYF141" s="18"/>
      <c r="EYG141" s="18"/>
      <c r="EYH141" s="18"/>
      <c r="EYI141" s="18"/>
      <c r="EYJ141" s="18"/>
      <c r="EYK141" s="18"/>
      <c r="EYL141" s="18"/>
      <c r="EYM141" s="18"/>
      <c r="EYN141" s="18"/>
      <c r="EYO141" s="18"/>
      <c r="EYP141" s="18"/>
      <c r="EYQ141" s="18"/>
      <c r="EYR141" s="18"/>
      <c r="EYS141" s="18"/>
      <c r="EYT141" s="18"/>
      <c r="EYU141" s="18"/>
      <c r="EYV141" s="18"/>
      <c r="EYW141" s="18"/>
      <c r="EYX141" s="18"/>
      <c r="EYY141" s="18"/>
      <c r="EYZ141" s="18"/>
      <c r="EZA141" s="18"/>
      <c r="EZB141" s="18"/>
      <c r="EZC141" s="18"/>
      <c r="EZD141" s="18"/>
      <c r="EZE141" s="18"/>
      <c r="EZF141" s="18"/>
      <c r="EZG141" s="18"/>
      <c r="EZH141" s="18"/>
      <c r="EZI141" s="18"/>
      <c r="EZJ141" s="18"/>
      <c r="EZK141" s="18"/>
      <c r="EZL141" s="18"/>
      <c r="EZM141" s="18"/>
      <c r="EZN141" s="18"/>
      <c r="EZO141" s="18"/>
      <c r="EZP141" s="18"/>
      <c r="EZQ141" s="18"/>
      <c r="EZR141" s="18"/>
      <c r="EZS141" s="18"/>
      <c r="EZT141" s="18"/>
      <c r="EZU141" s="18"/>
      <c r="EZV141" s="18"/>
      <c r="EZW141" s="18"/>
      <c r="EZX141" s="18"/>
      <c r="EZY141" s="18"/>
      <c r="EZZ141" s="18"/>
      <c r="FAA141" s="18"/>
      <c r="FAB141" s="18"/>
      <c r="FAC141" s="18"/>
      <c r="FAD141" s="18"/>
      <c r="FAE141" s="18"/>
      <c r="FAF141" s="18"/>
      <c r="FAG141" s="18"/>
      <c r="FAH141" s="18"/>
      <c r="FAI141" s="18"/>
      <c r="FAJ141" s="18"/>
      <c r="FAK141" s="18"/>
      <c r="FAL141" s="18"/>
      <c r="FAM141" s="18"/>
      <c r="FAN141" s="18"/>
      <c r="FAO141" s="18"/>
      <c r="FAP141" s="18"/>
      <c r="FAQ141" s="18"/>
      <c r="FAR141" s="18"/>
      <c r="FAS141" s="18"/>
      <c r="FAT141" s="18"/>
      <c r="FAU141" s="18"/>
      <c r="FAV141" s="18"/>
      <c r="FAW141" s="18"/>
      <c r="FAX141" s="18"/>
      <c r="FAY141" s="18"/>
      <c r="FAZ141" s="18"/>
      <c r="FBA141" s="18"/>
      <c r="FBB141" s="18"/>
      <c r="FBC141" s="18"/>
      <c r="FBD141" s="18"/>
      <c r="FBE141" s="18"/>
      <c r="FBF141" s="18"/>
      <c r="FBG141" s="18"/>
      <c r="FBH141" s="18"/>
      <c r="FBI141" s="18"/>
      <c r="FBJ141" s="18"/>
      <c r="FBK141" s="18"/>
      <c r="FBL141" s="18"/>
      <c r="FBM141" s="18"/>
      <c r="FBN141" s="18"/>
      <c r="FBO141" s="18"/>
      <c r="FBP141" s="18"/>
      <c r="FBQ141" s="18"/>
      <c r="FBR141" s="18"/>
      <c r="FBS141" s="18"/>
      <c r="FBT141" s="18"/>
      <c r="FBU141" s="18"/>
      <c r="FBV141" s="18"/>
      <c r="FBW141" s="18"/>
      <c r="FBX141" s="18"/>
      <c r="FBY141" s="18"/>
      <c r="FBZ141" s="18"/>
      <c r="FCA141" s="18"/>
      <c r="FCB141" s="18"/>
      <c r="FCC141" s="18"/>
      <c r="FCD141" s="18"/>
      <c r="FCE141" s="18"/>
      <c r="FCF141" s="18"/>
      <c r="FCG141" s="18"/>
      <c r="FCH141" s="18"/>
      <c r="FCI141" s="18"/>
      <c r="FCJ141" s="18"/>
      <c r="FCK141" s="18"/>
      <c r="FCL141" s="18"/>
      <c r="FCM141" s="18"/>
      <c r="FCN141" s="18"/>
      <c r="FCO141" s="18"/>
      <c r="FCP141" s="18"/>
      <c r="FCQ141" s="18"/>
      <c r="FCR141" s="18"/>
      <c r="FCS141" s="18"/>
      <c r="FCT141" s="18"/>
      <c r="FCU141" s="18"/>
      <c r="FCV141" s="18"/>
      <c r="FCW141" s="18"/>
      <c r="FCX141" s="18"/>
      <c r="FCY141" s="18"/>
      <c r="FCZ141" s="18"/>
      <c r="FDA141" s="18"/>
      <c r="FDB141" s="18"/>
      <c r="FDC141" s="18"/>
      <c r="FDD141" s="18"/>
      <c r="FDE141" s="18"/>
      <c r="FDF141" s="18"/>
      <c r="FDG141" s="18"/>
      <c r="FDH141" s="18"/>
      <c r="FDI141" s="18"/>
      <c r="FDJ141" s="18"/>
      <c r="FDK141" s="18"/>
      <c r="FDL141" s="18"/>
      <c r="FDM141" s="18"/>
      <c r="FDN141" s="18"/>
      <c r="FDO141" s="18"/>
      <c r="FDP141" s="18"/>
      <c r="FDQ141" s="18"/>
      <c r="FDR141" s="18"/>
      <c r="FDS141" s="18"/>
      <c r="FDT141" s="18"/>
      <c r="FDU141" s="18"/>
      <c r="FDV141" s="18"/>
      <c r="FDW141" s="18"/>
      <c r="FDX141" s="18"/>
      <c r="FDY141" s="18"/>
      <c r="FDZ141" s="18"/>
      <c r="FEA141" s="18"/>
      <c r="FEB141" s="18"/>
      <c r="FEC141" s="18"/>
      <c r="FED141" s="18"/>
      <c r="FEE141" s="18"/>
      <c r="FEF141" s="18"/>
      <c r="FEG141" s="18"/>
      <c r="FEH141" s="18"/>
      <c r="FEI141" s="18"/>
      <c r="FEJ141" s="18"/>
      <c r="FEK141" s="18"/>
      <c r="FEL141" s="18"/>
      <c r="FEM141" s="18"/>
      <c r="FEN141" s="18"/>
      <c r="FEO141" s="18"/>
      <c r="FEP141" s="18"/>
      <c r="FEQ141" s="18"/>
      <c r="FER141" s="18"/>
      <c r="FES141" s="18"/>
      <c r="FET141" s="18"/>
      <c r="FEU141" s="18"/>
      <c r="FEV141" s="18"/>
      <c r="FEW141" s="18"/>
      <c r="FEX141" s="18"/>
      <c r="FEY141" s="18"/>
      <c r="FEZ141" s="18"/>
      <c r="FFA141" s="18"/>
      <c r="FFB141" s="18"/>
      <c r="FFC141" s="18"/>
      <c r="FFD141" s="18"/>
      <c r="FFE141" s="18"/>
      <c r="FFF141" s="18"/>
      <c r="FFG141" s="18"/>
      <c r="FFH141" s="18"/>
      <c r="FFI141" s="18"/>
      <c r="FFJ141" s="18"/>
      <c r="FFK141" s="18"/>
      <c r="FFL141" s="18"/>
      <c r="FFM141" s="18"/>
      <c r="FFN141" s="18"/>
      <c r="FFO141" s="18"/>
      <c r="FFP141" s="18"/>
      <c r="FFQ141" s="18"/>
      <c r="FFR141" s="18"/>
      <c r="FFS141" s="18"/>
      <c r="FFT141" s="18"/>
      <c r="FFU141" s="18"/>
      <c r="FFV141" s="18"/>
      <c r="FFW141" s="18"/>
      <c r="FFX141" s="18"/>
      <c r="FFY141" s="18"/>
      <c r="FFZ141" s="18"/>
      <c r="FGA141" s="18"/>
      <c r="FGB141" s="18"/>
      <c r="FGC141" s="18"/>
      <c r="FGD141" s="18"/>
      <c r="FGE141" s="18"/>
      <c r="FGF141" s="18"/>
      <c r="FGG141" s="18"/>
      <c r="FGH141" s="18"/>
      <c r="FGI141" s="18"/>
      <c r="FGJ141" s="18"/>
      <c r="FGK141" s="18"/>
      <c r="FGL141" s="18"/>
      <c r="FGM141" s="18"/>
      <c r="FGN141" s="18"/>
      <c r="FGO141" s="18"/>
      <c r="FGP141" s="18"/>
      <c r="FGQ141" s="18"/>
      <c r="FGR141" s="18"/>
      <c r="FGS141" s="18"/>
      <c r="FGT141" s="18"/>
      <c r="FGU141" s="18"/>
      <c r="FGV141" s="18"/>
      <c r="FGW141" s="18"/>
      <c r="FGX141" s="18"/>
      <c r="FGY141" s="18"/>
      <c r="FGZ141" s="18"/>
      <c r="FHA141" s="18"/>
      <c r="FHB141" s="18"/>
      <c r="FHC141" s="18"/>
      <c r="FHD141" s="18"/>
      <c r="FHE141" s="18"/>
      <c r="FHF141" s="18"/>
      <c r="FHG141" s="18"/>
      <c r="FHH141" s="18"/>
      <c r="FHI141" s="18"/>
      <c r="FHJ141" s="18"/>
      <c r="FHK141" s="18"/>
      <c r="FHL141" s="18"/>
      <c r="FHM141" s="18"/>
      <c r="FHN141" s="18"/>
      <c r="FHO141" s="18"/>
      <c r="FHP141" s="18"/>
      <c r="FHQ141" s="18"/>
      <c r="FHR141" s="18"/>
      <c r="FHS141" s="18"/>
      <c r="FHT141" s="18"/>
      <c r="FHU141" s="18"/>
      <c r="FHV141" s="18"/>
      <c r="FHW141" s="18"/>
      <c r="FHX141" s="18"/>
      <c r="FHY141" s="18"/>
      <c r="FHZ141" s="18"/>
      <c r="FIA141" s="18"/>
      <c r="FIB141" s="18"/>
      <c r="FIC141" s="18"/>
      <c r="FID141" s="18"/>
      <c r="FIE141" s="18"/>
      <c r="FIF141" s="18"/>
      <c r="FIG141" s="18"/>
      <c r="FIH141" s="18"/>
      <c r="FII141" s="18"/>
      <c r="FIJ141" s="18"/>
      <c r="FIK141" s="18"/>
      <c r="FIL141" s="18"/>
      <c r="FIM141" s="18"/>
      <c r="FIN141" s="18"/>
      <c r="FIO141" s="18"/>
      <c r="FIP141" s="18"/>
      <c r="FIQ141" s="18"/>
      <c r="FIR141" s="18"/>
      <c r="FIS141" s="18"/>
      <c r="FIT141" s="18"/>
      <c r="FIU141" s="18"/>
      <c r="FIV141" s="18"/>
      <c r="FIW141" s="18"/>
      <c r="FIX141" s="18"/>
      <c r="FIY141" s="18"/>
      <c r="FIZ141" s="18"/>
      <c r="FJA141" s="18"/>
      <c r="FJB141" s="18"/>
      <c r="FJC141" s="18"/>
      <c r="FJD141" s="18"/>
      <c r="FJE141" s="18"/>
      <c r="FJF141" s="18"/>
      <c r="FJG141" s="18"/>
      <c r="FJH141" s="18"/>
      <c r="FJI141" s="18"/>
      <c r="FJJ141" s="18"/>
      <c r="FJK141" s="18"/>
      <c r="FJL141" s="18"/>
      <c r="FJM141" s="18"/>
      <c r="FJN141" s="18"/>
      <c r="FJO141" s="18"/>
      <c r="FJP141" s="18"/>
      <c r="FJQ141" s="18"/>
      <c r="FJR141" s="18"/>
      <c r="FJS141" s="18"/>
      <c r="FJT141" s="18"/>
      <c r="FJU141" s="18"/>
      <c r="FJV141" s="18"/>
      <c r="FJW141" s="18"/>
      <c r="FJX141" s="18"/>
      <c r="FJY141" s="18"/>
      <c r="FJZ141" s="18"/>
      <c r="FKA141" s="18"/>
      <c r="FKB141" s="18"/>
      <c r="FKC141" s="18"/>
      <c r="FKD141" s="18"/>
      <c r="FKE141" s="18"/>
      <c r="FKF141" s="18"/>
      <c r="FKG141" s="18"/>
      <c r="FKH141" s="18"/>
      <c r="FKI141" s="18"/>
      <c r="FKJ141" s="18"/>
      <c r="FKK141" s="18"/>
      <c r="FKL141" s="18"/>
      <c r="FKM141" s="18"/>
      <c r="FKN141" s="18"/>
      <c r="FKO141" s="18"/>
      <c r="FKP141" s="18"/>
      <c r="FKQ141" s="18"/>
      <c r="FKR141" s="18"/>
      <c r="FKS141" s="18"/>
      <c r="FKT141" s="18"/>
      <c r="FKU141" s="18"/>
      <c r="FKV141" s="18"/>
      <c r="FKW141" s="18"/>
      <c r="FKX141" s="18"/>
      <c r="FKY141" s="18"/>
      <c r="FKZ141" s="18"/>
      <c r="FLA141" s="18"/>
      <c r="FLB141" s="18"/>
      <c r="FLC141" s="18"/>
      <c r="FLD141" s="18"/>
      <c r="FLE141" s="18"/>
      <c r="FLF141" s="18"/>
      <c r="FLG141" s="18"/>
      <c r="FLH141" s="18"/>
      <c r="FLI141" s="18"/>
      <c r="FLJ141" s="18"/>
      <c r="FLK141" s="18"/>
      <c r="FLL141" s="18"/>
      <c r="FLM141" s="18"/>
      <c r="FLN141" s="18"/>
      <c r="FLO141" s="18"/>
      <c r="FLP141" s="18"/>
      <c r="FLQ141" s="18"/>
      <c r="FLR141" s="18"/>
      <c r="FLS141" s="18"/>
      <c r="FLT141" s="18"/>
      <c r="FLU141" s="18"/>
      <c r="FLV141" s="18"/>
      <c r="FLW141" s="18"/>
      <c r="FLX141" s="18"/>
      <c r="FLY141" s="18"/>
      <c r="FLZ141" s="18"/>
      <c r="FMA141" s="18"/>
      <c r="FMB141" s="18"/>
      <c r="FMC141" s="18"/>
      <c r="FMD141" s="18"/>
      <c r="FME141" s="18"/>
      <c r="FMF141" s="18"/>
      <c r="FMG141" s="18"/>
      <c r="FMH141" s="18"/>
      <c r="FMI141" s="18"/>
      <c r="FMJ141" s="18"/>
      <c r="FMK141" s="18"/>
      <c r="FML141" s="18"/>
      <c r="FMM141" s="18"/>
      <c r="FMN141" s="18"/>
      <c r="FMO141" s="18"/>
      <c r="FMP141" s="18"/>
      <c r="FMQ141" s="18"/>
      <c r="FMR141" s="18"/>
      <c r="FMS141" s="18"/>
      <c r="FMT141" s="18"/>
      <c r="FMU141" s="18"/>
      <c r="FMV141" s="18"/>
      <c r="FMW141" s="18"/>
      <c r="FMX141" s="18"/>
      <c r="FMY141" s="18"/>
      <c r="FMZ141" s="18"/>
      <c r="FNA141" s="18"/>
      <c r="FNB141" s="18"/>
      <c r="FNC141" s="18"/>
      <c r="FND141" s="18"/>
      <c r="FNE141" s="18"/>
      <c r="FNF141" s="18"/>
      <c r="FNG141" s="18"/>
      <c r="FNH141" s="18"/>
      <c r="FNI141" s="18"/>
      <c r="FNJ141" s="18"/>
      <c r="FNK141" s="18"/>
      <c r="FNL141" s="18"/>
      <c r="FNM141" s="18"/>
      <c r="FNN141" s="18"/>
      <c r="FNO141" s="18"/>
      <c r="FNP141" s="18"/>
      <c r="FNQ141" s="18"/>
      <c r="FNR141" s="18"/>
      <c r="FNS141" s="18"/>
      <c r="FNT141" s="18"/>
      <c r="FNU141" s="18"/>
      <c r="FNV141" s="18"/>
      <c r="FNW141" s="18"/>
      <c r="FNX141" s="18"/>
      <c r="FNY141" s="18"/>
      <c r="FNZ141" s="18"/>
      <c r="FOA141" s="18"/>
      <c r="FOB141" s="18"/>
      <c r="FOC141" s="18"/>
      <c r="FOD141" s="18"/>
      <c r="FOE141" s="18"/>
      <c r="FOF141" s="18"/>
      <c r="FOG141" s="18"/>
      <c r="FOH141" s="18"/>
      <c r="FOI141" s="18"/>
      <c r="FOJ141" s="18"/>
      <c r="FOK141" s="18"/>
      <c r="FOL141" s="18"/>
      <c r="FOM141" s="18"/>
      <c r="FON141" s="18"/>
      <c r="FOO141" s="18"/>
      <c r="FOP141" s="18"/>
      <c r="FOQ141" s="18"/>
      <c r="FOR141" s="18"/>
      <c r="FOS141" s="18"/>
      <c r="FOT141" s="18"/>
      <c r="FOU141" s="18"/>
      <c r="FOV141" s="18"/>
      <c r="FOW141" s="18"/>
      <c r="FOX141" s="18"/>
      <c r="FOY141" s="18"/>
      <c r="FOZ141" s="18"/>
      <c r="FPA141" s="18"/>
      <c r="FPB141" s="18"/>
      <c r="FPC141" s="18"/>
      <c r="FPD141" s="18"/>
      <c r="FPE141" s="18"/>
      <c r="FPF141" s="18"/>
      <c r="FPG141" s="18"/>
      <c r="FPH141" s="18"/>
      <c r="FPI141" s="18"/>
      <c r="FPJ141" s="18"/>
      <c r="FPK141" s="18"/>
      <c r="FPL141" s="18"/>
      <c r="FPM141" s="18"/>
      <c r="FPN141" s="18"/>
      <c r="FPO141" s="18"/>
      <c r="FPP141" s="18"/>
      <c r="FPQ141" s="18"/>
      <c r="FPR141" s="18"/>
      <c r="FPS141" s="18"/>
      <c r="FPT141" s="18"/>
      <c r="FPU141" s="18"/>
      <c r="FPV141" s="18"/>
      <c r="FPW141" s="18"/>
      <c r="FPX141" s="18"/>
      <c r="FPY141" s="18"/>
      <c r="FPZ141" s="18"/>
      <c r="FQA141" s="18"/>
      <c r="FQB141" s="18"/>
      <c r="FQC141" s="18"/>
      <c r="FQD141" s="18"/>
      <c r="FQE141" s="18"/>
      <c r="FQF141" s="18"/>
      <c r="FQG141" s="18"/>
      <c r="FQH141" s="18"/>
      <c r="FQI141" s="18"/>
      <c r="FQJ141" s="18"/>
      <c r="FQK141" s="18"/>
      <c r="FQL141" s="18"/>
      <c r="FQM141" s="18"/>
      <c r="FQN141" s="18"/>
      <c r="FQO141" s="18"/>
      <c r="FQP141" s="18"/>
      <c r="FQQ141" s="18"/>
      <c r="FQR141" s="18"/>
      <c r="FQS141" s="18"/>
      <c r="FQT141" s="18"/>
      <c r="FQU141" s="18"/>
      <c r="FQV141" s="18"/>
      <c r="FQW141" s="18"/>
      <c r="FQX141" s="18"/>
      <c r="FQY141" s="18"/>
      <c r="FQZ141" s="18"/>
      <c r="FRA141" s="18"/>
      <c r="FRB141" s="18"/>
      <c r="FRC141" s="18"/>
      <c r="FRD141" s="18"/>
      <c r="FRE141" s="18"/>
      <c r="FRF141" s="18"/>
      <c r="FRG141" s="18"/>
      <c r="FRH141" s="18"/>
      <c r="FRI141" s="18"/>
      <c r="FRJ141" s="18"/>
      <c r="FRK141" s="18"/>
      <c r="FRL141" s="18"/>
      <c r="FRM141" s="18"/>
      <c r="FRN141" s="18"/>
      <c r="FRO141" s="18"/>
      <c r="FRP141" s="18"/>
      <c r="FRQ141" s="18"/>
      <c r="FRR141" s="18"/>
      <c r="FRS141" s="18"/>
      <c r="FRT141" s="18"/>
      <c r="FRU141" s="18"/>
      <c r="FRV141" s="18"/>
      <c r="FRW141" s="18"/>
      <c r="FRX141" s="18"/>
      <c r="FRY141" s="18"/>
      <c r="FRZ141" s="18"/>
      <c r="FSA141" s="18"/>
      <c r="FSB141" s="18"/>
      <c r="FSC141" s="18"/>
      <c r="FSD141" s="18"/>
      <c r="FSE141" s="18"/>
      <c r="FSF141" s="18"/>
      <c r="FSG141" s="18"/>
      <c r="FSH141" s="18"/>
      <c r="FSI141" s="18"/>
      <c r="FSJ141" s="18"/>
      <c r="FSK141" s="18"/>
      <c r="FSL141" s="18"/>
      <c r="FSM141" s="18"/>
      <c r="FSN141" s="18"/>
      <c r="FSO141" s="18"/>
      <c r="FSP141" s="18"/>
      <c r="FSQ141" s="18"/>
      <c r="FSR141" s="18"/>
      <c r="FSS141" s="18"/>
      <c r="FST141" s="18"/>
      <c r="FSU141" s="18"/>
      <c r="FSV141" s="18"/>
      <c r="FSW141" s="18"/>
      <c r="FSX141" s="18"/>
      <c r="FSY141" s="18"/>
      <c r="FSZ141" s="18"/>
      <c r="FTA141" s="18"/>
      <c r="FTB141" s="18"/>
      <c r="FTC141" s="18"/>
      <c r="FTD141" s="18"/>
      <c r="FTE141" s="18"/>
      <c r="FTF141" s="18"/>
      <c r="FTG141" s="18"/>
      <c r="FTH141" s="18"/>
      <c r="FTI141" s="18"/>
      <c r="FTJ141" s="18"/>
      <c r="FTK141" s="18"/>
      <c r="FTL141" s="18"/>
      <c r="FTM141" s="18"/>
      <c r="FTN141" s="18"/>
      <c r="FTO141" s="18"/>
      <c r="FTP141" s="18"/>
      <c r="FTQ141" s="18"/>
      <c r="FTR141" s="18"/>
      <c r="FTS141" s="18"/>
      <c r="FTT141" s="18"/>
      <c r="FTU141" s="18"/>
      <c r="FTV141" s="18"/>
      <c r="FTW141" s="18"/>
      <c r="FTX141" s="18"/>
      <c r="FTY141" s="18"/>
      <c r="FTZ141" s="18"/>
      <c r="FUA141" s="18"/>
      <c r="FUB141" s="18"/>
      <c r="FUC141" s="18"/>
      <c r="FUD141" s="18"/>
      <c r="FUE141" s="18"/>
      <c r="FUF141" s="18"/>
      <c r="FUG141" s="18"/>
      <c r="FUH141" s="18"/>
      <c r="FUI141" s="18"/>
      <c r="FUJ141" s="18"/>
      <c r="FUK141" s="18"/>
      <c r="FUL141" s="18"/>
      <c r="FUM141" s="18"/>
      <c r="FUN141" s="18"/>
      <c r="FUO141" s="18"/>
      <c r="FUP141" s="18"/>
      <c r="FUQ141" s="18"/>
      <c r="FUR141" s="18"/>
      <c r="FUS141" s="18"/>
      <c r="FUT141" s="18"/>
      <c r="FUU141" s="18"/>
      <c r="FUV141" s="18"/>
      <c r="FUW141" s="18"/>
      <c r="FUX141" s="18"/>
      <c r="FUY141" s="18"/>
      <c r="FUZ141" s="18"/>
      <c r="FVA141" s="18"/>
      <c r="FVB141" s="18"/>
      <c r="FVC141" s="18"/>
      <c r="FVD141" s="18"/>
      <c r="FVE141" s="18"/>
      <c r="FVF141" s="18"/>
      <c r="FVG141" s="18"/>
      <c r="FVH141" s="18"/>
      <c r="FVI141" s="18"/>
      <c r="FVJ141" s="18"/>
      <c r="FVK141" s="18"/>
      <c r="FVL141" s="18"/>
      <c r="FVM141" s="18"/>
      <c r="FVN141" s="18"/>
      <c r="FVO141" s="18"/>
      <c r="FVP141" s="18"/>
      <c r="FVQ141" s="18"/>
      <c r="FVR141" s="18"/>
      <c r="FVS141" s="18"/>
      <c r="FVT141" s="18"/>
      <c r="FVU141" s="18"/>
      <c r="FVV141" s="18"/>
      <c r="FVW141" s="18"/>
      <c r="FVX141" s="18"/>
      <c r="FVY141" s="18"/>
      <c r="FVZ141" s="18"/>
      <c r="FWA141" s="18"/>
      <c r="FWB141" s="18"/>
      <c r="FWC141" s="18"/>
      <c r="FWD141" s="18"/>
      <c r="FWE141" s="18"/>
      <c r="FWF141" s="18"/>
      <c r="FWG141" s="18"/>
      <c r="FWH141" s="18"/>
      <c r="FWI141" s="18"/>
      <c r="FWJ141" s="18"/>
      <c r="FWK141" s="18"/>
      <c r="FWL141" s="18"/>
      <c r="FWM141" s="18"/>
      <c r="FWN141" s="18"/>
      <c r="FWO141" s="18"/>
      <c r="FWP141" s="18"/>
      <c r="FWQ141" s="18"/>
      <c r="FWR141" s="18"/>
      <c r="FWS141" s="18"/>
      <c r="FWT141" s="18"/>
      <c r="FWU141" s="18"/>
      <c r="FWV141" s="18"/>
      <c r="FWW141" s="18"/>
      <c r="FWX141" s="18"/>
      <c r="FWY141" s="18"/>
      <c r="FWZ141" s="18"/>
      <c r="FXA141" s="18"/>
      <c r="FXB141" s="18"/>
      <c r="FXC141" s="18"/>
      <c r="FXD141" s="18"/>
      <c r="FXE141" s="18"/>
      <c r="FXF141" s="18"/>
      <c r="FXG141" s="18"/>
      <c r="FXH141" s="18"/>
      <c r="FXI141" s="18"/>
      <c r="FXJ141" s="18"/>
      <c r="FXK141" s="18"/>
      <c r="FXL141" s="18"/>
      <c r="FXM141" s="18"/>
      <c r="FXN141" s="18"/>
      <c r="FXO141" s="18"/>
      <c r="FXP141" s="18"/>
      <c r="FXQ141" s="18"/>
      <c r="FXR141" s="18"/>
      <c r="FXS141" s="18"/>
      <c r="FXT141" s="18"/>
      <c r="FXU141" s="18"/>
      <c r="FXV141" s="18"/>
      <c r="FXW141" s="18"/>
      <c r="FXX141" s="18"/>
      <c r="FXY141" s="18"/>
      <c r="FXZ141" s="18"/>
      <c r="FYA141" s="18"/>
      <c r="FYB141" s="18"/>
      <c r="FYC141" s="18"/>
      <c r="FYD141" s="18"/>
      <c r="FYE141" s="18"/>
      <c r="FYF141" s="18"/>
      <c r="FYG141" s="18"/>
      <c r="FYH141" s="18"/>
      <c r="FYI141" s="18"/>
      <c r="FYJ141" s="18"/>
      <c r="FYK141" s="18"/>
      <c r="FYL141" s="18"/>
      <c r="FYM141" s="18"/>
      <c r="FYN141" s="18"/>
      <c r="FYO141" s="18"/>
      <c r="FYP141" s="18"/>
      <c r="FYQ141" s="18"/>
      <c r="FYR141" s="18"/>
      <c r="FYS141" s="18"/>
      <c r="FYT141" s="18"/>
      <c r="FYU141" s="18"/>
      <c r="FYV141" s="18"/>
      <c r="FYW141" s="18"/>
      <c r="FYX141" s="18"/>
      <c r="FYY141" s="18"/>
      <c r="FYZ141" s="18"/>
      <c r="FZA141" s="18"/>
      <c r="FZB141" s="18"/>
      <c r="FZC141" s="18"/>
      <c r="FZD141" s="18"/>
      <c r="FZE141" s="18"/>
      <c r="FZF141" s="18"/>
      <c r="FZG141" s="18"/>
      <c r="FZH141" s="18"/>
      <c r="FZI141" s="18"/>
      <c r="FZJ141" s="18"/>
      <c r="FZK141" s="18"/>
      <c r="FZL141" s="18"/>
      <c r="FZM141" s="18"/>
      <c r="FZN141" s="18"/>
      <c r="FZO141" s="18"/>
      <c r="FZP141" s="18"/>
      <c r="FZQ141" s="18"/>
      <c r="FZR141" s="18"/>
      <c r="FZS141" s="18"/>
      <c r="FZT141" s="18"/>
      <c r="FZU141" s="18"/>
      <c r="FZV141" s="18"/>
      <c r="FZW141" s="18"/>
      <c r="FZX141" s="18"/>
      <c r="FZY141" s="18"/>
      <c r="FZZ141" s="18"/>
      <c r="GAA141" s="18"/>
      <c r="GAB141" s="18"/>
      <c r="GAC141" s="18"/>
      <c r="GAD141" s="18"/>
      <c r="GAE141" s="18"/>
      <c r="GAF141" s="18"/>
      <c r="GAG141" s="18"/>
      <c r="GAH141" s="18"/>
      <c r="GAI141" s="18"/>
      <c r="GAJ141" s="18"/>
      <c r="GAK141" s="18"/>
      <c r="GAL141" s="18"/>
      <c r="GAM141" s="18"/>
      <c r="GAN141" s="18"/>
      <c r="GAO141" s="18"/>
      <c r="GAP141" s="18"/>
      <c r="GAQ141" s="18"/>
      <c r="GAR141" s="18"/>
      <c r="GAS141" s="18"/>
      <c r="GAT141" s="18"/>
      <c r="GAU141" s="18"/>
      <c r="GAV141" s="18"/>
      <c r="GAW141" s="18"/>
      <c r="GAX141" s="18"/>
      <c r="GAY141" s="18"/>
      <c r="GAZ141" s="18"/>
      <c r="GBA141" s="18"/>
      <c r="GBB141" s="18"/>
      <c r="GBC141" s="18"/>
      <c r="GBD141" s="18"/>
      <c r="GBE141" s="18"/>
      <c r="GBF141" s="18"/>
      <c r="GBG141" s="18"/>
      <c r="GBH141" s="18"/>
      <c r="GBI141" s="18"/>
      <c r="GBJ141" s="18"/>
      <c r="GBK141" s="18"/>
      <c r="GBL141" s="18"/>
      <c r="GBM141" s="18"/>
      <c r="GBN141" s="18"/>
      <c r="GBO141" s="18"/>
      <c r="GBP141" s="18"/>
      <c r="GBQ141" s="18"/>
      <c r="GBR141" s="18"/>
      <c r="GBS141" s="18"/>
      <c r="GBT141" s="18"/>
      <c r="GBU141" s="18"/>
      <c r="GBV141" s="18"/>
      <c r="GBW141" s="18"/>
      <c r="GBX141" s="18"/>
      <c r="GBY141" s="18"/>
      <c r="GBZ141" s="18"/>
      <c r="GCA141" s="18"/>
      <c r="GCB141" s="18"/>
      <c r="GCC141" s="18"/>
      <c r="GCD141" s="18"/>
      <c r="GCE141" s="18"/>
      <c r="GCF141" s="18"/>
      <c r="GCG141" s="18"/>
      <c r="GCH141" s="18"/>
      <c r="GCI141" s="18"/>
      <c r="GCJ141" s="18"/>
      <c r="GCK141" s="18"/>
      <c r="GCL141" s="18"/>
      <c r="GCM141" s="18"/>
      <c r="GCN141" s="18"/>
      <c r="GCO141" s="18"/>
      <c r="GCP141" s="18"/>
      <c r="GCQ141" s="18"/>
      <c r="GCR141" s="18"/>
      <c r="GCS141" s="18"/>
      <c r="GCT141" s="18"/>
      <c r="GCU141" s="18"/>
      <c r="GCV141" s="18"/>
      <c r="GCW141" s="18"/>
      <c r="GCX141" s="18"/>
      <c r="GCY141" s="18"/>
      <c r="GCZ141" s="18"/>
      <c r="GDA141" s="18"/>
      <c r="GDB141" s="18"/>
      <c r="GDC141" s="18"/>
      <c r="GDD141" s="18"/>
      <c r="GDE141" s="18"/>
      <c r="GDF141" s="18"/>
      <c r="GDG141" s="18"/>
      <c r="GDH141" s="18"/>
      <c r="GDI141" s="18"/>
      <c r="GDJ141" s="18"/>
      <c r="GDK141" s="18"/>
      <c r="GDL141" s="18"/>
      <c r="GDM141" s="18"/>
      <c r="GDN141" s="18"/>
      <c r="GDO141" s="18"/>
      <c r="GDP141" s="18"/>
      <c r="GDQ141" s="18"/>
      <c r="GDR141" s="18"/>
      <c r="GDS141" s="18"/>
      <c r="GDT141" s="18"/>
      <c r="GDU141" s="18"/>
      <c r="GDV141" s="18"/>
      <c r="GDW141" s="18"/>
      <c r="GDX141" s="18"/>
      <c r="GDY141" s="18"/>
      <c r="GDZ141" s="18"/>
      <c r="GEA141" s="18"/>
      <c r="GEB141" s="18"/>
      <c r="GEC141" s="18"/>
      <c r="GED141" s="18"/>
      <c r="GEE141" s="18"/>
      <c r="GEF141" s="18"/>
      <c r="GEG141" s="18"/>
      <c r="GEH141" s="18"/>
      <c r="GEI141" s="18"/>
      <c r="GEJ141" s="18"/>
      <c r="GEK141" s="18"/>
      <c r="GEL141" s="18"/>
      <c r="GEM141" s="18"/>
      <c r="GEN141" s="18"/>
      <c r="GEO141" s="18"/>
      <c r="GEP141" s="18"/>
      <c r="GEQ141" s="18"/>
      <c r="GER141" s="18"/>
      <c r="GES141" s="18"/>
      <c r="GET141" s="18"/>
      <c r="GEU141" s="18"/>
      <c r="GEV141" s="18"/>
      <c r="GEW141" s="18"/>
      <c r="GEX141" s="18"/>
      <c r="GEY141" s="18"/>
      <c r="GEZ141" s="18"/>
      <c r="GFA141" s="18"/>
      <c r="GFB141" s="18"/>
      <c r="GFC141" s="18"/>
      <c r="GFD141" s="18"/>
      <c r="GFE141" s="18"/>
      <c r="GFF141" s="18"/>
      <c r="GFG141" s="18"/>
      <c r="GFH141" s="18"/>
      <c r="GFI141" s="18"/>
      <c r="GFJ141" s="18"/>
      <c r="GFK141" s="18"/>
      <c r="GFL141" s="18"/>
      <c r="GFM141" s="18"/>
      <c r="GFN141" s="18"/>
      <c r="GFO141" s="18"/>
      <c r="GFP141" s="18"/>
      <c r="GFQ141" s="18"/>
      <c r="GFR141" s="18"/>
      <c r="GFS141" s="18"/>
      <c r="GFT141" s="18"/>
      <c r="GFU141" s="18"/>
      <c r="GFV141" s="18"/>
      <c r="GFW141" s="18"/>
      <c r="GFX141" s="18"/>
      <c r="GFY141" s="18"/>
      <c r="GFZ141" s="18"/>
      <c r="GGA141" s="18"/>
      <c r="GGB141" s="18"/>
      <c r="GGC141" s="18"/>
      <c r="GGD141" s="18"/>
      <c r="GGE141" s="18"/>
      <c r="GGF141" s="18"/>
      <c r="GGG141" s="18"/>
      <c r="GGH141" s="18"/>
      <c r="GGI141" s="18"/>
      <c r="GGJ141" s="18"/>
      <c r="GGK141" s="18"/>
      <c r="GGL141" s="18"/>
      <c r="GGM141" s="18"/>
      <c r="GGN141" s="18"/>
      <c r="GGO141" s="18"/>
      <c r="GGP141" s="18"/>
      <c r="GGQ141" s="18"/>
      <c r="GGR141" s="18"/>
      <c r="GGS141" s="18"/>
      <c r="GGT141" s="18"/>
      <c r="GGU141" s="18"/>
      <c r="GGV141" s="18"/>
      <c r="GGW141" s="18"/>
      <c r="GGX141" s="18"/>
      <c r="GGY141" s="18"/>
      <c r="GGZ141" s="18"/>
      <c r="GHA141" s="18"/>
      <c r="GHB141" s="18"/>
      <c r="GHC141" s="18"/>
      <c r="GHD141" s="18"/>
      <c r="GHE141" s="18"/>
      <c r="GHF141" s="18"/>
      <c r="GHG141" s="18"/>
      <c r="GHH141" s="18"/>
      <c r="GHI141" s="18"/>
      <c r="GHJ141" s="18"/>
      <c r="GHK141" s="18"/>
      <c r="GHL141" s="18"/>
      <c r="GHM141" s="18"/>
      <c r="GHN141" s="18"/>
      <c r="GHO141" s="18"/>
      <c r="GHP141" s="18"/>
      <c r="GHQ141" s="18"/>
      <c r="GHR141" s="18"/>
      <c r="GHS141" s="18"/>
      <c r="GHT141" s="18"/>
      <c r="GHU141" s="18"/>
      <c r="GHV141" s="18"/>
      <c r="GHW141" s="18"/>
      <c r="GHX141" s="18"/>
      <c r="GHY141" s="18"/>
      <c r="GHZ141" s="18"/>
      <c r="GIA141" s="18"/>
      <c r="GIB141" s="18"/>
      <c r="GIC141" s="18"/>
      <c r="GID141" s="18"/>
      <c r="GIE141" s="18"/>
      <c r="GIF141" s="18"/>
      <c r="GIG141" s="18"/>
      <c r="GIH141" s="18"/>
      <c r="GII141" s="18"/>
      <c r="GIJ141" s="18"/>
      <c r="GIK141" s="18"/>
      <c r="GIL141" s="18"/>
      <c r="GIM141" s="18"/>
      <c r="GIN141" s="18"/>
      <c r="GIO141" s="18"/>
      <c r="GIP141" s="18"/>
      <c r="GIQ141" s="18"/>
      <c r="GIR141" s="18"/>
      <c r="GIS141" s="18"/>
      <c r="GIT141" s="18"/>
      <c r="GIU141" s="18"/>
      <c r="GIV141" s="18"/>
      <c r="GIW141" s="18"/>
      <c r="GIX141" s="18"/>
      <c r="GIY141" s="18"/>
      <c r="GIZ141" s="18"/>
      <c r="GJA141" s="18"/>
      <c r="GJB141" s="18"/>
      <c r="GJC141" s="18"/>
      <c r="GJD141" s="18"/>
      <c r="GJE141" s="18"/>
      <c r="GJF141" s="18"/>
      <c r="GJG141" s="18"/>
      <c r="GJH141" s="18"/>
      <c r="GJI141" s="18"/>
      <c r="GJJ141" s="18"/>
      <c r="GJK141" s="18"/>
      <c r="GJL141" s="18"/>
      <c r="GJM141" s="18"/>
      <c r="GJN141" s="18"/>
      <c r="GJO141" s="18"/>
      <c r="GJP141" s="18"/>
      <c r="GJQ141" s="18"/>
      <c r="GJR141" s="18"/>
      <c r="GJS141" s="18"/>
      <c r="GJT141" s="18"/>
      <c r="GJU141" s="18"/>
      <c r="GJV141" s="18"/>
      <c r="GJW141" s="18"/>
      <c r="GJX141" s="18"/>
      <c r="GJY141" s="18"/>
      <c r="GJZ141" s="18"/>
      <c r="GKA141" s="18"/>
      <c r="GKB141" s="18"/>
      <c r="GKC141" s="18"/>
      <c r="GKD141" s="18"/>
      <c r="GKE141" s="18"/>
      <c r="GKF141" s="18"/>
      <c r="GKG141" s="18"/>
      <c r="GKH141" s="18"/>
      <c r="GKI141" s="18"/>
      <c r="GKJ141" s="18"/>
      <c r="GKK141" s="18"/>
      <c r="GKL141" s="18"/>
      <c r="GKM141" s="18"/>
      <c r="GKN141" s="18"/>
      <c r="GKO141" s="18"/>
      <c r="GKP141" s="18"/>
      <c r="GKQ141" s="18"/>
      <c r="GKR141" s="18"/>
      <c r="GKS141" s="18"/>
      <c r="GKT141" s="18"/>
      <c r="GKU141" s="18"/>
      <c r="GKV141" s="18"/>
      <c r="GKW141" s="18"/>
      <c r="GKX141" s="18"/>
      <c r="GKY141" s="18"/>
      <c r="GKZ141" s="18"/>
      <c r="GLA141" s="18"/>
      <c r="GLB141" s="18"/>
      <c r="GLC141" s="18"/>
      <c r="GLD141" s="18"/>
      <c r="GLE141" s="18"/>
      <c r="GLF141" s="18"/>
      <c r="GLG141" s="18"/>
      <c r="GLH141" s="18"/>
      <c r="GLI141" s="18"/>
      <c r="GLJ141" s="18"/>
      <c r="GLK141" s="18"/>
      <c r="GLL141" s="18"/>
      <c r="GLM141" s="18"/>
      <c r="GLN141" s="18"/>
      <c r="GLO141" s="18"/>
      <c r="GLP141" s="18"/>
      <c r="GLQ141" s="18"/>
      <c r="GLR141" s="18"/>
      <c r="GLS141" s="18"/>
      <c r="GLT141" s="18"/>
      <c r="GLU141" s="18"/>
      <c r="GLV141" s="18"/>
      <c r="GLW141" s="18"/>
      <c r="GLX141" s="18"/>
      <c r="GLY141" s="18"/>
      <c r="GLZ141" s="18"/>
      <c r="GMA141" s="18"/>
      <c r="GMB141" s="18"/>
      <c r="GMC141" s="18"/>
      <c r="GMD141" s="18"/>
      <c r="GME141" s="18"/>
      <c r="GMF141" s="18"/>
      <c r="GMG141" s="18"/>
      <c r="GMH141" s="18"/>
      <c r="GMI141" s="18"/>
      <c r="GMJ141" s="18"/>
      <c r="GMK141" s="18"/>
      <c r="GML141" s="18"/>
      <c r="GMM141" s="18"/>
      <c r="GMN141" s="18"/>
      <c r="GMO141" s="18"/>
      <c r="GMP141" s="18"/>
      <c r="GMQ141" s="18"/>
      <c r="GMR141" s="18"/>
      <c r="GMS141" s="18"/>
      <c r="GMT141" s="18"/>
      <c r="GMU141" s="18"/>
      <c r="GMV141" s="18"/>
      <c r="GMW141" s="18"/>
      <c r="GMX141" s="18"/>
      <c r="GMY141" s="18"/>
      <c r="GMZ141" s="18"/>
      <c r="GNA141" s="18"/>
      <c r="GNB141" s="18"/>
      <c r="GNC141" s="18"/>
      <c r="GND141" s="18"/>
      <c r="GNE141" s="18"/>
      <c r="GNF141" s="18"/>
      <c r="GNG141" s="18"/>
      <c r="GNH141" s="18"/>
      <c r="GNI141" s="18"/>
      <c r="GNJ141" s="18"/>
      <c r="GNK141" s="18"/>
      <c r="GNL141" s="18"/>
      <c r="GNM141" s="18"/>
      <c r="GNN141" s="18"/>
      <c r="GNO141" s="18"/>
      <c r="GNP141" s="18"/>
      <c r="GNQ141" s="18"/>
      <c r="GNR141" s="18"/>
      <c r="GNS141" s="18"/>
      <c r="GNT141" s="18"/>
      <c r="GNU141" s="18"/>
      <c r="GNV141" s="18"/>
      <c r="GNW141" s="18"/>
      <c r="GNX141" s="18"/>
      <c r="GNY141" s="18"/>
      <c r="GNZ141" s="18"/>
      <c r="GOA141" s="18"/>
      <c r="GOB141" s="18"/>
      <c r="GOC141" s="18"/>
      <c r="GOD141" s="18"/>
      <c r="GOE141" s="18"/>
      <c r="GOF141" s="18"/>
      <c r="GOG141" s="18"/>
      <c r="GOH141" s="18"/>
      <c r="GOI141" s="18"/>
      <c r="GOJ141" s="18"/>
      <c r="GOK141" s="18"/>
      <c r="GOL141" s="18"/>
      <c r="GOM141" s="18"/>
      <c r="GON141" s="18"/>
      <c r="GOO141" s="18"/>
      <c r="GOP141" s="18"/>
      <c r="GOQ141" s="18"/>
      <c r="GOR141" s="18"/>
      <c r="GOS141" s="18"/>
      <c r="GOT141" s="18"/>
      <c r="GOU141" s="18"/>
      <c r="GOV141" s="18"/>
      <c r="GOW141" s="18"/>
      <c r="GOX141" s="18"/>
      <c r="GOY141" s="18"/>
      <c r="GOZ141" s="18"/>
      <c r="GPA141" s="18"/>
      <c r="GPB141" s="18"/>
      <c r="GPC141" s="18"/>
      <c r="GPD141" s="18"/>
      <c r="GPE141" s="18"/>
      <c r="GPF141" s="18"/>
      <c r="GPG141" s="18"/>
      <c r="GPH141" s="18"/>
      <c r="GPI141" s="18"/>
      <c r="GPJ141" s="18"/>
      <c r="GPK141" s="18"/>
      <c r="GPL141" s="18"/>
      <c r="GPM141" s="18"/>
      <c r="GPN141" s="18"/>
      <c r="GPO141" s="18"/>
      <c r="GPP141" s="18"/>
      <c r="GPQ141" s="18"/>
      <c r="GPR141" s="18"/>
      <c r="GPS141" s="18"/>
      <c r="GPT141" s="18"/>
      <c r="GPU141" s="18"/>
      <c r="GPV141" s="18"/>
      <c r="GPW141" s="18"/>
      <c r="GPX141" s="18"/>
      <c r="GPY141" s="18"/>
      <c r="GPZ141" s="18"/>
      <c r="GQA141" s="18"/>
      <c r="GQB141" s="18"/>
      <c r="GQC141" s="18"/>
      <c r="GQD141" s="18"/>
      <c r="GQE141" s="18"/>
      <c r="GQF141" s="18"/>
      <c r="GQG141" s="18"/>
      <c r="GQH141" s="18"/>
      <c r="GQI141" s="18"/>
      <c r="GQJ141" s="18"/>
      <c r="GQK141" s="18"/>
      <c r="GQL141" s="18"/>
      <c r="GQM141" s="18"/>
      <c r="GQN141" s="18"/>
      <c r="GQO141" s="18"/>
      <c r="GQP141" s="18"/>
      <c r="GQQ141" s="18"/>
      <c r="GQR141" s="18"/>
      <c r="GQS141" s="18"/>
      <c r="GQT141" s="18"/>
      <c r="GQU141" s="18"/>
      <c r="GQV141" s="18"/>
      <c r="GQW141" s="18"/>
      <c r="GQX141" s="18"/>
      <c r="GQY141" s="18"/>
      <c r="GQZ141" s="18"/>
      <c r="GRA141" s="18"/>
      <c r="GRB141" s="18"/>
      <c r="GRC141" s="18"/>
      <c r="GRD141" s="18"/>
      <c r="GRE141" s="18"/>
      <c r="GRF141" s="18"/>
      <c r="GRG141" s="18"/>
      <c r="GRH141" s="18"/>
      <c r="GRI141" s="18"/>
      <c r="GRJ141" s="18"/>
      <c r="GRK141" s="18"/>
      <c r="GRL141" s="18"/>
      <c r="GRM141" s="18"/>
      <c r="GRN141" s="18"/>
      <c r="GRO141" s="18"/>
      <c r="GRP141" s="18"/>
      <c r="GRQ141" s="18"/>
      <c r="GRR141" s="18"/>
      <c r="GRS141" s="18"/>
      <c r="GRT141" s="18"/>
      <c r="GRU141" s="18"/>
      <c r="GRV141" s="18"/>
      <c r="GRW141" s="18"/>
      <c r="GRX141" s="18"/>
      <c r="GRY141" s="18"/>
      <c r="GRZ141" s="18"/>
      <c r="GSA141" s="18"/>
      <c r="GSB141" s="18"/>
      <c r="GSC141" s="18"/>
      <c r="GSD141" s="18"/>
      <c r="GSE141" s="18"/>
      <c r="GSF141" s="18"/>
      <c r="GSG141" s="18"/>
      <c r="GSH141" s="18"/>
      <c r="GSI141" s="18"/>
      <c r="GSJ141" s="18"/>
      <c r="GSK141" s="18"/>
      <c r="GSL141" s="18"/>
      <c r="GSM141" s="18"/>
      <c r="GSN141" s="18"/>
      <c r="GSO141" s="18"/>
      <c r="GSP141" s="18"/>
      <c r="GSQ141" s="18"/>
      <c r="GSR141" s="18"/>
      <c r="GSS141" s="18"/>
      <c r="GST141" s="18"/>
      <c r="GSU141" s="18"/>
      <c r="GSV141" s="18"/>
      <c r="GSW141" s="18"/>
      <c r="GSX141" s="18"/>
      <c r="GSY141" s="18"/>
      <c r="GSZ141" s="18"/>
      <c r="GTA141" s="18"/>
      <c r="GTB141" s="18"/>
      <c r="GTC141" s="18"/>
      <c r="GTD141" s="18"/>
      <c r="GTE141" s="18"/>
      <c r="GTF141" s="18"/>
      <c r="GTG141" s="18"/>
      <c r="GTH141" s="18"/>
      <c r="GTI141" s="18"/>
      <c r="GTJ141" s="18"/>
      <c r="GTK141" s="18"/>
      <c r="GTL141" s="18"/>
      <c r="GTM141" s="18"/>
      <c r="GTN141" s="18"/>
      <c r="GTO141" s="18"/>
      <c r="GTP141" s="18"/>
      <c r="GTQ141" s="18"/>
      <c r="GTR141" s="18"/>
      <c r="GTS141" s="18"/>
      <c r="GTT141" s="18"/>
      <c r="GTU141" s="18"/>
      <c r="GTV141" s="18"/>
      <c r="GTW141" s="18"/>
      <c r="GTX141" s="18"/>
      <c r="GTY141" s="18"/>
      <c r="GTZ141" s="18"/>
      <c r="GUA141" s="18"/>
      <c r="GUB141" s="18"/>
      <c r="GUC141" s="18"/>
      <c r="GUD141" s="18"/>
      <c r="GUE141" s="18"/>
      <c r="GUF141" s="18"/>
      <c r="GUG141" s="18"/>
      <c r="GUH141" s="18"/>
      <c r="GUI141" s="18"/>
      <c r="GUJ141" s="18"/>
      <c r="GUK141" s="18"/>
      <c r="GUL141" s="18"/>
      <c r="GUM141" s="18"/>
      <c r="GUN141" s="18"/>
      <c r="GUO141" s="18"/>
      <c r="GUP141" s="18"/>
      <c r="GUQ141" s="18"/>
      <c r="GUR141" s="18"/>
      <c r="GUS141" s="18"/>
      <c r="GUT141" s="18"/>
      <c r="GUU141" s="18"/>
      <c r="GUV141" s="18"/>
      <c r="GUW141" s="18"/>
      <c r="GUX141" s="18"/>
      <c r="GUY141" s="18"/>
      <c r="GUZ141" s="18"/>
      <c r="GVA141" s="18"/>
      <c r="GVB141" s="18"/>
      <c r="GVC141" s="18"/>
      <c r="GVD141" s="18"/>
      <c r="GVE141" s="18"/>
      <c r="GVF141" s="18"/>
      <c r="GVG141" s="18"/>
      <c r="GVH141" s="18"/>
      <c r="GVI141" s="18"/>
      <c r="GVJ141" s="18"/>
      <c r="GVK141" s="18"/>
      <c r="GVL141" s="18"/>
      <c r="GVM141" s="18"/>
      <c r="GVN141" s="18"/>
      <c r="GVO141" s="18"/>
      <c r="GVP141" s="18"/>
      <c r="GVQ141" s="18"/>
      <c r="GVR141" s="18"/>
      <c r="GVS141" s="18"/>
      <c r="GVT141" s="18"/>
      <c r="GVU141" s="18"/>
      <c r="GVV141" s="18"/>
      <c r="GVW141" s="18"/>
      <c r="GVX141" s="18"/>
      <c r="GVY141" s="18"/>
      <c r="GVZ141" s="18"/>
      <c r="GWA141" s="18"/>
      <c r="GWB141" s="18"/>
      <c r="GWC141" s="18"/>
      <c r="GWD141" s="18"/>
      <c r="GWE141" s="18"/>
      <c r="GWF141" s="18"/>
      <c r="GWG141" s="18"/>
      <c r="GWH141" s="18"/>
      <c r="GWI141" s="18"/>
      <c r="GWJ141" s="18"/>
      <c r="GWK141" s="18"/>
      <c r="GWL141" s="18"/>
      <c r="GWM141" s="18"/>
      <c r="GWN141" s="18"/>
      <c r="GWO141" s="18"/>
      <c r="GWP141" s="18"/>
      <c r="GWQ141" s="18"/>
      <c r="GWR141" s="18"/>
      <c r="GWS141" s="18"/>
      <c r="GWT141" s="18"/>
      <c r="GWU141" s="18"/>
      <c r="GWV141" s="18"/>
      <c r="GWW141" s="18"/>
      <c r="GWX141" s="18"/>
      <c r="GWY141" s="18"/>
      <c r="GWZ141" s="18"/>
      <c r="GXA141" s="18"/>
      <c r="GXB141" s="18"/>
      <c r="GXC141" s="18"/>
      <c r="GXD141" s="18"/>
      <c r="GXE141" s="18"/>
      <c r="GXF141" s="18"/>
      <c r="GXG141" s="18"/>
      <c r="GXH141" s="18"/>
      <c r="GXI141" s="18"/>
      <c r="GXJ141" s="18"/>
      <c r="GXK141" s="18"/>
      <c r="GXL141" s="18"/>
      <c r="GXM141" s="18"/>
      <c r="GXN141" s="18"/>
      <c r="GXO141" s="18"/>
      <c r="GXP141" s="18"/>
      <c r="GXQ141" s="18"/>
      <c r="GXR141" s="18"/>
      <c r="GXS141" s="18"/>
      <c r="GXT141" s="18"/>
      <c r="GXU141" s="18"/>
      <c r="GXV141" s="18"/>
      <c r="GXW141" s="18"/>
      <c r="GXX141" s="18"/>
      <c r="GXY141" s="18"/>
      <c r="GXZ141" s="18"/>
      <c r="GYA141" s="18"/>
      <c r="GYB141" s="18"/>
      <c r="GYC141" s="18"/>
      <c r="GYD141" s="18"/>
      <c r="GYE141" s="18"/>
      <c r="GYF141" s="18"/>
      <c r="GYG141" s="18"/>
      <c r="GYH141" s="18"/>
      <c r="GYI141" s="18"/>
      <c r="GYJ141" s="18"/>
      <c r="GYK141" s="18"/>
      <c r="GYL141" s="18"/>
      <c r="GYM141" s="18"/>
      <c r="GYN141" s="18"/>
      <c r="GYO141" s="18"/>
      <c r="GYP141" s="18"/>
      <c r="GYQ141" s="18"/>
      <c r="GYR141" s="18"/>
      <c r="GYS141" s="18"/>
      <c r="GYT141" s="18"/>
      <c r="GYU141" s="18"/>
      <c r="GYV141" s="18"/>
      <c r="GYW141" s="18"/>
      <c r="GYX141" s="18"/>
      <c r="GYY141" s="18"/>
      <c r="GYZ141" s="18"/>
      <c r="GZA141" s="18"/>
      <c r="GZB141" s="18"/>
      <c r="GZC141" s="18"/>
      <c r="GZD141" s="18"/>
      <c r="GZE141" s="18"/>
      <c r="GZF141" s="18"/>
      <c r="GZG141" s="18"/>
      <c r="GZH141" s="18"/>
      <c r="GZI141" s="18"/>
      <c r="GZJ141" s="18"/>
      <c r="GZK141" s="18"/>
      <c r="GZL141" s="18"/>
      <c r="GZM141" s="18"/>
      <c r="GZN141" s="18"/>
      <c r="GZO141" s="18"/>
      <c r="GZP141" s="18"/>
      <c r="GZQ141" s="18"/>
      <c r="GZR141" s="18"/>
      <c r="GZS141" s="18"/>
      <c r="GZT141" s="18"/>
      <c r="GZU141" s="18"/>
      <c r="GZV141" s="18"/>
      <c r="GZW141" s="18"/>
      <c r="GZX141" s="18"/>
      <c r="GZY141" s="18"/>
      <c r="GZZ141" s="18"/>
      <c r="HAA141" s="18"/>
      <c r="HAB141" s="18"/>
      <c r="HAC141" s="18"/>
      <c r="HAD141" s="18"/>
      <c r="HAE141" s="18"/>
      <c r="HAF141" s="18"/>
      <c r="HAG141" s="18"/>
      <c r="HAH141" s="18"/>
      <c r="HAI141" s="18"/>
      <c r="HAJ141" s="18"/>
      <c r="HAK141" s="18"/>
      <c r="HAL141" s="18"/>
      <c r="HAM141" s="18"/>
      <c r="HAN141" s="18"/>
      <c r="HAO141" s="18"/>
      <c r="HAP141" s="18"/>
      <c r="HAQ141" s="18"/>
      <c r="HAR141" s="18"/>
      <c r="HAS141" s="18"/>
      <c r="HAT141" s="18"/>
      <c r="HAU141" s="18"/>
      <c r="HAV141" s="18"/>
      <c r="HAW141" s="18"/>
      <c r="HAX141" s="18"/>
      <c r="HAY141" s="18"/>
      <c r="HAZ141" s="18"/>
      <c r="HBA141" s="18"/>
      <c r="HBB141" s="18"/>
      <c r="HBC141" s="18"/>
      <c r="HBD141" s="18"/>
      <c r="HBE141" s="18"/>
      <c r="HBF141" s="18"/>
      <c r="HBG141" s="18"/>
      <c r="HBH141" s="18"/>
      <c r="HBI141" s="18"/>
      <c r="HBJ141" s="18"/>
      <c r="HBK141" s="18"/>
      <c r="HBL141" s="18"/>
      <c r="HBM141" s="18"/>
      <c r="HBN141" s="18"/>
      <c r="HBO141" s="18"/>
      <c r="HBP141" s="18"/>
      <c r="HBQ141" s="18"/>
      <c r="HBR141" s="18"/>
      <c r="HBS141" s="18"/>
      <c r="HBT141" s="18"/>
      <c r="HBU141" s="18"/>
      <c r="HBV141" s="18"/>
      <c r="HBW141" s="18"/>
      <c r="HBX141" s="18"/>
      <c r="HBY141" s="18"/>
      <c r="HBZ141" s="18"/>
      <c r="HCA141" s="18"/>
      <c r="HCB141" s="18"/>
      <c r="HCC141" s="18"/>
      <c r="HCD141" s="18"/>
      <c r="HCE141" s="18"/>
      <c r="HCF141" s="18"/>
      <c r="HCG141" s="18"/>
      <c r="HCH141" s="18"/>
      <c r="HCI141" s="18"/>
      <c r="HCJ141" s="18"/>
      <c r="HCK141" s="18"/>
      <c r="HCL141" s="18"/>
      <c r="HCM141" s="18"/>
      <c r="HCN141" s="18"/>
      <c r="HCO141" s="18"/>
      <c r="HCP141" s="18"/>
      <c r="HCQ141" s="18"/>
      <c r="HCR141" s="18"/>
      <c r="HCS141" s="18"/>
      <c r="HCT141" s="18"/>
      <c r="HCU141" s="18"/>
      <c r="HCV141" s="18"/>
      <c r="HCW141" s="18"/>
      <c r="HCX141" s="18"/>
      <c r="HCY141" s="18"/>
      <c r="HCZ141" s="18"/>
      <c r="HDA141" s="18"/>
      <c r="HDB141" s="18"/>
      <c r="HDC141" s="18"/>
      <c r="HDD141" s="18"/>
      <c r="HDE141" s="18"/>
      <c r="HDF141" s="18"/>
      <c r="HDG141" s="18"/>
      <c r="HDH141" s="18"/>
      <c r="HDI141" s="18"/>
      <c r="HDJ141" s="18"/>
      <c r="HDK141" s="18"/>
      <c r="HDL141" s="18"/>
      <c r="HDM141" s="18"/>
      <c r="HDN141" s="18"/>
      <c r="HDO141" s="18"/>
      <c r="HDP141" s="18"/>
      <c r="HDQ141" s="18"/>
      <c r="HDR141" s="18"/>
      <c r="HDS141" s="18"/>
      <c r="HDT141" s="18"/>
      <c r="HDU141" s="18"/>
      <c r="HDV141" s="18"/>
      <c r="HDW141" s="18"/>
      <c r="HDX141" s="18"/>
      <c r="HDY141" s="18"/>
      <c r="HDZ141" s="18"/>
      <c r="HEA141" s="18"/>
      <c r="HEB141" s="18"/>
      <c r="HEC141" s="18"/>
      <c r="HED141" s="18"/>
      <c r="HEE141" s="18"/>
      <c r="HEF141" s="18"/>
      <c r="HEG141" s="18"/>
      <c r="HEH141" s="18"/>
      <c r="HEI141" s="18"/>
      <c r="HEJ141" s="18"/>
      <c r="HEK141" s="18"/>
      <c r="HEL141" s="18"/>
      <c r="HEM141" s="18"/>
      <c r="HEN141" s="18"/>
      <c r="HEO141" s="18"/>
      <c r="HEP141" s="18"/>
      <c r="HEQ141" s="18"/>
      <c r="HER141" s="18"/>
      <c r="HES141" s="18"/>
      <c r="HET141" s="18"/>
      <c r="HEU141" s="18"/>
      <c r="HEV141" s="18"/>
      <c r="HEW141" s="18"/>
      <c r="HEX141" s="18"/>
      <c r="HEY141" s="18"/>
      <c r="HEZ141" s="18"/>
      <c r="HFA141" s="18"/>
      <c r="HFB141" s="18"/>
      <c r="HFC141" s="18"/>
      <c r="HFD141" s="18"/>
      <c r="HFE141" s="18"/>
      <c r="HFF141" s="18"/>
      <c r="HFG141" s="18"/>
      <c r="HFH141" s="18"/>
      <c r="HFI141" s="18"/>
      <c r="HFJ141" s="18"/>
      <c r="HFK141" s="18"/>
      <c r="HFL141" s="18"/>
      <c r="HFM141" s="18"/>
      <c r="HFN141" s="18"/>
      <c r="HFO141" s="18"/>
      <c r="HFP141" s="18"/>
      <c r="HFQ141" s="18"/>
      <c r="HFR141" s="18"/>
      <c r="HFS141" s="18"/>
      <c r="HFT141" s="18"/>
      <c r="HFU141" s="18"/>
      <c r="HFV141" s="18"/>
      <c r="HFW141" s="18"/>
      <c r="HFX141" s="18"/>
      <c r="HFY141" s="18"/>
      <c r="HFZ141" s="18"/>
      <c r="HGA141" s="18"/>
      <c r="HGB141" s="18"/>
      <c r="HGC141" s="18"/>
      <c r="HGD141" s="18"/>
      <c r="HGE141" s="18"/>
      <c r="HGF141" s="18"/>
      <c r="HGG141" s="18"/>
      <c r="HGH141" s="18"/>
      <c r="HGI141" s="18"/>
      <c r="HGJ141" s="18"/>
      <c r="HGK141" s="18"/>
      <c r="HGL141" s="18"/>
      <c r="HGM141" s="18"/>
      <c r="HGN141" s="18"/>
      <c r="HGO141" s="18"/>
      <c r="HGP141" s="18"/>
      <c r="HGQ141" s="18"/>
      <c r="HGR141" s="18"/>
      <c r="HGS141" s="18"/>
      <c r="HGT141" s="18"/>
      <c r="HGU141" s="18"/>
      <c r="HGV141" s="18"/>
      <c r="HGW141" s="18"/>
      <c r="HGX141" s="18"/>
      <c r="HGY141" s="18"/>
      <c r="HGZ141" s="18"/>
      <c r="HHA141" s="18"/>
      <c r="HHB141" s="18"/>
      <c r="HHC141" s="18"/>
      <c r="HHD141" s="18"/>
      <c r="HHE141" s="18"/>
      <c r="HHF141" s="18"/>
      <c r="HHG141" s="18"/>
      <c r="HHH141" s="18"/>
      <c r="HHI141" s="18"/>
      <c r="HHJ141" s="18"/>
      <c r="HHK141" s="18"/>
      <c r="HHL141" s="18"/>
      <c r="HHM141" s="18"/>
      <c r="HHN141" s="18"/>
      <c r="HHO141" s="18"/>
      <c r="HHP141" s="18"/>
      <c r="HHQ141" s="18"/>
      <c r="HHR141" s="18"/>
      <c r="HHS141" s="18"/>
      <c r="HHT141" s="18"/>
      <c r="HHU141" s="18"/>
      <c r="HHV141" s="18"/>
      <c r="HHW141" s="18"/>
      <c r="HHX141" s="18"/>
      <c r="HHY141" s="18"/>
      <c r="HHZ141" s="18"/>
      <c r="HIA141" s="18"/>
      <c r="HIB141" s="18"/>
      <c r="HIC141" s="18"/>
      <c r="HID141" s="18"/>
      <c r="HIE141" s="18"/>
      <c r="HIF141" s="18"/>
      <c r="HIG141" s="18"/>
      <c r="HIH141" s="18"/>
      <c r="HII141" s="18"/>
      <c r="HIJ141" s="18"/>
      <c r="HIK141" s="18"/>
      <c r="HIL141" s="18"/>
      <c r="HIM141" s="18"/>
      <c r="HIN141" s="18"/>
      <c r="HIO141" s="18"/>
      <c r="HIP141" s="18"/>
      <c r="HIQ141" s="18"/>
      <c r="HIR141" s="18"/>
      <c r="HIS141" s="18"/>
      <c r="HIT141" s="18"/>
      <c r="HIU141" s="18"/>
      <c r="HIV141" s="18"/>
      <c r="HIW141" s="18"/>
      <c r="HIX141" s="18"/>
      <c r="HIY141" s="18"/>
      <c r="HIZ141" s="18"/>
      <c r="HJA141" s="18"/>
      <c r="HJB141" s="18"/>
      <c r="HJC141" s="18"/>
      <c r="HJD141" s="18"/>
      <c r="HJE141" s="18"/>
      <c r="HJF141" s="18"/>
      <c r="HJG141" s="18"/>
      <c r="HJH141" s="18"/>
      <c r="HJI141" s="18"/>
      <c r="HJJ141" s="18"/>
      <c r="HJK141" s="18"/>
      <c r="HJL141" s="18"/>
      <c r="HJM141" s="18"/>
      <c r="HJN141" s="18"/>
      <c r="HJO141" s="18"/>
      <c r="HJP141" s="18"/>
      <c r="HJQ141" s="18"/>
      <c r="HJR141" s="18"/>
      <c r="HJS141" s="18"/>
      <c r="HJT141" s="18"/>
      <c r="HJU141" s="18"/>
      <c r="HJV141" s="18"/>
      <c r="HJW141" s="18"/>
      <c r="HJX141" s="18"/>
      <c r="HJY141" s="18"/>
      <c r="HJZ141" s="18"/>
      <c r="HKA141" s="18"/>
      <c r="HKB141" s="18"/>
      <c r="HKC141" s="18"/>
      <c r="HKD141" s="18"/>
      <c r="HKE141" s="18"/>
      <c r="HKF141" s="18"/>
      <c r="HKG141" s="18"/>
      <c r="HKH141" s="18"/>
      <c r="HKI141" s="18"/>
      <c r="HKJ141" s="18"/>
      <c r="HKK141" s="18"/>
      <c r="HKL141" s="18"/>
      <c r="HKM141" s="18"/>
      <c r="HKN141" s="18"/>
      <c r="HKO141" s="18"/>
      <c r="HKP141" s="18"/>
      <c r="HKQ141" s="18"/>
      <c r="HKR141" s="18"/>
      <c r="HKS141" s="18"/>
      <c r="HKT141" s="18"/>
      <c r="HKU141" s="18"/>
      <c r="HKV141" s="18"/>
      <c r="HKW141" s="18"/>
      <c r="HKX141" s="18"/>
      <c r="HKY141" s="18"/>
      <c r="HKZ141" s="18"/>
      <c r="HLA141" s="18"/>
      <c r="HLB141" s="18"/>
      <c r="HLC141" s="18"/>
      <c r="HLD141" s="18"/>
      <c r="HLE141" s="18"/>
      <c r="HLF141" s="18"/>
      <c r="HLG141" s="18"/>
      <c r="HLH141" s="18"/>
      <c r="HLI141" s="18"/>
      <c r="HLJ141" s="18"/>
      <c r="HLK141" s="18"/>
      <c r="HLL141" s="18"/>
      <c r="HLM141" s="18"/>
      <c r="HLN141" s="18"/>
      <c r="HLO141" s="18"/>
      <c r="HLP141" s="18"/>
      <c r="HLQ141" s="18"/>
      <c r="HLR141" s="18"/>
      <c r="HLS141" s="18"/>
      <c r="HLT141" s="18"/>
      <c r="HLU141" s="18"/>
      <c r="HLV141" s="18"/>
      <c r="HLW141" s="18"/>
      <c r="HLX141" s="18"/>
      <c r="HLY141" s="18"/>
      <c r="HLZ141" s="18"/>
      <c r="HMA141" s="18"/>
      <c r="HMB141" s="18"/>
      <c r="HMC141" s="18"/>
      <c r="HMD141" s="18"/>
      <c r="HME141" s="18"/>
      <c r="HMF141" s="18"/>
      <c r="HMG141" s="18"/>
      <c r="HMH141" s="18"/>
      <c r="HMI141" s="18"/>
      <c r="HMJ141" s="18"/>
      <c r="HMK141" s="18"/>
      <c r="HML141" s="18"/>
      <c r="HMM141" s="18"/>
      <c r="HMN141" s="18"/>
      <c r="HMO141" s="18"/>
      <c r="HMP141" s="18"/>
      <c r="HMQ141" s="18"/>
      <c r="HMR141" s="18"/>
      <c r="HMS141" s="18"/>
      <c r="HMT141" s="18"/>
      <c r="HMU141" s="18"/>
      <c r="HMV141" s="18"/>
      <c r="HMW141" s="18"/>
      <c r="HMX141" s="18"/>
      <c r="HMY141" s="18"/>
      <c r="HMZ141" s="18"/>
      <c r="HNA141" s="18"/>
      <c r="HNB141" s="18"/>
      <c r="HNC141" s="18"/>
      <c r="HND141" s="18"/>
      <c r="HNE141" s="18"/>
      <c r="HNF141" s="18"/>
      <c r="HNG141" s="18"/>
      <c r="HNH141" s="18"/>
      <c r="HNI141" s="18"/>
      <c r="HNJ141" s="18"/>
      <c r="HNK141" s="18"/>
      <c r="HNL141" s="18"/>
      <c r="HNM141" s="18"/>
      <c r="HNN141" s="18"/>
      <c r="HNO141" s="18"/>
      <c r="HNP141" s="18"/>
      <c r="HNQ141" s="18"/>
      <c r="HNR141" s="18"/>
      <c r="HNS141" s="18"/>
      <c r="HNT141" s="18"/>
      <c r="HNU141" s="18"/>
      <c r="HNV141" s="18"/>
      <c r="HNW141" s="18"/>
      <c r="HNX141" s="18"/>
      <c r="HNY141" s="18"/>
      <c r="HNZ141" s="18"/>
      <c r="HOA141" s="18"/>
      <c r="HOB141" s="18"/>
      <c r="HOC141" s="18"/>
      <c r="HOD141" s="18"/>
      <c r="HOE141" s="18"/>
      <c r="HOF141" s="18"/>
      <c r="HOG141" s="18"/>
      <c r="HOH141" s="18"/>
      <c r="HOI141" s="18"/>
      <c r="HOJ141" s="18"/>
      <c r="HOK141" s="18"/>
      <c r="HOL141" s="18"/>
      <c r="HOM141" s="18"/>
      <c r="HON141" s="18"/>
      <c r="HOO141" s="18"/>
      <c r="HOP141" s="18"/>
      <c r="HOQ141" s="18"/>
      <c r="HOR141" s="18"/>
      <c r="HOS141" s="18"/>
      <c r="HOT141" s="18"/>
      <c r="HOU141" s="18"/>
      <c r="HOV141" s="18"/>
      <c r="HOW141" s="18"/>
      <c r="HOX141" s="18"/>
      <c r="HOY141" s="18"/>
      <c r="HOZ141" s="18"/>
      <c r="HPA141" s="18"/>
      <c r="HPB141" s="18"/>
      <c r="HPC141" s="18"/>
      <c r="HPD141" s="18"/>
      <c r="HPE141" s="18"/>
      <c r="HPF141" s="18"/>
      <c r="HPG141" s="18"/>
      <c r="HPH141" s="18"/>
      <c r="HPI141" s="18"/>
      <c r="HPJ141" s="18"/>
      <c r="HPK141" s="18"/>
      <c r="HPL141" s="18"/>
      <c r="HPM141" s="18"/>
      <c r="HPN141" s="18"/>
      <c r="HPO141" s="18"/>
      <c r="HPP141" s="18"/>
      <c r="HPQ141" s="18"/>
      <c r="HPR141" s="18"/>
      <c r="HPS141" s="18"/>
      <c r="HPT141" s="18"/>
      <c r="HPU141" s="18"/>
      <c r="HPV141" s="18"/>
      <c r="HPW141" s="18"/>
      <c r="HPX141" s="18"/>
      <c r="HPY141" s="18"/>
      <c r="HPZ141" s="18"/>
      <c r="HQA141" s="18"/>
      <c r="HQB141" s="18"/>
      <c r="HQC141" s="18"/>
      <c r="HQD141" s="18"/>
      <c r="HQE141" s="18"/>
      <c r="HQF141" s="18"/>
      <c r="HQG141" s="18"/>
      <c r="HQH141" s="18"/>
      <c r="HQI141" s="18"/>
      <c r="HQJ141" s="18"/>
      <c r="HQK141" s="18"/>
      <c r="HQL141" s="18"/>
      <c r="HQM141" s="18"/>
      <c r="HQN141" s="18"/>
      <c r="HQO141" s="18"/>
      <c r="HQP141" s="18"/>
      <c r="HQQ141" s="18"/>
      <c r="HQR141" s="18"/>
      <c r="HQS141" s="18"/>
      <c r="HQT141" s="18"/>
      <c r="HQU141" s="18"/>
      <c r="HQV141" s="18"/>
      <c r="HQW141" s="18"/>
      <c r="HQX141" s="18"/>
      <c r="HQY141" s="18"/>
      <c r="HQZ141" s="18"/>
      <c r="HRA141" s="18"/>
      <c r="HRB141" s="18"/>
      <c r="HRC141" s="18"/>
      <c r="HRD141" s="18"/>
      <c r="HRE141" s="18"/>
      <c r="HRF141" s="18"/>
      <c r="HRG141" s="18"/>
      <c r="HRH141" s="18"/>
      <c r="HRI141" s="18"/>
      <c r="HRJ141" s="18"/>
      <c r="HRK141" s="18"/>
      <c r="HRL141" s="18"/>
      <c r="HRM141" s="18"/>
      <c r="HRN141" s="18"/>
      <c r="HRO141" s="18"/>
      <c r="HRP141" s="18"/>
      <c r="HRQ141" s="18"/>
      <c r="HRR141" s="18"/>
      <c r="HRS141" s="18"/>
      <c r="HRT141" s="18"/>
      <c r="HRU141" s="18"/>
      <c r="HRV141" s="18"/>
      <c r="HRW141" s="18"/>
      <c r="HRX141" s="18"/>
      <c r="HRY141" s="18"/>
      <c r="HRZ141" s="18"/>
      <c r="HSA141" s="18"/>
      <c r="HSB141" s="18"/>
      <c r="HSC141" s="18"/>
      <c r="HSD141" s="18"/>
      <c r="HSE141" s="18"/>
      <c r="HSF141" s="18"/>
      <c r="HSG141" s="18"/>
      <c r="HSH141" s="18"/>
      <c r="HSI141" s="18"/>
      <c r="HSJ141" s="18"/>
      <c r="HSK141" s="18"/>
      <c r="HSL141" s="18"/>
      <c r="HSM141" s="18"/>
      <c r="HSN141" s="18"/>
      <c r="HSO141" s="18"/>
      <c r="HSP141" s="18"/>
      <c r="HSQ141" s="18"/>
      <c r="HSR141" s="18"/>
      <c r="HSS141" s="18"/>
      <c r="HST141" s="18"/>
      <c r="HSU141" s="18"/>
      <c r="HSV141" s="18"/>
      <c r="HSW141" s="18"/>
      <c r="HSX141" s="18"/>
      <c r="HSY141" s="18"/>
      <c r="HSZ141" s="18"/>
      <c r="HTA141" s="18"/>
      <c r="HTB141" s="18"/>
      <c r="HTC141" s="18"/>
      <c r="HTD141" s="18"/>
      <c r="HTE141" s="18"/>
      <c r="HTF141" s="18"/>
      <c r="HTG141" s="18"/>
      <c r="HTH141" s="18"/>
      <c r="HTI141" s="18"/>
      <c r="HTJ141" s="18"/>
      <c r="HTK141" s="18"/>
      <c r="HTL141" s="18"/>
      <c r="HTM141" s="18"/>
      <c r="HTN141" s="18"/>
      <c r="HTO141" s="18"/>
      <c r="HTP141" s="18"/>
      <c r="HTQ141" s="18"/>
      <c r="HTR141" s="18"/>
      <c r="HTS141" s="18"/>
      <c r="HTT141" s="18"/>
      <c r="HTU141" s="18"/>
      <c r="HTV141" s="18"/>
      <c r="HTW141" s="18"/>
      <c r="HTX141" s="18"/>
      <c r="HTY141" s="18"/>
      <c r="HTZ141" s="18"/>
      <c r="HUA141" s="18"/>
      <c r="HUB141" s="18"/>
      <c r="HUC141" s="18"/>
      <c r="HUD141" s="18"/>
      <c r="HUE141" s="18"/>
      <c r="HUF141" s="18"/>
      <c r="HUG141" s="18"/>
      <c r="HUH141" s="18"/>
      <c r="HUI141" s="18"/>
      <c r="HUJ141" s="18"/>
      <c r="HUK141" s="18"/>
      <c r="HUL141" s="18"/>
      <c r="HUM141" s="18"/>
      <c r="HUN141" s="18"/>
      <c r="HUO141" s="18"/>
      <c r="HUP141" s="18"/>
      <c r="HUQ141" s="18"/>
      <c r="HUR141" s="18"/>
      <c r="HUS141" s="18"/>
      <c r="HUT141" s="18"/>
      <c r="HUU141" s="18"/>
      <c r="HUV141" s="18"/>
      <c r="HUW141" s="18"/>
      <c r="HUX141" s="18"/>
      <c r="HUY141" s="18"/>
      <c r="HUZ141" s="18"/>
      <c r="HVA141" s="18"/>
      <c r="HVB141" s="18"/>
      <c r="HVC141" s="18"/>
      <c r="HVD141" s="18"/>
      <c r="HVE141" s="18"/>
      <c r="HVF141" s="18"/>
      <c r="HVG141" s="18"/>
      <c r="HVH141" s="18"/>
      <c r="HVI141" s="18"/>
      <c r="HVJ141" s="18"/>
      <c r="HVK141" s="18"/>
      <c r="HVL141" s="18"/>
      <c r="HVM141" s="18"/>
      <c r="HVN141" s="18"/>
      <c r="HVO141" s="18"/>
      <c r="HVP141" s="18"/>
      <c r="HVQ141" s="18"/>
      <c r="HVR141" s="18"/>
      <c r="HVS141" s="18"/>
      <c r="HVT141" s="18"/>
      <c r="HVU141" s="18"/>
      <c r="HVV141" s="18"/>
      <c r="HVW141" s="18"/>
      <c r="HVX141" s="18"/>
      <c r="HVY141" s="18"/>
      <c r="HVZ141" s="18"/>
      <c r="HWA141" s="18"/>
      <c r="HWB141" s="18"/>
      <c r="HWC141" s="18"/>
      <c r="HWD141" s="18"/>
      <c r="HWE141" s="18"/>
      <c r="HWF141" s="18"/>
      <c r="HWG141" s="18"/>
      <c r="HWH141" s="18"/>
      <c r="HWI141" s="18"/>
      <c r="HWJ141" s="18"/>
      <c r="HWK141" s="18"/>
      <c r="HWL141" s="18"/>
      <c r="HWM141" s="18"/>
      <c r="HWN141" s="18"/>
      <c r="HWO141" s="18"/>
      <c r="HWP141" s="18"/>
      <c r="HWQ141" s="18"/>
      <c r="HWR141" s="18"/>
      <c r="HWS141" s="18"/>
      <c r="HWT141" s="18"/>
      <c r="HWU141" s="18"/>
      <c r="HWV141" s="18"/>
      <c r="HWW141" s="18"/>
      <c r="HWX141" s="18"/>
      <c r="HWY141" s="18"/>
      <c r="HWZ141" s="18"/>
      <c r="HXA141" s="18"/>
      <c r="HXB141" s="18"/>
      <c r="HXC141" s="18"/>
      <c r="HXD141" s="18"/>
      <c r="HXE141" s="18"/>
      <c r="HXF141" s="18"/>
      <c r="HXG141" s="18"/>
      <c r="HXH141" s="18"/>
      <c r="HXI141" s="18"/>
      <c r="HXJ141" s="18"/>
      <c r="HXK141" s="18"/>
      <c r="HXL141" s="18"/>
      <c r="HXM141" s="18"/>
      <c r="HXN141" s="18"/>
      <c r="HXO141" s="18"/>
      <c r="HXP141" s="18"/>
      <c r="HXQ141" s="18"/>
      <c r="HXR141" s="18"/>
      <c r="HXS141" s="18"/>
      <c r="HXT141" s="18"/>
      <c r="HXU141" s="18"/>
      <c r="HXV141" s="18"/>
      <c r="HXW141" s="18"/>
      <c r="HXX141" s="18"/>
      <c r="HXY141" s="18"/>
      <c r="HXZ141" s="18"/>
      <c r="HYA141" s="18"/>
      <c r="HYB141" s="18"/>
      <c r="HYC141" s="18"/>
      <c r="HYD141" s="18"/>
      <c r="HYE141" s="18"/>
      <c r="HYF141" s="18"/>
      <c r="HYG141" s="18"/>
      <c r="HYH141" s="18"/>
      <c r="HYI141" s="18"/>
      <c r="HYJ141" s="18"/>
      <c r="HYK141" s="18"/>
      <c r="HYL141" s="18"/>
      <c r="HYM141" s="18"/>
      <c r="HYN141" s="18"/>
      <c r="HYO141" s="18"/>
      <c r="HYP141" s="18"/>
      <c r="HYQ141" s="18"/>
      <c r="HYR141" s="18"/>
      <c r="HYS141" s="18"/>
      <c r="HYT141" s="18"/>
      <c r="HYU141" s="18"/>
      <c r="HYV141" s="18"/>
      <c r="HYW141" s="18"/>
      <c r="HYX141" s="18"/>
      <c r="HYY141" s="18"/>
      <c r="HYZ141" s="18"/>
      <c r="HZA141" s="18"/>
      <c r="HZB141" s="18"/>
      <c r="HZC141" s="18"/>
      <c r="HZD141" s="18"/>
      <c r="HZE141" s="18"/>
      <c r="HZF141" s="18"/>
      <c r="HZG141" s="18"/>
      <c r="HZH141" s="18"/>
      <c r="HZI141" s="18"/>
      <c r="HZJ141" s="18"/>
      <c r="HZK141" s="18"/>
      <c r="HZL141" s="18"/>
      <c r="HZM141" s="18"/>
      <c r="HZN141" s="18"/>
      <c r="HZO141" s="18"/>
      <c r="HZP141" s="18"/>
      <c r="HZQ141" s="18"/>
      <c r="HZR141" s="18"/>
      <c r="HZS141" s="18"/>
      <c r="HZT141" s="18"/>
      <c r="HZU141" s="18"/>
      <c r="HZV141" s="18"/>
      <c r="HZW141" s="18"/>
      <c r="HZX141" s="18"/>
      <c r="HZY141" s="18"/>
      <c r="HZZ141" s="18"/>
      <c r="IAA141" s="18"/>
      <c r="IAB141" s="18"/>
      <c r="IAC141" s="18"/>
      <c r="IAD141" s="18"/>
      <c r="IAE141" s="18"/>
      <c r="IAF141" s="18"/>
      <c r="IAG141" s="18"/>
      <c r="IAH141" s="18"/>
      <c r="IAI141" s="18"/>
      <c r="IAJ141" s="18"/>
      <c r="IAK141" s="18"/>
      <c r="IAL141" s="18"/>
      <c r="IAM141" s="18"/>
      <c r="IAN141" s="18"/>
      <c r="IAO141" s="18"/>
      <c r="IAP141" s="18"/>
      <c r="IAQ141" s="18"/>
      <c r="IAR141" s="18"/>
      <c r="IAS141" s="18"/>
      <c r="IAT141" s="18"/>
      <c r="IAU141" s="18"/>
      <c r="IAV141" s="18"/>
      <c r="IAW141" s="18"/>
      <c r="IAX141" s="18"/>
      <c r="IAY141" s="18"/>
      <c r="IAZ141" s="18"/>
      <c r="IBA141" s="18"/>
      <c r="IBB141" s="18"/>
      <c r="IBC141" s="18"/>
      <c r="IBD141" s="18"/>
      <c r="IBE141" s="18"/>
      <c r="IBF141" s="18"/>
      <c r="IBG141" s="18"/>
      <c r="IBH141" s="18"/>
      <c r="IBI141" s="18"/>
      <c r="IBJ141" s="18"/>
      <c r="IBK141" s="18"/>
      <c r="IBL141" s="18"/>
      <c r="IBM141" s="18"/>
      <c r="IBN141" s="18"/>
      <c r="IBO141" s="18"/>
      <c r="IBP141" s="18"/>
      <c r="IBQ141" s="18"/>
      <c r="IBR141" s="18"/>
      <c r="IBS141" s="18"/>
      <c r="IBT141" s="18"/>
      <c r="IBU141" s="18"/>
      <c r="IBV141" s="18"/>
      <c r="IBW141" s="18"/>
      <c r="IBX141" s="18"/>
      <c r="IBY141" s="18"/>
      <c r="IBZ141" s="18"/>
      <c r="ICA141" s="18"/>
      <c r="ICB141" s="18"/>
      <c r="ICC141" s="18"/>
      <c r="ICD141" s="18"/>
      <c r="ICE141" s="18"/>
      <c r="ICF141" s="18"/>
      <c r="ICG141" s="18"/>
      <c r="ICH141" s="18"/>
      <c r="ICI141" s="18"/>
      <c r="ICJ141" s="18"/>
      <c r="ICK141" s="18"/>
      <c r="ICL141" s="18"/>
      <c r="ICM141" s="18"/>
      <c r="ICN141" s="18"/>
      <c r="ICO141" s="18"/>
      <c r="ICP141" s="18"/>
      <c r="ICQ141" s="18"/>
      <c r="ICR141" s="18"/>
      <c r="ICS141" s="18"/>
      <c r="ICT141" s="18"/>
      <c r="ICU141" s="18"/>
      <c r="ICV141" s="18"/>
      <c r="ICW141" s="18"/>
      <c r="ICX141" s="18"/>
      <c r="ICY141" s="18"/>
      <c r="ICZ141" s="18"/>
      <c r="IDA141" s="18"/>
      <c r="IDB141" s="18"/>
      <c r="IDC141" s="18"/>
      <c r="IDD141" s="18"/>
      <c r="IDE141" s="18"/>
      <c r="IDF141" s="18"/>
      <c r="IDG141" s="18"/>
      <c r="IDH141" s="18"/>
      <c r="IDI141" s="18"/>
      <c r="IDJ141" s="18"/>
      <c r="IDK141" s="18"/>
      <c r="IDL141" s="18"/>
      <c r="IDM141" s="18"/>
      <c r="IDN141" s="18"/>
      <c r="IDO141" s="18"/>
      <c r="IDP141" s="18"/>
      <c r="IDQ141" s="18"/>
      <c r="IDR141" s="18"/>
      <c r="IDS141" s="18"/>
      <c r="IDT141" s="18"/>
      <c r="IDU141" s="18"/>
      <c r="IDV141" s="18"/>
      <c r="IDW141" s="18"/>
      <c r="IDX141" s="18"/>
      <c r="IDY141" s="18"/>
      <c r="IDZ141" s="18"/>
      <c r="IEA141" s="18"/>
      <c r="IEB141" s="18"/>
      <c r="IEC141" s="18"/>
      <c r="IED141" s="18"/>
      <c r="IEE141" s="18"/>
      <c r="IEF141" s="18"/>
      <c r="IEG141" s="18"/>
      <c r="IEH141" s="18"/>
      <c r="IEI141" s="18"/>
      <c r="IEJ141" s="18"/>
      <c r="IEK141" s="18"/>
      <c r="IEL141" s="18"/>
      <c r="IEM141" s="18"/>
      <c r="IEN141" s="18"/>
      <c r="IEO141" s="18"/>
      <c r="IEP141" s="18"/>
      <c r="IEQ141" s="18"/>
      <c r="IER141" s="18"/>
      <c r="IES141" s="18"/>
      <c r="IET141" s="18"/>
      <c r="IEU141" s="18"/>
      <c r="IEV141" s="18"/>
      <c r="IEW141" s="18"/>
      <c r="IEX141" s="18"/>
      <c r="IEY141" s="18"/>
      <c r="IEZ141" s="18"/>
      <c r="IFA141" s="18"/>
      <c r="IFB141" s="18"/>
      <c r="IFC141" s="18"/>
      <c r="IFD141" s="18"/>
      <c r="IFE141" s="18"/>
      <c r="IFF141" s="18"/>
      <c r="IFG141" s="18"/>
      <c r="IFH141" s="18"/>
      <c r="IFI141" s="18"/>
      <c r="IFJ141" s="18"/>
      <c r="IFK141" s="18"/>
      <c r="IFL141" s="18"/>
      <c r="IFM141" s="18"/>
      <c r="IFN141" s="18"/>
      <c r="IFO141" s="18"/>
      <c r="IFP141" s="18"/>
      <c r="IFQ141" s="18"/>
      <c r="IFR141" s="18"/>
      <c r="IFS141" s="18"/>
      <c r="IFT141" s="18"/>
      <c r="IFU141" s="18"/>
      <c r="IFV141" s="18"/>
      <c r="IFW141" s="18"/>
      <c r="IFX141" s="18"/>
      <c r="IFY141" s="18"/>
      <c r="IFZ141" s="18"/>
      <c r="IGA141" s="18"/>
      <c r="IGB141" s="18"/>
      <c r="IGC141" s="18"/>
      <c r="IGD141" s="18"/>
      <c r="IGE141" s="18"/>
      <c r="IGF141" s="18"/>
      <c r="IGG141" s="18"/>
      <c r="IGH141" s="18"/>
      <c r="IGI141" s="18"/>
      <c r="IGJ141" s="18"/>
      <c r="IGK141" s="18"/>
      <c r="IGL141" s="18"/>
      <c r="IGM141" s="18"/>
      <c r="IGN141" s="18"/>
      <c r="IGO141" s="18"/>
      <c r="IGP141" s="18"/>
      <c r="IGQ141" s="18"/>
      <c r="IGR141" s="18"/>
      <c r="IGS141" s="18"/>
      <c r="IGT141" s="18"/>
      <c r="IGU141" s="18"/>
      <c r="IGV141" s="18"/>
      <c r="IGW141" s="18"/>
      <c r="IGX141" s="18"/>
      <c r="IGY141" s="18"/>
      <c r="IGZ141" s="18"/>
      <c r="IHA141" s="18"/>
      <c r="IHB141" s="18"/>
      <c r="IHC141" s="18"/>
      <c r="IHD141" s="18"/>
      <c r="IHE141" s="18"/>
      <c r="IHF141" s="18"/>
      <c r="IHG141" s="18"/>
      <c r="IHH141" s="18"/>
      <c r="IHI141" s="18"/>
      <c r="IHJ141" s="18"/>
      <c r="IHK141" s="18"/>
      <c r="IHL141" s="18"/>
      <c r="IHM141" s="18"/>
      <c r="IHN141" s="18"/>
      <c r="IHO141" s="18"/>
      <c r="IHP141" s="18"/>
      <c r="IHQ141" s="18"/>
      <c r="IHR141" s="18"/>
      <c r="IHS141" s="18"/>
      <c r="IHT141" s="18"/>
      <c r="IHU141" s="18"/>
      <c r="IHV141" s="18"/>
      <c r="IHW141" s="18"/>
      <c r="IHX141" s="18"/>
      <c r="IHY141" s="18"/>
      <c r="IHZ141" s="18"/>
      <c r="IIA141" s="18"/>
      <c r="IIB141" s="18"/>
      <c r="IIC141" s="18"/>
      <c r="IID141" s="18"/>
      <c r="IIE141" s="18"/>
      <c r="IIF141" s="18"/>
      <c r="IIG141" s="18"/>
      <c r="IIH141" s="18"/>
      <c r="III141" s="18"/>
      <c r="IIJ141" s="18"/>
      <c r="IIK141" s="18"/>
      <c r="IIL141" s="18"/>
      <c r="IIM141" s="18"/>
      <c r="IIN141" s="18"/>
      <c r="IIO141" s="18"/>
      <c r="IIP141" s="18"/>
      <c r="IIQ141" s="18"/>
      <c r="IIR141" s="18"/>
      <c r="IIS141" s="18"/>
      <c r="IIT141" s="18"/>
      <c r="IIU141" s="18"/>
      <c r="IIV141" s="18"/>
      <c r="IIW141" s="18"/>
      <c r="IIX141" s="18"/>
      <c r="IIY141" s="18"/>
      <c r="IIZ141" s="18"/>
      <c r="IJA141" s="18"/>
      <c r="IJB141" s="18"/>
      <c r="IJC141" s="18"/>
      <c r="IJD141" s="18"/>
      <c r="IJE141" s="18"/>
      <c r="IJF141" s="18"/>
      <c r="IJG141" s="18"/>
      <c r="IJH141" s="18"/>
      <c r="IJI141" s="18"/>
      <c r="IJJ141" s="18"/>
      <c r="IJK141" s="18"/>
      <c r="IJL141" s="18"/>
      <c r="IJM141" s="18"/>
      <c r="IJN141" s="18"/>
      <c r="IJO141" s="18"/>
      <c r="IJP141" s="18"/>
      <c r="IJQ141" s="18"/>
      <c r="IJR141" s="18"/>
      <c r="IJS141" s="18"/>
      <c r="IJT141" s="18"/>
      <c r="IJU141" s="18"/>
      <c r="IJV141" s="18"/>
      <c r="IJW141" s="18"/>
      <c r="IJX141" s="18"/>
      <c r="IJY141" s="18"/>
      <c r="IJZ141" s="18"/>
      <c r="IKA141" s="18"/>
      <c r="IKB141" s="18"/>
      <c r="IKC141" s="18"/>
      <c r="IKD141" s="18"/>
      <c r="IKE141" s="18"/>
      <c r="IKF141" s="18"/>
      <c r="IKG141" s="18"/>
      <c r="IKH141" s="18"/>
      <c r="IKI141" s="18"/>
      <c r="IKJ141" s="18"/>
      <c r="IKK141" s="18"/>
      <c r="IKL141" s="18"/>
      <c r="IKM141" s="18"/>
      <c r="IKN141" s="18"/>
      <c r="IKO141" s="18"/>
      <c r="IKP141" s="18"/>
      <c r="IKQ141" s="18"/>
      <c r="IKR141" s="18"/>
      <c r="IKS141" s="18"/>
      <c r="IKT141" s="18"/>
      <c r="IKU141" s="18"/>
      <c r="IKV141" s="18"/>
      <c r="IKW141" s="18"/>
      <c r="IKX141" s="18"/>
      <c r="IKY141" s="18"/>
      <c r="IKZ141" s="18"/>
      <c r="ILA141" s="18"/>
      <c r="ILB141" s="18"/>
      <c r="ILC141" s="18"/>
      <c r="ILD141" s="18"/>
      <c r="ILE141" s="18"/>
      <c r="ILF141" s="18"/>
      <c r="ILG141" s="18"/>
      <c r="ILH141" s="18"/>
      <c r="ILI141" s="18"/>
      <c r="ILJ141" s="18"/>
      <c r="ILK141" s="18"/>
      <c r="ILL141" s="18"/>
      <c r="ILM141" s="18"/>
      <c r="ILN141" s="18"/>
      <c r="ILO141" s="18"/>
      <c r="ILP141" s="18"/>
      <c r="ILQ141" s="18"/>
      <c r="ILR141" s="18"/>
      <c r="ILS141" s="18"/>
      <c r="ILT141" s="18"/>
      <c r="ILU141" s="18"/>
      <c r="ILV141" s="18"/>
      <c r="ILW141" s="18"/>
      <c r="ILX141" s="18"/>
      <c r="ILY141" s="18"/>
      <c r="ILZ141" s="18"/>
      <c r="IMA141" s="18"/>
      <c r="IMB141" s="18"/>
      <c r="IMC141" s="18"/>
      <c r="IMD141" s="18"/>
      <c r="IME141" s="18"/>
      <c r="IMF141" s="18"/>
      <c r="IMG141" s="18"/>
      <c r="IMH141" s="18"/>
      <c r="IMI141" s="18"/>
      <c r="IMJ141" s="18"/>
      <c r="IMK141" s="18"/>
      <c r="IML141" s="18"/>
      <c r="IMM141" s="18"/>
      <c r="IMN141" s="18"/>
      <c r="IMO141" s="18"/>
      <c r="IMP141" s="18"/>
      <c r="IMQ141" s="18"/>
      <c r="IMR141" s="18"/>
      <c r="IMS141" s="18"/>
      <c r="IMT141" s="18"/>
      <c r="IMU141" s="18"/>
      <c r="IMV141" s="18"/>
      <c r="IMW141" s="18"/>
      <c r="IMX141" s="18"/>
      <c r="IMY141" s="18"/>
      <c r="IMZ141" s="18"/>
      <c r="INA141" s="18"/>
      <c r="INB141" s="18"/>
      <c r="INC141" s="18"/>
      <c r="IND141" s="18"/>
      <c r="INE141" s="18"/>
      <c r="INF141" s="18"/>
      <c r="ING141" s="18"/>
      <c r="INH141" s="18"/>
      <c r="INI141" s="18"/>
      <c r="INJ141" s="18"/>
      <c r="INK141" s="18"/>
      <c r="INL141" s="18"/>
      <c r="INM141" s="18"/>
      <c r="INN141" s="18"/>
      <c r="INO141" s="18"/>
      <c r="INP141" s="18"/>
      <c r="INQ141" s="18"/>
      <c r="INR141" s="18"/>
      <c r="INS141" s="18"/>
      <c r="INT141" s="18"/>
      <c r="INU141" s="18"/>
      <c r="INV141" s="18"/>
      <c r="INW141" s="18"/>
      <c r="INX141" s="18"/>
      <c r="INY141" s="18"/>
      <c r="INZ141" s="18"/>
      <c r="IOA141" s="18"/>
      <c r="IOB141" s="18"/>
      <c r="IOC141" s="18"/>
      <c r="IOD141" s="18"/>
      <c r="IOE141" s="18"/>
      <c r="IOF141" s="18"/>
      <c r="IOG141" s="18"/>
      <c r="IOH141" s="18"/>
      <c r="IOI141" s="18"/>
      <c r="IOJ141" s="18"/>
      <c r="IOK141" s="18"/>
      <c r="IOL141" s="18"/>
      <c r="IOM141" s="18"/>
      <c r="ION141" s="18"/>
      <c r="IOO141" s="18"/>
      <c r="IOP141" s="18"/>
      <c r="IOQ141" s="18"/>
      <c r="IOR141" s="18"/>
      <c r="IOS141" s="18"/>
      <c r="IOT141" s="18"/>
      <c r="IOU141" s="18"/>
      <c r="IOV141" s="18"/>
      <c r="IOW141" s="18"/>
      <c r="IOX141" s="18"/>
      <c r="IOY141" s="18"/>
      <c r="IOZ141" s="18"/>
      <c r="IPA141" s="18"/>
      <c r="IPB141" s="18"/>
      <c r="IPC141" s="18"/>
      <c r="IPD141" s="18"/>
      <c r="IPE141" s="18"/>
      <c r="IPF141" s="18"/>
      <c r="IPG141" s="18"/>
      <c r="IPH141" s="18"/>
      <c r="IPI141" s="18"/>
      <c r="IPJ141" s="18"/>
      <c r="IPK141" s="18"/>
      <c r="IPL141" s="18"/>
      <c r="IPM141" s="18"/>
      <c r="IPN141" s="18"/>
      <c r="IPO141" s="18"/>
      <c r="IPP141" s="18"/>
      <c r="IPQ141" s="18"/>
      <c r="IPR141" s="18"/>
      <c r="IPS141" s="18"/>
      <c r="IPT141" s="18"/>
      <c r="IPU141" s="18"/>
      <c r="IPV141" s="18"/>
      <c r="IPW141" s="18"/>
      <c r="IPX141" s="18"/>
      <c r="IPY141" s="18"/>
      <c r="IPZ141" s="18"/>
      <c r="IQA141" s="18"/>
      <c r="IQB141" s="18"/>
      <c r="IQC141" s="18"/>
      <c r="IQD141" s="18"/>
      <c r="IQE141" s="18"/>
      <c r="IQF141" s="18"/>
      <c r="IQG141" s="18"/>
      <c r="IQH141" s="18"/>
      <c r="IQI141" s="18"/>
      <c r="IQJ141" s="18"/>
      <c r="IQK141" s="18"/>
      <c r="IQL141" s="18"/>
      <c r="IQM141" s="18"/>
      <c r="IQN141" s="18"/>
      <c r="IQO141" s="18"/>
      <c r="IQP141" s="18"/>
      <c r="IQQ141" s="18"/>
      <c r="IQR141" s="18"/>
      <c r="IQS141" s="18"/>
      <c r="IQT141" s="18"/>
      <c r="IQU141" s="18"/>
      <c r="IQV141" s="18"/>
      <c r="IQW141" s="18"/>
      <c r="IQX141" s="18"/>
      <c r="IQY141" s="18"/>
      <c r="IQZ141" s="18"/>
      <c r="IRA141" s="18"/>
      <c r="IRB141" s="18"/>
      <c r="IRC141" s="18"/>
      <c r="IRD141" s="18"/>
      <c r="IRE141" s="18"/>
      <c r="IRF141" s="18"/>
      <c r="IRG141" s="18"/>
      <c r="IRH141" s="18"/>
      <c r="IRI141" s="18"/>
      <c r="IRJ141" s="18"/>
      <c r="IRK141" s="18"/>
      <c r="IRL141" s="18"/>
      <c r="IRM141" s="18"/>
      <c r="IRN141" s="18"/>
      <c r="IRO141" s="18"/>
      <c r="IRP141" s="18"/>
      <c r="IRQ141" s="18"/>
      <c r="IRR141" s="18"/>
      <c r="IRS141" s="18"/>
      <c r="IRT141" s="18"/>
      <c r="IRU141" s="18"/>
      <c r="IRV141" s="18"/>
      <c r="IRW141" s="18"/>
      <c r="IRX141" s="18"/>
      <c r="IRY141" s="18"/>
      <c r="IRZ141" s="18"/>
      <c r="ISA141" s="18"/>
      <c r="ISB141" s="18"/>
      <c r="ISC141" s="18"/>
      <c r="ISD141" s="18"/>
      <c r="ISE141" s="18"/>
      <c r="ISF141" s="18"/>
      <c r="ISG141" s="18"/>
      <c r="ISH141" s="18"/>
      <c r="ISI141" s="18"/>
      <c r="ISJ141" s="18"/>
      <c r="ISK141" s="18"/>
      <c r="ISL141" s="18"/>
      <c r="ISM141" s="18"/>
      <c r="ISN141" s="18"/>
      <c r="ISO141" s="18"/>
      <c r="ISP141" s="18"/>
      <c r="ISQ141" s="18"/>
      <c r="ISR141" s="18"/>
      <c r="ISS141" s="18"/>
      <c r="IST141" s="18"/>
      <c r="ISU141" s="18"/>
      <c r="ISV141" s="18"/>
      <c r="ISW141" s="18"/>
      <c r="ISX141" s="18"/>
      <c r="ISY141" s="18"/>
      <c r="ISZ141" s="18"/>
      <c r="ITA141" s="18"/>
      <c r="ITB141" s="18"/>
      <c r="ITC141" s="18"/>
      <c r="ITD141" s="18"/>
      <c r="ITE141" s="18"/>
      <c r="ITF141" s="18"/>
      <c r="ITG141" s="18"/>
      <c r="ITH141" s="18"/>
      <c r="ITI141" s="18"/>
      <c r="ITJ141" s="18"/>
      <c r="ITK141" s="18"/>
      <c r="ITL141" s="18"/>
      <c r="ITM141" s="18"/>
      <c r="ITN141" s="18"/>
      <c r="ITO141" s="18"/>
      <c r="ITP141" s="18"/>
      <c r="ITQ141" s="18"/>
      <c r="ITR141" s="18"/>
      <c r="ITS141" s="18"/>
      <c r="ITT141" s="18"/>
      <c r="ITU141" s="18"/>
      <c r="ITV141" s="18"/>
      <c r="ITW141" s="18"/>
      <c r="ITX141" s="18"/>
      <c r="ITY141" s="18"/>
      <c r="ITZ141" s="18"/>
      <c r="IUA141" s="18"/>
      <c r="IUB141" s="18"/>
      <c r="IUC141" s="18"/>
      <c r="IUD141" s="18"/>
      <c r="IUE141" s="18"/>
      <c r="IUF141" s="18"/>
      <c r="IUG141" s="18"/>
      <c r="IUH141" s="18"/>
      <c r="IUI141" s="18"/>
      <c r="IUJ141" s="18"/>
      <c r="IUK141" s="18"/>
      <c r="IUL141" s="18"/>
      <c r="IUM141" s="18"/>
      <c r="IUN141" s="18"/>
      <c r="IUO141" s="18"/>
      <c r="IUP141" s="18"/>
      <c r="IUQ141" s="18"/>
      <c r="IUR141" s="18"/>
      <c r="IUS141" s="18"/>
      <c r="IUT141" s="18"/>
      <c r="IUU141" s="18"/>
      <c r="IUV141" s="18"/>
      <c r="IUW141" s="18"/>
      <c r="IUX141" s="18"/>
      <c r="IUY141" s="18"/>
      <c r="IUZ141" s="18"/>
      <c r="IVA141" s="18"/>
      <c r="IVB141" s="18"/>
      <c r="IVC141" s="18"/>
      <c r="IVD141" s="18"/>
      <c r="IVE141" s="18"/>
      <c r="IVF141" s="18"/>
      <c r="IVG141" s="18"/>
      <c r="IVH141" s="18"/>
      <c r="IVI141" s="18"/>
      <c r="IVJ141" s="18"/>
      <c r="IVK141" s="18"/>
      <c r="IVL141" s="18"/>
      <c r="IVM141" s="18"/>
      <c r="IVN141" s="18"/>
      <c r="IVO141" s="18"/>
      <c r="IVP141" s="18"/>
      <c r="IVQ141" s="18"/>
      <c r="IVR141" s="18"/>
      <c r="IVS141" s="18"/>
      <c r="IVT141" s="18"/>
      <c r="IVU141" s="18"/>
      <c r="IVV141" s="18"/>
      <c r="IVW141" s="18"/>
      <c r="IVX141" s="18"/>
      <c r="IVY141" s="18"/>
      <c r="IVZ141" s="18"/>
      <c r="IWA141" s="18"/>
      <c r="IWB141" s="18"/>
      <c r="IWC141" s="18"/>
      <c r="IWD141" s="18"/>
      <c r="IWE141" s="18"/>
      <c r="IWF141" s="18"/>
      <c r="IWG141" s="18"/>
      <c r="IWH141" s="18"/>
      <c r="IWI141" s="18"/>
      <c r="IWJ141" s="18"/>
      <c r="IWK141" s="18"/>
      <c r="IWL141" s="18"/>
      <c r="IWM141" s="18"/>
      <c r="IWN141" s="18"/>
      <c r="IWO141" s="18"/>
      <c r="IWP141" s="18"/>
      <c r="IWQ141" s="18"/>
      <c r="IWR141" s="18"/>
      <c r="IWS141" s="18"/>
      <c r="IWT141" s="18"/>
      <c r="IWU141" s="18"/>
      <c r="IWV141" s="18"/>
      <c r="IWW141" s="18"/>
      <c r="IWX141" s="18"/>
      <c r="IWY141" s="18"/>
      <c r="IWZ141" s="18"/>
      <c r="IXA141" s="18"/>
      <c r="IXB141" s="18"/>
      <c r="IXC141" s="18"/>
      <c r="IXD141" s="18"/>
      <c r="IXE141" s="18"/>
      <c r="IXF141" s="18"/>
      <c r="IXG141" s="18"/>
      <c r="IXH141" s="18"/>
      <c r="IXI141" s="18"/>
      <c r="IXJ141" s="18"/>
      <c r="IXK141" s="18"/>
      <c r="IXL141" s="18"/>
      <c r="IXM141" s="18"/>
      <c r="IXN141" s="18"/>
      <c r="IXO141" s="18"/>
      <c r="IXP141" s="18"/>
      <c r="IXQ141" s="18"/>
      <c r="IXR141" s="18"/>
      <c r="IXS141" s="18"/>
      <c r="IXT141" s="18"/>
      <c r="IXU141" s="18"/>
      <c r="IXV141" s="18"/>
      <c r="IXW141" s="18"/>
      <c r="IXX141" s="18"/>
      <c r="IXY141" s="18"/>
      <c r="IXZ141" s="18"/>
      <c r="IYA141" s="18"/>
      <c r="IYB141" s="18"/>
      <c r="IYC141" s="18"/>
      <c r="IYD141" s="18"/>
      <c r="IYE141" s="18"/>
      <c r="IYF141" s="18"/>
      <c r="IYG141" s="18"/>
      <c r="IYH141" s="18"/>
      <c r="IYI141" s="18"/>
      <c r="IYJ141" s="18"/>
      <c r="IYK141" s="18"/>
      <c r="IYL141" s="18"/>
      <c r="IYM141" s="18"/>
      <c r="IYN141" s="18"/>
      <c r="IYO141" s="18"/>
      <c r="IYP141" s="18"/>
      <c r="IYQ141" s="18"/>
      <c r="IYR141" s="18"/>
      <c r="IYS141" s="18"/>
      <c r="IYT141" s="18"/>
      <c r="IYU141" s="18"/>
      <c r="IYV141" s="18"/>
      <c r="IYW141" s="18"/>
      <c r="IYX141" s="18"/>
      <c r="IYY141" s="18"/>
      <c r="IYZ141" s="18"/>
      <c r="IZA141" s="18"/>
      <c r="IZB141" s="18"/>
      <c r="IZC141" s="18"/>
      <c r="IZD141" s="18"/>
      <c r="IZE141" s="18"/>
      <c r="IZF141" s="18"/>
      <c r="IZG141" s="18"/>
      <c r="IZH141" s="18"/>
      <c r="IZI141" s="18"/>
      <c r="IZJ141" s="18"/>
      <c r="IZK141" s="18"/>
      <c r="IZL141" s="18"/>
      <c r="IZM141" s="18"/>
      <c r="IZN141" s="18"/>
      <c r="IZO141" s="18"/>
      <c r="IZP141" s="18"/>
      <c r="IZQ141" s="18"/>
      <c r="IZR141" s="18"/>
      <c r="IZS141" s="18"/>
      <c r="IZT141" s="18"/>
      <c r="IZU141" s="18"/>
      <c r="IZV141" s="18"/>
      <c r="IZW141" s="18"/>
      <c r="IZX141" s="18"/>
      <c r="IZY141" s="18"/>
      <c r="IZZ141" s="18"/>
      <c r="JAA141" s="18"/>
      <c r="JAB141" s="18"/>
      <c r="JAC141" s="18"/>
      <c r="JAD141" s="18"/>
      <c r="JAE141" s="18"/>
      <c r="JAF141" s="18"/>
      <c r="JAG141" s="18"/>
      <c r="JAH141" s="18"/>
      <c r="JAI141" s="18"/>
      <c r="JAJ141" s="18"/>
      <c r="JAK141" s="18"/>
      <c r="JAL141" s="18"/>
      <c r="JAM141" s="18"/>
      <c r="JAN141" s="18"/>
      <c r="JAO141" s="18"/>
      <c r="JAP141" s="18"/>
      <c r="JAQ141" s="18"/>
      <c r="JAR141" s="18"/>
      <c r="JAS141" s="18"/>
      <c r="JAT141" s="18"/>
      <c r="JAU141" s="18"/>
      <c r="JAV141" s="18"/>
      <c r="JAW141" s="18"/>
      <c r="JAX141" s="18"/>
      <c r="JAY141" s="18"/>
      <c r="JAZ141" s="18"/>
      <c r="JBA141" s="18"/>
      <c r="JBB141" s="18"/>
      <c r="JBC141" s="18"/>
      <c r="JBD141" s="18"/>
      <c r="JBE141" s="18"/>
      <c r="JBF141" s="18"/>
      <c r="JBG141" s="18"/>
      <c r="JBH141" s="18"/>
      <c r="JBI141" s="18"/>
      <c r="JBJ141" s="18"/>
      <c r="JBK141" s="18"/>
      <c r="JBL141" s="18"/>
      <c r="JBM141" s="18"/>
      <c r="JBN141" s="18"/>
      <c r="JBO141" s="18"/>
      <c r="JBP141" s="18"/>
      <c r="JBQ141" s="18"/>
      <c r="JBR141" s="18"/>
      <c r="JBS141" s="18"/>
      <c r="JBT141" s="18"/>
      <c r="JBU141" s="18"/>
      <c r="JBV141" s="18"/>
      <c r="JBW141" s="18"/>
      <c r="JBX141" s="18"/>
      <c r="JBY141" s="18"/>
      <c r="JBZ141" s="18"/>
      <c r="JCA141" s="18"/>
      <c r="JCB141" s="18"/>
      <c r="JCC141" s="18"/>
      <c r="JCD141" s="18"/>
      <c r="JCE141" s="18"/>
      <c r="JCF141" s="18"/>
      <c r="JCG141" s="18"/>
      <c r="JCH141" s="18"/>
      <c r="JCI141" s="18"/>
      <c r="JCJ141" s="18"/>
      <c r="JCK141" s="18"/>
      <c r="JCL141" s="18"/>
      <c r="JCM141" s="18"/>
      <c r="JCN141" s="18"/>
      <c r="JCO141" s="18"/>
      <c r="JCP141" s="18"/>
      <c r="JCQ141" s="18"/>
      <c r="JCR141" s="18"/>
      <c r="JCS141" s="18"/>
      <c r="JCT141" s="18"/>
      <c r="JCU141" s="18"/>
      <c r="JCV141" s="18"/>
      <c r="JCW141" s="18"/>
      <c r="JCX141" s="18"/>
      <c r="JCY141" s="18"/>
      <c r="JCZ141" s="18"/>
      <c r="JDA141" s="18"/>
      <c r="JDB141" s="18"/>
      <c r="JDC141" s="18"/>
      <c r="JDD141" s="18"/>
      <c r="JDE141" s="18"/>
      <c r="JDF141" s="18"/>
      <c r="JDG141" s="18"/>
      <c r="JDH141" s="18"/>
      <c r="JDI141" s="18"/>
      <c r="JDJ141" s="18"/>
      <c r="JDK141" s="18"/>
      <c r="JDL141" s="18"/>
      <c r="JDM141" s="18"/>
      <c r="JDN141" s="18"/>
      <c r="JDO141" s="18"/>
      <c r="JDP141" s="18"/>
      <c r="JDQ141" s="18"/>
      <c r="JDR141" s="18"/>
      <c r="JDS141" s="18"/>
      <c r="JDT141" s="18"/>
      <c r="JDU141" s="18"/>
      <c r="JDV141" s="18"/>
      <c r="JDW141" s="18"/>
      <c r="JDX141" s="18"/>
      <c r="JDY141" s="18"/>
      <c r="JDZ141" s="18"/>
      <c r="JEA141" s="18"/>
      <c r="JEB141" s="18"/>
      <c r="JEC141" s="18"/>
      <c r="JED141" s="18"/>
      <c r="JEE141" s="18"/>
      <c r="JEF141" s="18"/>
      <c r="JEG141" s="18"/>
      <c r="JEH141" s="18"/>
      <c r="JEI141" s="18"/>
      <c r="JEJ141" s="18"/>
      <c r="JEK141" s="18"/>
      <c r="JEL141" s="18"/>
      <c r="JEM141" s="18"/>
      <c r="JEN141" s="18"/>
      <c r="JEO141" s="18"/>
      <c r="JEP141" s="18"/>
      <c r="JEQ141" s="18"/>
      <c r="JER141" s="18"/>
      <c r="JES141" s="18"/>
      <c r="JET141" s="18"/>
      <c r="JEU141" s="18"/>
      <c r="JEV141" s="18"/>
      <c r="JEW141" s="18"/>
      <c r="JEX141" s="18"/>
      <c r="JEY141" s="18"/>
      <c r="JEZ141" s="18"/>
      <c r="JFA141" s="18"/>
      <c r="JFB141" s="18"/>
      <c r="JFC141" s="18"/>
      <c r="JFD141" s="18"/>
      <c r="JFE141" s="18"/>
      <c r="JFF141" s="18"/>
      <c r="JFG141" s="18"/>
      <c r="JFH141" s="18"/>
      <c r="JFI141" s="18"/>
      <c r="JFJ141" s="18"/>
      <c r="JFK141" s="18"/>
      <c r="JFL141" s="18"/>
      <c r="JFM141" s="18"/>
      <c r="JFN141" s="18"/>
      <c r="JFO141" s="18"/>
      <c r="JFP141" s="18"/>
      <c r="JFQ141" s="18"/>
      <c r="JFR141" s="18"/>
      <c r="JFS141" s="18"/>
      <c r="JFT141" s="18"/>
      <c r="JFU141" s="18"/>
      <c r="JFV141" s="18"/>
      <c r="JFW141" s="18"/>
      <c r="JFX141" s="18"/>
      <c r="JFY141" s="18"/>
      <c r="JFZ141" s="18"/>
      <c r="JGA141" s="18"/>
      <c r="JGB141" s="18"/>
      <c r="JGC141" s="18"/>
      <c r="JGD141" s="18"/>
      <c r="JGE141" s="18"/>
      <c r="JGF141" s="18"/>
      <c r="JGG141" s="18"/>
      <c r="JGH141" s="18"/>
      <c r="JGI141" s="18"/>
      <c r="JGJ141" s="18"/>
      <c r="JGK141" s="18"/>
      <c r="JGL141" s="18"/>
      <c r="JGM141" s="18"/>
      <c r="JGN141" s="18"/>
      <c r="JGO141" s="18"/>
      <c r="JGP141" s="18"/>
      <c r="JGQ141" s="18"/>
      <c r="JGR141" s="18"/>
      <c r="JGS141" s="18"/>
      <c r="JGT141" s="18"/>
      <c r="JGU141" s="18"/>
      <c r="JGV141" s="18"/>
      <c r="JGW141" s="18"/>
      <c r="JGX141" s="18"/>
      <c r="JGY141" s="18"/>
      <c r="JGZ141" s="18"/>
      <c r="JHA141" s="18"/>
      <c r="JHB141" s="18"/>
      <c r="JHC141" s="18"/>
      <c r="JHD141" s="18"/>
      <c r="JHE141" s="18"/>
      <c r="JHF141" s="18"/>
      <c r="JHG141" s="18"/>
      <c r="JHH141" s="18"/>
      <c r="JHI141" s="18"/>
      <c r="JHJ141" s="18"/>
      <c r="JHK141" s="18"/>
      <c r="JHL141" s="18"/>
      <c r="JHM141" s="18"/>
      <c r="JHN141" s="18"/>
      <c r="JHO141" s="18"/>
      <c r="JHP141" s="18"/>
      <c r="JHQ141" s="18"/>
      <c r="JHR141" s="18"/>
      <c r="JHS141" s="18"/>
      <c r="JHT141" s="18"/>
      <c r="JHU141" s="18"/>
      <c r="JHV141" s="18"/>
      <c r="JHW141" s="18"/>
      <c r="JHX141" s="18"/>
      <c r="JHY141" s="18"/>
      <c r="JHZ141" s="18"/>
      <c r="JIA141" s="18"/>
      <c r="JIB141" s="18"/>
      <c r="JIC141" s="18"/>
      <c r="JID141" s="18"/>
      <c r="JIE141" s="18"/>
      <c r="JIF141" s="18"/>
      <c r="JIG141" s="18"/>
      <c r="JIH141" s="18"/>
      <c r="JII141" s="18"/>
      <c r="JIJ141" s="18"/>
      <c r="JIK141" s="18"/>
      <c r="JIL141" s="18"/>
      <c r="JIM141" s="18"/>
      <c r="JIN141" s="18"/>
      <c r="JIO141" s="18"/>
      <c r="JIP141" s="18"/>
      <c r="JIQ141" s="18"/>
      <c r="JIR141" s="18"/>
      <c r="JIS141" s="18"/>
      <c r="JIT141" s="18"/>
      <c r="JIU141" s="18"/>
      <c r="JIV141" s="18"/>
      <c r="JIW141" s="18"/>
      <c r="JIX141" s="18"/>
      <c r="JIY141" s="18"/>
      <c r="JIZ141" s="18"/>
      <c r="JJA141" s="18"/>
      <c r="JJB141" s="18"/>
      <c r="JJC141" s="18"/>
      <c r="JJD141" s="18"/>
      <c r="JJE141" s="18"/>
      <c r="JJF141" s="18"/>
      <c r="JJG141" s="18"/>
      <c r="JJH141" s="18"/>
      <c r="JJI141" s="18"/>
      <c r="JJJ141" s="18"/>
      <c r="JJK141" s="18"/>
      <c r="JJL141" s="18"/>
      <c r="JJM141" s="18"/>
      <c r="JJN141" s="18"/>
      <c r="JJO141" s="18"/>
      <c r="JJP141" s="18"/>
      <c r="JJQ141" s="18"/>
      <c r="JJR141" s="18"/>
      <c r="JJS141" s="18"/>
      <c r="JJT141" s="18"/>
      <c r="JJU141" s="18"/>
      <c r="JJV141" s="18"/>
      <c r="JJW141" s="18"/>
      <c r="JJX141" s="18"/>
      <c r="JJY141" s="18"/>
      <c r="JJZ141" s="18"/>
      <c r="JKA141" s="18"/>
      <c r="JKB141" s="18"/>
      <c r="JKC141" s="18"/>
      <c r="JKD141" s="18"/>
      <c r="JKE141" s="18"/>
      <c r="JKF141" s="18"/>
      <c r="JKG141" s="18"/>
      <c r="JKH141" s="18"/>
      <c r="JKI141" s="18"/>
      <c r="JKJ141" s="18"/>
      <c r="JKK141" s="18"/>
      <c r="JKL141" s="18"/>
      <c r="JKM141" s="18"/>
      <c r="JKN141" s="18"/>
      <c r="JKO141" s="18"/>
      <c r="JKP141" s="18"/>
      <c r="JKQ141" s="18"/>
      <c r="JKR141" s="18"/>
      <c r="JKS141" s="18"/>
      <c r="JKT141" s="18"/>
      <c r="JKU141" s="18"/>
      <c r="JKV141" s="18"/>
      <c r="JKW141" s="18"/>
      <c r="JKX141" s="18"/>
      <c r="JKY141" s="18"/>
      <c r="JKZ141" s="18"/>
      <c r="JLA141" s="18"/>
      <c r="JLB141" s="18"/>
      <c r="JLC141" s="18"/>
      <c r="JLD141" s="18"/>
      <c r="JLE141" s="18"/>
      <c r="JLF141" s="18"/>
      <c r="JLG141" s="18"/>
      <c r="JLH141" s="18"/>
      <c r="JLI141" s="18"/>
      <c r="JLJ141" s="18"/>
      <c r="JLK141" s="18"/>
      <c r="JLL141" s="18"/>
      <c r="JLM141" s="18"/>
      <c r="JLN141" s="18"/>
      <c r="JLO141" s="18"/>
      <c r="JLP141" s="18"/>
      <c r="JLQ141" s="18"/>
      <c r="JLR141" s="18"/>
      <c r="JLS141" s="18"/>
      <c r="JLT141" s="18"/>
      <c r="JLU141" s="18"/>
      <c r="JLV141" s="18"/>
      <c r="JLW141" s="18"/>
      <c r="JLX141" s="18"/>
      <c r="JLY141" s="18"/>
      <c r="JLZ141" s="18"/>
      <c r="JMA141" s="18"/>
      <c r="JMB141" s="18"/>
      <c r="JMC141" s="18"/>
      <c r="JMD141" s="18"/>
      <c r="JME141" s="18"/>
      <c r="JMF141" s="18"/>
      <c r="JMG141" s="18"/>
      <c r="JMH141" s="18"/>
      <c r="JMI141" s="18"/>
      <c r="JMJ141" s="18"/>
      <c r="JMK141" s="18"/>
      <c r="JML141" s="18"/>
      <c r="JMM141" s="18"/>
      <c r="JMN141" s="18"/>
      <c r="JMO141" s="18"/>
      <c r="JMP141" s="18"/>
      <c r="JMQ141" s="18"/>
      <c r="JMR141" s="18"/>
      <c r="JMS141" s="18"/>
      <c r="JMT141" s="18"/>
      <c r="JMU141" s="18"/>
      <c r="JMV141" s="18"/>
      <c r="JMW141" s="18"/>
      <c r="JMX141" s="18"/>
      <c r="JMY141" s="18"/>
      <c r="JMZ141" s="18"/>
      <c r="JNA141" s="18"/>
      <c r="JNB141" s="18"/>
      <c r="JNC141" s="18"/>
      <c r="JND141" s="18"/>
      <c r="JNE141" s="18"/>
      <c r="JNF141" s="18"/>
      <c r="JNG141" s="18"/>
      <c r="JNH141" s="18"/>
      <c r="JNI141" s="18"/>
      <c r="JNJ141" s="18"/>
      <c r="JNK141" s="18"/>
      <c r="JNL141" s="18"/>
      <c r="JNM141" s="18"/>
      <c r="JNN141" s="18"/>
      <c r="JNO141" s="18"/>
      <c r="JNP141" s="18"/>
      <c r="JNQ141" s="18"/>
      <c r="JNR141" s="18"/>
      <c r="JNS141" s="18"/>
      <c r="JNT141" s="18"/>
      <c r="JNU141" s="18"/>
      <c r="JNV141" s="18"/>
      <c r="JNW141" s="18"/>
      <c r="JNX141" s="18"/>
      <c r="JNY141" s="18"/>
      <c r="JNZ141" s="18"/>
      <c r="JOA141" s="18"/>
      <c r="JOB141" s="18"/>
      <c r="JOC141" s="18"/>
      <c r="JOD141" s="18"/>
      <c r="JOE141" s="18"/>
      <c r="JOF141" s="18"/>
      <c r="JOG141" s="18"/>
      <c r="JOH141" s="18"/>
      <c r="JOI141" s="18"/>
      <c r="JOJ141" s="18"/>
      <c r="JOK141" s="18"/>
      <c r="JOL141" s="18"/>
      <c r="JOM141" s="18"/>
      <c r="JON141" s="18"/>
      <c r="JOO141" s="18"/>
      <c r="JOP141" s="18"/>
      <c r="JOQ141" s="18"/>
      <c r="JOR141" s="18"/>
      <c r="JOS141" s="18"/>
      <c r="JOT141" s="18"/>
      <c r="JOU141" s="18"/>
      <c r="JOV141" s="18"/>
      <c r="JOW141" s="18"/>
      <c r="JOX141" s="18"/>
      <c r="JOY141" s="18"/>
      <c r="JOZ141" s="18"/>
      <c r="JPA141" s="18"/>
      <c r="JPB141" s="18"/>
      <c r="JPC141" s="18"/>
      <c r="JPD141" s="18"/>
      <c r="JPE141" s="18"/>
      <c r="JPF141" s="18"/>
      <c r="JPG141" s="18"/>
      <c r="JPH141" s="18"/>
      <c r="JPI141" s="18"/>
      <c r="JPJ141" s="18"/>
      <c r="JPK141" s="18"/>
      <c r="JPL141" s="18"/>
      <c r="JPM141" s="18"/>
      <c r="JPN141" s="18"/>
      <c r="JPO141" s="18"/>
      <c r="JPP141" s="18"/>
      <c r="JPQ141" s="18"/>
      <c r="JPR141" s="18"/>
      <c r="JPS141" s="18"/>
      <c r="JPT141" s="18"/>
      <c r="JPU141" s="18"/>
      <c r="JPV141" s="18"/>
      <c r="JPW141" s="18"/>
      <c r="JPX141" s="18"/>
      <c r="JPY141" s="18"/>
      <c r="JPZ141" s="18"/>
      <c r="JQA141" s="18"/>
      <c r="JQB141" s="18"/>
      <c r="JQC141" s="18"/>
      <c r="JQD141" s="18"/>
      <c r="JQE141" s="18"/>
      <c r="JQF141" s="18"/>
      <c r="JQG141" s="18"/>
      <c r="JQH141" s="18"/>
      <c r="JQI141" s="18"/>
      <c r="JQJ141" s="18"/>
      <c r="JQK141" s="18"/>
      <c r="JQL141" s="18"/>
      <c r="JQM141" s="18"/>
      <c r="JQN141" s="18"/>
      <c r="JQO141" s="18"/>
      <c r="JQP141" s="18"/>
      <c r="JQQ141" s="18"/>
      <c r="JQR141" s="18"/>
      <c r="JQS141" s="18"/>
      <c r="JQT141" s="18"/>
      <c r="JQU141" s="18"/>
      <c r="JQV141" s="18"/>
      <c r="JQW141" s="18"/>
      <c r="JQX141" s="18"/>
      <c r="JQY141" s="18"/>
      <c r="JQZ141" s="18"/>
      <c r="JRA141" s="18"/>
      <c r="JRB141" s="18"/>
      <c r="JRC141" s="18"/>
      <c r="JRD141" s="18"/>
      <c r="JRE141" s="18"/>
      <c r="JRF141" s="18"/>
      <c r="JRG141" s="18"/>
      <c r="JRH141" s="18"/>
      <c r="JRI141" s="18"/>
      <c r="JRJ141" s="18"/>
      <c r="JRK141" s="18"/>
      <c r="JRL141" s="18"/>
      <c r="JRM141" s="18"/>
      <c r="JRN141" s="18"/>
      <c r="JRO141" s="18"/>
      <c r="JRP141" s="18"/>
      <c r="JRQ141" s="18"/>
      <c r="JRR141" s="18"/>
      <c r="JRS141" s="18"/>
      <c r="JRT141" s="18"/>
      <c r="JRU141" s="18"/>
      <c r="JRV141" s="18"/>
      <c r="JRW141" s="18"/>
      <c r="JRX141" s="18"/>
      <c r="JRY141" s="18"/>
      <c r="JRZ141" s="18"/>
      <c r="JSA141" s="18"/>
      <c r="JSB141" s="18"/>
      <c r="JSC141" s="18"/>
      <c r="JSD141" s="18"/>
      <c r="JSE141" s="18"/>
      <c r="JSF141" s="18"/>
      <c r="JSG141" s="18"/>
      <c r="JSH141" s="18"/>
      <c r="JSI141" s="18"/>
      <c r="JSJ141" s="18"/>
      <c r="JSK141" s="18"/>
      <c r="JSL141" s="18"/>
      <c r="JSM141" s="18"/>
      <c r="JSN141" s="18"/>
      <c r="JSO141" s="18"/>
      <c r="JSP141" s="18"/>
      <c r="JSQ141" s="18"/>
      <c r="JSR141" s="18"/>
      <c r="JSS141" s="18"/>
      <c r="JST141" s="18"/>
      <c r="JSU141" s="18"/>
      <c r="JSV141" s="18"/>
      <c r="JSW141" s="18"/>
      <c r="JSX141" s="18"/>
      <c r="JSY141" s="18"/>
      <c r="JSZ141" s="18"/>
      <c r="JTA141" s="18"/>
      <c r="JTB141" s="18"/>
      <c r="JTC141" s="18"/>
      <c r="JTD141" s="18"/>
      <c r="JTE141" s="18"/>
      <c r="JTF141" s="18"/>
      <c r="JTG141" s="18"/>
      <c r="JTH141" s="18"/>
      <c r="JTI141" s="18"/>
      <c r="JTJ141" s="18"/>
      <c r="JTK141" s="18"/>
      <c r="JTL141" s="18"/>
      <c r="JTM141" s="18"/>
      <c r="JTN141" s="18"/>
      <c r="JTO141" s="18"/>
      <c r="JTP141" s="18"/>
      <c r="JTQ141" s="18"/>
      <c r="JTR141" s="18"/>
      <c r="JTS141" s="18"/>
      <c r="JTT141" s="18"/>
      <c r="JTU141" s="18"/>
      <c r="JTV141" s="18"/>
      <c r="JTW141" s="18"/>
      <c r="JTX141" s="18"/>
      <c r="JTY141" s="18"/>
      <c r="JTZ141" s="18"/>
      <c r="JUA141" s="18"/>
      <c r="JUB141" s="18"/>
      <c r="JUC141" s="18"/>
      <c r="JUD141" s="18"/>
      <c r="JUE141" s="18"/>
      <c r="JUF141" s="18"/>
      <c r="JUG141" s="18"/>
      <c r="JUH141" s="18"/>
      <c r="JUI141" s="18"/>
      <c r="JUJ141" s="18"/>
      <c r="JUK141" s="18"/>
      <c r="JUL141" s="18"/>
      <c r="JUM141" s="18"/>
      <c r="JUN141" s="18"/>
      <c r="JUO141" s="18"/>
      <c r="JUP141" s="18"/>
      <c r="JUQ141" s="18"/>
      <c r="JUR141" s="18"/>
      <c r="JUS141" s="18"/>
      <c r="JUT141" s="18"/>
      <c r="JUU141" s="18"/>
      <c r="JUV141" s="18"/>
      <c r="JUW141" s="18"/>
      <c r="JUX141" s="18"/>
      <c r="JUY141" s="18"/>
      <c r="JUZ141" s="18"/>
      <c r="JVA141" s="18"/>
      <c r="JVB141" s="18"/>
      <c r="JVC141" s="18"/>
      <c r="JVD141" s="18"/>
      <c r="JVE141" s="18"/>
      <c r="JVF141" s="18"/>
      <c r="JVG141" s="18"/>
      <c r="JVH141" s="18"/>
      <c r="JVI141" s="18"/>
      <c r="JVJ141" s="18"/>
      <c r="JVK141" s="18"/>
      <c r="JVL141" s="18"/>
      <c r="JVM141" s="18"/>
      <c r="JVN141" s="18"/>
      <c r="JVO141" s="18"/>
      <c r="JVP141" s="18"/>
      <c r="JVQ141" s="18"/>
      <c r="JVR141" s="18"/>
      <c r="JVS141" s="18"/>
      <c r="JVT141" s="18"/>
      <c r="JVU141" s="18"/>
      <c r="JVV141" s="18"/>
      <c r="JVW141" s="18"/>
      <c r="JVX141" s="18"/>
      <c r="JVY141" s="18"/>
      <c r="JVZ141" s="18"/>
      <c r="JWA141" s="18"/>
      <c r="JWB141" s="18"/>
      <c r="JWC141" s="18"/>
      <c r="JWD141" s="18"/>
      <c r="JWE141" s="18"/>
      <c r="JWF141" s="18"/>
      <c r="JWG141" s="18"/>
      <c r="JWH141" s="18"/>
      <c r="JWI141" s="18"/>
      <c r="JWJ141" s="18"/>
      <c r="JWK141" s="18"/>
      <c r="JWL141" s="18"/>
      <c r="JWM141" s="18"/>
      <c r="JWN141" s="18"/>
      <c r="JWO141" s="18"/>
      <c r="JWP141" s="18"/>
      <c r="JWQ141" s="18"/>
      <c r="JWR141" s="18"/>
      <c r="JWS141" s="18"/>
      <c r="JWT141" s="18"/>
      <c r="JWU141" s="18"/>
      <c r="JWV141" s="18"/>
      <c r="JWW141" s="18"/>
      <c r="JWX141" s="18"/>
      <c r="JWY141" s="18"/>
      <c r="JWZ141" s="18"/>
      <c r="JXA141" s="18"/>
      <c r="JXB141" s="18"/>
      <c r="JXC141" s="18"/>
      <c r="JXD141" s="18"/>
      <c r="JXE141" s="18"/>
      <c r="JXF141" s="18"/>
      <c r="JXG141" s="18"/>
      <c r="JXH141" s="18"/>
      <c r="JXI141" s="18"/>
      <c r="JXJ141" s="18"/>
      <c r="JXK141" s="18"/>
      <c r="JXL141" s="18"/>
      <c r="JXM141" s="18"/>
      <c r="JXN141" s="18"/>
      <c r="JXO141" s="18"/>
      <c r="JXP141" s="18"/>
      <c r="JXQ141" s="18"/>
      <c r="JXR141" s="18"/>
      <c r="JXS141" s="18"/>
      <c r="JXT141" s="18"/>
      <c r="JXU141" s="18"/>
      <c r="JXV141" s="18"/>
      <c r="JXW141" s="18"/>
      <c r="JXX141" s="18"/>
      <c r="JXY141" s="18"/>
      <c r="JXZ141" s="18"/>
      <c r="JYA141" s="18"/>
      <c r="JYB141" s="18"/>
      <c r="JYC141" s="18"/>
      <c r="JYD141" s="18"/>
      <c r="JYE141" s="18"/>
      <c r="JYF141" s="18"/>
      <c r="JYG141" s="18"/>
      <c r="JYH141" s="18"/>
      <c r="JYI141" s="18"/>
      <c r="JYJ141" s="18"/>
      <c r="JYK141" s="18"/>
      <c r="JYL141" s="18"/>
      <c r="JYM141" s="18"/>
      <c r="JYN141" s="18"/>
      <c r="JYO141" s="18"/>
      <c r="JYP141" s="18"/>
      <c r="JYQ141" s="18"/>
      <c r="JYR141" s="18"/>
      <c r="JYS141" s="18"/>
      <c r="JYT141" s="18"/>
      <c r="JYU141" s="18"/>
      <c r="JYV141" s="18"/>
      <c r="JYW141" s="18"/>
      <c r="JYX141" s="18"/>
      <c r="JYY141" s="18"/>
      <c r="JYZ141" s="18"/>
      <c r="JZA141" s="18"/>
      <c r="JZB141" s="18"/>
      <c r="JZC141" s="18"/>
      <c r="JZD141" s="18"/>
      <c r="JZE141" s="18"/>
      <c r="JZF141" s="18"/>
      <c r="JZG141" s="18"/>
      <c r="JZH141" s="18"/>
      <c r="JZI141" s="18"/>
      <c r="JZJ141" s="18"/>
      <c r="JZK141" s="18"/>
      <c r="JZL141" s="18"/>
      <c r="JZM141" s="18"/>
      <c r="JZN141" s="18"/>
      <c r="JZO141" s="18"/>
      <c r="JZP141" s="18"/>
      <c r="JZQ141" s="18"/>
      <c r="JZR141" s="18"/>
      <c r="JZS141" s="18"/>
      <c r="JZT141" s="18"/>
      <c r="JZU141" s="18"/>
      <c r="JZV141" s="18"/>
      <c r="JZW141" s="18"/>
      <c r="JZX141" s="18"/>
      <c r="JZY141" s="18"/>
      <c r="JZZ141" s="18"/>
      <c r="KAA141" s="18"/>
      <c r="KAB141" s="18"/>
      <c r="KAC141" s="18"/>
      <c r="KAD141" s="18"/>
      <c r="KAE141" s="18"/>
      <c r="KAF141" s="18"/>
      <c r="KAG141" s="18"/>
      <c r="KAH141" s="18"/>
      <c r="KAI141" s="18"/>
      <c r="KAJ141" s="18"/>
      <c r="KAK141" s="18"/>
      <c r="KAL141" s="18"/>
      <c r="KAM141" s="18"/>
      <c r="KAN141" s="18"/>
      <c r="KAO141" s="18"/>
      <c r="KAP141" s="18"/>
      <c r="KAQ141" s="18"/>
      <c r="KAR141" s="18"/>
      <c r="KAS141" s="18"/>
      <c r="KAT141" s="18"/>
      <c r="KAU141" s="18"/>
      <c r="KAV141" s="18"/>
      <c r="KAW141" s="18"/>
      <c r="KAX141" s="18"/>
      <c r="KAY141" s="18"/>
      <c r="KAZ141" s="18"/>
      <c r="KBA141" s="18"/>
      <c r="KBB141" s="18"/>
      <c r="KBC141" s="18"/>
      <c r="KBD141" s="18"/>
      <c r="KBE141" s="18"/>
      <c r="KBF141" s="18"/>
      <c r="KBG141" s="18"/>
      <c r="KBH141" s="18"/>
      <c r="KBI141" s="18"/>
      <c r="KBJ141" s="18"/>
      <c r="KBK141" s="18"/>
      <c r="KBL141" s="18"/>
      <c r="KBM141" s="18"/>
      <c r="KBN141" s="18"/>
      <c r="KBO141" s="18"/>
      <c r="KBP141" s="18"/>
      <c r="KBQ141" s="18"/>
      <c r="KBR141" s="18"/>
      <c r="KBS141" s="18"/>
      <c r="KBT141" s="18"/>
      <c r="KBU141" s="18"/>
      <c r="KBV141" s="18"/>
      <c r="KBW141" s="18"/>
      <c r="KBX141" s="18"/>
      <c r="KBY141" s="18"/>
      <c r="KBZ141" s="18"/>
      <c r="KCA141" s="18"/>
      <c r="KCB141" s="18"/>
      <c r="KCC141" s="18"/>
      <c r="KCD141" s="18"/>
      <c r="KCE141" s="18"/>
      <c r="KCF141" s="18"/>
      <c r="KCG141" s="18"/>
      <c r="KCH141" s="18"/>
      <c r="KCI141" s="18"/>
      <c r="KCJ141" s="18"/>
      <c r="KCK141" s="18"/>
      <c r="KCL141" s="18"/>
      <c r="KCM141" s="18"/>
      <c r="KCN141" s="18"/>
      <c r="KCO141" s="18"/>
      <c r="KCP141" s="18"/>
      <c r="KCQ141" s="18"/>
      <c r="KCR141" s="18"/>
      <c r="KCS141" s="18"/>
      <c r="KCT141" s="18"/>
      <c r="KCU141" s="18"/>
      <c r="KCV141" s="18"/>
      <c r="KCW141" s="18"/>
      <c r="KCX141" s="18"/>
      <c r="KCY141" s="18"/>
      <c r="KCZ141" s="18"/>
      <c r="KDA141" s="18"/>
      <c r="KDB141" s="18"/>
      <c r="KDC141" s="18"/>
      <c r="KDD141" s="18"/>
      <c r="KDE141" s="18"/>
      <c r="KDF141" s="18"/>
      <c r="KDG141" s="18"/>
      <c r="KDH141" s="18"/>
      <c r="KDI141" s="18"/>
      <c r="KDJ141" s="18"/>
      <c r="KDK141" s="18"/>
      <c r="KDL141" s="18"/>
      <c r="KDM141" s="18"/>
      <c r="KDN141" s="18"/>
      <c r="KDO141" s="18"/>
      <c r="KDP141" s="18"/>
      <c r="KDQ141" s="18"/>
      <c r="KDR141" s="18"/>
      <c r="KDS141" s="18"/>
      <c r="KDT141" s="18"/>
      <c r="KDU141" s="18"/>
      <c r="KDV141" s="18"/>
      <c r="KDW141" s="18"/>
      <c r="KDX141" s="18"/>
      <c r="KDY141" s="18"/>
      <c r="KDZ141" s="18"/>
      <c r="KEA141" s="18"/>
      <c r="KEB141" s="18"/>
      <c r="KEC141" s="18"/>
      <c r="KED141" s="18"/>
      <c r="KEE141" s="18"/>
      <c r="KEF141" s="18"/>
      <c r="KEG141" s="18"/>
      <c r="KEH141" s="18"/>
      <c r="KEI141" s="18"/>
      <c r="KEJ141" s="18"/>
      <c r="KEK141" s="18"/>
      <c r="KEL141" s="18"/>
      <c r="KEM141" s="18"/>
      <c r="KEN141" s="18"/>
      <c r="KEO141" s="18"/>
      <c r="KEP141" s="18"/>
      <c r="KEQ141" s="18"/>
      <c r="KER141" s="18"/>
      <c r="KES141" s="18"/>
      <c r="KET141" s="18"/>
      <c r="KEU141" s="18"/>
      <c r="KEV141" s="18"/>
      <c r="KEW141" s="18"/>
      <c r="KEX141" s="18"/>
      <c r="KEY141" s="18"/>
      <c r="KEZ141" s="18"/>
      <c r="KFA141" s="18"/>
      <c r="KFB141" s="18"/>
      <c r="KFC141" s="18"/>
      <c r="KFD141" s="18"/>
      <c r="KFE141" s="18"/>
      <c r="KFF141" s="18"/>
      <c r="KFG141" s="18"/>
      <c r="KFH141" s="18"/>
      <c r="KFI141" s="18"/>
      <c r="KFJ141" s="18"/>
      <c r="KFK141" s="18"/>
      <c r="KFL141" s="18"/>
      <c r="KFM141" s="18"/>
      <c r="KFN141" s="18"/>
      <c r="KFO141" s="18"/>
      <c r="KFP141" s="18"/>
      <c r="KFQ141" s="18"/>
      <c r="KFR141" s="18"/>
      <c r="KFS141" s="18"/>
      <c r="KFT141" s="18"/>
      <c r="KFU141" s="18"/>
      <c r="KFV141" s="18"/>
      <c r="KFW141" s="18"/>
      <c r="KFX141" s="18"/>
      <c r="KFY141" s="18"/>
      <c r="KFZ141" s="18"/>
      <c r="KGA141" s="18"/>
      <c r="KGB141" s="18"/>
      <c r="KGC141" s="18"/>
      <c r="KGD141" s="18"/>
      <c r="KGE141" s="18"/>
      <c r="KGF141" s="18"/>
      <c r="KGG141" s="18"/>
      <c r="KGH141" s="18"/>
      <c r="KGI141" s="18"/>
      <c r="KGJ141" s="18"/>
      <c r="KGK141" s="18"/>
      <c r="KGL141" s="18"/>
      <c r="KGM141" s="18"/>
      <c r="KGN141" s="18"/>
      <c r="KGO141" s="18"/>
      <c r="KGP141" s="18"/>
      <c r="KGQ141" s="18"/>
      <c r="KGR141" s="18"/>
      <c r="KGS141" s="18"/>
      <c r="KGT141" s="18"/>
      <c r="KGU141" s="18"/>
      <c r="KGV141" s="18"/>
      <c r="KGW141" s="18"/>
      <c r="KGX141" s="18"/>
      <c r="KGY141" s="18"/>
      <c r="KGZ141" s="18"/>
      <c r="KHA141" s="18"/>
      <c r="KHB141" s="18"/>
      <c r="KHC141" s="18"/>
      <c r="KHD141" s="18"/>
      <c r="KHE141" s="18"/>
      <c r="KHF141" s="18"/>
      <c r="KHG141" s="18"/>
      <c r="KHH141" s="18"/>
      <c r="KHI141" s="18"/>
      <c r="KHJ141" s="18"/>
      <c r="KHK141" s="18"/>
      <c r="KHL141" s="18"/>
      <c r="KHM141" s="18"/>
      <c r="KHN141" s="18"/>
      <c r="KHO141" s="18"/>
      <c r="KHP141" s="18"/>
      <c r="KHQ141" s="18"/>
      <c r="KHR141" s="18"/>
      <c r="KHS141" s="18"/>
      <c r="KHT141" s="18"/>
      <c r="KHU141" s="18"/>
      <c r="KHV141" s="18"/>
      <c r="KHW141" s="18"/>
      <c r="KHX141" s="18"/>
      <c r="KHY141" s="18"/>
      <c r="KHZ141" s="18"/>
      <c r="KIA141" s="18"/>
      <c r="KIB141" s="18"/>
      <c r="KIC141" s="18"/>
      <c r="KID141" s="18"/>
      <c r="KIE141" s="18"/>
      <c r="KIF141" s="18"/>
      <c r="KIG141" s="18"/>
      <c r="KIH141" s="18"/>
      <c r="KII141" s="18"/>
      <c r="KIJ141" s="18"/>
      <c r="KIK141" s="18"/>
      <c r="KIL141" s="18"/>
      <c r="KIM141" s="18"/>
      <c r="KIN141" s="18"/>
      <c r="KIO141" s="18"/>
      <c r="KIP141" s="18"/>
      <c r="KIQ141" s="18"/>
      <c r="KIR141" s="18"/>
      <c r="KIS141" s="18"/>
      <c r="KIT141" s="18"/>
      <c r="KIU141" s="18"/>
      <c r="KIV141" s="18"/>
      <c r="KIW141" s="18"/>
      <c r="KIX141" s="18"/>
      <c r="KIY141" s="18"/>
      <c r="KIZ141" s="18"/>
      <c r="KJA141" s="18"/>
      <c r="KJB141" s="18"/>
      <c r="KJC141" s="18"/>
      <c r="KJD141" s="18"/>
      <c r="KJE141" s="18"/>
      <c r="KJF141" s="18"/>
      <c r="KJG141" s="18"/>
      <c r="KJH141" s="18"/>
      <c r="KJI141" s="18"/>
      <c r="KJJ141" s="18"/>
      <c r="KJK141" s="18"/>
      <c r="KJL141" s="18"/>
      <c r="KJM141" s="18"/>
      <c r="KJN141" s="18"/>
      <c r="KJO141" s="18"/>
      <c r="KJP141" s="18"/>
      <c r="KJQ141" s="18"/>
      <c r="KJR141" s="18"/>
      <c r="KJS141" s="18"/>
      <c r="KJT141" s="18"/>
      <c r="KJU141" s="18"/>
      <c r="KJV141" s="18"/>
      <c r="KJW141" s="18"/>
      <c r="KJX141" s="18"/>
      <c r="KJY141" s="18"/>
      <c r="KJZ141" s="18"/>
      <c r="KKA141" s="18"/>
      <c r="KKB141" s="18"/>
      <c r="KKC141" s="18"/>
      <c r="KKD141" s="18"/>
      <c r="KKE141" s="18"/>
      <c r="KKF141" s="18"/>
      <c r="KKG141" s="18"/>
      <c r="KKH141" s="18"/>
      <c r="KKI141" s="18"/>
      <c r="KKJ141" s="18"/>
      <c r="KKK141" s="18"/>
      <c r="KKL141" s="18"/>
      <c r="KKM141" s="18"/>
      <c r="KKN141" s="18"/>
      <c r="KKO141" s="18"/>
      <c r="KKP141" s="18"/>
      <c r="KKQ141" s="18"/>
      <c r="KKR141" s="18"/>
      <c r="KKS141" s="18"/>
      <c r="KKT141" s="18"/>
      <c r="KKU141" s="18"/>
      <c r="KKV141" s="18"/>
      <c r="KKW141" s="18"/>
      <c r="KKX141" s="18"/>
      <c r="KKY141" s="18"/>
      <c r="KKZ141" s="18"/>
      <c r="KLA141" s="18"/>
      <c r="KLB141" s="18"/>
      <c r="KLC141" s="18"/>
      <c r="KLD141" s="18"/>
      <c r="KLE141" s="18"/>
      <c r="KLF141" s="18"/>
      <c r="KLG141" s="18"/>
      <c r="KLH141" s="18"/>
      <c r="KLI141" s="18"/>
      <c r="KLJ141" s="18"/>
      <c r="KLK141" s="18"/>
      <c r="KLL141" s="18"/>
      <c r="KLM141" s="18"/>
      <c r="KLN141" s="18"/>
      <c r="KLO141" s="18"/>
      <c r="KLP141" s="18"/>
      <c r="KLQ141" s="18"/>
      <c r="KLR141" s="18"/>
      <c r="KLS141" s="18"/>
      <c r="KLT141" s="18"/>
      <c r="KLU141" s="18"/>
      <c r="KLV141" s="18"/>
      <c r="KLW141" s="18"/>
      <c r="KLX141" s="18"/>
      <c r="KLY141" s="18"/>
      <c r="KLZ141" s="18"/>
      <c r="KMA141" s="18"/>
      <c r="KMB141" s="18"/>
      <c r="KMC141" s="18"/>
      <c r="KMD141" s="18"/>
      <c r="KME141" s="18"/>
      <c r="KMF141" s="18"/>
      <c r="KMG141" s="18"/>
      <c r="KMH141" s="18"/>
      <c r="KMI141" s="18"/>
      <c r="KMJ141" s="18"/>
      <c r="KMK141" s="18"/>
      <c r="KML141" s="18"/>
      <c r="KMM141" s="18"/>
      <c r="KMN141" s="18"/>
      <c r="KMO141" s="18"/>
      <c r="KMP141" s="18"/>
      <c r="KMQ141" s="18"/>
      <c r="KMR141" s="18"/>
      <c r="KMS141" s="18"/>
      <c r="KMT141" s="18"/>
      <c r="KMU141" s="18"/>
      <c r="KMV141" s="18"/>
      <c r="KMW141" s="18"/>
      <c r="KMX141" s="18"/>
      <c r="KMY141" s="18"/>
      <c r="KMZ141" s="18"/>
      <c r="KNA141" s="18"/>
      <c r="KNB141" s="18"/>
      <c r="KNC141" s="18"/>
      <c r="KND141" s="18"/>
      <c r="KNE141" s="18"/>
      <c r="KNF141" s="18"/>
      <c r="KNG141" s="18"/>
      <c r="KNH141" s="18"/>
      <c r="KNI141" s="18"/>
      <c r="KNJ141" s="18"/>
      <c r="KNK141" s="18"/>
      <c r="KNL141" s="18"/>
      <c r="KNM141" s="18"/>
      <c r="KNN141" s="18"/>
      <c r="KNO141" s="18"/>
      <c r="KNP141" s="18"/>
      <c r="KNQ141" s="18"/>
      <c r="KNR141" s="18"/>
      <c r="KNS141" s="18"/>
      <c r="KNT141" s="18"/>
      <c r="KNU141" s="18"/>
      <c r="KNV141" s="18"/>
      <c r="KNW141" s="18"/>
      <c r="KNX141" s="18"/>
      <c r="KNY141" s="18"/>
      <c r="KNZ141" s="18"/>
      <c r="KOA141" s="18"/>
      <c r="KOB141" s="18"/>
      <c r="KOC141" s="18"/>
      <c r="KOD141" s="18"/>
      <c r="KOE141" s="18"/>
      <c r="KOF141" s="18"/>
      <c r="KOG141" s="18"/>
      <c r="KOH141" s="18"/>
      <c r="KOI141" s="18"/>
      <c r="KOJ141" s="18"/>
      <c r="KOK141" s="18"/>
      <c r="KOL141" s="18"/>
      <c r="KOM141" s="18"/>
      <c r="KON141" s="18"/>
      <c r="KOO141" s="18"/>
      <c r="KOP141" s="18"/>
      <c r="KOQ141" s="18"/>
      <c r="KOR141" s="18"/>
      <c r="KOS141" s="18"/>
      <c r="KOT141" s="18"/>
      <c r="KOU141" s="18"/>
      <c r="KOV141" s="18"/>
      <c r="KOW141" s="18"/>
      <c r="KOX141" s="18"/>
      <c r="KOY141" s="18"/>
      <c r="KOZ141" s="18"/>
      <c r="KPA141" s="18"/>
      <c r="KPB141" s="18"/>
      <c r="KPC141" s="18"/>
      <c r="KPD141" s="18"/>
      <c r="KPE141" s="18"/>
      <c r="KPF141" s="18"/>
      <c r="KPG141" s="18"/>
      <c r="KPH141" s="18"/>
      <c r="KPI141" s="18"/>
      <c r="KPJ141" s="18"/>
      <c r="KPK141" s="18"/>
      <c r="KPL141" s="18"/>
      <c r="KPM141" s="18"/>
      <c r="KPN141" s="18"/>
      <c r="KPO141" s="18"/>
      <c r="KPP141" s="18"/>
      <c r="KPQ141" s="18"/>
      <c r="KPR141" s="18"/>
      <c r="KPS141" s="18"/>
      <c r="KPT141" s="18"/>
      <c r="KPU141" s="18"/>
      <c r="KPV141" s="18"/>
      <c r="KPW141" s="18"/>
      <c r="KPX141" s="18"/>
      <c r="KPY141" s="18"/>
      <c r="KPZ141" s="18"/>
      <c r="KQA141" s="18"/>
      <c r="KQB141" s="18"/>
      <c r="KQC141" s="18"/>
      <c r="KQD141" s="18"/>
      <c r="KQE141" s="18"/>
      <c r="KQF141" s="18"/>
      <c r="KQG141" s="18"/>
      <c r="KQH141" s="18"/>
      <c r="KQI141" s="18"/>
      <c r="KQJ141" s="18"/>
      <c r="KQK141" s="18"/>
      <c r="KQL141" s="18"/>
      <c r="KQM141" s="18"/>
      <c r="KQN141" s="18"/>
      <c r="KQO141" s="18"/>
      <c r="KQP141" s="18"/>
      <c r="KQQ141" s="18"/>
      <c r="KQR141" s="18"/>
      <c r="KQS141" s="18"/>
      <c r="KQT141" s="18"/>
      <c r="KQU141" s="18"/>
      <c r="KQV141" s="18"/>
      <c r="KQW141" s="18"/>
      <c r="KQX141" s="18"/>
      <c r="KQY141" s="18"/>
      <c r="KQZ141" s="18"/>
      <c r="KRA141" s="18"/>
      <c r="KRB141" s="18"/>
      <c r="KRC141" s="18"/>
      <c r="KRD141" s="18"/>
      <c r="KRE141" s="18"/>
      <c r="KRF141" s="18"/>
      <c r="KRG141" s="18"/>
      <c r="KRH141" s="18"/>
      <c r="KRI141" s="18"/>
      <c r="KRJ141" s="18"/>
      <c r="KRK141" s="18"/>
      <c r="KRL141" s="18"/>
      <c r="KRM141" s="18"/>
      <c r="KRN141" s="18"/>
      <c r="KRO141" s="18"/>
      <c r="KRP141" s="18"/>
      <c r="KRQ141" s="18"/>
      <c r="KRR141" s="18"/>
      <c r="KRS141" s="18"/>
      <c r="KRT141" s="18"/>
      <c r="KRU141" s="18"/>
      <c r="KRV141" s="18"/>
      <c r="KRW141" s="18"/>
      <c r="KRX141" s="18"/>
      <c r="KRY141" s="18"/>
      <c r="KRZ141" s="18"/>
      <c r="KSA141" s="18"/>
      <c r="KSB141" s="18"/>
      <c r="KSC141" s="18"/>
      <c r="KSD141" s="18"/>
      <c r="KSE141" s="18"/>
      <c r="KSF141" s="18"/>
      <c r="KSG141" s="18"/>
      <c r="KSH141" s="18"/>
      <c r="KSI141" s="18"/>
      <c r="KSJ141" s="18"/>
      <c r="KSK141" s="18"/>
      <c r="KSL141" s="18"/>
      <c r="KSM141" s="18"/>
      <c r="KSN141" s="18"/>
      <c r="KSO141" s="18"/>
      <c r="KSP141" s="18"/>
      <c r="KSQ141" s="18"/>
      <c r="KSR141" s="18"/>
      <c r="KSS141" s="18"/>
      <c r="KST141" s="18"/>
      <c r="KSU141" s="18"/>
      <c r="KSV141" s="18"/>
      <c r="KSW141" s="18"/>
      <c r="KSX141" s="18"/>
      <c r="KSY141" s="18"/>
      <c r="KSZ141" s="18"/>
      <c r="KTA141" s="18"/>
      <c r="KTB141" s="18"/>
      <c r="KTC141" s="18"/>
      <c r="KTD141" s="18"/>
      <c r="KTE141" s="18"/>
      <c r="KTF141" s="18"/>
      <c r="KTG141" s="18"/>
      <c r="KTH141" s="18"/>
      <c r="KTI141" s="18"/>
      <c r="KTJ141" s="18"/>
      <c r="KTK141" s="18"/>
      <c r="KTL141" s="18"/>
      <c r="KTM141" s="18"/>
      <c r="KTN141" s="18"/>
      <c r="KTO141" s="18"/>
      <c r="KTP141" s="18"/>
      <c r="KTQ141" s="18"/>
      <c r="KTR141" s="18"/>
      <c r="KTS141" s="18"/>
      <c r="KTT141" s="18"/>
      <c r="KTU141" s="18"/>
      <c r="KTV141" s="18"/>
      <c r="KTW141" s="18"/>
      <c r="KTX141" s="18"/>
      <c r="KTY141" s="18"/>
      <c r="KTZ141" s="18"/>
      <c r="KUA141" s="18"/>
      <c r="KUB141" s="18"/>
      <c r="KUC141" s="18"/>
      <c r="KUD141" s="18"/>
      <c r="KUE141" s="18"/>
      <c r="KUF141" s="18"/>
      <c r="KUG141" s="18"/>
      <c r="KUH141" s="18"/>
      <c r="KUI141" s="18"/>
      <c r="KUJ141" s="18"/>
      <c r="KUK141" s="18"/>
      <c r="KUL141" s="18"/>
      <c r="KUM141" s="18"/>
      <c r="KUN141" s="18"/>
      <c r="KUO141" s="18"/>
      <c r="KUP141" s="18"/>
      <c r="KUQ141" s="18"/>
      <c r="KUR141" s="18"/>
      <c r="KUS141" s="18"/>
      <c r="KUT141" s="18"/>
      <c r="KUU141" s="18"/>
      <c r="KUV141" s="18"/>
      <c r="KUW141" s="18"/>
      <c r="KUX141" s="18"/>
      <c r="KUY141" s="18"/>
      <c r="KUZ141" s="18"/>
      <c r="KVA141" s="18"/>
      <c r="KVB141" s="18"/>
      <c r="KVC141" s="18"/>
      <c r="KVD141" s="18"/>
      <c r="KVE141" s="18"/>
      <c r="KVF141" s="18"/>
      <c r="KVG141" s="18"/>
      <c r="KVH141" s="18"/>
      <c r="KVI141" s="18"/>
      <c r="KVJ141" s="18"/>
      <c r="KVK141" s="18"/>
      <c r="KVL141" s="18"/>
      <c r="KVM141" s="18"/>
      <c r="KVN141" s="18"/>
      <c r="KVO141" s="18"/>
      <c r="KVP141" s="18"/>
      <c r="KVQ141" s="18"/>
      <c r="KVR141" s="18"/>
      <c r="KVS141" s="18"/>
      <c r="KVT141" s="18"/>
      <c r="KVU141" s="18"/>
      <c r="KVV141" s="18"/>
      <c r="KVW141" s="18"/>
      <c r="KVX141" s="18"/>
      <c r="KVY141" s="18"/>
      <c r="KVZ141" s="18"/>
      <c r="KWA141" s="18"/>
      <c r="KWB141" s="18"/>
      <c r="KWC141" s="18"/>
      <c r="KWD141" s="18"/>
      <c r="KWE141" s="18"/>
      <c r="KWF141" s="18"/>
      <c r="KWG141" s="18"/>
      <c r="KWH141" s="18"/>
      <c r="KWI141" s="18"/>
      <c r="KWJ141" s="18"/>
      <c r="KWK141" s="18"/>
      <c r="KWL141" s="18"/>
      <c r="KWM141" s="18"/>
      <c r="KWN141" s="18"/>
      <c r="KWO141" s="18"/>
      <c r="KWP141" s="18"/>
      <c r="KWQ141" s="18"/>
      <c r="KWR141" s="18"/>
      <c r="KWS141" s="18"/>
      <c r="KWT141" s="18"/>
      <c r="KWU141" s="18"/>
      <c r="KWV141" s="18"/>
      <c r="KWW141" s="18"/>
      <c r="KWX141" s="18"/>
      <c r="KWY141" s="18"/>
      <c r="KWZ141" s="18"/>
      <c r="KXA141" s="18"/>
      <c r="KXB141" s="18"/>
      <c r="KXC141" s="18"/>
      <c r="KXD141" s="18"/>
      <c r="KXE141" s="18"/>
      <c r="KXF141" s="18"/>
      <c r="KXG141" s="18"/>
      <c r="KXH141" s="18"/>
      <c r="KXI141" s="18"/>
      <c r="KXJ141" s="18"/>
      <c r="KXK141" s="18"/>
      <c r="KXL141" s="18"/>
      <c r="KXM141" s="18"/>
      <c r="KXN141" s="18"/>
      <c r="KXO141" s="18"/>
      <c r="KXP141" s="18"/>
      <c r="KXQ141" s="18"/>
      <c r="KXR141" s="18"/>
      <c r="KXS141" s="18"/>
      <c r="KXT141" s="18"/>
      <c r="KXU141" s="18"/>
      <c r="KXV141" s="18"/>
      <c r="KXW141" s="18"/>
      <c r="KXX141" s="18"/>
      <c r="KXY141" s="18"/>
      <c r="KXZ141" s="18"/>
      <c r="KYA141" s="18"/>
      <c r="KYB141" s="18"/>
      <c r="KYC141" s="18"/>
      <c r="KYD141" s="18"/>
      <c r="KYE141" s="18"/>
      <c r="KYF141" s="18"/>
      <c r="KYG141" s="18"/>
      <c r="KYH141" s="18"/>
      <c r="KYI141" s="18"/>
      <c r="KYJ141" s="18"/>
      <c r="KYK141" s="18"/>
      <c r="KYL141" s="18"/>
      <c r="KYM141" s="18"/>
      <c r="KYN141" s="18"/>
      <c r="KYO141" s="18"/>
      <c r="KYP141" s="18"/>
      <c r="KYQ141" s="18"/>
      <c r="KYR141" s="18"/>
      <c r="KYS141" s="18"/>
      <c r="KYT141" s="18"/>
      <c r="KYU141" s="18"/>
      <c r="KYV141" s="18"/>
      <c r="KYW141" s="18"/>
      <c r="KYX141" s="18"/>
      <c r="KYY141" s="18"/>
      <c r="KYZ141" s="18"/>
      <c r="KZA141" s="18"/>
      <c r="KZB141" s="18"/>
      <c r="KZC141" s="18"/>
      <c r="KZD141" s="18"/>
      <c r="KZE141" s="18"/>
      <c r="KZF141" s="18"/>
      <c r="KZG141" s="18"/>
      <c r="KZH141" s="18"/>
      <c r="KZI141" s="18"/>
      <c r="KZJ141" s="18"/>
      <c r="KZK141" s="18"/>
      <c r="KZL141" s="18"/>
      <c r="KZM141" s="18"/>
      <c r="KZN141" s="18"/>
      <c r="KZO141" s="18"/>
      <c r="KZP141" s="18"/>
      <c r="KZQ141" s="18"/>
      <c r="KZR141" s="18"/>
      <c r="KZS141" s="18"/>
      <c r="KZT141" s="18"/>
      <c r="KZU141" s="18"/>
      <c r="KZV141" s="18"/>
      <c r="KZW141" s="18"/>
      <c r="KZX141" s="18"/>
      <c r="KZY141" s="18"/>
      <c r="KZZ141" s="18"/>
      <c r="LAA141" s="18"/>
      <c r="LAB141" s="18"/>
      <c r="LAC141" s="18"/>
      <c r="LAD141" s="18"/>
      <c r="LAE141" s="18"/>
      <c r="LAF141" s="18"/>
      <c r="LAG141" s="18"/>
      <c r="LAH141" s="18"/>
      <c r="LAI141" s="18"/>
      <c r="LAJ141" s="18"/>
      <c r="LAK141" s="18"/>
      <c r="LAL141" s="18"/>
      <c r="LAM141" s="18"/>
      <c r="LAN141" s="18"/>
      <c r="LAO141" s="18"/>
      <c r="LAP141" s="18"/>
      <c r="LAQ141" s="18"/>
      <c r="LAR141" s="18"/>
      <c r="LAS141" s="18"/>
      <c r="LAT141" s="18"/>
      <c r="LAU141" s="18"/>
      <c r="LAV141" s="18"/>
      <c r="LAW141" s="18"/>
      <c r="LAX141" s="18"/>
      <c r="LAY141" s="18"/>
      <c r="LAZ141" s="18"/>
      <c r="LBA141" s="18"/>
      <c r="LBB141" s="18"/>
      <c r="LBC141" s="18"/>
      <c r="LBD141" s="18"/>
      <c r="LBE141" s="18"/>
      <c r="LBF141" s="18"/>
      <c r="LBG141" s="18"/>
      <c r="LBH141" s="18"/>
      <c r="LBI141" s="18"/>
      <c r="LBJ141" s="18"/>
      <c r="LBK141" s="18"/>
      <c r="LBL141" s="18"/>
      <c r="LBM141" s="18"/>
      <c r="LBN141" s="18"/>
      <c r="LBO141" s="18"/>
      <c r="LBP141" s="18"/>
      <c r="LBQ141" s="18"/>
      <c r="LBR141" s="18"/>
      <c r="LBS141" s="18"/>
      <c r="LBT141" s="18"/>
      <c r="LBU141" s="18"/>
      <c r="LBV141" s="18"/>
      <c r="LBW141" s="18"/>
      <c r="LBX141" s="18"/>
      <c r="LBY141" s="18"/>
      <c r="LBZ141" s="18"/>
      <c r="LCA141" s="18"/>
      <c r="LCB141" s="18"/>
      <c r="LCC141" s="18"/>
      <c r="LCD141" s="18"/>
      <c r="LCE141" s="18"/>
      <c r="LCF141" s="18"/>
      <c r="LCG141" s="18"/>
      <c r="LCH141" s="18"/>
      <c r="LCI141" s="18"/>
      <c r="LCJ141" s="18"/>
      <c r="LCK141" s="18"/>
      <c r="LCL141" s="18"/>
      <c r="LCM141" s="18"/>
      <c r="LCN141" s="18"/>
      <c r="LCO141" s="18"/>
      <c r="LCP141" s="18"/>
      <c r="LCQ141" s="18"/>
      <c r="LCR141" s="18"/>
      <c r="LCS141" s="18"/>
      <c r="LCT141" s="18"/>
      <c r="LCU141" s="18"/>
      <c r="LCV141" s="18"/>
      <c r="LCW141" s="18"/>
      <c r="LCX141" s="18"/>
      <c r="LCY141" s="18"/>
      <c r="LCZ141" s="18"/>
      <c r="LDA141" s="18"/>
      <c r="LDB141" s="18"/>
      <c r="LDC141" s="18"/>
      <c r="LDD141" s="18"/>
      <c r="LDE141" s="18"/>
      <c r="LDF141" s="18"/>
      <c r="LDG141" s="18"/>
      <c r="LDH141" s="18"/>
      <c r="LDI141" s="18"/>
      <c r="LDJ141" s="18"/>
      <c r="LDK141" s="18"/>
      <c r="LDL141" s="18"/>
      <c r="LDM141" s="18"/>
      <c r="LDN141" s="18"/>
      <c r="LDO141" s="18"/>
      <c r="LDP141" s="18"/>
      <c r="LDQ141" s="18"/>
      <c r="LDR141" s="18"/>
      <c r="LDS141" s="18"/>
      <c r="LDT141" s="18"/>
      <c r="LDU141" s="18"/>
      <c r="LDV141" s="18"/>
      <c r="LDW141" s="18"/>
      <c r="LDX141" s="18"/>
      <c r="LDY141" s="18"/>
      <c r="LDZ141" s="18"/>
      <c r="LEA141" s="18"/>
      <c r="LEB141" s="18"/>
      <c r="LEC141" s="18"/>
      <c r="LED141" s="18"/>
      <c r="LEE141" s="18"/>
      <c r="LEF141" s="18"/>
      <c r="LEG141" s="18"/>
      <c r="LEH141" s="18"/>
      <c r="LEI141" s="18"/>
      <c r="LEJ141" s="18"/>
      <c r="LEK141" s="18"/>
      <c r="LEL141" s="18"/>
      <c r="LEM141" s="18"/>
      <c r="LEN141" s="18"/>
      <c r="LEO141" s="18"/>
      <c r="LEP141" s="18"/>
      <c r="LEQ141" s="18"/>
      <c r="LER141" s="18"/>
      <c r="LES141" s="18"/>
      <c r="LET141" s="18"/>
      <c r="LEU141" s="18"/>
      <c r="LEV141" s="18"/>
      <c r="LEW141" s="18"/>
      <c r="LEX141" s="18"/>
      <c r="LEY141" s="18"/>
      <c r="LEZ141" s="18"/>
      <c r="LFA141" s="18"/>
      <c r="LFB141" s="18"/>
      <c r="LFC141" s="18"/>
      <c r="LFD141" s="18"/>
      <c r="LFE141" s="18"/>
      <c r="LFF141" s="18"/>
      <c r="LFG141" s="18"/>
      <c r="LFH141" s="18"/>
      <c r="LFI141" s="18"/>
      <c r="LFJ141" s="18"/>
      <c r="LFK141" s="18"/>
      <c r="LFL141" s="18"/>
      <c r="LFM141" s="18"/>
      <c r="LFN141" s="18"/>
      <c r="LFO141" s="18"/>
      <c r="LFP141" s="18"/>
      <c r="LFQ141" s="18"/>
      <c r="LFR141" s="18"/>
      <c r="LFS141" s="18"/>
      <c r="LFT141" s="18"/>
      <c r="LFU141" s="18"/>
      <c r="LFV141" s="18"/>
      <c r="LFW141" s="18"/>
      <c r="LFX141" s="18"/>
      <c r="LFY141" s="18"/>
      <c r="LFZ141" s="18"/>
      <c r="LGA141" s="18"/>
      <c r="LGB141" s="18"/>
      <c r="LGC141" s="18"/>
      <c r="LGD141" s="18"/>
      <c r="LGE141" s="18"/>
      <c r="LGF141" s="18"/>
      <c r="LGG141" s="18"/>
      <c r="LGH141" s="18"/>
      <c r="LGI141" s="18"/>
      <c r="LGJ141" s="18"/>
      <c r="LGK141" s="18"/>
      <c r="LGL141" s="18"/>
      <c r="LGM141" s="18"/>
      <c r="LGN141" s="18"/>
      <c r="LGO141" s="18"/>
      <c r="LGP141" s="18"/>
      <c r="LGQ141" s="18"/>
      <c r="LGR141" s="18"/>
      <c r="LGS141" s="18"/>
      <c r="LGT141" s="18"/>
      <c r="LGU141" s="18"/>
      <c r="LGV141" s="18"/>
      <c r="LGW141" s="18"/>
      <c r="LGX141" s="18"/>
      <c r="LGY141" s="18"/>
      <c r="LGZ141" s="18"/>
      <c r="LHA141" s="18"/>
      <c r="LHB141" s="18"/>
      <c r="LHC141" s="18"/>
      <c r="LHD141" s="18"/>
      <c r="LHE141" s="18"/>
      <c r="LHF141" s="18"/>
      <c r="LHG141" s="18"/>
      <c r="LHH141" s="18"/>
      <c r="LHI141" s="18"/>
      <c r="LHJ141" s="18"/>
      <c r="LHK141" s="18"/>
      <c r="LHL141" s="18"/>
      <c r="LHM141" s="18"/>
      <c r="LHN141" s="18"/>
      <c r="LHO141" s="18"/>
      <c r="LHP141" s="18"/>
      <c r="LHQ141" s="18"/>
      <c r="LHR141" s="18"/>
      <c r="LHS141" s="18"/>
      <c r="LHT141" s="18"/>
      <c r="LHU141" s="18"/>
      <c r="LHV141" s="18"/>
      <c r="LHW141" s="18"/>
      <c r="LHX141" s="18"/>
      <c r="LHY141" s="18"/>
      <c r="LHZ141" s="18"/>
      <c r="LIA141" s="18"/>
      <c r="LIB141" s="18"/>
      <c r="LIC141" s="18"/>
      <c r="LID141" s="18"/>
      <c r="LIE141" s="18"/>
      <c r="LIF141" s="18"/>
      <c r="LIG141" s="18"/>
      <c r="LIH141" s="18"/>
      <c r="LII141" s="18"/>
      <c r="LIJ141" s="18"/>
      <c r="LIK141" s="18"/>
      <c r="LIL141" s="18"/>
      <c r="LIM141" s="18"/>
      <c r="LIN141" s="18"/>
      <c r="LIO141" s="18"/>
      <c r="LIP141" s="18"/>
      <c r="LIQ141" s="18"/>
      <c r="LIR141" s="18"/>
      <c r="LIS141" s="18"/>
      <c r="LIT141" s="18"/>
      <c r="LIU141" s="18"/>
      <c r="LIV141" s="18"/>
      <c r="LIW141" s="18"/>
      <c r="LIX141" s="18"/>
      <c r="LIY141" s="18"/>
      <c r="LIZ141" s="18"/>
      <c r="LJA141" s="18"/>
      <c r="LJB141" s="18"/>
      <c r="LJC141" s="18"/>
      <c r="LJD141" s="18"/>
      <c r="LJE141" s="18"/>
      <c r="LJF141" s="18"/>
      <c r="LJG141" s="18"/>
      <c r="LJH141" s="18"/>
      <c r="LJI141" s="18"/>
      <c r="LJJ141" s="18"/>
      <c r="LJK141" s="18"/>
      <c r="LJL141" s="18"/>
      <c r="LJM141" s="18"/>
      <c r="LJN141" s="18"/>
      <c r="LJO141" s="18"/>
      <c r="LJP141" s="18"/>
      <c r="LJQ141" s="18"/>
      <c r="LJR141" s="18"/>
      <c r="LJS141" s="18"/>
      <c r="LJT141" s="18"/>
      <c r="LJU141" s="18"/>
      <c r="LJV141" s="18"/>
      <c r="LJW141" s="18"/>
      <c r="LJX141" s="18"/>
      <c r="LJY141" s="18"/>
      <c r="LJZ141" s="18"/>
      <c r="LKA141" s="18"/>
      <c r="LKB141" s="18"/>
      <c r="LKC141" s="18"/>
      <c r="LKD141" s="18"/>
      <c r="LKE141" s="18"/>
      <c r="LKF141" s="18"/>
      <c r="LKG141" s="18"/>
      <c r="LKH141" s="18"/>
      <c r="LKI141" s="18"/>
      <c r="LKJ141" s="18"/>
      <c r="LKK141" s="18"/>
      <c r="LKL141" s="18"/>
      <c r="LKM141" s="18"/>
      <c r="LKN141" s="18"/>
      <c r="LKO141" s="18"/>
      <c r="LKP141" s="18"/>
      <c r="LKQ141" s="18"/>
      <c r="LKR141" s="18"/>
      <c r="LKS141" s="18"/>
      <c r="LKT141" s="18"/>
      <c r="LKU141" s="18"/>
      <c r="LKV141" s="18"/>
      <c r="LKW141" s="18"/>
      <c r="LKX141" s="18"/>
      <c r="LKY141" s="18"/>
      <c r="LKZ141" s="18"/>
      <c r="LLA141" s="18"/>
      <c r="LLB141" s="18"/>
      <c r="LLC141" s="18"/>
      <c r="LLD141" s="18"/>
      <c r="LLE141" s="18"/>
      <c r="LLF141" s="18"/>
      <c r="LLG141" s="18"/>
      <c r="LLH141" s="18"/>
      <c r="LLI141" s="18"/>
      <c r="LLJ141" s="18"/>
      <c r="LLK141" s="18"/>
      <c r="LLL141" s="18"/>
      <c r="LLM141" s="18"/>
      <c r="LLN141" s="18"/>
      <c r="LLO141" s="18"/>
      <c r="LLP141" s="18"/>
      <c r="LLQ141" s="18"/>
      <c r="LLR141" s="18"/>
      <c r="LLS141" s="18"/>
      <c r="LLT141" s="18"/>
      <c r="LLU141" s="18"/>
      <c r="LLV141" s="18"/>
      <c r="LLW141" s="18"/>
      <c r="LLX141" s="18"/>
      <c r="LLY141" s="18"/>
      <c r="LLZ141" s="18"/>
      <c r="LMA141" s="18"/>
      <c r="LMB141" s="18"/>
      <c r="LMC141" s="18"/>
      <c r="LMD141" s="18"/>
      <c r="LME141" s="18"/>
      <c r="LMF141" s="18"/>
      <c r="LMG141" s="18"/>
      <c r="LMH141" s="18"/>
      <c r="LMI141" s="18"/>
      <c r="LMJ141" s="18"/>
      <c r="LMK141" s="18"/>
      <c r="LML141" s="18"/>
      <c r="LMM141" s="18"/>
      <c r="LMN141" s="18"/>
      <c r="LMO141" s="18"/>
      <c r="LMP141" s="18"/>
      <c r="LMQ141" s="18"/>
      <c r="LMR141" s="18"/>
      <c r="LMS141" s="18"/>
      <c r="LMT141" s="18"/>
      <c r="LMU141" s="18"/>
      <c r="LMV141" s="18"/>
      <c r="LMW141" s="18"/>
      <c r="LMX141" s="18"/>
      <c r="LMY141" s="18"/>
      <c r="LMZ141" s="18"/>
      <c r="LNA141" s="18"/>
      <c r="LNB141" s="18"/>
      <c r="LNC141" s="18"/>
      <c r="LND141" s="18"/>
      <c r="LNE141" s="18"/>
      <c r="LNF141" s="18"/>
      <c r="LNG141" s="18"/>
      <c r="LNH141" s="18"/>
      <c r="LNI141" s="18"/>
      <c r="LNJ141" s="18"/>
      <c r="LNK141" s="18"/>
      <c r="LNL141" s="18"/>
      <c r="LNM141" s="18"/>
      <c r="LNN141" s="18"/>
      <c r="LNO141" s="18"/>
      <c r="LNP141" s="18"/>
      <c r="LNQ141" s="18"/>
      <c r="LNR141" s="18"/>
      <c r="LNS141" s="18"/>
      <c r="LNT141" s="18"/>
      <c r="LNU141" s="18"/>
      <c r="LNV141" s="18"/>
      <c r="LNW141" s="18"/>
      <c r="LNX141" s="18"/>
      <c r="LNY141" s="18"/>
      <c r="LNZ141" s="18"/>
      <c r="LOA141" s="18"/>
      <c r="LOB141" s="18"/>
      <c r="LOC141" s="18"/>
      <c r="LOD141" s="18"/>
      <c r="LOE141" s="18"/>
      <c r="LOF141" s="18"/>
      <c r="LOG141" s="18"/>
      <c r="LOH141" s="18"/>
      <c r="LOI141" s="18"/>
      <c r="LOJ141" s="18"/>
      <c r="LOK141" s="18"/>
      <c r="LOL141" s="18"/>
      <c r="LOM141" s="18"/>
      <c r="LON141" s="18"/>
      <c r="LOO141" s="18"/>
      <c r="LOP141" s="18"/>
      <c r="LOQ141" s="18"/>
      <c r="LOR141" s="18"/>
      <c r="LOS141" s="18"/>
      <c r="LOT141" s="18"/>
      <c r="LOU141" s="18"/>
      <c r="LOV141" s="18"/>
      <c r="LOW141" s="18"/>
      <c r="LOX141" s="18"/>
      <c r="LOY141" s="18"/>
      <c r="LOZ141" s="18"/>
      <c r="LPA141" s="18"/>
      <c r="LPB141" s="18"/>
      <c r="LPC141" s="18"/>
      <c r="LPD141" s="18"/>
      <c r="LPE141" s="18"/>
      <c r="LPF141" s="18"/>
      <c r="LPG141" s="18"/>
      <c r="LPH141" s="18"/>
      <c r="LPI141" s="18"/>
      <c r="LPJ141" s="18"/>
      <c r="LPK141" s="18"/>
      <c r="LPL141" s="18"/>
      <c r="LPM141" s="18"/>
      <c r="LPN141" s="18"/>
      <c r="LPO141" s="18"/>
      <c r="LPP141" s="18"/>
      <c r="LPQ141" s="18"/>
      <c r="LPR141" s="18"/>
      <c r="LPS141" s="18"/>
      <c r="LPT141" s="18"/>
      <c r="LPU141" s="18"/>
      <c r="LPV141" s="18"/>
      <c r="LPW141" s="18"/>
      <c r="LPX141" s="18"/>
      <c r="LPY141" s="18"/>
      <c r="LPZ141" s="18"/>
      <c r="LQA141" s="18"/>
      <c r="LQB141" s="18"/>
      <c r="LQC141" s="18"/>
      <c r="LQD141" s="18"/>
      <c r="LQE141" s="18"/>
      <c r="LQF141" s="18"/>
      <c r="LQG141" s="18"/>
      <c r="LQH141" s="18"/>
      <c r="LQI141" s="18"/>
      <c r="LQJ141" s="18"/>
      <c r="LQK141" s="18"/>
      <c r="LQL141" s="18"/>
      <c r="LQM141" s="18"/>
      <c r="LQN141" s="18"/>
      <c r="LQO141" s="18"/>
      <c r="LQP141" s="18"/>
      <c r="LQQ141" s="18"/>
      <c r="LQR141" s="18"/>
      <c r="LQS141" s="18"/>
      <c r="LQT141" s="18"/>
      <c r="LQU141" s="18"/>
      <c r="LQV141" s="18"/>
      <c r="LQW141" s="18"/>
      <c r="LQX141" s="18"/>
      <c r="LQY141" s="18"/>
      <c r="LQZ141" s="18"/>
      <c r="LRA141" s="18"/>
      <c r="LRB141" s="18"/>
      <c r="LRC141" s="18"/>
      <c r="LRD141" s="18"/>
      <c r="LRE141" s="18"/>
      <c r="LRF141" s="18"/>
      <c r="LRG141" s="18"/>
      <c r="LRH141" s="18"/>
      <c r="LRI141" s="18"/>
      <c r="LRJ141" s="18"/>
      <c r="LRK141" s="18"/>
      <c r="LRL141" s="18"/>
      <c r="LRM141" s="18"/>
      <c r="LRN141" s="18"/>
      <c r="LRO141" s="18"/>
      <c r="LRP141" s="18"/>
      <c r="LRQ141" s="18"/>
      <c r="LRR141" s="18"/>
      <c r="LRS141" s="18"/>
      <c r="LRT141" s="18"/>
      <c r="LRU141" s="18"/>
      <c r="LRV141" s="18"/>
      <c r="LRW141" s="18"/>
      <c r="LRX141" s="18"/>
      <c r="LRY141" s="18"/>
      <c r="LRZ141" s="18"/>
      <c r="LSA141" s="18"/>
      <c r="LSB141" s="18"/>
      <c r="LSC141" s="18"/>
      <c r="LSD141" s="18"/>
      <c r="LSE141" s="18"/>
      <c r="LSF141" s="18"/>
      <c r="LSG141" s="18"/>
      <c r="LSH141" s="18"/>
      <c r="LSI141" s="18"/>
      <c r="LSJ141" s="18"/>
      <c r="LSK141" s="18"/>
      <c r="LSL141" s="18"/>
      <c r="LSM141" s="18"/>
      <c r="LSN141" s="18"/>
      <c r="LSO141" s="18"/>
      <c r="LSP141" s="18"/>
      <c r="LSQ141" s="18"/>
      <c r="LSR141" s="18"/>
      <c r="LSS141" s="18"/>
      <c r="LST141" s="18"/>
      <c r="LSU141" s="18"/>
      <c r="LSV141" s="18"/>
      <c r="LSW141" s="18"/>
      <c r="LSX141" s="18"/>
      <c r="LSY141" s="18"/>
      <c r="LSZ141" s="18"/>
      <c r="LTA141" s="18"/>
      <c r="LTB141" s="18"/>
      <c r="LTC141" s="18"/>
      <c r="LTD141" s="18"/>
      <c r="LTE141" s="18"/>
      <c r="LTF141" s="18"/>
      <c r="LTG141" s="18"/>
      <c r="LTH141" s="18"/>
      <c r="LTI141" s="18"/>
      <c r="LTJ141" s="18"/>
      <c r="LTK141" s="18"/>
      <c r="LTL141" s="18"/>
      <c r="LTM141" s="18"/>
      <c r="LTN141" s="18"/>
      <c r="LTO141" s="18"/>
      <c r="LTP141" s="18"/>
      <c r="LTQ141" s="18"/>
      <c r="LTR141" s="18"/>
      <c r="LTS141" s="18"/>
      <c r="LTT141" s="18"/>
      <c r="LTU141" s="18"/>
      <c r="LTV141" s="18"/>
      <c r="LTW141" s="18"/>
      <c r="LTX141" s="18"/>
      <c r="LTY141" s="18"/>
      <c r="LTZ141" s="18"/>
      <c r="LUA141" s="18"/>
      <c r="LUB141" s="18"/>
      <c r="LUC141" s="18"/>
      <c r="LUD141" s="18"/>
      <c r="LUE141" s="18"/>
      <c r="LUF141" s="18"/>
      <c r="LUG141" s="18"/>
      <c r="LUH141" s="18"/>
      <c r="LUI141" s="18"/>
      <c r="LUJ141" s="18"/>
      <c r="LUK141" s="18"/>
      <c r="LUL141" s="18"/>
      <c r="LUM141" s="18"/>
      <c r="LUN141" s="18"/>
      <c r="LUO141" s="18"/>
      <c r="LUP141" s="18"/>
      <c r="LUQ141" s="18"/>
      <c r="LUR141" s="18"/>
      <c r="LUS141" s="18"/>
      <c r="LUT141" s="18"/>
      <c r="LUU141" s="18"/>
      <c r="LUV141" s="18"/>
      <c r="LUW141" s="18"/>
      <c r="LUX141" s="18"/>
      <c r="LUY141" s="18"/>
      <c r="LUZ141" s="18"/>
      <c r="LVA141" s="18"/>
      <c r="LVB141" s="18"/>
      <c r="LVC141" s="18"/>
      <c r="LVD141" s="18"/>
      <c r="LVE141" s="18"/>
      <c r="LVF141" s="18"/>
      <c r="LVG141" s="18"/>
      <c r="LVH141" s="18"/>
      <c r="LVI141" s="18"/>
      <c r="LVJ141" s="18"/>
      <c r="LVK141" s="18"/>
      <c r="LVL141" s="18"/>
      <c r="LVM141" s="18"/>
      <c r="LVN141" s="18"/>
      <c r="LVO141" s="18"/>
      <c r="LVP141" s="18"/>
      <c r="LVQ141" s="18"/>
      <c r="LVR141" s="18"/>
      <c r="LVS141" s="18"/>
      <c r="LVT141" s="18"/>
      <c r="LVU141" s="18"/>
      <c r="LVV141" s="18"/>
      <c r="LVW141" s="18"/>
      <c r="LVX141" s="18"/>
      <c r="LVY141" s="18"/>
      <c r="LVZ141" s="18"/>
      <c r="LWA141" s="18"/>
      <c r="LWB141" s="18"/>
      <c r="LWC141" s="18"/>
      <c r="LWD141" s="18"/>
      <c r="LWE141" s="18"/>
      <c r="LWF141" s="18"/>
      <c r="LWG141" s="18"/>
      <c r="LWH141" s="18"/>
      <c r="LWI141" s="18"/>
      <c r="LWJ141" s="18"/>
      <c r="LWK141" s="18"/>
      <c r="LWL141" s="18"/>
      <c r="LWM141" s="18"/>
      <c r="LWN141" s="18"/>
      <c r="LWO141" s="18"/>
      <c r="LWP141" s="18"/>
      <c r="LWQ141" s="18"/>
      <c r="LWR141" s="18"/>
      <c r="LWS141" s="18"/>
      <c r="LWT141" s="18"/>
      <c r="LWU141" s="18"/>
      <c r="LWV141" s="18"/>
      <c r="LWW141" s="18"/>
      <c r="LWX141" s="18"/>
      <c r="LWY141" s="18"/>
      <c r="LWZ141" s="18"/>
      <c r="LXA141" s="18"/>
      <c r="LXB141" s="18"/>
      <c r="LXC141" s="18"/>
      <c r="LXD141" s="18"/>
      <c r="LXE141" s="18"/>
      <c r="LXF141" s="18"/>
      <c r="LXG141" s="18"/>
      <c r="LXH141" s="18"/>
      <c r="LXI141" s="18"/>
      <c r="LXJ141" s="18"/>
      <c r="LXK141" s="18"/>
      <c r="LXL141" s="18"/>
      <c r="LXM141" s="18"/>
      <c r="LXN141" s="18"/>
      <c r="LXO141" s="18"/>
      <c r="LXP141" s="18"/>
      <c r="LXQ141" s="18"/>
      <c r="LXR141" s="18"/>
      <c r="LXS141" s="18"/>
      <c r="LXT141" s="18"/>
      <c r="LXU141" s="18"/>
      <c r="LXV141" s="18"/>
      <c r="LXW141" s="18"/>
      <c r="LXX141" s="18"/>
      <c r="LXY141" s="18"/>
      <c r="LXZ141" s="18"/>
      <c r="LYA141" s="18"/>
      <c r="LYB141" s="18"/>
      <c r="LYC141" s="18"/>
      <c r="LYD141" s="18"/>
      <c r="LYE141" s="18"/>
      <c r="LYF141" s="18"/>
      <c r="LYG141" s="18"/>
      <c r="LYH141" s="18"/>
      <c r="LYI141" s="18"/>
      <c r="LYJ141" s="18"/>
      <c r="LYK141" s="18"/>
      <c r="LYL141" s="18"/>
      <c r="LYM141" s="18"/>
      <c r="LYN141" s="18"/>
      <c r="LYO141" s="18"/>
      <c r="LYP141" s="18"/>
      <c r="LYQ141" s="18"/>
      <c r="LYR141" s="18"/>
      <c r="LYS141" s="18"/>
      <c r="LYT141" s="18"/>
      <c r="LYU141" s="18"/>
      <c r="LYV141" s="18"/>
      <c r="LYW141" s="18"/>
      <c r="LYX141" s="18"/>
      <c r="LYY141" s="18"/>
      <c r="LYZ141" s="18"/>
      <c r="LZA141" s="18"/>
      <c r="LZB141" s="18"/>
      <c r="LZC141" s="18"/>
      <c r="LZD141" s="18"/>
      <c r="LZE141" s="18"/>
      <c r="LZF141" s="18"/>
      <c r="LZG141" s="18"/>
      <c r="LZH141" s="18"/>
      <c r="LZI141" s="18"/>
      <c r="LZJ141" s="18"/>
      <c r="LZK141" s="18"/>
      <c r="LZL141" s="18"/>
      <c r="LZM141" s="18"/>
      <c r="LZN141" s="18"/>
      <c r="LZO141" s="18"/>
      <c r="LZP141" s="18"/>
      <c r="LZQ141" s="18"/>
      <c r="LZR141" s="18"/>
      <c r="LZS141" s="18"/>
      <c r="LZT141" s="18"/>
      <c r="LZU141" s="18"/>
      <c r="LZV141" s="18"/>
      <c r="LZW141" s="18"/>
      <c r="LZX141" s="18"/>
      <c r="LZY141" s="18"/>
      <c r="LZZ141" s="18"/>
      <c r="MAA141" s="18"/>
      <c r="MAB141" s="18"/>
      <c r="MAC141" s="18"/>
      <c r="MAD141" s="18"/>
      <c r="MAE141" s="18"/>
      <c r="MAF141" s="18"/>
      <c r="MAG141" s="18"/>
      <c r="MAH141" s="18"/>
      <c r="MAI141" s="18"/>
      <c r="MAJ141" s="18"/>
      <c r="MAK141" s="18"/>
      <c r="MAL141" s="18"/>
      <c r="MAM141" s="18"/>
      <c r="MAN141" s="18"/>
      <c r="MAO141" s="18"/>
      <c r="MAP141" s="18"/>
      <c r="MAQ141" s="18"/>
      <c r="MAR141" s="18"/>
      <c r="MAS141" s="18"/>
      <c r="MAT141" s="18"/>
      <c r="MAU141" s="18"/>
      <c r="MAV141" s="18"/>
      <c r="MAW141" s="18"/>
      <c r="MAX141" s="18"/>
      <c r="MAY141" s="18"/>
      <c r="MAZ141" s="18"/>
      <c r="MBA141" s="18"/>
      <c r="MBB141" s="18"/>
      <c r="MBC141" s="18"/>
      <c r="MBD141" s="18"/>
      <c r="MBE141" s="18"/>
      <c r="MBF141" s="18"/>
      <c r="MBG141" s="18"/>
      <c r="MBH141" s="18"/>
      <c r="MBI141" s="18"/>
      <c r="MBJ141" s="18"/>
      <c r="MBK141" s="18"/>
      <c r="MBL141" s="18"/>
      <c r="MBM141" s="18"/>
      <c r="MBN141" s="18"/>
      <c r="MBO141" s="18"/>
      <c r="MBP141" s="18"/>
      <c r="MBQ141" s="18"/>
      <c r="MBR141" s="18"/>
      <c r="MBS141" s="18"/>
      <c r="MBT141" s="18"/>
      <c r="MBU141" s="18"/>
      <c r="MBV141" s="18"/>
      <c r="MBW141" s="18"/>
      <c r="MBX141" s="18"/>
      <c r="MBY141" s="18"/>
      <c r="MBZ141" s="18"/>
      <c r="MCA141" s="18"/>
      <c r="MCB141" s="18"/>
      <c r="MCC141" s="18"/>
      <c r="MCD141" s="18"/>
      <c r="MCE141" s="18"/>
      <c r="MCF141" s="18"/>
      <c r="MCG141" s="18"/>
      <c r="MCH141" s="18"/>
      <c r="MCI141" s="18"/>
      <c r="MCJ141" s="18"/>
      <c r="MCK141" s="18"/>
      <c r="MCL141" s="18"/>
      <c r="MCM141" s="18"/>
      <c r="MCN141" s="18"/>
      <c r="MCO141" s="18"/>
      <c r="MCP141" s="18"/>
      <c r="MCQ141" s="18"/>
      <c r="MCR141" s="18"/>
      <c r="MCS141" s="18"/>
      <c r="MCT141" s="18"/>
      <c r="MCU141" s="18"/>
      <c r="MCV141" s="18"/>
      <c r="MCW141" s="18"/>
      <c r="MCX141" s="18"/>
      <c r="MCY141" s="18"/>
      <c r="MCZ141" s="18"/>
      <c r="MDA141" s="18"/>
      <c r="MDB141" s="18"/>
      <c r="MDC141" s="18"/>
      <c r="MDD141" s="18"/>
      <c r="MDE141" s="18"/>
      <c r="MDF141" s="18"/>
      <c r="MDG141" s="18"/>
      <c r="MDH141" s="18"/>
      <c r="MDI141" s="18"/>
      <c r="MDJ141" s="18"/>
      <c r="MDK141" s="18"/>
      <c r="MDL141" s="18"/>
      <c r="MDM141" s="18"/>
      <c r="MDN141" s="18"/>
      <c r="MDO141" s="18"/>
      <c r="MDP141" s="18"/>
      <c r="MDQ141" s="18"/>
      <c r="MDR141" s="18"/>
      <c r="MDS141" s="18"/>
      <c r="MDT141" s="18"/>
      <c r="MDU141" s="18"/>
      <c r="MDV141" s="18"/>
      <c r="MDW141" s="18"/>
      <c r="MDX141" s="18"/>
      <c r="MDY141" s="18"/>
      <c r="MDZ141" s="18"/>
      <c r="MEA141" s="18"/>
      <c r="MEB141" s="18"/>
      <c r="MEC141" s="18"/>
      <c r="MED141" s="18"/>
      <c r="MEE141" s="18"/>
      <c r="MEF141" s="18"/>
      <c r="MEG141" s="18"/>
      <c r="MEH141" s="18"/>
      <c r="MEI141" s="18"/>
      <c r="MEJ141" s="18"/>
      <c r="MEK141" s="18"/>
      <c r="MEL141" s="18"/>
      <c r="MEM141" s="18"/>
      <c r="MEN141" s="18"/>
      <c r="MEO141" s="18"/>
      <c r="MEP141" s="18"/>
      <c r="MEQ141" s="18"/>
      <c r="MER141" s="18"/>
      <c r="MES141" s="18"/>
      <c r="MET141" s="18"/>
      <c r="MEU141" s="18"/>
      <c r="MEV141" s="18"/>
      <c r="MEW141" s="18"/>
      <c r="MEX141" s="18"/>
      <c r="MEY141" s="18"/>
      <c r="MEZ141" s="18"/>
      <c r="MFA141" s="18"/>
      <c r="MFB141" s="18"/>
      <c r="MFC141" s="18"/>
      <c r="MFD141" s="18"/>
      <c r="MFE141" s="18"/>
      <c r="MFF141" s="18"/>
      <c r="MFG141" s="18"/>
      <c r="MFH141" s="18"/>
      <c r="MFI141" s="18"/>
      <c r="MFJ141" s="18"/>
      <c r="MFK141" s="18"/>
      <c r="MFL141" s="18"/>
      <c r="MFM141" s="18"/>
      <c r="MFN141" s="18"/>
      <c r="MFO141" s="18"/>
      <c r="MFP141" s="18"/>
      <c r="MFQ141" s="18"/>
      <c r="MFR141" s="18"/>
      <c r="MFS141" s="18"/>
      <c r="MFT141" s="18"/>
      <c r="MFU141" s="18"/>
      <c r="MFV141" s="18"/>
      <c r="MFW141" s="18"/>
      <c r="MFX141" s="18"/>
      <c r="MFY141" s="18"/>
      <c r="MFZ141" s="18"/>
      <c r="MGA141" s="18"/>
      <c r="MGB141" s="18"/>
      <c r="MGC141" s="18"/>
      <c r="MGD141" s="18"/>
      <c r="MGE141" s="18"/>
      <c r="MGF141" s="18"/>
      <c r="MGG141" s="18"/>
      <c r="MGH141" s="18"/>
      <c r="MGI141" s="18"/>
      <c r="MGJ141" s="18"/>
      <c r="MGK141" s="18"/>
      <c r="MGL141" s="18"/>
      <c r="MGM141" s="18"/>
      <c r="MGN141" s="18"/>
      <c r="MGO141" s="18"/>
      <c r="MGP141" s="18"/>
      <c r="MGQ141" s="18"/>
      <c r="MGR141" s="18"/>
      <c r="MGS141" s="18"/>
      <c r="MGT141" s="18"/>
      <c r="MGU141" s="18"/>
      <c r="MGV141" s="18"/>
      <c r="MGW141" s="18"/>
      <c r="MGX141" s="18"/>
      <c r="MGY141" s="18"/>
      <c r="MGZ141" s="18"/>
      <c r="MHA141" s="18"/>
      <c r="MHB141" s="18"/>
      <c r="MHC141" s="18"/>
      <c r="MHD141" s="18"/>
      <c r="MHE141" s="18"/>
      <c r="MHF141" s="18"/>
      <c r="MHG141" s="18"/>
      <c r="MHH141" s="18"/>
      <c r="MHI141" s="18"/>
      <c r="MHJ141" s="18"/>
      <c r="MHK141" s="18"/>
      <c r="MHL141" s="18"/>
      <c r="MHM141" s="18"/>
      <c r="MHN141" s="18"/>
      <c r="MHO141" s="18"/>
      <c r="MHP141" s="18"/>
      <c r="MHQ141" s="18"/>
      <c r="MHR141" s="18"/>
      <c r="MHS141" s="18"/>
      <c r="MHT141" s="18"/>
      <c r="MHU141" s="18"/>
      <c r="MHV141" s="18"/>
      <c r="MHW141" s="18"/>
      <c r="MHX141" s="18"/>
      <c r="MHY141" s="18"/>
      <c r="MHZ141" s="18"/>
      <c r="MIA141" s="18"/>
      <c r="MIB141" s="18"/>
      <c r="MIC141" s="18"/>
      <c r="MID141" s="18"/>
      <c r="MIE141" s="18"/>
      <c r="MIF141" s="18"/>
      <c r="MIG141" s="18"/>
      <c r="MIH141" s="18"/>
      <c r="MII141" s="18"/>
      <c r="MIJ141" s="18"/>
      <c r="MIK141" s="18"/>
      <c r="MIL141" s="18"/>
      <c r="MIM141" s="18"/>
      <c r="MIN141" s="18"/>
      <c r="MIO141" s="18"/>
      <c r="MIP141" s="18"/>
      <c r="MIQ141" s="18"/>
      <c r="MIR141" s="18"/>
      <c r="MIS141" s="18"/>
      <c r="MIT141" s="18"/>
      <c r="MIU141" s="18"/>
      <c r="MIV141" s="18"/>
      <c r="MIW141" s="18"/>
      <c r="MIX141" s="18"/>
      <c r="MIY141" s="18"/>
      <c r="MIZ141" s="18"/>
      <c r="MJA141" s="18"/>
      <c r="MJB141" s="18"/>
      <c r="MJC141" s="18"/>
      <c r="MJD141" s="18"/>
      <c r="MJE141" s="18"/>
      <c r="MJF141" s="18"/>
      <c r="MJG141" s="18"/>
      <c r="MJH141" s="18"/>
      <c r="MJI141" s="18"/>
      <c r="MJJ141" s="18"/>
      <c r="MJK141" s="18"/>
      <c r="MJL141" s="18"/>
      <c r="MJM141" s="18"/>
      <c r="MJN141" s="18"/>
      <c r="MJO141" s="18"/>
      <c r="MJP141" s="18"/>
      <c r="MJQ141" s="18"/>
      <c r="MJR141" s="18"/>
      <c r="MJS141" s="18"/>
      <c r="MJT141" s="18"/>
      <c r="MJU141" s="18"/>
      <c r="MJV141" s="18"/>
      <c r="MJW141" s="18"/>
      <c r="MJX141" s="18"/>
      <c r="MJY141" s="18"/>
      <c r="MJZ141" s="18"/>
      <c r="MKA141" s="18"/>
      <c r="MKB141" s="18"/>
      <c r="MKC141" s="18"/>
      <c r="MKD141" s="18"/>
      <c r="MKE141" s="18"/>
      <c r="MKF141" s="18"/>
      <c r="MKG141" s="18"/>
      <c r="MKH141" s="18"/>
      <c r="MKI141" s="18"/>
      <c r="MKJ141" s="18"/>
      <c r="MKK141" s="18"/>
      <c r="MKL141" s="18"/>
      <c r="MKM141" s="18"/>
      <c r="MKN141" s="18"/>
      <c r="MKO141" s="18"/>
      <c r="MKP141" s="18"/>
      <c r="MKQ141" s="18"/>
      <c r="MKR141" s="18"/>
      <c r="MKS141" s="18"/>
      <c r="MKT141" s="18"/>
      <c r="MKU141" s="18"/>
      <c r="MKV141" s="18"/>
      <c r="MKW141" s="18"/>
      <c r="MKX141" s="18"/>
      <c r="MKY141" s="18"/>
      <c r="MKZ141" s="18"/>
      <c r="MLA141" s="18"/>
      <c r="MLB141" s="18"/>
      <c r="MLC141" s="18"/>
      <c r="MLD141" s="18"/>
      <c r="MLE141" s="18"/>
      <c r="MLF141" s="18"/>
      <c r="MLG141" s="18"/>
      <c r="MLH141" s="18"/>
      <c r="MLI141" s="18"/>
      <c r="MLJ141" s="18"/>
      <c r="MLK141" s="18"/>
      <c r="MLL141" s="18"/>
      <c r="MLM141" s="18"/>
      <c r="MLN141" s="18"/>
      <c r="MLO141" s="18"/>
      <c r="MLP141" s="18"/>
      <c r="MLQ141" s="18"/>
      <c r="MLR141" s="18"/>
      <c r="MLS141" s="18"/>
      <c r="MLT141" s="18"/>
      <c r="MLU141" s="18"/>
      <c r="MLV141" s="18"/>
      <c r="MLW141" s="18"/>
      <c r="MLX141" s="18"/>
      <c r="MLY141" s="18"/>
      <c r="MLZ141" s="18"/>
      <c r="MMA141" s="18"/>
      <c r="MMB141" s="18"/>
      <c r="MMC141" s="18"/>
      <c r="MMD141" s="18"/>
      <c r="MME141" s="18"/>
      <c r="MMF141" s="18"/>
      <c r="MMG141" s="18"/>
      <c r="MMH141" s="18"/>
      <c r="MMI141" s="18"/>
      <c r="MMJ141" s="18"/>
      <c r="MMK141" s="18"/>
      <c r="MML141" s="18"/>
      <c r="MMM141" s="18"/>
      <c r="MMN141" s="18"/>
      <c r="MMO141" s="18"/>
      <c r="MMP141" s="18"/>
      <c r="MMQ141" s="18"/>
      <c r="MMR141" s="18"/>
      <c r="MMS141" s="18"/>
      <c r="MMT141" s="18"/>
      <c r="MMU141" s="18"/>
      <c r="MMV141" s="18"/>
      <c r="MMW141" s="18"/>
      <c r="MMX141" s="18"/>
      <c r="MMY141" s="18"/>
      <c r="MMZ141" s="18"/>
      <c r="MNA141" s="18"/>
      <c r="MNB141" s="18"/>
      <c r="MNC141" s="18"/>
      <c r="MND141" s="18"/>
      <c r="MNE141" s="18"/>
      <c r="MNF141" s="18"/>
      <c r="MNG141" s="18"/>
      <c r="MNH141" s="18"/>
      <c r="MNI141" s="18"/>
      <c r="MNJ141" s="18"/>
      <c r="MNK141" s="18"/>
      <c r="MNL141" s="18"/>
      <c r="MNM141" s="18"/>
      <c r="MNN141" s="18"/>
      <c r="MNO141" s="18"/>
      <c r="MNP141" s="18"/>
      <c r="MNQ141" s="18"/>
      <c r="MNR141" s="18"/>
      <c r="MNS141" s="18"/>
      <c r="MNT141" s="18"/>
      <c r="MNU141" s="18"/>
      <c r="MNV141" s="18"/>
      <c r="MNW141" s="18"/>
      <c r="MNX141" s="18"/>
      <c r="MNY141" s="18"/>
      <c r="MNZ141" s="18"/>
      <c r="MOA141" s="18"/>
      <c r="MOB141" s="18"/>
      <c r="MOC141" s="18"/>
      <c r="MOD141" s="18"/>
      <c r="MOE141" s="18"/>
      <c r="MOF141" s="18"/>
      <c r="MOG141" s="18"/>
      <c r="MOH141" s="18"/>
      <c r="MOI141" s="18"/>
      <c r="MOJ141" s="18"/>
      <c r="MOK141" s="18"/>
      <c r="MOL141" s="18"/>
      <c r="MOM141" s="18"/>
      <c r="MON141" s="18"/>
      <c r="MOO141" s="18"/>
      <c r="MOP141" s="18"/>
      <c r="MOQ141" s="18"/>
      <c r="MOR141" s="18"/>
      <c r="MOS141" s="18"/>
      <c r="MOT141" s="18"/>
      <c r="MOU141" s="18"/>
      <c r="MOV141" s="18"/>
      <c r="MOW141" s="18"/>
      <c r="MOX141" s="18"/>
      <c r="MOY141" s="18"/>
      <c r="MOZ141" s="18"/>
      <c r="MPA141" s="18"/>
      <c r="MPB141" s="18"/>
      <c r="MPC141" s="18"/>
      <c r="MPD141" s="18"/>
      <c r="MPE141" s="18"/>
      <c r="MPF141" s="18"/>
      <c r="MPG141" s="18"/>
      <c r="MPH141" s="18"/>
      <c r="MPI141" s="18"/>
      <c r="MPJ141" s="18"/>
      <c r="MPK141" s="18"/>
      <c r="MPL141" s="18"/>
      <c r="MPM141" s="18"/>
      <c r="MPN141" s="18"/>
      <c r="MPO141" s="18"/>
      <c r="MPP141" s="18"/>
      <c r="MPQ141" s="18"/>
      <c r="MPR141" s="18"/>
      <c r="MPS141" s="18"/>
      <c r="MPT141" s="18"/>
      <c r="MPU141" s="18"/>
      <c r="MPV141" s="18"/>
      <c r="MPW141" s="18"/>
      <c r="MPX141" s="18"/>
      <c r="MPY141" s="18"/>
      <c r="MPZ141" s="18"/>
      <c r="MQA141" s="18"/>
      <c r="MQB141" s="18"/>
      <c r="MQC141" s="18"/>
      <c r="MQD141" s="18"/>
      <c r="MQE141" s="18"/>
      <c r="MQF141" s="18"/>
      <c r="MQG141" s="18"/>
      <c r="MQH141" s="18"/>
      <c r="MQI141" s="18"/>
      <c r="MQJ141" s="18"/>
      <c r="MQK141" s="18"/>
      <c r="MQL141" s="18"/>
      <c r="MQM141" s="18"/>
      <c r="MQN141" s="18"/>
      <c r="MQO141" s="18"/>
      <c r="MQP141" s="18"/>
      <c r="MQQ141" s="18"/>
      <c r="MQR141" s="18"/>
      <c r="MQS141" s="18"/>
      <c r="MQT141" s="18"/>
      <c r="MQU141" s="18"/>
      <c r="MQV141" s="18"/>
      <c r="MQW141" s="18"/>
      <c r="MQX141" s="18"/>
      <c r="MQY141" s="18"/>
      <c r="MQZ141" s="18"/>
      <c r="MRA141" s="18"/>
      <c r="MRB141" s="18"/>
      <c r="MRC141" s="18"/>
      <c r="MRD141" s="18"/>
      <c r="MRE141" s="18"/>
      <c r="MRF141" s="18"/>
      <c r="MRG141" s="18"/>
      <c r="MRH141" s="18"/>
      <c r="MRI141" s="18"/>
      <c r="MRJ141" s="18"/>
      <c r="MRK141" s="18"/>
      <c r="MRL141" s="18"/>
      <c r="MRM141" s="18"/>
      <c r="MRN141" s="18"/>
      <c r="MRO141" s="18"/>
      <c r="MRP141" s="18"/>
      <c r="MRQ141" s="18"/>
      <c r="MRR141" s="18"/>
      <c r="MRS141" s="18"/>
      <c r="MRT141" s="18"/>
      <c r="MRU141" s="18"/>
      <c r="MRV141" s="18"/>
      <c r="MRW141" s="18"/>
      <c r="MRX141" s="18"/>
      <c r="MRY141" s="18"/>
      <c r="MRZ141" s="18"/>
      <c r="MSA141" s="18"/>
      <c r="MSB141" s="18"/>
      <c r="MSC141" s="18"/>
      <c r="MSD141" s="18"/>
      <c r="MSE141" s="18"/>
      <c r="MSF141" s="18"/>
      <c r="MSG141" s="18"/>
      <c r="MSH141" s="18"/>
      <c r="MSI141" s="18"/>
      <c r="MSJ141" s="18"/>
      <c r="MSK141" s="18"/>
      <c r="MSL141" s="18"/>
      <c r="MSM141" s="18"/>
      <c r="MSN141" s="18"/>
      <c r="MSO141" s="18"/>
      <c r="MSP141" s="18"/>
      <c r="MSQ141" s="18"/>
      <c r="MSR141" s="18"/>
      <c r="MSS141" s="18"/>
      <c r="MST141" s="18"/>
      <c r="MSU141" s="18"/>
      <c r="MSV141" s="18"/>
      <c r="MSW141" s="18"/>
      <c r="MSX141" s="18"/>
      <c r="MSY141" s="18"/>
      <c r="MSZ141" s="18"/>
      <c r="MTA141" s="18"/>
      <c r="MTB141" s="18"/>
      <c r="MTC141" s="18"/>
      <c r="MTD141" s="18"/>
      <c r="MTE141" s="18"/>
      <c r="MTF141" s="18"/>
      <c r="MTG141" s="18"/>
      <c r="MTH141" s="18"/>
      <c r="MTI141" s="18"/>
      <c r="MTJ141" s="18"/>
      <c r="MTK141" s="18"/>
      <c r="MTL141" s="18"/>
      <c r="MTM141" s="18"/>
      <c r="MTN141" s="18"/>
      <c r="MTO141" s="18"/>
      <c r="MTP141" s="18"/>
      <c r="MTQ141" s="18"/>
      <c r="MTR141" s="18"/>
      <c r="MTS141" s="18"/>
      <c r="MTT141" s="18"/>
      <c r="MTU141" s="18"/>
      <c r="MTV141" s="18"/>
      <c r="MTW141" s="18"/>
      <c r="MTX141" s="18"/>
      <c r="MTY141" s="18"/>
      <c r="MTZ141" s="18"/>
      <c r="MUA141" s="18"/>
      <c r="MUB141" s="18"/>
      <c r="MUC141" s="18"/>
      <c r="MUD141" s="18"/>
      <c r="MUE141" s="18"/>
      <c r="MUF141" s="18"/>
      <c r="MUG141" s="18"/>
      <c r="MUH141" s="18"/>
      <c r="MUI141" s="18"/>
      <c r="MUJ141" s="18"/>
      <c r="MUK141" s="18"/>
      <c r="MUL141" s="18"/>
      <c r="MUM141" s="18"/>
      <c r="MUN141" s="18"/>
      <c r="MUO141" s="18"/>
      <c r="MUP141" s="18"/>
      <c r="MUQ141" s="18"/>
      <c r="MUR141" s="18"/>
      <c r="MUS141" s="18"/>
      <c r="MUT141" s="18"/>
      <c r="MUU141" s="18"/>
      <c r="MUV141" s="18"/>
      <c r="MUW141" s="18"/>
      <c r="MUX141" s="18"/>
      <c r="MUY141" s="18"/>
      <c r="MUZ141" s="18"/>
      <c r="MVA141" s="18"/>
      <c r="MVB141" s="18"/>
      <c r="MVC141" s="18"/>
      <c r="MVD141" s="18"/>
      <c r="MVE141" s="18"/>
      <c r="MVF141" s="18"/>
      <c r="MVG141" s="18"/>
      <c r="MVH141" s="18"/>
      <c r="MVI141" s="18"/>
      <c r="MVJ141" s="18"/>
      <c r="MVK141" s="18"/>
      <c r="MVL141" s="18"/>
      <c r="MVM141" s="18"/>
      <c r="MVN141" s="18"/>
      <c r="MVO141" s="18"/>
      <c r="MVP141" s="18"/>
      <c r="MVQ141" s="18"/>
      <c r="MVR141" s="18"/>
      <c r="MVS141" s="18"/>
      <c r="MVT141" s="18"/>
      <c r="MVU141" s="18"/>
      <c r="MVV141" s="18"/>
      <c r="MVW141" s="18"/>
      <c r="MVX141" s="18"/>
      <c r="MVY141" s="18"/>
      <c r="MVZ141" s="18"/>
      <c r="MWA141" s="18"/>
      <c r="MWB141" s="18"/>
      <c r="MWC141" s="18"/>
      <c r="MWD141" s="18"/>
      <c r="MWE141" s="18"/>
      <c r="MWF141" s="18"/>
      <c r="MWG141" s="18"/>
      <c r="MWH141" s="18"/>
      <c r="MWI141" s="18"/>
      <c r="MWJ141" s="18"/>
      <c r="MWK141" s="18"/>
      <c r="MWL141" s="18"/>
      <c r="MWM141" s="18"/>
      <c r="MWN141" s="18"/>
      <c r="MWO141" s="18"/>
      <c r="MWP141" s="18"/>
      <c r="MWQ141" s="18"/>
      <c r="MWR141" s="18"/>
      <c r="MWS141" s="18"/>
      <c r="MWT141" s="18"/>
      <c r="MWU141" s="18"/>
      <c r="MWV141" s="18"/>
      <c r="MWW141" s="18"/>
      <c r="MWX141" s="18"/>
      <c r="MWY141" s="18"/>
      <c r="MWZ141" s="18"/>
      <c r="MXA141" s="18"/>
      <c r="MXB141" s="18"/>
      <c r="MXC141" s="18"/>
      <c r="MXD141" s="18"/>
      <c r="MXE141" s="18"/>
      <c r="MXF141" s="18"/>
      <c r="MXG141" s="18"/>
      <c r="MXH141" s="18"/>
      <c r="MXI141" s="18"/>
      <c r="MXJ141" s="18"/>
      <c r="MXK141" s="18"/>
      <c r="MXL141" s="18"/>
      <c r="MXM141" s="18"/>
      <c r="MXN141" s="18"/>
      <c r="MXO141" s="18"/>
      <c r="MXP141" s="18"/>
      <c r="MXQ141" s="18"/>
      <c r="MXR141" s="18"/>
      <c r="MXS141" s="18"/>
      <c r="MXT141" s="18"/>
      <c r="MXU141" s="18"/>
      <c r="MXV141" s="18"/>
      <c r="MXW141" s="18"/>
      <c r="MXX141" s="18"/>
      <c r="MXY141" s="18"/>
      <c r="MXZ141" s="18"/>
      <c r="MYA141" s="18"/>
      <c r="MYB141" s="18"/>
      <c r="MYC141" s="18"/>
      <c r="MYD141" s="18"/>
      <c r="MYE141" s="18"/>
      <c r="MYF141" s="18"/>
      <c r="MYG141" s="18"/>
      <c r="MYH141" s="18"/>
      <c r="MYI141" s="18"/>
      <c r="MYJ141" s="18"/>
      <c r="MYK141" s="18"/>
      <c r="MYL141" s="18"/>
      <c r="MYM141" s="18"/>
      <c r="MYN141" s="18"/>
      <c r="MYO141" s="18"/>
      <c r="MYP141" s="18"/>
      <c r="MYQ141" s="18"/>
      <c r="MYR141" s="18"/>
      <c r="MYS141" s="18"/>
      <c r="MYT141" s="18"/>
      <c r="MYU141" s="18"/>
      <c r="MYV141" s="18"/>
      <c r="MYW141" s="18"/>
      <c r="MYX141" s="18"/>
      <c r="MYY141" s="18"/>
      <c r="MYZ141" s="18"/>
      <c r="MZA141" s="18"/>
      <c r="MZB141" s="18"/>
      <c r="MZC141" s="18"/>
      <c r="MZD141" s="18"/>
      <c r="MZE141" s="18"/>
      <c r="MZF141" s="18"/>
      <c r="MZG141" s="18"/>
      <c r="MZH141" s="18"/>
      <c r="MZI141" s="18"/>
      <c r="MZJ141" s="18"/>
      <c r="MZK141" s="18"/>
      <c r="MZL141" s="18"/>
      <c r="MZM141" s="18"/>
      <c r="MZN141" s="18"/>
      <c r="MZO141" s="18"/>
      <c r="MZP141" s="18"/>
      <c r="MZQ141" s="18"/>
      <c r="MZR141" s="18"/>
      <c r="MZS141" s="18"/>
      <c r="MZT141" s="18"/>
      <c r="MZU141" s="18"/>
      <c r="MZV141" s="18"/>
      <c r="MZW141" s="18"/>
      <c r="MZX141" s="18"/>
      <c r="MZY141" s="18"/>
      <c r="MZZ141" s="18"/>
      <c r="NAA141" s="18"/>
      <c r="NAB141" s="18"/>
      <c r="NAC141" s="18"/>
      <c r="NAD141" s="18"/>
      <c r="NAE141" s="18"/>
      <c r="NAF141" s="18"/>
      <c r="NAG141" s="18"/>
      <c r="NAH141" s="18"/>
      <c r="NAI141" s="18"/>
      <c r="NAJ141" s="18"/>
      <c r="NAK141" s="18"/>
      <c r="NAL141" s="18"/>
      <c r="NAM141" s="18"/>
      <c r="NAN141" s="18"/>
      <c r="NAO141" s="18"/>
      <c r="NAP141" s="18"/>
      <c r="NAQ141" s="18"/>
      <c r="NAR141" s="18"/>
      <c r="NAS141" s="18"/>
      <c r="NAT141" s="18"/>
      <c r="NAU141" s="18"/>
      <c r="NAV141" s="18"/>
      <c r="NAW141" s="18"/>
      <c r="NAX141" s="18"/>
      <c r="NAY141" s="18"/>
      <c r="NAZ141" s="18"/>
      <c r="NBA141" s="18"/>
      <c r="NBB141" s="18"/>
      <c r="NBC141" s="18"/>
      <c r="NBD141" s="18"/>
      <c r="NBE141" s="18"/>
      <c r="NBF141" s="18"/>
      <c r="NBG141" s="18"/>
      <c r="NBH141" s="18"/>
      <c r="NBI141" s="18"/>
      <c r="NBJ141" s="18"/>
      <c r="NBK141" s="18"/>
      <c r="NBL141" s="18"/>
      <c r="NBM141" s="18"/>
      <c r="NBN141" s="18"/>
      <c r="NBO141" s="18"/>
      <c r="NBP141" s="18"/>
      <c r="NBQ141" s="18"/>
      <c r="NBR141" s="18"/>
      <c r="NBS141" s="18"/>
      <c r="NBT141" s="18"/>
      <c r="NBU141" s="18"/>
      <c r="NBV141" s="18"/>
      <c r="NBW141" s="18"/>
      <c r="NBX141" s="18"/>
      <c r="NBY141" s="18"/>
      <c r="NBZ141" s="18"/>
      <c r="NCA141" s="18"/>
      <c r="NCB141" s="18"/>
      <c r="NCC141" s="18"/>
      <c r="NCD141" s="18"/>
      <c r="NCE141" s="18"/>
      <c r="NCF141" s="18"/>
      <c r="NCG141" s="18"/>
      <c r="NCH141" s="18"/>
      <c r="NCI141" s="18"/>
      <c r="NCJ141" s="18"/>
      <c r="NCK141" s="18"/>
      <c r="NCL141" s="18"/>
      <c r="NCM141" s="18"/>
      <c r="NCN141" s="18"/>
      <c r="NCO141" s="18"/>
      <c r="NCP141" s="18"/>
      <c r="NCQ141" s="18"/>
      <c r="NCR141" s="18"/>
      <c r="NCS141" s="18"/>
      <c r="NCT141" s="18"/>
      <c r="NCU141" s="18"/>
      <c r="NCV141" s="18"/>
      <c r="NCW141" s="18"/>
      <c r="NCX141" s="18"/>
      <c r="NCY141" s="18"/>
      <c r="NCZ141" s="18"/>
      <c r="NDA141" s="18"/>
      <c r="NDB141" s="18"/>
      <c r="NDC141" s="18"/>
      <c r="NDD141" s="18"/>
      <c r="NDE141" s="18"/>
      <c r="NDF141" s="18"/>
      <c r="NDG141" s="18"/>
      <c r="NDH141" s="18"/>
      <c r="NDI141" s="18"/>
      <c r="NDJ141" s="18"/>
      <c r="NDK141" s="18"/>
      <c r="NDL141" s="18"/>
      <c r="NDM141" s="18"/>
      <c r="NDN141" s="18"/>
      <c r="NDO141" s="18"/>
      <c r="NDP141" s="18"/>
      <c r="NDQ141" s="18"/>
      <c r="NDR141" s="18"/>
      <c r="NDS141" s="18"/>
      <c r="NDT141" s="18"/>
      <c r="NDU141" s="18"/>
      <c r="NDV141" s="18"/>
      <c r="NDW141" s="18"/>
      <c r="NDX141" s="18"/>
      <c r="NDY141" s="18"/>
      <c r="NDZ141" s="18"/>
      <c r="NEA141" s="18"/>
      <c r="NEB141" s="18"/>
      <c r="NEC141" s="18"/>
      <c r="NED141" s="18"/>
      <c r="NEE141" s="18"/>
      <c r="NEF141" s="18"/>
      <c r="NEG141" s="18"/>
      <c r="NEH141" s="18"/>
      <c r="NEI141" s="18"/>
      <c r="NEJ141" s="18"/>
      <c r="NEK141" s="18"/>
      <c r="NEL141" s="18"/>
      <c r="NEM141" s="18"/>
      <c r="NEN141" s="18"/>
      <c r="NEO141" s="18"/>
      <c r="NEP141" s="18"/>
      <c r="NEQ141" s="18"/>
      <c r="NER141" s="18"/>
      <c r="NES141" s="18"/>
      <c r="NET141" s="18"/>
      <c r="NEU141" s="18"/>
      <c r="NEV141" s="18"/>
      <c r="NEW141" s="18"/>
      <c r="NEX141" s="18"/>
      <c r="NEY141" s="18"/>
      <c r="NEZ141" s="18"/>
      <c r="NFA141" s="18"/>
      <c r="NFB141" s="18"/>
      <c r="NFC141" s="18"/>
      <c r="NFD141" s="18"/>
      <c r="NFE141" s="18"/>
      <c r="NFF141" s="18"/>
      <c r="NFG141" s="18"/>
      <c r="NFH141" s="18"/>
      <c r="NFI141" s="18"/>
      <c r="NFJ141" s="18"/>
      <c r="NFK141" s="18"/>
      <c r="NFL141" s="18"/>
      <c r="NFM141" s="18"/>
      <c r="NFN141" s="18"/>
      <c r="NFO141" s="18"/>
      <c r="NFP141" s="18"/>
      <c r="NFQ141" s="18"/>
      <c r="NFR141" s="18"/>
      <c r="NFS141" s="18"/>
      <c r="NFT141" s="18"/>
      <c r="NFU141" s="18"/>
      <c r="NFV141" s="18"/>
      <c r="NFW141" s="18"/>
      <c r="NFX141" s="18"/>
      <c r="NFY141" s="18"/>
      <c r="NFZ141" s="18"/>
      <c r="NGA141" s="18"/>
      <c r="NGB141" s="18"/>
      <c r="NGC141" s="18"/>
      <c r="NGD141" s="18"/>
      <c r="NGE141" s="18"/>
      <c r="NGF141" s="18"/>
      <c r="NGG141" s="18"/>
      <c r="NGH141" s="18"/>
      <c r="NGI141" s="18"/>
      <c r="NGJ141" s="18"/>
      <c r="NGK141" s="18"/>
      <c r="NGL141" s="18"/>
      <c r="NGM141" s="18"/>
      <c r="NGN141" s="18"/>
      <c r="NGO141" s="18"/>
      <c r="NGP141" s="18"/>
      <c r="NGQ141" s="18"/>
      <c r="NGR141" s="18"/>
      <c r="NGS141" s="18"/>
      <c r="NGT141" s="18"/>
      <c r="NGU141" s="18"/>
      <c r="NGV141" s="18"/>
      <c r="NGW141" s="18"/>
      <c r="NGX141" s="18"/>
      <c r="NGY141" s="18"/>
      <c r="NGZ141" s="18"/>
      <c r="NHA141" s="18"/>
      <c r="NHB141" s="18"/>
      <c r="NHC141" s="18"/>
      <c r="NHD141" s="18"/>
      <c r="NHE141" s="18"/>
      <c r="NHF141" s="18"/>
      <c r="NHG141" s="18"/>
      <c r="NHH141" s="18"/>
      <c r="NHI141" s="18"/>
      <c r="NHJ141" s="18"/>
      <c r="NHK141" s="18"/>
      <c r="NHL141" s="18"/>
      <c r="NHM141" s="18"/>
      <c r="NHN141" s="18"/>
      <c r="NHO141" s="18"/>
      <c r="NHP141" s="18"/>
      <c r="NHQ141" s="18"/>
      <c r="NHR141" s="18"/>
      <c r="NHS141" s="18"/>
      <c r="NHT141" s="18"/>
      <c r="NHU141" s="18"/>
      <c r="NHV141" s="18"/>
      <c r="NHW141" s="18"/>
      <c r="NHX141" s="18"/>
      <c r="NHY141" s="18"/>
      <c r="NHZ141" s="18"/>
      <c r="NIA141" s="18"/>
      <c r="NIB141" s="18"/>
      <c r="NIC141" s="18"/>
      <c r="NID141" s="18"/>
      <c r="NIE141" s="18"/>
      <c r="NIF141" s="18"/>
      <c r="NIG141" s="18"/>
      <c r="NIH141" s="18"/>
      <c r="NII141" s="18"/>
      <c r="NIJ141" s="18"/>
      <c r="NIK141" s="18"/>
      <c r="NIL141" s="18"/>
      <c r="NIM141" s="18"/>
      <c r="NIN141" s="18"/>
      <c r="NIO141" s="18"/>
      <c r="NIP141" s="18"/>
      <c r="NIQ141" s="18"/>
      <c r="NIR141" s="18"/>
      <c r="NIS141" s="18"/>
      <c r="NIT141" s="18"/>
      <c r="NIU141" s="18"/>
      <c r="NIV141" s="18"/>
      <c r="NIW141" s="18"/>
      <c r="NIX141" s="18"/>
      <c r="NIY141" s="18"/>
      <c r="NIZ141" s="18"/>
      <c r="NJA141" s="18"/>
      <c r="NJB141" s="18"/>
      <c r="NJC141" s="18"/>
      <c r="NJD141" s="18"/>
      <c r="NJE141" s="18"/>
      <c r="NJF141" s="18"/>
      <c r="NJG141" s="18"/>
      <c r="NJH141" s="18"/>
      <c r="NJI141" s="18"/>
      <c r="NJJ141" s="18"/>
      <c r="NJK141" s="18"/>
      <c r="NJL141" s="18"/>
      <c r="NJM141" s="18"/>
      <c r="NJN141" s="18"/>
      <c r="NJO141" s="18"/>
      <c r="NJP141" s="18"/>
      <c r="NJQ141" s="18"/>
      <c r="NJR141" s="18"/>
      <c r="NJS141" s="18"/>
      <c r="NJT141" s="18"/>
      <c r="NJU141" s="18"/>
      <c r="NJV141" s="18"/>
      <c r="NJW141" s="18"/>
      <c r="NJX141" s="18"/>
      <c r="NJY141" s="18"/>
      <c r="NJZ141" s="18"/>
      <c r="NKA141" s="18"/>
      <c r="NKB141" s="18"/>
      <c r="NKC141" s="18"/>
      <c r="NKD141" s="18"/>
      <c r="NKE141" s="18"/>
      <c r="NKF141" s="18"/>
      <c r="NKG141" s="18"/>
      <c r="NKH141" s="18"/>
      <c r="NKI141" s="18"/>
      <c r="NKJ141" s="18"/>
      <c r="NKK141" s="18"/>
      <c r="NKL141" s="18"/>
      <c r="NKM141" s="18"/>
      <c r="NKN141" s="18"/>
      <c r="NKO141" s="18"/>
      <c r="NKP141" s="18"/>
      <c r="NKQ141" s="18"/>
      <c r="NKR141" s="18"/>
      <c r="NKS141" s="18"/>
      <c r="NKT141" s="18"/>
      <c r="NKU141" s="18"/>
      <c r="NKV141" s="18"/>
      <c r="NKW141" s="18"/>
      <c r="NKX141" s="18"/>
      <c r="NKY141" s="18"/>
      <c r="NKZ141" s="18"/>
      <c r="NLA141" s="18"/>
      <c r="NLB141" s="18"/>
      <c r="NLC141" s="18"/>
      <c r="NLD141" s="18"/>
      <c r="NLE141" s="18"/>
      <c r="NLF141" s="18"/>
      <c r="NLG141" s="18"/>
      <c r="NLH141" s="18"/>
      <c r="NLI141" s="18"/>
      <c r="NLJ141" s="18"/>
      <c r="NLK141" s="18"/>
      <c r="NLL141" s="18"/>
      <c r="NLM141" s="18"/>
      <c r="NLN141" s="18"/>
      <c r="NLO141" s="18"/>
      <c r="NLP141" s="18"/>
      <c r="NLQ141" s="18"/>
      <c r="NLR141" s="18"/>
      <c r="NLS141" s="18"/>
      <c r="NLT141" s="18"/>
      <c r="NLU141" s="18"/>
      <c r="NLV141" s="18"/>
      <c r="NLW141" s="18"/>
      <c r="NLX141" s="18"/>
      <c r="NLY141" s="18"/>
      <c r="NLZ141" s="18"/>
      <c r="NMA141" s="18"/>
      <c r="NMB141" s="18"/>
      <c r="NMC141" s="18"/>
      <c r="NMD141" s="18"/>
      <c r="NME141" s="18"/>
      <c r="NMF141" s="18"/>
      <c r="NMG141" s="18"/>
      <c r="NMH141" s="18"/>
      <c r="NMI141" s="18"/>
      <c r="NMJ141" s="18"/>
      <c r="NMK141" s="18"/>
      <c r="NML141" s="18"/>
      <c r="NMM141" s="18"/>
      <c r="NMN141" s="18"/>
      <c r="NMO141" s="18"/>
      <c r="NMP141" s="18"/>
      <c r="NMQ141" s="18"/>
      <c r="NMR141" s="18"/>
      <c r="NMS141" s="18"/>
      <c r="NMT141" s="18"/>
      <c r="NMU141" s="18"/>
      <c r="NMV141" s="18"/>
      <c r="NMW141" s="18"/>
      <c r="NMX141" s="18"/>
      <c r="NMY141" s="18"/>
      <c r="NMZ141" s="18"/>
      <c r="NNA141" s="18"/>
      <c r="NNB141" s="18"/>
      <c r="NNC141" s="18"/>
      <c r="NND141" s="18"/>
      <c r="NNE141" s="18"/>
      <c r="NNF141" s="18"/>
      <c r="NNG141" s="18"/>
      <c r="NNH141" s="18"/>
      <c r="NNI141" s="18"/>
      <c r="NNJ141" s="18"/>
      <c r="NNK141" s="18"/>
      <c r="NNL141" s="18"/>
      <c r="NNM141" s="18"/>
      <c r="NNN141" s="18"/>
      <c r="NNO141" s="18"/>
      <c r="NNP141" s="18"/>
      <c r="NNQ141" s="18"/>
      <c r="NNR141" s="18"/>
      <c r="NNS141" s="18"/>
      <c r="NNT141" s="18"/>
      <c r="NNU141" s="18"/>
      <c r="NNV141" s="18"/>
      <c r="NNW141" s="18"/>
      <c r="NNX141" s="18"/>
      <c r="NNY141" s="18"/>
      <c r="NNZ141" s="18"/>
      <c r="NOA141" s="18"/>
      <c r="NOB141" s="18"/>
      <c r="NOC141" s="18"/>
      <c r="NOD141" s="18"/>
      <c r="NOE141" s="18"/>
      <c r="NOF141" s="18"/>
      <c r="NOG141" s="18"/>
      <c r="NOH141" s="18"/>
      <c r="NOI141" s="18"/>
      <c r="NOJ141" s="18"/>
      <c r="NOK141" s="18"/>
      <c r="NOL141" s="18"/>
      <c r="NOM141" s="18"/>
      <c r="NON141" s="18"/>
      <c r="NOO141" s="18"/>
      <c r="NOP141" s="18"/>
      <c r="NOQ141" s="18"/>
      <c r="NOR141" s="18"/>
      <c r="NOS141" s="18"/>
      <c r="NOT141" s="18"/>
      <c r="NOU141" s="18"/>
      <c r="NOV141" s="18"/>
      <c r="NOW141" s="18"/>
      <c r="NOX141" s="18"/>
      <c r="NOY141" s="18"/>
      <c r="NOZ141" s="18"/>
      <c r="NPA141" s="18"/>
      <c r="NPB141" s="18"/>
      <c r="NPC141" s="18"/>
      <c r="NPD141" s="18"/>
      <c r="NPE141" s="18"/>
      <c r="NPF141" s="18"/>
      <c r="NPG141" s="18"/>
      <c r="NPH141" s="18"/>
      <c r="NPI141" s="18"/>
      <c r="NPJ141" s="18"/>
      <c r="NPK141" s="18"/>
      <c r="NPL141" s="18"/>
      <c r="NPM141" s="18"/>
      <c r="NPN141" s="18"/>
      <c r="NPO141" s="18"/>
      <c r="NPP141" s="18"/>
      <c r="NPQ141" s="18"/>
      <c r="NPR141" s="18"/>
      <c r="NPS141" s="18"/>
      <c r="NPT141" s="18"/>
      <c r="NPU141" s="18"/>
      <c r="NPV141" s="18"/>
      <c r="NPW141" s="18"/>
      <c r="NPX141" s="18"/>
      <c r="NPY141" s="18"/>
      <c r="NPZ141" s="18"/>
      <c r="NQA141" s="18"/>
      <c r="NQB141" s="18"/>
      <c r="NQC141" s="18"/>
      <c r="NQD141" s="18"/>
      <c r="NQE141" s="18"/>
      <c r="NQF141" s="18"/>
      <c r="NQG141" s="18"/>
      <c r="NQH141" s="18"/>
      <c r="NQI141" s="18"/>
      <c r="NQJ141" s="18"/>
      <c r="NQK141" s="18"/>
      <c r="NQL141" s="18"/>
      <c r="NQM141" s="18"/>
      <c r="NQN141" s="18"/>
      <c r="NQO141" s="18"/>
      <c r="NQP141" s="18"/>
      <c r="NQQ141" s="18"/>
      <c r="NQR141" s="18"/>
      <c r="NQS141" s="18"/>
      <c r="NQT141" s="18"/>
      <c r="NQU141" s="18"/>
      <c r="NQV141" s="18"/>
      <c r="NQW141" s="18"/>
      <c r="NQX141" s="18"/>
      <c r="NQY141" s="18"/>
      <c r="NQZ141" s="18"/>
      <c r="NRA141" s="18"/>
      <c r="NRB141" s="18"/>
      <c r="NRC141" s="18"/>
      <c r="NRD141" s="18"/>
      <c r="NRE141" s="18"/>
      <c r="NRF141" s="18"/>
      <c r="NRG141" s="18"/>
      <c r="NRH141" s="18"/>
      <c r="NRI141" s="18"/>
      <c r="NRJ141" s="18"/>
      <c r="NRK141" s="18"/>
      <c r="NRL141" s="18"/>
      <c r="NRM141" s="18"/>
      <c r="NRN141" s="18"/>
      <c r="NRO141" s="18"/>
      <c r="NRP141" s="18"/>
      <c r="NRQ141" s="18"/>
      <c r="NRR141" s="18"/>
      <c r="NRS141" s="18"/>
      <c r="NRT141" s="18"/>
      <c r="NRU141" s="18"/>
      <c r="NRV141" s="18"/>
      <c r="NRW141" s="18"/>
      <c r="NRX141" s="18"/>
      <c r="NRY141" s="18"/>
      <c r="NRZ141" s="18"/>
      <c r="NSA141" s="18"/>
      <c r="NSB141" s="18"/>
      <c r="NSC141" s="18"/>
      <c r="NSD141" s="18"/>
      <c r="NSE141" s="18"/>
      <c r="NSF141" s="18"/>
      <c r="NSG141" s="18"/>
      <c r="NSH141" s="18"/>
      <c r="NSI141" s="18"/>
      <c r="NSJ141" s="18"/>
      <c r="NSK141" s="18"/>
      <c r="NSL141" s="18"/>
      <c r="NSM141" s="18"/>
      <c r="NSN141" s="18"/>
      <c r="NSO141" s="18"/>
      <c r="NSP141" s="18"/>
      <c r="NSQ141" s="18"/>
      <c r="NSR141" s="18"/>
      <c r="NSS141" s="18"/>
      <c r="NST141" s="18"/>
      <c r="NSU141" s="18"/>
      <c r="NSV141" s="18"/>
      <c r="NSW141" s="18"/>
      <c r="NSX141" s="18"/>
      <c r="NSY141" s="18"/>
      <c r="NSZ141" s="18"/>
      <c r="NTA141" s="18"/>
      <c r="NTB141" s="18"/>
      <c r="NTC141" s="18"/>
      <c r="NTD141" s="18"/>
      <c r="NTE141" s="18"/>
      <c r="NTF141" s="18"/>
      <c r="NTG141" s="18"/>
      <c r="NTH141" s="18"/>
      <c r="NTI141" s="18"/>
      <c r="NTJ141" s="18"/>
      <c r="NTK141" s="18"/>
      <c r="NTL141" s="18"/>
      <c r="NTM141" s="18"/>
      <c r="NTN141" s="18"/>
      <c r="NTO141" s="18"/>
      <c r="NTP141" s="18"/>
      <c r="NTQ141" s="18"/>
      <c r="NTR141" s="18"/>
      <c r="NTS141" s="18"/>
      <c r="NTT141" s="18"/>
      <c r="NTU141" s="18"/>
      <c r="NTV141" s="18"/>
      <c r="NTW141" s="18"/>
      <c r="NTX141" s="18"/>
      <c r="NTY141" s="18"/>
      <c r="NTZ141" s="18"/>
      <c r="NUA141" s="18"/>
      <c r="NUB141" s="18"/>
      <c r="NUC141" s="18"/>
      <c r="NUD141" s="18"/>
      <c r="NUE141" s="18"/>
      <c r="NUF141" s="18"/>
      <c r="NUG141" s="18"/>
      <c r="NUH141" s="18"/>
      <c r="NUI141" s="18"/>
      <c r="NUJ141" s="18"/>
      <c r="NUK141" s="18"/>
      <c r="NUL141" s="18"/>
      <c r="NUM141" s="18"/>
      <c r="NUN141" s="18"/>
      <c r="NUO141" s="18"/>
      <c r="NUP141" s="18"/>
      <c r="NUQ141" s="18"/>
      <c r="NUR141" s="18"/>
      <c r="NUS141" s="18"/>
      <c r="NUT141" s="18"/>
      <c r="NUU141" s="18"/>
      <c r="NUV141" s="18"/>
      <c r="NUW141" s="18"/>
      <c r="NUX141" s="18"/>
      <c r="NUY141" s="18"/>
      <c r="NUZ141" s="18"/>
      <c r="NVA141" s="18"/>
      <c r="NVB141" s="18"/>
      <c r="NVC141" s="18"/>
      <c r="NVD141" s="18"/>
      <c r="NVE141" s="18"/>
      <c r="NVF141" s="18"/>
      <c r="NVG141" s="18"/>
      <c r="NVH141" s="18"/>
      <c r="NVI141" s="18"/>
      <c r="NVJ141" s="18"/>
      <c r="NVK141" s="18"/>
      <c r="NVL141" s="18"/>
      <c r="NVM141" s="18"/>
      <c r="NVN141" s="18"/>
      <c r="NVO141" s="18"/>
      <c r="NVP141" s="18"/>
      <c r="NVQ141" s="18"/>
      <c r="NVR141" s="18"/>
      <c r="NVS141" s="18"/>
      <c r="NVT141" s="18"/>
      <c r="NVU141" s="18"/>
      <c r="NVV141" s="18"/>
      <c r="NVW141" s="18"/>
      <c r="NVX141" s="18"/>
      <c r="NVY141" s="18"/>
      <c r="NVZ141" s="18"/>
      <c r="NWA141" s="18"/>
      <c r="NWB141" s="18"/>
      <c r="NWC141" s="18"/>
      <c r="NWD141" s="18"/>
      <c r="NWE141" s="18"/>
      <c r="NWF141" s="18"/>
      <c r="NWG141" s="18"/>
      <c r="NWH141" s="18"/>
      <c r="NWI141" s="18"/>
      <c r="NWJ141" s="18"/>
      <c r="NWK141" s="18"/>
      <c r="NWL141" s="18"/>
      <c r="NWM141" s="18"/>
      <c r="NWN141" s="18"/>
      <c r="NWO141" s="18"/>
      <c r="NWP141" s="18"/>
      <c r="NWQ141" s="18"/>
      <c r="NWR141" s="18"/>
      <c r="NWS141" s="18"/>
      <c r="NWT141" s="18"/>
      <c r="NWU141" s="18"/>
      <c r="NWV141" s="18"/>
      <c r="NWW141" s="18"/>
      <c r="NWX141" s="18"/>
      <c r="NWY141" s="18"/>
      <c r="NWZ141" s="18"/>
      <c r="NXA141" s="18"/>
      <c r="NXB141" s="18"/>
      <c r="NXC141" s="18"/>
      <c r="NXD141" s="18"/>
      <c r="NXE141" s="18"/>
      <c r="NXF141" s="18"/>
      <c r="NXG141" s="18"/>
      <c r="NXH141" s="18"/>
      <c r="NXI141" s="18"/>
      <c r="NXJ141" s="18"/>
      <c r="NXK141" s="18"/>
      <c r="NXL141" s="18"/>
      <c r="NXM141" s="18"/>
      <c r="NXN141" s="18"/>
      <c r="NXO141" s="18"/>
      <c r="NXP141" s="18"/>
      <c r="NXQ141" s="18"/>
      <c r="NXR141" s="18"/>
      <c r="NXS141" s="18"/>
      <c r="NXT141" s="18"/>
      <c r="NXU141" s="18"/>
      <c r="NXV141" s="18"/>
      <c r="NXW141" s="18"/>
      <c r="NXX141" s="18"/>
      <c r="NXY141" s="18"/>
      <c r="NXZ141" s="18"/>
      <c r="NYA141" s="18"/>
      <c r="NYB141" s="18"/>
      <c r="NYC141" s="18"/>
      <c r="NYD141" s="18"/>
      <c r="NYE141" s="18"/>
      <c r="NYF141" s="18"/>
      <c r="NYG141" s="18"/>
      <c r="NYH141" s="18"/>
      <c r="NYI141" s="18"/>
      <c r="NYJ141" s="18"/>
      <c r="NYK141" s="18"/>
      <c r="NYL141" s="18"/>
      <c r="NYM141" s="18"/>
      <c r="NYN141" s="18"/>
      <c r="NYO141" s="18"/>
      <c r="NYP141" s="18"/>
      <c r="NYQ141" s="18"/>
      <c r="NYR141" s="18"/>
      <c r="NYS141" s="18"/>
      <c r="NYT141" s="18"/>
      <c r="NYU141" s="18"/>
      <c r="NYV141" s="18"/>
      <c r="NYW141" s="18"/>
      <c r="NYX141" s="18"/>
      <c r="NYY141" s="18"/>
      <c r="NYZ141" s="18"/>
      <c r="NZA141" s="18"/>
      <c r="NZB141" s="18"/>
      <c r="NZC141" s="18"/>
      <c r="NZD141" s="18"/>
      <c r="NZE141" s="18"/>
      <c r="NZF141" s="18"/>
      <c r="NZG141" s="18"/>
      <c r="NZH141" s="18"/>
      <c r="NZI141" s="18"/>
      <c r="NZJ141" s="18"/>
      <c r="NZK141" s="18"/>
      <c r="NZL141" s="18"/>
      <c r="NZM141" s="18"/>
      <c r="NZN141" s="18"/>
      <c r="NZO141" s="18"/>
      <c r="NZP141" s="18"/>
      <c r="NZQ141" s="18"/>
      <c r="NZR141" s="18"/>
      <c r="NZS141" s="18"/>
      <c r="NZT141" s="18"/>
      <c r="NZU141" s="18"/>
      <c r="NZV141" s="18"/>
      <c r="NZW141" s="18"/>
      <c r="NZX141" s="18"/>
      <c r="NZY141" s="18"/>
      <c r="NZZ141" s="18"/>
      <c r="OAA141" s="18"/>
      <c r="OAB141" s="18"/>
      <c r="OAC141" s="18"/>
      <c r="OAD141" s="18"/>
      <c r="OAE141" s="18"/>
      <c r="OAF141" s="18"/>
      <c r="OAG141" s="18"/>
      <c r="OAH141" s="18"/>
      <c r="OAI141" s="18"/>
      <c r="OAJ141" s="18"/>
      <c r="OAK141" s="18"/>
      <c r="OAL141" s="18"/>
      <c r="OAM141" s="18"/>
      <c r="OAN141" s="18"/>
      <c r="OAO141" s="18"/>
      <c r="OAP141" s="18"/>
      <c r="OAQ141" s="18"/>
      <c r="OAR141" s="18"/>
      <c r="OAS141" s="18"/>
      <c r="OAT141" s="18"/>
      <c r="OAU141" s="18"/>
      <c r="OAV141" s="18"/>
      <c r="OAW141" s="18"/>
      <c r="OAX141" s="18"/>
      <c r="OAY141" s="18"/>
      <c r="OAZ141" s="18"/>
      <c r="OBA141" s="18"/>
      <c r="OBB141" s="18"/>
      <c r="OBC141" s="18"/>
      <c r="OBD141" s="18"/>
      <c r="OBE141" s="18"/>
      <c r="OBF141" s="18"/>
      <c r="OBG141" s="18"/>
      <c r="OBH141" s="18"/>
      <c r="OBI141" s="18"/>
      <c r="OBJ141" s="18"/>
      <c r="OBK141" s="18"/>
      <c r="OBL141" s="18"/>
      <c r="OBM141" s="18"/>
      <c r="OBN141" s="18"/>
      <c r="OBO141" s="18"/>
      <c r="OBP141" s="18"/>
      <c r="OBQ141" s="18"/>
      <c r="OBR141" s="18"/>
      <c r="OBS141" s="18"/>
      <c r="OBT141" s="18"/>
      <c r="OBU141" s="18"/>
      <c r="OBV141" s="18"/>
      <c r="OBW141" s="18"/>
      <c r="OBX141" s="18"/>
      <c r="OBY141" s="18"/>
      <c r="OBZ141" s="18"/>
      <c r="OCA141" s="18"/>
      <c r="OCB141" s="18"/>
      <c r="OCC141" s="18"/>
      <c r="OCD141" s="18"/>
      <c r="OCE141" s="18"/>
      <c r="OCF141" s="18"/>
      <c r="OCG141" s="18"/>
      <c r="OCH141" s="18"/>
      <c r="OCI141" s="18"/>
      <c r="OCJ141" s="18"/>
      <c r="OCK141" s="18"/>
      <c r="OCL141" s="18"/>
      <c r="OCM141" s="18"/>
      <c r="OCN141" s="18"/>
      <c r="OCO141" s="18"/>
      <c r="OCP141" s="18"/>
      <c r="OCQ141" s="18"/>
      <c r="OCR141" s="18"/>
      <c r="OCS141" s="18"/>
      <c r="OCT141" s="18"/>
      <c r="OCU141" s="18"/>
      <c r="OCV141" s="18"/>
      <c r="OCW141" s="18"/>
      <c r="OCX141" s="18"/>
      <c r="OCY141" s="18"/>
      <c r="OCZ141" s="18"/>
      <c r="ODA141" s="18"/>
      <c r="ODB141" s="18"/>
      <c r="ODC141" s="18"/>
      <c r="ODD141" s="18"/>
      <c r="ODE141" s="18"/>
      <c r="ODF141" s="18"/>
      <c r="ODG141" s="18"/>
      <c r="ODH141" s="18"/>
      <c r="ODI141" s="18"/>
      <c r="ODJ141" s="18"/>
      <c r="ODK141" s="18"/>
      <c r="ODL141" s="18"/>
      <c r="ODM141" s="18"/>
      <c r="ODN141" s="18"/>
      <c r="ODO141" s="18"/>
      <c r="ODP141" s="18"/>
      <c r="ODQ141" s="18"/>
      <c r="ODR141" s="18"/>
      <c r="ODS141" s="18"/>
      <c r="ODT141" s="18"/>
      <c r="ODU141" s="18"/>
      <c r="ODV141" s="18"/>
      <c r="ODW141" s="18"/>
      <c r="ODX141" s="18"/>
      <c r="ODY141" s="18"/>
      <c r="ODZ141" s="18"/>
      <c r="OEA141" s="18"/>
      <c r="OEB141" s="18"/>
      <c r="OEC141" s="18"/>
      <c r="OED141" s="18"/>
      <c r="OEE141" s="18"/>
      <c r="OEF141" s="18"/>
      <c r="OEG141" s="18"/>
      <c r="OEH141" s="18"/>
      <c r="OEI141" s="18"/>
      <c r="OEJ141" s="18"/>
      <c r="OEK141" s="18"/>
      <c r="OEL141" s="18"/>
      <c r="OEM141" s="18"/>
      <c r="OEN141" s="18"/>
      <c r="OEO141" s="18"/>
      <c r="OEP141" s="18"/>
      <c r="OEQ141" s="18"/>
      <c r="OER141" s="18"/>
      <c r="OES141" s="18"/>
      <c r="OET141" s="18"/>
      <c r="OEU141" s="18"/>
      <c r="OEV141" s="18"/>
      <c r="OEW141" s="18"/>
      <c r="OEX141" s="18"/>
      <c r="OEY141" s="18"/>
      <c r="OEZ141" s="18"/>
      <c r="OFA141" s="18"/>
      <c r="OFB141" s="18"/>
      <c r="OFC141" s="18"/>
      <c r="OFD141" s="18"/>
      <c r="OFE141" s="18"/>
      <c r="OFF141" s="18"/>
      <c r="OFG141" s="18"/>
      <c r="OFH141" s="18"/>
      <c r="OFI141" s="18"/>
      <c r="OFJ141" s="18"/>
      <c r="OFK141" s="18"/>
      <c r="OFL141" s="18"/>
      <c r="OFM141" s="18"/>
      <c r="OFN141" s="18"/>
      <c r="OFO141" s="18"/>
      <c r="OFP141" s="18"/>
      <c r="OFQ141" s="18"/>
      <c r="OFR141" s="18"/>
      <c r="OFS141" s="18"/>
      <c r="OFT141" s="18"/>
      <c r="OFU141" s="18"/>
      <c r="OFV141" s="18"/>
      <c r="OFW141" s="18"/>
      <c r="OFX141" s="18"/>
      <c r="OFY141" s="18"/>
      <c r="OFZ141" s="18"/>
      <c r="OGA141" s="18"/>
      <c r="OGB141" s="18"/>
      <c r="OGC141" s="18"/>
      <c r="OGD141" s="18"/>
      <c r="OGE141" s="18"/>
      <c r="OGF141" s="18"/>
      <c r="OGG141" s="18"/>
      <c r="OGH141" s="18"/>
      <c r="OGI141" s="18"/>
      <c r="OGJ141" s="18"/>
      <c r="OGK141" s="18"/>
      <c r="OGL141" s="18"/>
      <c r="OGM141" s="18"/>
      <c r="OGN141" s="18"/>
      <c r="OGO141" s="18"/>
      <c r="OGP141" s="18"/>
      <c r="OGQ141" s="18"/>
      <c r="OGR141" s="18"/>
      <c r="OGS141" s="18"/>
      <c r="OGT141" s="18"/>
      <c r="OGU141" s="18"/>
      <c r="OGV141" s="18"/>
      <c r="OGW141" s="18"/>
      <c r="OGX141" s="18"/>
      <c r="OGY141" s="18"/>
      <c r="OGZ141" s="18"/>
      <c r="OHA141" s="18"/>
      <c r="OHB141" s="18"/>
      <c r="OHC141" s="18"/>
      <c r="OHD141" s="18"/>
      <c r="OHE141" s="18"/>
      <c r="OHF141" s="18"/>
      <c r="OHG141" s="18"/>
      <c r="OHH141" s="18"/>
      <c r="OHI141" s="18"/>
      <c r="OHJ141" s="18"/>
      <c r="OHK141" s="18"/>
      <c r="OHL141" s="18"/>
      <c r="OHM141" s="18"/>
      <c r="OHN141" s="18"/>
      <c r="OHO141" s="18"/>
      <c r="OHP141" s="18"/>
      <c r="OHQ141" s="18"/>
      <c r="OHR141" s="18"/>
      <c r="OHS141" s="18"/>
      <c r="OHT141" s="18"/>
      <c r="OHU141" s="18"/>
      <c r="OHV141" s="18"/>
      <c r="OHW141" s="18"/>
      <c r="OHX141" s="18"/>
      <c r="OHY141" s="18"/>
      <c r="OHZ141" s="18"/>
      <c r="OIA141" s="18"/>
      <c r="OIB141" s="18"/>
      <c r="OIC141" s="18"/>
      <c r="OID141" s="18"/>
      <c r="OIE141" s="18"/>
      <c r="OIF141" s="18"/>
      <c r="OIG141" s="18"/>
      <c r="OIH141" s="18"/>
      <c r="OII141" s="18"/>
      <c r="OIJ141" s="18"/>
      <c r="OIK141" s="18"/>
      <c r="OIL141" s="18"/>
      <c r="OIM141" s="18"/>
      <c r="OIN141" s="18"/>
      <c r="OIO141" s="18"/>
      <c r="OIP141" s="18"/>
      <c r="OIQ141" s="18"/>
      <c r="OIR141" s="18"/>
      <c r="OIS141" s="18"/>
      <c r="OIT141" s="18"/>
      <c r="OIU141" s="18"/>
      <c r="OIV141" s="18"/>
      <c r="OIW141" s="18"/>
      <c r="OIX141" s="18"/>
      <c r="OIY141" s="18"/>
      <c r="OIZ141" s="18"/>
      <c r="OJA141" s="18"/>
      <c r="OJB141" s="18"/>
      <c r="OJC141" s="18"/>
      <c r="OJD141" s="18"/>
      <c r="OJE141" s="18"/>
      <c r="OJF141" s="18"/>
      <c r="OJG141" s="18"/>
      <c r="OJH141" s="18"/>
      <c r="OJI141" s="18"/>
      <c r="OJJ141" s="18"/>
      <c r="OJK141" s="18"/>
      <c r="OJL141" s="18"/>
      <c r="OJM141" s="18"/>
      <c r="OJN141" s="18"/>
      <c r="OJO141" s="18"/>
      <c r="OJP141" s="18"/>
      <c r="OJQ141" s="18"/>
      <c r="OJR141" s="18"/>
      <c r="OJS141" s="18"/>
      <c r="OJT141" s="18"/>
      <c r="OJU141" s="18"/>
      <c r="OJV141" s="18"/>
      <c r="OJW141" s="18"/>
      <c r="OJX141" s="18"/>
      <c r="OJY141" s="18"/>
      <c r="OJZ141" s="18"/>
      <c r="OKA141" s="18"/>
      <c r="OKB141" s="18"/>
      <c r="OKC141" s="18"/>
      <c r="OKD141" s="18"/>
      <c r="OKE141" s="18"/>
      <c r="OKF141" s="18"/>
      <c r="OKG141" s="18"/>
      <c r="OKH141" s="18"/>
      <c r="OKI141" s="18"/>
      <c r="OKJ141" s="18"/>
      <c r="OKK141" s="18"/>
      <c r="OKL141" s="18"/>
      <c r="OKM141" s="18"/>
      <c r="OKN141" s="18"/>
      <c r="OKO141" s="18"/>
      <c r="OKP141" s="18"/>
      <c r="OKQ141" s="18"/>
      <c r="OKR141" s="18"/>
      <c r="OKS141" s="18"/>
      <c r="OKT141" s="18"/>
      <c r="OKU141" s="18"/>
      <c r="OKV141" s="18"/>
      <c r="OKW141" s="18"/>
      <c r="OKX141" s="18"/>
      <c r="OKY141" s="18"/>
      <c r="OKZ141" s="18"/>
      <c r="OLA141" s="18"/>
      <c r="OLB141" s="18"/>
      <c r="OLC141" s="18"/>
      <c r="OLD141" s="18"/>
      <c r="OLE141" s="18"/>
      <c r="OLF141" s="18"/>
      <c r="OLG141" s="18"/>
      <c r="OLH141" s="18"/>
      <c r="OLI141" s="18"/>
      <c r="OLJ141" s="18"/>
      <c r="OLK141" s="18"/>
      <c r="OLL141" s="18"/>
      <c r="OLM141" s="18"/>
      <c r="OLN141" s="18"/>
      <c r="OLO141" s="18"/>
      <c r="OLP141" s="18"/>
      <c r="OLQ141" s="18"/>
      <c r="OLR141" s="18"/>
      <c r="OLS141" s="18"/>
      <c r="OLT141" s="18"/>
      <c r="OLU141" s="18"/>
      <c r="OLV141" s="18"/>
      <c r="OLW141" s="18"/>
      <c r="OLX141" s="18"/>
      <c r="OLY141" s="18"/>
      <c r="OLZ141" s="18"/>
      <c r="OMA141" s="18"/>
      <c r="OMB141" s="18"/>
      <c r="OMC141" s="18"/>
      <c r="OMD141" s="18"/>
      <c r="OME141" s="18"/>
      <c r="OMF141" s="18"/>
      <c r="OMG141" s="18"/>
      <c r="OMH141" s="18"/>
      <c r="OMI141" s="18"/>
      <c r="OMJ141" s="18"/>
      <c r="OMK141" s="18"/>
      <c r="OML141" s="18"/>
      <c r="OMM141" s="18"/>
      <c r="OMN141" s="18"/>
      <c r="OMO141" s="18"/>
      <c r="OMP141" s="18"/>
      <c r="OMQ141" s="18"/>
      <c r="OMR141" s="18"/>
      <c r="OMS141" s="18"/>
      <c r="OMT141" s="18"/>
      <c r="OMU141" s="18"/>
      <c r="OMV141" s="18"/>
      <c r="OMW141" s="18"/>
      <c r="OMX141" s="18"/>
      <c r="OMY141" s="18"/>
      <c r="OMZ141" s="18"/>
      <c r="ONA141" s="18"/>
      <c r="ONB141" s="18"/>
      <c r="ONC141" s="18"/>
      <c r="OND141" s="18"/>
      <c r="ONE141" s="18"/>
      <c r="ONF141" s="18"/>
      <c r="ONG141" s="18"/>
      <c r="ONH141" s="18"/>
      <c r="ONI141" s="18"/>
      <c r="ONJ141" s="18"/>
      <c r="ONK141" s="18"/>
      <c r="ONL141" s="18"/>
      <c r="ONM141" s="18"/>
      <c r="ONN141" s="18"/>
      <c r="ONO141" s="18"/>
      <c r="ONP141" s="18"/>
      <c r="ONQ141" s="18"/>
      <c r="ONR141" s="18"/>
      <c r="ONS141" s="18"/>
      <c r="ONT141" s="18"/>
      <c r="ONU141" s="18"/>
      <c r="ONV141" s="18"/>
      <c r="ONW141" s="18"/>
      <c r="ONX141" s="18"/>
      <c r="ONY141" s="18"/>
      <c r="ONZ141" s="18"/>
      <c r="OOA141" s="18"/>
      <c r="OOB141" s="18"/>
      <c r="OOC141" s="18"/>
      <c r="OOD141" s="18"/>
      <c r="OOE141" s="18"/>
      <c r="OOF141" s="18"/>
      <c r="OOG141" s="18"/>
      <c r="OOH141" s="18"/>
      <c r="OOI141" s="18"/>
      <c r="OOJ141" s="18"/>
      <c r="OOK141" s="18"/>
      <c r="OOL141" s="18"/>
      <c r="OOM141" s="18"/>
      <c r="OON141" s="18"/>
      <c r="OOO141" s="18"/>
      <c r="OOP141" s="18"/>
      <c r="OOQ141" s="18"/>
      <c r="OOR141" s="18"/>
      <c r="OOS141" s="18"/>
      <c r="OOT141" s="18"/>
      <c r="OOU141" s="18"/>
      <c r="OOV141" s="18"/>
      <c r="OOW141" s="18"/>
      <c r="OOX141" s="18"/>
      <c r="OOY141" s="18"/>
      <c r="OOZ141" s="18"/>
      <c r="OPA141" s="18"/>
      <c r="OPB141" s="18"/>
      <c r="OPC141" s="18"/>
      <c r="OPD141" s="18"/>
      <c r="OPE141" s="18"/>
      <c r="OPF141" s="18"/>
      <c r="OPG141" s="18"/>
      <c r="OPH141" s="18"/>
      <c r="OPI141" s="18"/>
      <c r="OPJ141" s="18"/>
      <c r="OPK141" s="18"/>
      <c r="OPL141" s="18"/>
      <c r="OPM141" s="18"/>
      <c r="OPN141" s="18"/>
      <c r="OPO141" s="18"/>
      <c r="OPP141" s="18"/>
      <c r="OPQ141" s="18"/>
      <c r="OPR141" s="18"/>
      <c r="OPS141" s="18"/>
      <c r="OPT141" s="18"/>
      <c r="OPU141" s="18"/>
      <c r="OPV141" s="18"/>
      <c r="OPW141" s="18"/>
      <c r="OPX141" s="18"/>
      <c r="OPY141" s="18"/>
      <c r="OPZ141" s="18"/>
      <c r="OQA141" s="18"/>
      <c r="OQB141" s="18"/>
      <c r="OQC141" s="18"/>
      <c r="OQD141" s="18"/>
      <c r="OQE141" s="18"/>
      <c r="OQF141" s="18"/>
      <c r="OQG141" s="18"/>
      <c r="OQH141" s="18"/>
      <c r="OQI141" s="18"/>
      <c r="OQJ141" s="18"/>
      <c r="OQK141" s="18"/>
      <c r="OQL141" s="18"/>
      <c r="OQM141" s="18"/>
      <c r="OQN141" s="18"/>
      <c r="OQO141" s="18"/>
      <c r="OQP141" s="18"/>
      <c r="OQQ141" s="18"/>
      <c r="OQR141" s="18"/>
      <c r="OQS141" s="18"/>
      <c r="OQT141" s="18"/>
      <c r="OQU141" s="18"/>
      <c r="OQV141" s="18"/>
      <c r="OQW141" s="18"/>
      <c r="OQX141" s="18"/>
      <c r="OQY141" s="18"/>
      <c r="OQZ141" s="18"/>
      <c r="ORA141" s="18"/>
      <c r="ORB141" s="18"/>
      <c r="ORC141" s="18"/>
      <c r="ORD141" s="18"/>
      <c r="ORE141" s="18"/>
      <c r="ORF141" s="18"/>
      <c r="ORG141" s="18"/>
      <c r="ORH141" s="18"/>
      <c r="ORI141" s="18"/>
      <c r="ORJ141" s="18"/>
      <c r="ORK141" s="18"/>
      <c r="ORL141" s="18"/>
      <c r="ORM141" s="18"/>
      <c r="ORN141" s="18"/>
      <c r="ORO141" s="18"/>
      <c r="ORP141" s="18"/>
      <c r="ORQ141" s="18"/>
      <c r="ORR141" s="18"/>
      <c r="ORS141" s="18"/>
      <c r="ORT141" s="18"/>
      <c r="ORU141" s="18"/>
      <c r="ORV141" s="18"/>
      <c r="ORW141" s="18"/>
      <c r="ORX141" s="18"/>
      <c r="ORY141" s="18"/>
      <c r="ORZ141" s="18"/>
      <c r="OSA141" s="18"/>
      <c r="OSB141" s="18"/>
      <c r="OSC141" s="18"/>
      <c r="OSD141" s="18"/>
      <c r="OSE141" s="18"/>
      <c r="OSF141" s="18"/>
      <c r="OSG141" s="18"/>
      <c r="OSH141" s="18"/>
      <c r="OSI141" s="18"/>
      <c r="OSJ141" s="18"/>
      <c r="OSK141" s="18"/>
      <c r="OSL141" s="18"/>
      <c r="OSM141" s="18"/>
      <c r="OSN141" s="18"/>
      <c r="OSO141" s="18"/>
      <c r="OSP141" s="18"/>
      <c r="OSQ141" s="18"/>
      <c r="OSR141" s="18"/>
      <c r="OSS141" s="18"/>
      <c r="OST141" s="18"/>
      <c r="OSU141" s="18"/>
      <c r="OSV141" s="18"/>
      <c r="OSW141" s="18"/>
      <c r="OSX141" s="18"/>
      <c r="OSY141" s="18"/>
      <c r="OSZ141" s="18"/>
      <c r="OTA141" s="18"/>
      <c r="OTB141" s="18"/>
      <c r="OTC141" s="18"/>
      <c r="OTD141" s="18"/>
      <c r="OTE141" s="18"/>
      <c r="OTF141" s="18"/>
      <c r="OTG141" s="18"/>
      <c r="OTH141" s="18"/>
      <c r="OTI141" s="18"/>
      <c r="OTJ141" s="18"/>
      <c r="OTK141" s="18"/>
      <c r="OTL141" s="18"/>
      <c r="OTM141" s="18"/>
      <c r="OTN141" s="18"/>
      <c r="OTO141" s="18"/>
      <c r="OTP141" s="18"/>
      <c r="OTQ141" s="18"/>
      <c r="OTR141" s="18"/>
      <c r="OTS141" s="18"/>
      <c r="OTT141" s="18"/>
      <c r="OTU141" s="18"/>
      <c r="OTV141" s="18"/>
      <c r="OTW141" s="18"/>
      <c r="OTX141" s="18"/>
      <c r="OTY141" s="18"/>
      <c r="OTZ141" s="18"/>
      <c r="OUA141" s="18"/>
      <c r="OUB141" s="18"/>
      <c r="OUC141" s="18"/>
      <c r="OUD141" s="18"/>
      <c r="OUE141" s="18"/>
      <c r="OUF141" s="18"/>
      <c r="OUG141" s="18"/>
      <c r="OUH141" s="18"/>
      <c r="OUI141" s="18"/>
      <c r="OUJ141" s="18"/>
      <c r="OUK141" s="18"/>
      <c r="OUL141" s="18"/>
      <c r="OUM141" s="18"/>
      <c r="OUN141" s="18"/>
      <c r="OUO141" s="18"/>
      <c r="OUP141" s="18"/>
      <c r="OUQ141" s="18"/>
      <c r="OUR141" s="18"/>
      <c r="OUS141" s="18"/>
      <c r="OUT141" s="18"/>
      <c r="OUU141" s="18"/>
      <c r="OUV141" s="18"/>
      <c r="OUW141" s="18"/>
      <c r="OUX141" s="18"/>
      <c r="OUY141" s="18"/>
      <c r="OUZ141" s="18"/>
      <c r="OVA141" s="18"/>
      <c r="OVB141" s="18"/>
      <c r="OVC141" s="18"/>
      <c r="OVD141" s="18"/>
      <c r="OVE141" s="18"/>
      <c r="OVF141" s="18"/>
      <c r="OVG141" s="18"/>
      <c r="OVH141" s="18"/>
      <c r="OVI141" s="18"/>
      <c r="OVJ141" s="18"/>
      <c r="OVK141" s="18"/>
      <c r="OVL141" s="18"/>
      <c r="OVM141" s="18"/>
      <c r="OVN141" s="18"/>
      <c r="OVO141" s="18"/>
      <c r="OVP141" s="18"/>
      <c r="OVQ141" s="18"/>
      <c r="OVR141" s="18"/>
      <c r="OVS141" s="18"/>
      <c r="OVT141" s="18"/>
      <c r="OVU141" s="18"/>
      <c r="OVV141" s="18"/>
      <c r="OVW141" s="18"/>
      <c r="OVX141" s="18"/>
      <c r="OVY141" s="18"/>
      <c r="OVZ141" s="18"/>
      <c r="OWA141" s="18"/>
      <c r="OWB141" s="18"/>
      <c r="OWC141" s="18"/>
      <c r="OWD141" s="18"/>
      <c r="OWE141" s="18"/>
      <c r="OWF141" s="18"/>
      <c r="OWG141" s="18"/>
      <c r="OWH141" s="18"/>
      <c r="OWI141" s="18"/>
      <c r="OWJ141" s="18"/>
      <c r="OWK141" s="18"/>
      <c r="OWL141" s="18"/>
      <c r="OWM141" s="18"/>
      <c r="OWN141" s="18"/>
      <c r="OWO141" s="18"/>
      <c r="OWP141" s="18"/>
      <c r="OWQ141" s="18"/>
      <c r="OWR141" s="18"/>
      <c r="OWS141" s="18"/>
      <c r="OWT141" s="18"/>
      <c r="OWU141" s="18"/>
      <c r="OWV141" s="18"/>
      <c r="OWW141" s="18"/>
      <c r="OWX141" s="18"/>
      <c r="OWY141" s="18"/>
      <c r="OWZ141" s="18"/>
      <c r="OXA141" s="18"/>
      <c r="OXB141" s="18"/>
      <c r="OXC141" s="18"/>
      <c r="OXD141" s="18"/>
      <c r="OXE141" s="18"/>
      <c r="OXF141" s="18"/>
      <c r="OXG141" s="18"/>
      <c r="OXH141" s="18"/>
      <c r="OXI141" s="18"/>
      <c r="OXJ141" s="18"/>
      <c r="OXK141" s="18"/>
      <c r="OXL141" s="18"/>
      <c r="OXM141" s="18"/>
      <c r="OXN141" s="18"/>
      <c r="OXO141" s="18"/>
      <c r="OXP141" s="18"/>
      <c r="OXQ141" s="18"/>
      <c r="OXR141" s="18"/>
      <c r="OXS141" s="18"/>
      <c r="OXT141" s="18"/>
      <c r="OXU141" s="18"/>
      <c r="OXV141" s="18"/>
      <c r="OXW141" s="18"/>
      <c r="OXX141" s="18"/>
      <c r="OXY141" s="18"/>
      <c r="OXZ141" s="18"/>
      <c r="OYA141" s="18"/>
      <c r="OYB141" s="18"/>
      <c r="OYC141" s="18"/>
      <c r="OYD141" s="18"/>
      <c r="OYE141" s="18"/>
      <c r="OYF141" s="18"/>
      <c r="OYG141" s="18"/>
      <c r="OYH141" s="18"/>
      <c r="OYI141" s="18"/>
      <c r="OYJ141" s="18"/>
      <c r="OYK141" s="18"/>
      <c r="OYL141" s="18"/>
      <c r="OYM141" s="18"/>
      <c r="OYN141" s="18"/>
      <c r="OYO141" s="18"/>
      <c r="OYP141" s="18"/>
      <c r="OYQ141" s="18"/>
      <c r="OYR141" s="18"/>
      <c r="OYS141" s="18"/>
      <c r="OYT141" s="18"/>
      <c r="OYU141" s="18"/>
      <c r="OYV141" s="18"/>
      <c r="OYW141" s="18"/>
      <c r="OYX141" s="18"/>
      <c r="OYY141" s="18"/>
      <c r="OYZ141" s="18"/>
      <c r="OZA141" s="18"/>
      <c r="OZB141" s="18"/>
      <c r="OZC141" s="18"/>
      <c r="OZD141" s="18"/>
      <c r="OZE141" s="18"/>
      <c r="OZF141" s="18"/>
      <c r="OZG141" s="18"/>
      <c r="OZH141" s="18"/>
      <c r="OZI141" s="18"/>
      <c r="OZJ141" s="18"/>
      <c r="OZK141" s="18"/>
      <c r="OZL141" s="18"/>
      <c r="OZM141" s="18"/>
      <c r="OZN141" s="18"/>
      <c r="OZO141" s="18"/>
      <c r="OZP141" s="18"/>
      <c r="OZQ141" s="18"/>
      <c r="OZR141" s="18"/>
      <c r="OZS141" s="18"/>
      <c r="OZT141" s="18"/>
      <c r="OZU141" s="18"/>
      <c r="OZV141" s="18"/>
      <c r="OZW141" s="18"/>
      <c r="OZX141" s="18"/>
      <c r="OZY141" s="18"/>
      <c r="OZZ141" s="18"/>
      <c r="PAA141" s="18"/>
      <c r="PAB141" s="18"/>
      <c r="PAC141" s="18"/>
      <c r="PAD141" s="18"/>
      <c r="PAE141" s="18"/>
      <c r="PAF141" s="18"/>
      <c r="PAG141" s="18"/>
      <c r="PAH141" s="18"/>
      <c r="PAI141" s="18"/>
      <c r="PAJ141" s="18"/>
      <c r="PAK141" s="18"/>
      <c r="PAL141" s="18"/>
      <c r="PAM141" s="18"/>
      <c r="PAN141" s="18"/>
      <c r="PAO141" s="18"/>
      <c r="PAP141" s="18"/>
      <c r="PAQ141" s="18"/>
      <c r="PAR141" s="18"/>
      <c r="PAS141" s="18"/>
      <c r="PAT141" s="18"/>
      <c r="PAU141" s="18"/>
      <c r="PAV141" s="18"/>
      <c r="PAW141" s="18"/>
      <c r="PAX141" s="18"/>
      <c r="PAY141" s="18"/>
      <c r="PAZ141" s="18"/>
      <c r="PBA141" s="18"/>
      <c r="PBB141" s="18"/>
      <c r="PBC141" s="18"/>
      <c r="PBD141" s="18"/>
      <c r="PBE141" s="18"/>
      <c r="PBF141" s="18"/>
      <c r="PBG141" s="18"/>
      <c r="PBH141" s="18"/>
      <c r="PBI141" s="18"/>
      <c r="PBJ141" s="18"/>
      <c r="PBK141" s="18"/>
      <c r="PBL141" s="18"/>
      <c r="PBM141" s="18"/>
      <c r="PBN141" s="18"/>
      <c r="PBO141" s="18"/>
      <c r="PBP141" s="18"/>
      <c r="PBQ141" s="18"/>
      <c r="PBR141" s="18"/>
      <c r="PBS141" s="18"/>
      <c r="PBT141" s="18"/>
      <c r="PBU141" s="18"/>
      <c r="PBV141" s="18"/>
      <c r="PBW141" s="18"/>
      <c r="PBX141" s="18"/>
      <c r="PBY141" s="18"/>
      <c r="PBZ141" s="18"/>
      <c r="PCA141" s="18"/>
      <c r="PCB141" s="18"/>
      <c r="PCC141" s="18"/>
      <c r="PCD141" s="18"/>
      <c r="PCE141" s="18"/>
      <c r="PCF141" s="18"/>
      <c r="PCG141" s="18"/>
      <c r="PCH141" s="18"/>
      <c r="PCI141" s="18"/>
      <c r="PCJ141" s="18"/>
      <c r="PCK141" s="18"/>
      <c r="PCL141" s="18"/>
      <c r="PCM141" s="18"/>
      <c r="PCN141" s="18"/>
      <c r="PCO141" s="18"/>
      <c r="PCP141" s="18"/>
      <c r="PCQ141" s="18"/>
      <c r="PCR141" s="18"/>
      <c r="PCS141" s="18"/>
      <c r="PCT141" s="18"/>
      <c r="PCU141" s="18"/>
      <c r="PCV141" s="18"/>
      <c r="PCW141" s="18"/>
      <c r="PCX141" s="18"/>
      <c r="PCY141" s="18"/>
      <c r="PCZ141" s="18"/>
      <c r="PDA141" s="18"/>
      <c r="PDB141" s="18"/>
      <c r="PDC141" s="18"/>
      <c r="PDD141" s="18"/>
      <c r="PDE141" s="18"/>
      <c r="PDF141" s="18"/>
      <c r="PDG141" s="18"/>
      <c r="PDH141" s="18"/>
      <c r="PDI141" s="18"/>
      <c r="PDJ141" s="18"/>
      <c r="PDK141" s="18"/>
      <c r="PDL141" s="18"/>
      <c r="PDM141" s="18"/>
      <c r="PDN141" s="18"/>
      <c r="PDO141" s="18"/>
      <c r="PDP141" s="18"/>
      <c r="PDQ141" s="18"/>
      <c r="PDR141" s="18"/>
      <c r="PDS141" s="18"/>
      <c r="PDT141" s="18"/>
      <c r="PDU141" s="18"/>
      <c r="PDV141" s="18"/>
      <c r="PDW141" s="18"/>
      <c r="PDX141" s="18"/>
      <c r="PDY141" s="18"/>
      <c r="PDZ141" s="18"/>
      <c r="PEA141" s="18"/>
      <c r="PEB141" s="18"/>
      <c r="PEC141" s="18"/>
      <c r="PED141" s="18"/>
      <c r="PEE141" s="18"/>
      <c r="PEF141" s="18"/>
      <c r="PEG141" s="18"/>
      <c r="PEH141" s="18"/>
      <c r="PEI141" s="18"/>
      <c r="PEJ141" s="18"/>
      <c r="PEK141" s="18"/>
      <c r="PEL141" s="18"/>
      <c r="PEM141" s="18"/>
      <c r="PEN141" s="18"/>
      <c r="PEO141" s="18"/>
      <c r="PEP141" s="18"/>
      <c r="PEQ141" s="18"/>
      <c r="PER141" s="18"/>
      <c r="PES141" s="18"/>
      <c r="PET141" s="18"/>
      <c r="PEU141" s="18"/>
      <c r="PEV141" s="18"/>
      <c r="PEW141" s="18"/>
      <c r="PEX141" s="18"/>
      <c r="PEY141" s="18"/>
      <c r="PEZ141" s="18"/>
      <c r="PFA141" s="18"/>
      <c r="PFB141" s="18"/>
      <c r="PFC141" s="18"/>
      <c r="PFD141" s="18"/>
      <c r="PFE141" s="18"/>
      <c r="PFF141" s="18"/>
      <c r="PFG141" s="18"/>
      <c r="PFH141" s="18"/>
      <c r="PFI141" s="18"/>
      <c r="PFJ141" s="18"/>
      <c r="PFK141" s="18"/>
      <c r="PFL141" s="18"/>
      <c r="PFM141" s="18"/>
      <c r="PFN141" s="18"/>
      <c r="PFO141" s="18"/>
      <c r="PFP141" s="18"/>
      <c r="PFQ141" s="18"/>
      <c r="PFR141" s="18"/>
      <c r="PFS141" s="18"/>
      <c r="PFT141" s="18"/>
      <c r="PFU141" s="18"/>
      <c r="PFV141" s="18"/>
      <c r="PFW141" s="18"/>
      <c r="PFX141" s="18"/>
      <c r="PFY141" s="18"/>
      <c r="PFZ141" s="18"/>
      <c r="PGA141" s="18"/>
      <c r="PGB141" s="18"/>
      <c r="PGC141" s="18"/>
      <c r="PGD141" s="18"/>
      <c r="PGE141" s="18"/>
      <c r="PGF141" s="18"/>
      <c r="PGG141" s="18"/>
      <c r="PGH141" s="18"/>
      <c r="PGI141" s="18"/>
      <c r="PGJ141" s="18"/>
      <c r="PGK141" s="18"/>
      <c r="PGL141" s="18"/>
      <c r="PGM141" s="18"/>
      <c r="PGN141" s="18"/>
      <c r="PGO141" s="18"/>
      <c r="PGP141" s="18"/>
      <c r="PGQ141" s="18"/>
      <c r="PGR141" s="18"/>
      <c r="PGS141" s="18"/>
      <c r="PGT141" s="18"/>
      <c r="PGU141" s="18"/>
      <c r="PGV141" s="18"/>
      <c r="PGW141" s="18"/>
      <c r="PGX141" s="18"/>
      <c r="PGY141" s="18"/>
      <c r="PGZ141" s="18"/>
      <c r="PHA141" s="18"/>
      <c r="PHB141" s="18"/>
      <c r="PHC141" s="18"/>
      <c r="PHD141" s="18"/>
      <c r="PHE141" s="18"/>
      <c r="PHF141" s="18"/>
      <c r="PHG141" s="18"/>
      <c r="PHH141" s="18"/>
      <c r="PHI141" s="18"/>
      <c r="PHJ141" s="18"/>
      <c r="PHK141" s="18"/>
      <c r="PHL141" s="18"/>
      <c r="PHM141" s="18"/>
      <c r="PHN141" s="18"/>
      <c r="PHO141" s="18"/>
      <c r="PHP141" s="18"/>
      <c r="PHQ141" s="18"/>
      <c r="PHR141" s="18"/>
      <c r="PHS141" s="18"/>
      <c r="PHT141" s="18"/>
      <c r="PHU141" s="18"/>
      <c r="PHV141" s="18"/>
      <c r="PHW141" s="18"/>
      <c r="PHX141" s="18"/>
      <c r="PHY141" s="18"/>
      <c r="PHZ141" s="18"/>
      <c r="PIA141" s="18"/>
      <c r="PIB141" s="18"/>
      <c r="PIC141" s="18"/>
      <c r="PID141" s="18"/>
      <c r="PIE141" s="18"/>
      <c r="PIF141" s="18"/>
      <c r="PIG141" s="18"/>
      <c r="PIH141" s="18"/>
      <c r="PII141" s="18"/>
      <c r="PIJ141" s="18"/>
      <c r="PIK141" s="18"/>
      <c r="PIL141" s="18"/>
      <c r="PIM141" s="18"/>
      <c r="PIN141" s="18"/>
      <c r="PIO141" s="18"/>
      <c r="PIP141" s="18"/>
      <c r="PIQ141" s="18"/>
      <c r="PIR141" s="18"/>
      <c r="PIS141" s="18"/>
      <c r="PIT141" s="18"/>
      <c r="PIU141" s="18"/>
      <c r="PIV141" s="18"/>
      <c r="PIW141" s="18"/>
      <c r="PIX141" s="18"/>
      <c r="PIY141" s="18"/>
      <c r="PIZ141" s="18"/>
      <c r="PJA141" s="18"/>
      <c r="PJB141" s="18"/>
      <c r="PJC141" s="18"/>
      <c r="PJD141" s="18"/>
      <c r="PJE141" s="18"/>
      <c r="PJF141" s="18"/>
      <c r="PJG141" s="18"/>
      <c r="PJH141" s="18"/>
      <c r="PJI141" s="18"/>
      <c r="PJJ141" s="18"/>
      <c r="PJK141" s="18"/>
      <c r="PJL141" s="18"/>
      <c r="PJM141" s="18"/>
      <c r="PJN141" s="18"/>
      <c r="PJO141" s="18"/>
      <c r="PJP141" s="18"/>
      <c r="PJQ141" s="18"/>
      <c r="PJR141" s="18"/>
      <c r="PJS141" s="18"/>
      <c r="PJT141" s="18"/>
      <c r="PJU141" s="18"/>
      <c r="PJV141" s="18"/>
      <c r="PJW141" s="18"/>
      <c r="PJX141" s="18"/>
      <c r="PJY141" s="18"/>
      <c r="PJZ141" s="18"/>
      <c r="PKA141" s="18"/>
      <c r="PKB141" s="18"/>
      <c r="PKC141" s="18"/>
      <c r="PKD141" s="18"/>
      <c r="PKE141" s="18"/>
      <c r="PKF141" s="18"/>
      <c r="PKG141" s="18"/>
      <c r="PKH141" s="18"/>
      <c r="PKI141" s="18"/>
      <c r="PKJ141" s="18"/>
      <c r="PKK141" s="18"/>
      <c r="PKL141" s="18"/>
      <c r="PKM141" s="18"/>
      <c r="PKN141" s="18"/>
      <c r="PKO141" s="18"/>
      <c r="PKP141" s="18"/>
      <c r="PKQ141" s="18"/>
      <c r="PKR141" s="18"/>
      <c r="PKS141" s="18"/>
      <c r="PKT141" s="18"/>
      <c r="PKU141" s="18"/>
      <c r="PKV141" s="18"/>
      <c r="PKW141" s="18"/>
      <c r="PKX141" s="18"/>
      <c r="PKY141" s="18"/>
      <c r="PKZ141" s="18"/>
      <c r="PLA141" s="18"/>
      <c r="PLB141" s="18"/>
      <c r="PLC141" s="18"/>
      <c r="PLD141" s="18"/>
      <c r="PLE141" s="18"/>
      <c r="PLF141" s="18"/>
      <c r="PLG141" s="18"/>
      <c r="PLH141" s="18"/>
      <c r="PLI141" s="18"/>
      <c r="PLJ141" s="18"/>
      <c r="PLK141" s="18"/>
      <c r="PLL141" s="18"/>
      <c r="PLM141" s="18"/>
      <c r="PLN141" s="18"/>
      <c r="PLO141" s="18"/>
      <c r="PLP141" s="18"/>
      <c r="PLQ141" s="18"/>
      <c r="PLR141" s="18"/>
      <c r="PLS141" s="18"/>
      <c r="PLT141" s="18"/>
      <c r="PLU141" s="18"/>
      <c r="PLV141" s="18"/>
      <c r="PLW141" s="18"/>
      <c r="PLX141" s="18"/>
      <c r="PLY141" s="18"/>
      <c r="PLZ141" s="18"/>
      <c r="PMA141" s="18"/>
      <c r="PMB141" s="18"/>
      <c r="PMC141" s="18"/>
      <c r="PMD141" s="18"/>
      <c r="PME141" s="18"/>
      <c r="PMF141" s="18"/>
      <c r="PMG141" s="18"/>
      <c r="PMH141" s="18"/>
      <c r="PMI141" s="18"/>
      <c r="PMJ141" s="18"/>
      <c r="PMK141" s="18"/>
      <c r="PML141" s="18"/>
      <c r="PMM141" s="18"/>
      <c r="PMN141" s="18"/>
      <c r="PMO141" s="18"/>
      <c r="PMP141" s="18"/>
      <c r="PMQ141" s="18"/>
      <c r="PMR141" s="18"/>
      <c r="PMS141" s="18"/>
      <c r="PMT141" s="18"/>
      <c r="PMU141" s="18"/>
      <c r="PMV141" s="18"/>
      <c r="PMW141" s="18"/>
      <c r="PMX141" s="18"/>
      <c r="PMY141" s="18"/>
      <c r="PMZ141" s="18"/>
      <c r="PNA141" s="18"/>
      <c r="PNB141" s="18"/>
      <c r="PNC141" s="18"/>
      <c r="PND141" s="18"/>
      <c r="PNE141" s="18"/>
      <c r="PNF141" s="18"/>
      <c r="PNG141" s="18"/>
      <c r="PNH141" s="18"/>
      <c r="PNI141" s="18"/>
      <c r="PNJ141" s="18"/>
      <c r="PNK141" s="18"/>
      <c r="PNL141" s="18"/>
      <c r="PNM141" s="18"/>
      <c r="PNN141" s="18"/>
      <c r="PNO141" s="18"/>
      <c r="PNP141" s="18"/>
      <c r="PNQ141" s="18"/>
      <c r="PNR141" s="18"/>
      <c r="PNS141" s="18"/>
      <c r="PNT141" s="18"/>
      <c r="PNU141" s="18"/>
      <c r="PNV141" s="18"/>
      <c r="PNW141" s="18"/>
      <c r="PNX141" s="18"/>
      <c r="PNY141" s="18"/>
      <c r="PNZ141" s="18"/>
      <c r="POA141" s="18"/>
      <c r="POB141" s="18"/>
      <c r="POC141" s="18"/>
      <c r="POD141" s="18"/>
      <c r="POE141" s="18"/>
      <c r="POF141" s="18"/>
      <c r="POG141" s="18"/>
      <c r="POH141" s="18"/>
      <c r="POI141" s="18"/>
      <c r="POJ141" s="18"/>
      <c r="POK141" s="18"/>
      <c r="POL141" s="18"/>
      <c r="POM141" s="18"/>
      <c r="PON141" s="18"/>
      <c r="POO141" s="18"/>
      <c r="POP141" s="18"/>
      <c r="POQ141" s="18"/>
      <c r="POR141" s="18"/>
      <c r="POS141" s="18"/>
      <c r="POT141" s="18"/>
      <c r="POU141" s="18"/>
      <c r="POV141" s="18"/>
      <c r="POW141" s="18"/>
      <c r="POX141" s="18"/>
      <c r="POY141" s="18"/>
      <c r="POZ141" s="18"/>
      <c r="PPA141" s="18"/>
      <c r="PPB141" s="18"/>
      <c r="PPC141" s="18"/>
      <c r="PPD141" s="18"/>
      <c r="PPE141" s="18"/>
      <c r="PPF141" s="18"/>
      <c r="PPG141" s="18"/>
      <c r="PPH141" s="18"/>
      <c r="PPI141" s="18"/>
      <c r="PPJ141" s="18"/>
      <c r="PPK141" s="18"/>
      <c r="PPL141" s="18"/>
      <c r="PPM141" s="18"/>
      <c r="PPN141" s="18"/>
      <c r="PPO141" s="18"/>
      <c r="PPP141" s="18"/>
      <c r="PPQ141" s="18"/>
      <c r="PPR141" s="18"/>
      <c r="PPS141" s="18"/>
      <c r="PPT141" s="18"/>
      <c r="PPU141" s="18"/>
      <c r="PPV141" s="18"/>
      <c r="PPW141" s="18"/>
      <c r="PPX141" s="18"/>
      <c r="PPY141" s="18"/>
      <c r="PPZ141" s="18"/>
      <c r="PQA141" s="18"/>
      <c r="PQB141" s="18"/>
      <c r="PQC141" s="18"/>
      <c r="PQD141" s="18"/>
      <c r="PQE141" s="18"/>
      <c r="PQF141" s="18"/>
      <c r="PQG141" s="18"/>
      <c r="PQH141" s="18"/>
      <c r="PQI141" s="18"/>
      <c r="PQJ141" s="18"/>
      <c r="PQK141" s="18"/>
      <c r="PQL141" s="18"/>
      <c r="PQM141" s="18"/>
      <c r="PQN141" s="18"/>
      <c r="PQO141" s="18"/>
      <c r="PQP141" s="18"/>
      <c r="PQQ141" s="18"/>
      <c r="PQR141" s="18"/>
      <c r="PQS141" s="18"/>
      <c r="PQT141" s="18"/>
      <c r="PQU141" s="18"/>
      <c r="PQV141" s="18"/>
      <c r="PQW141" s="18"/>
      <c r="PQX141" s="18"/>
      <c r="PQY141" s="18"/>
      <c r="PQZ141" s="18"/>
      <c r="PRA141" s="18"/>
      <c r="PRB141" s="18"/>
      <c r="PRC141" s="18"/>
      <c r="PRD141" s="18"/>
      <c r="PRE141" s="18"/>
      <c r="PRF141" s="18"/>
      <c r="PRG141" s="18"/>
      <c r="PRH141" s="18"/>
      <c r="PRI141" s="18"/>
      <c r="PRJ141" s="18"/>
      <c r="PRK141" s="18"/>
      <c r="PRL141" s="18"/>
      <c r="PRM141" s="18"/>
      <c r="PRN141" s="18"/>
      <c r="PRO141" s="18"/>
      <c r="PRP141" s="18"/>
      <c r="PRQ141" s="18"/>
      <c r="PRR141" s="18"/>
      <c r="PRS141" s="18"/>
      <c r="PRT141" s="18"/>
      <c r="PRU141" s="18"/>
      <c r="PRV141" s="18"/>
      <c r="PRW141" s="18"/>
      <c r="PRX141" s="18"/>
      <c r="PRY141" s="18"/>
      <c r="PRZ141" s="18"/>
      <c r="PSA141" s="18"/>
      <c r="PSB141" s="18"/>
      <c r="PSC141" s="18"/>
      <c r="PSD141" s="18"/>
      <c r="PSE141" s="18"/>
      <c r="PSF141" s="18"/>
      <c r="PSG141" s="18"/>
      <c r="PSH141" s="18"/>
      <c r="PSI141" s="18"/>
      <c r="PSJ141" s="18"/>
      <c r="PSK141" s="18"/>
      <c r="PSL141" s="18"/>
      <c r="PSM141" s="18"/>
      <c r="PSN141" s="18"/>
      <c r="PSO141" s="18"/>
      <c r="PSP141" s="18"/>
      <c r="PSQ141" s="18"/>
      <c r="PSR141" s="18"/>
      <c r="PSS141" s="18"/>
      <c r="PST141" s="18"/>
      <c r="PSU141" s="18"/>
      <c r="PSV141" s="18"/>
      <c r="PSW141" s="18"/>
      <c r="PSX141" s="18"/>
      <c r="PSY141" s="18"/>
      <c r="PSZ141" s="18"/>
      <c r="PTA141" s="18"/>
      <c r="PTB141" s="18"/>
      <c r="PTC141" s="18"/>
      <c r="PTD141" s="18"/>
      <c r="PTE141" s="18"/>
      <c r="PTF141" s="18"/>
      <c r="PTG141" s="18"/>
      <c r="PTH141" s="18"/>
      <c r="PTI141" s="18"/>
      <c r="PTJ141" s="18"/>
      <c r="PTK141" s="18"/>
      <c r="PTL141" s="18"/>
      <c r="PTM141" s="18"/>
      <c r="PTN141" s="18"/>
      <c r="PTO141" s="18"/>
      <c r="PTP141" s="18"/>
      <c r="PTQ141" s="18"/>
      <c r="PTR141" s="18"/>
      <c r="PTS141" s="18"/>
      <c r="PTT141" s="18"/>
      <c r="PTU141" s="18"/>
      <c r="PTV141" s="18"/>
      <c r="PTW141" s="18"/>
      <c r="PTX141" s="18"/>
      <c r="PTY141" s="18"/>
      <c r="PTZ141" s="18"/>
      <c r="PUA141" s="18"/>
      <c r="PUB141" s="18"/>
      <c r="PUC141" s="18"/>
      <c r="PUD141" s="18"/>
      <c r="PUE141" s="18"/>
      <c r="PUF141" s="18"/>
      <c r="PUG141" s="18"/>
      <c r="PUH141" s="18"/>
      <c r="PUI141" s="18"/>
      <c r="PUJ141" s="18"/>
      <c r="PUK141" s="18"/>
      <c r="PUL141" s="18"/>
      <c r="PUM141" s="18"/>
      <c r="PUN141" s="18"/>
      <c r="PUO141" s="18"/>
      <c r="PUP141" s="18"/>
      <c r="PUQ141" s="18"/>
      <c r="PUR141" s="18"/>
      <c r="PUS141" s="18"/>
      <c r="PUT141" s="18"/>
      <c r="PUU141" s="18"/>
      <c r="PUV141" s="18"/>
      <c r="PUW141" s="18"/>
      <c r="PUX141" s="18"/>
      <c r="PUY141" s="18"/>
      <c r="PUZ141" s="18"/>
      <c r="PVA141" s="18"/>
      <c r="PVB141" s="18"/>
      <c r="PVC141" s="18"/>
      <c r="PVD141" s="18"/>
      <c r="PVE141" s="18"/>
      <c r="PVF141" s="18"/>
      <c r="PVG141" s="18"/>
      <c r="PVH141" s="18"/>
      <c r="PVI141" s="18"/>
      <c r="PVJ141" s="18"/>
      <c r="PVK141" s="18"/>
      <c r="PVL141" s="18"/>
      <c r="PVM141" s="18"/>
      <c r="PVN141" s="18"/>
      <c r="PVO141" s="18"/>
      <c r="PVP141" s="18"/>
      <c r="PVQ141" s="18"/>
      <c r="PVR141" s="18"/>
      <c r="PVS141" s="18"/>
      <c r="PVT141" s="18"/>
      <c r="PVU141" s="18"/>
      <c r="PVV141" s="18"/>
      <c r="PVW141" s="18"/>
      <c r="PVX141" s="18"/>
      <c r="PVY141" s="18"/>
      <c r="PVZ141" s="18"/>
      <c r="PWA141" s="18"/>
      <c r="PWB141" s="18"/>
      <c r="PWC141" s="18"/>
      <c r="PWD141" s="18"/>
      <c r="PWE141" s="18"/>
      <c r="PWF141" s="18"/>
      <c r="PWG141" s="18"/>
      <c r="PWH141" s="18"/>
      <c r="PWI141" s="18"/>
      <c r="PWJ141" s="18"/>
      <c r="PWK141" s="18"/>
      <c r="PWL141" s="18"/>
      <c r="PWM141" s="18"/>
      <c r="PWN141" s="18"/>
      <c r="PWO141" s="18"/>
      <c r="PWP141" s="18"/>
      <c r="PWQ141" s="18"/>
      <c r="PWR141" s="18"/>
      <c r="PWS141" s="18"/>
      <c r="PWT141" s="18"/>
      <c r="PWU141" s="18"/>
      <c r="PWV141" s="18"/>
      <c r="PWW141" s="18"/>
      <c r="PWX141" s="18"/>
      <c r="PWY141" s="18"/>
      <c r="PWZ141" s="18"/>
      <c r="PXA141" s="18"/>
      <c r="PXB141" s="18"/>
      <c r="PXC141" s="18"/>
      <c r="PXD141" s="18"/>
      <c r="PXE141" s="18"/>
      <c r="PXF141" s="18"/>
      <c r="PXG141" s="18"/>
      <c r="PXH141" s="18"/>
      <c r="PXI141" s="18"/>
      <c r="PXJ141" s="18"/>
      <c r="PXK141" s="18"/>
      <c r="PXL141" s="18"/>
      <c r="PXM141" s="18"/>
      <c r="PXN141" s="18"/>
      <c r="PXO141" s="18"/>
      <c r="PXP141" s="18"/>
      <c r="PXQ141" s="18"/>
      <c r="PXR141" s="18"/>
      <c r="PXS141" s="18"/>
      <c r="PXT141" s="18"/>
      <c r="PXU141" s="18"/>
      <c r="PXV141" s="18"/>
      <c r="PXW141" s="18"/>
      <c r="PXX141" s="18"/>
      <c r="PXY141" s="18"/>
      <c r="PXZ141" s="18"/>
      <c r="PYA141" s="18"/>
      <c r="PYB141" s="18"/>
      <c r="PYC141" s="18"/>
      <c r="PYD141" s="18"/>
      <c r="PYE141" s="18"/>
      <c r="PYF141" s="18"/>
      <c r="PYG141" s="18"/>
      <c r="PYH141" s="18"/>
      <c r="PYI141" s="18"/>
      <c r="PYJ141" s="18"/>
      <c r="PYK141" s="18"/>
      <c r="PYL141" s="18"/>
      <c r="PYM141" s="18"/>
      <c r="PYN141" s="18"/>
      <c r="PYO141" s="18"/>
      <c r="PYP141" s="18"/>
      <c r="PYQ141" s="18"/>
      <c r="PYR141" s="18"/>
      <c r="PYS141" s="18"/>
      <c r="PYT141" s="18"/>
      <c r="PYU141" s="18"/>
      <c r="PYV141" s="18"/>
      <c r="PYW141" s="18"/>
      <c r="PYX141" s="18"/>
      <c r="PYY141" s="18"/>
      <c r="PYZ141" s="18"/>
      <c r="PZA141" s="18"/>
      <c r="PZB141" s="18"/>
      <c r="PZC141" s="18"/>
      <c r="PZD141" s="18"/>
      <c r="PZE141" s="18"/>
      <c r="PZF141" s="18"/>
      <c r="PZG141" s="18"/>
      <c r="PZH141" s="18"/>
      <c r="PZI141" s="18"/>
      <c r="PZJ141" s="18"/>
      <c r="PZK141" s="18"/>
      <c r="PZL141" s="18"/>
      <c r="PZM141" s="18"/>
      <c r="PZN141" s="18"/>
      <c r="PZO141" s="18"/>
      <c r="PZP141" s="18"/>
      <c r="PZQ141" s="18"/>
      <c r="PZR141" s="18"/>
      <c r="PZS141" s="18"/>
      <c r="PZT141" s="18"/>
      <c r="PZU141" s="18"/>
      <c r="PZV141" s="18"/>
      <c r="PZW141" s="18"/>
      <c r="PZX141" s="18"/>
      <c r="PZY141" s="18"/>
      <c r="PZZ141" s="18"/>
      <c r="QAA141" s="18"/>
      <c r="QAB141" s="18"/>
      <c r="QAC141" s="18"/>
      <c r="QAD141" s="18"/>
      <c r="QAE141" s="18"/>
      <c r="QAF141" s="18"/>
      <c r="QAG141" s="18"/>
      <c r="QAH141" s="18"/>
      <c r="QAI141" s="18"/>
      <c r="QAJ141" s="18"/>
      <c r="QAK141" s="18"/>
      <c r="QAL141" s="18"/>
      <c r="QAM141" s="18"/>
      <c r="QAN141" s="18"/>
      <c r="QAO141" s="18"/>
      <c r="QAP141" s="18"/>
      <c r="QAQ141" s="18"/>
      <c r="QAR141" s="18"/>
      <c r="QAS141" s="18"/>
      <c r="QAT141" s="18"/>
      <c r="QAU141" s="18"/>
      <c r="QAV141" s="18"/>
      <c r="QAW141" s="18"/>
      <c r="QAX141" s="18"/>
      <c r="QAY141" s="18"/>
      <c r="QAZ141" s="18"/>
      <c r="QBA141" s="18"/>
      <c r="QBB141" s="18"/>
      <c r="QBC141" s="18"/>
      <c r="QBD141" s="18"/>
      <c r="QBE141" s="18"/>
      <c r="QBF141" s="18"/>
      <c r="QBG141" s="18"/>
      <c r="QBH141" s="18"/>
      <c r="QBI141" s="18"/>
      <c r="QBJ141" s="18"/>
      <c r="QBK141" s="18"/>
      <c r="QBL141" s="18"/>
      <c r="QBM141" s="18"/>
      <c r="QBN141" s="18"/>
      <c r="QBO141" s="18"/>
      <c r="QBP141" s="18"/>
      <c r="QBQ141" s="18"/>
      <c r="QBR141" s="18"/>
      <c r="QBS141" s="18"/>
      <c r="QBT141" s="18"/>
      <c r="QBU141" s="18"/>
      <c r="QBV141" s="18"/>
      <c r="QBW141" s="18"/>
      <c r="QBX141" s="18"/>
      <c r="QBY141" s="18"/>
      <c r="QBZ141" s="18"/>
      <c r="QCA141" s="18"/>
      <c r="QCB141" s="18"/>
      <c r="QCC141" s="18"/>
      <c r="QCD141" s="18"/>
      <c r="QCE141" s="18"/>
      <c r="QCF141" s="18"/>
      <c r="QCG141" s="18"/>
      <c r="QCH141" s="18"/>
      <c r="QCI141" s="18"/>
      <c r="QCJ141" s="18"/>
      <c r="QCK141" s="18"/>
      <c r="QCL141" s="18"/>
      <c r="QCM141" s="18"/>
      <c r="QCN141" s="18"/>
      <c r="QCO141" s="18"/>
      <c r="QCP141" s="18"/>
      <c r="QCQ141" s="18"/>
      <c r="QCR141" s="18"/>
      <c r="QCS141" s="18"/>
      <c r="QCT141" s="18"/>
      <c r="QCU141" s="18"/>
      <c r="QCV141" s="18"/>
      <c r="QCW141" s="18"/>
      <c r="QCX141" s="18"/>
      <c r="QCY141" s="18"/>
      <c r="QCZ141" s="18"/>
      <c r="QDA141" s="18"/>
      <c r="QDB141" s="18"/>
      <c r="QDC141" s="18"/>
      <c r="QDD141" s="18"/>
      <c r="QDE141" s="18"/>
      <c r="QDF141" s="18"/>
      <c r="QDG141" s="18"/>
      <c r="QDH141" s="18"/>
      <c r="QDI141" s="18"/>
      <c r="QDJ141" s="18"/>
      <c r="QDK141" s="18"/>
      <c r="QDL141" s="18"/>
      <c r="QDM141" s="18"/>
      <c r="QDN141" s="18"/>
      <c r="QDO141" s="18"/>
      <c r="QDP141" s="18"/>
      <c r="QDQ141" s="18"/>
      <c r="QDR141" s="18"/>
      <c r="QDS141" s="18"/>
      <c r="QDT141" s="18"/>
      <c r="QDU141" s="18"/>
      <c r="QDV141" s="18"/>
      <c r="QDW141" s="18"/>
      <c r="QDX141" s="18"/>
      <c r="QDY141" s="18"/>
      <c r="QDZ141" s="18"/>
      <c r="QEA141" s="18"/>
      <c r="QEB141" s="18"/>
      <c r="QEC141" s="18"/>
      <c r="QED141" s="18"/>
      <c r="QEE141" s="18"/>
      <c r="QEF141" s="18"/>
      <c r="QEG141" s="18"/>
      <c r="QEH141" s="18"/>
      <c r="QEI141" s="18"/>
      <c r="QEJ141" s="18"/>
      <c r="QEK141" s="18"/>
      <c r="QEL141" s="18"/>
      <c r="QEM141" s="18"/>
      <c r="QEN141" s="18"/>
      <c r="QEO141" s="18"/>
      <c r="QEP141" s="18"/>
      <c r="QEQ141" s="18"/>
      <c r="QER141" s="18"/>
      <c r="QES141" s="18"/>
      <c r="QET141" s="18"/>
      <c r="QEU141" s="18"/>
      <c r="QEV141" s="18"/>
      <c r="QEW141" s="18"/>
      <c r="QEX141" s="18"/>
      <c r="QEY141" s="18"/>
      <c r="QEZ141" s="18"/>
      <c r="QFA141" s="18"/>
      <c r="QFB141" s="18"/>
      <c r="QFC141" s="18"/>
      <c r="QFD141" s="18"/>
      <c r="QFE141" s="18"/>
      <c r="QFF141" s="18"/>
      <c r="QFG141" s="18"/>
      <c r="QFH141" s="18"/>
      <c r="QFI141" s="18"/>
      <c r="QFJ141" s="18"/>
      <c r="QFK141" s="18"/>
      <c r="QFL141" s="18"/>
      <c r="QFM141" s="18"/>
      <c r="QFN141" s="18"/>
      <c r="QFO141" s="18"/>
      <c r="QFP141" s="18"/>
      <c r="QFQ141" s="18"/>
      <c r="QFR141" s="18"/>
      <c r="QFS141" s="18"/>
      <c r="QFT141" s="18"/>
      <c r="QFU141" s="18"/>
      <c r="QFV141" s="18"/>
      <c r="QFW141" s="18"/>
      <c r="QFX141" s="18"/>
      <c r="QFY141" s="18"/>
      <c r="QFZ141" s="18"/>
      <c r="QGA141" s="18"/>
      <c r="QGB141" s="18"/>
      <c r="QGC141" s="18"/>
      <c r="QGD141" s="18"/>
      <c r="QGE141" s="18"/>
      <c r="QGF141" s="18"/>
      <c r="QGG141" s="18"/>
      <c r="QGH141" s="18"/>
      <c r="QGI141" s="18"/>
      <c r="QGJ141" s="18"/>
      <c r="QGK141" s="18"/>
      <c r="QGL141" s="18"/>
      <c r="QGM141" s="18"/>
      <c r="QGN141" s="18"/>
      <c r="QGO141" s="18"/>
      <c r="QGP141" s="18"/>
      <c r="QGQ141" s="18"/>
      <c r="QGR141" s="18"/>
      <c r="QGS141" s="18"/>
      <c r="QGT141" s="18"/>
      <c r="QGU141" s="18"/>
      <c r="QGV141" s="18"/>
      <c r="QGW141" s="18"/>
      <c r="QGX141" s="18"/>
      <c r="QGY141" s="18"/>
      <c r="QGZ141" s="18"/>
      <c r="QHA141" s="18"/>
      <c r="QHB141" s="18"/>
      <c r="QHC141" s="18"/>
      <c r="QHD141" s="18"/>
      <c r="QHE141" s="18"/>
      <c r="QHF141" s="18"/>
      <c r="QHG141" s="18"/>
      <c r="QHH141" s="18"/>
      <c r="QHI141" s="18"/>
      <c r="QHJ141" s="18"/>
      <c r="QHK141" s="18"/>
      <c r="QHL141" s="18"/>
      <c r="QHM141" s="18"/>
      <c r="QHN141" s="18"/>
      <c r="QHO141" s="18"/>
      <c r="QHP141" s="18"/>
      <c r="QHQ141" s="18"/>
      <c r="QHR141" s="18"/>
      <c r="QHS141" s="18"/>
      <c r="QHT141" s="18"/>
      <c r="QHU141" s="18"/>
      <c r="QHV141" s="18"/>
      <c r="QHW141" s="18"/>
      <c r="QHX141" s="18"/>
      <c r="QHY141" s="18"/>
      <c r="QHZ141" s="18"/>
      <c r="QIA141" s="18"/>
      <c r="QIB141" s="18"/>
      <c r="QIC141" s="18"/>
      <c r="QID141" s="18"/>
      <c r="QIE141" s="18"/>
      <c r="QIF141" s="18"/>
      <c r="QIG141" s="18"/>
      <c r="QIH141" s="18"/>
      <c r="QII141" s="18"/>
      <c r="QIJ141" s="18"/>
      <c r="QIK141" s="18"/>
      <c r="QIL141" s="18"/>
      <c r="QIM141" s="18"/>
      <c r="QIN141" s="18"/>
      <c r="QIO141" s="18"/>
      <c r="QIP141" s="18"/>
      <c r="QIQ141" s="18"/>
      <c r="QIR141" s="18"/>
      <c r="QIS141" s="18"/>
      <c r="QIT141" s="18"/>
      <c r="QIU141" s="18"/>
      <c r="QIV141" s="18"/>
      <c r="QIW141" s="18"/>
      <c r="QIX141" s="18"/>
      <c r="QIY141" s="18"/>
      <c r="QIZ141" s="18"/>
      <c r="QJA141" s="18"/>
      <c r="QJB141" s="18"/>
      <c r="QJC141" s="18"/>
      <c r="QJD141" s="18"/>
      <c r="QJE141" s="18"/>
      <c r="QJF141" s="18"/>
      <c r="QJG141" s="18"/>
      <c r="QJH141" s="18"/>
      <c r="QJI141" s="18"/>
      <c r="QJJ141" s="18"/>
      <c r="QJK141" s="18"/>
      <c r="QJL141" s="18"/>
      <c r="QJM141" s="18"/>
      <c r="QJN141" s="18"/>
      <c r="QJO141" s="18"/>
      <c r="QJP141" s="18"/>
      <c r="QJQ141" s="18"/>
      <c r="QJR141" s="18"/>
      <c r="QJS141" s="18"/>
      <c r="QJT141" s="18"/>
      <c r="QJU141" s="18"/>
      <c r="QJV141" s="18"/>
      <c r="QJW141" s="18"/>
      <c r="QJX141" s="18"/>
      <c r="QJY141" s="18"/>
      <c r="QJZ141" s="18"/>
      <c r="QKA141" s="18"/>
      <c r="QKB141" s="18"/>
      <c r="QKC141" s="18"/>
      <c r="QKD141" s="18"/>
      <c r="QKE141" s="18"/>
      <c r="QKF141" s="18"/>
      <c r="QKG141" s="18"/>
      <c r="QKH141" s="18"/>
      <c r="QKI141" s="18"/>
      <c r="QKJ141" s="18"/>
      <c r="QKK141" s="18"/>
      <c r="QKL141" s="18"/>
      <c r="QKM141" s="18"/>
      <c r="QKN141" s="18"/>
      <c r="QKO141" s="18"/>
      <c r="QKP141" s="18"/>
      <c r="QKQ141" s="18"/>
      <c r="QKR141" s="18"/>
      <c r="QKS141" s="18"/>
      <c r="QKT141" s="18"/>
      <c r="QKU141" s="18"/>
      <c r="QKV141" s="18"/>
      <c r="QKW141" s="18"/>
      <c r="QKX141" s="18"/>
      <c r="QKY141" s="18"/>
      <c r="QKZ141" s="18"/>
      <c r="QLA141" s="18"/>
      <c r="QLB141" s="18"/>
      <c r="QLC141" s="18"/>
      <c r="QLD141" s="18"/>
      <c r="QLE141" s="18"/>
      <c r="QLF141" s="18"/>
      <c r="QLG141" s="18"/>
      <c r="QLH141" s="18"/>
      <c r="QLI141" s="18"/>
      <c r="QLJ141" s="18"/>
      <c r="QLK141" s="18"/>
      <c r="QLL141" s="18"/>
      <c r="QLM141" s="18"/>
      <c r="QLN141" s="18"/>
      <c r="QLO141" s="18"/>
      <c r="QLP141" s="18"/>
      <c r="QLQ141" s="18"/>
      <c r="QLR141" s="18"/>
      <c r="QLS141" s="18"/>
      <c r="QLT141" s="18"/>
      <c r="QLU141" s="18"/>
      <c r="QLV141" s="18"/>
      <c r="QLW141" s="18"/>
      <c r="QLX141" s="18"/>
      <c r="QLY141" s="18"/>
      <c r="QLZ141" s="18"/>
      <c r="QMA141" s="18"/>
      <c r="QMB141" s="18"/>
      <c r="QMC141" s="18"/>
      <c r="QMD141" s="18"/>
      <c r="QME141" s="18"/>
      <c r="QMF141" s="18"/>
      <c r="QMG141" s="18"/>
      <c r="QMH141" s="18"/>
      <c r="QMI141" s="18"/>
      <c r="QMJ141" s="18"/>
      <c r="QMK141" s="18"/>
      <c r="QML141" s="18"/>
      <c r="QMM141" s="18"/>
      <c r="QMN141" s="18"/>
      <c r="QMO141" s="18"/>
      <c r="QMP141" s="18"/>
      <c r="QMQ141" s="18"/>
      <c r="QMR141" s="18"/>
      <c r="QMS141" s="18"/>
      <c r="QMT141" s="18"/>
      <c r="QMU141" s="18"/>
      <c r="QMV141" s="18"/>
      <c r="QMW141" s="18"/>
      <c r="QMX141" s="18"/>
      <c r="QMY141" s="18"/>
      <c r="QMZ141" s="18"/>
      <c r="QNA141" s="18"/>
      <c r="QNB141" s="18"/>
      <c r="QNC141" s="18"/>
      <c r="QND141" s="18"/>
      <c r="QNE141" s="18"/>
      <c r="QNF141" s="18"/>
      <c r="QNG141" s="18"/>
      <c r="QNH141" s="18"/>
      <c r="QNI141" s="18"/>
      <c r="QNJ141" s="18"/>
      <c r="QNK141" s="18"/>
      <c r="QNL141" s="18"/>
      <c r="QNM141" s="18"/>
      <c r="QNN141" s="18"/>
      <c r="QNO141" s="18"/>
      <c r="QNP141" s="18"/>
      <c r="QNQ141" s="18"/>
      <c r="QNR141" s="18"/>
      <c r="QNS141" s="18"/>
      <c r="QNT141" s="18"/>
      <c r="QNU141" s="18"/>
      <c r="QNV141" s="18"/>
      <c r="QNW141" s="18"/>
      <c r="QNX141" s="18"/>
      <c r="QNY141" s="18"/>
      <c r="QNZ141" s="18"/>
      <c r="QOA141" s="18"/>
      <c r="QOB141" s="18"/>
      <c r="QOC141" s="18"/>
      <c r="QOD141" s="18"/>
      <c r="QOE141" s="18"/>
      <c r="QOF141" s="18"/>
      <c r="QOG141" s="18"/>
      <c r="QOH141" s="18"/>
      <c r="QOI141" s="18"/>
      <c r="QOJ141" s="18"/>
      <c r="QOK141" s="18"/>
      <c r="QOL141" s="18"/>
      <c r="QOM141" s="18"/>
      <c r="QON141" s="18"/>
      <c r="QOO141" s="18"/>
      <c r="QOP141" s="18"/>
      <c r="QOQ141" s="18"/>
      <c r="QOR141" s="18"/>
      <c r="QOS141" s="18"/>
      <c r="QOT141" s="18"/>
      <c r="QOU141" s="18"/>
      <c r="QOV141" s="18"/>
      <c r="QOW141" s="18"/>
      <c r="QOX141" s="18"/>
      <c r="QOY141" s="18"/>
      <c r="QOZ141" s="18"/>
      <c r="QPA141" s="18"/>
      <c r="QPB141" s="18"/>
      <c r="QPC141" s="18"/>
      <c r="QPD141" s="18"/>
      <c r="QPE141" s="18"/>
      <c r="QPF141" s="18"/>
      <c r="QPG141" s="18"/>
      <c r="QPH141" s="18"/>
      <c r="QPI141" s="18"/>
      <c r="QPJ141" s="18"/>
      <c r="QPK141" s="18"/>
      <c r="QPL141" s="18"/>
      <c r="QPM141" s="18"/>
      <c r="QPN141" s="18"/>
      <c r="QPO141" s="18"/>
      <c r="QPP141" s="18"/>
      <c r="QPQ141" s="18"/>
      <c r="QPR141" s="18"/>
      <c r="QPS141" s="18"/>
      <c r="QPT141" s="18"/>
      <c r="QPU141" s="18"/>
      <c r="QPV141" s="18"/>
      <c r="QPW141" s="18"/>
      <c r="QPX141" s="18"/>
      <c r="QPY141" s="18"/>
      <c r="QPZ141" s="18"/>
      <c r="QQA141" s="18"/>
      <c r="QQB141" s="18"/>
      <c r="QQC141" s="18"/>
      <c r="QQD141" s="18"/>
      <c r="QQE141" s="18"/>
      <c r="QQF141" s="18"/>
      <c r="QQG141" s="18"/>
      <c r="QQH141" s="18"/>
      <c r="QQI141" s="18"/>
      <c r="QQJ141" s="18"/>
      <c r="QQK141" s="18"/>
      <c r="QQL141" s="18"/>
      <c r="QQM141" s="18"/>
      <c r="QQN141" s="18"/>
      <c r="QQO141" s="18"/>
      <c r="QQP141" s="18"/>
      <c r="QQQ141" s="18"/>
      <c r="QQR141" s="18"/>
      <c r="QQS141" s="18"/>
      <c r="QQT141" s="18"/>
      <c r="QQU141" s="18"/>
      <c r="QQV141" s="18"/>
      <c r="QQW141" s="18"/>
      <c r="QQX141" s="18"/>
      <c r="QQY141" s="18"/>
      <c r="QQZ141" s="18"/>
      <c r="QRA141" s="18"/>
      <c r="QRB141" s="18"/>
      <c r="QRC141" s="18"/>
      <c r="QRD141" s="18"/>
      <c r="QRE141" s="18"/>
      <c r="QRF141" s="18"/>
      <c r="QRG141" s="18"/>
      <c r="QRH141" s="18"/>
      <c r="QRI141" s="18"/>
      <c r="QRJ141" s="18"/>
      <c r="QRK141" s="18"/>
      <c r="QRL141" s="18"/>
      <c r="QRM141" s="18"/>
      <c r="QRN141" s="18"/>
      <c r="QRO141" s="18"/>
      <c r="QRP141" s="18"/>
      <c r="QRQ141" s="18"/>
      <c r="QRR141" s="18"/>
      <c r="QRS141" s="18"/>
      <c r="QRT141" s="18"/>
      <c r="QRU141" s="18"/>
      <c r="QRV141" s="18"/>
      <c r="QRW141" s="18"/>
      <c r="QRX141" s="18"/>
      <c r="QRY141" s="18"/>
      <c r="QRZ141" s="18"/>
      <c r="QSA141" s="18"/>
      <c r="QSB141" s="18"/>
      <c r="QSC141" s="18"/>
      <c r="QSD141" s="18"/>
      <c r="QSE141" s="18"/>
      <c r="QSF141" s="18"/>
      <c r="QSG141" s="18"/>
      <c r="QSH141" s="18"/>
      <c r="QSI141" s="18"/>
      <c r="QSJ141" s="18"/>
      <c r="QSK141" s="18"/>
      <c r="QSL141" s="18"/>
      <c r="QSM141" s="18"/>
      <c r="QSN141" s="18"/>
      <c r="QSO141" s="18"/>
      <c r="QSP141" s="18"/>
      <c r="QSQ141" s="18"/>
      <c r="QSR141" s="18"/>
      <c r="QSS141" s="18"/>
      <c r="QST141" s="18"/>
      <c r="QSU141" s="18"/>
      <c r="QSV141" s="18"/>
      <c r="QSW141" s="18"/>
      <c r="QSX141" s="18"/>
      <c r="QSY141" s="18"/>
      <c r="QSZ141" s="18"/>
      <c r="QTA141" s="18"/>
      <c r="QTB141" s="18"/>
      <c r="QTC141" s="18"/>
      <c r="QTD141" s="18"/>
      <c r="QTE141" s="18"/>
      <c r="QTF141" s="18"/>
      <c r="QTG141" s="18"/>
      <c r="QTH141" s="18"/>
      <c r="QTI141" s="18"/>
      <c r="QTJ141" s="18"/>
      <c r="QTK141" s="18"/>
      <c r="QTL141" s="18"/>
      <c r="QTM141" s="18"/>
      <c r="QTN141" s="18"/>
      <c r="QTO141" s="18"/>
      <c r="QTP141" s="18"/>
      <c r="QTQ141" s="18"/>
      <c r="QTR141" s="18"/>
      <c r="QTS141" s="18"/>
      <c r="QTT141" s="18"/>
      <c r="QTU141" s="18"/>
      <c r="QTV141" s="18"/>
      <c r="QTW141" s="18"/>
      <c r="QTX141" s="18"/>
      <c r="QTY141" s="18"/>
      <c r="QTZ141" s="18"/>
      <c r="QUA141" s="18"/>
      <c r="QUB141" s="18"/>
      <c r="QUC141" s="18"/>
      <c r="QUD141" s="18"/>
      <c r="QUE141" s="18"/>
      <c r="QUF141" s="18"/>
      <c r="QUG141" s="18"/>
      <c r="QUH141" s="18"/>
      <c r="QUI141" s="18"/>
      <c r="QUJ141" s="18"/>
      <c r="QUK141" s="18"/>
      <c r="QUL141" s="18"/>
      <c r="QUM141" s="18"/>
      <c r="QUN141" s="18"/>
      <c r="QUO141" s="18"/>
      <c r="QUP141" s="18"/>
      <c r="QUQ141" s="18"/>
      <c r="QUR141" s="18"/>
      <c r="QUS141" s="18"/>
      <c r="QUT141" s="18"/>
      <c r="QUU141" s="18"/>
      <c r="QUV141" s="18"/>
      <c r="QUW141" s="18"/>
      <c r="QUX141" s="18"/>
      <c r="QUY141" s="18"/>
      <c r="QUZ141" s="18"/>
      <c r="QVA141" s="18"/>
      <c r="QVB141" s="18"/>
      <c r="QVC141" s="18"/>
      <c r="QVD141" s="18"/>
      <c r="QVE141" s="18"/>
      <c r="QVF141" s="18"/>
      <c r="QVG141" s="18"/>
      <c r="QVH141" s="18"/>
      <c r="QVI141" s="18"/>
      <c r="QVJ141" s="18"/>
      <c r="QVK141" s="18"/>
      <c r="QVL141" s="18"/>
      <c r="QVM141" s="18"/>
      <c r="QVN141" s="18"/>
      <c r="QVO141" s="18"/>
      <c r="QVP141" s="18"/>
      <c r="QVQ141" s="18"/>
      <c r="QVR141" s="18"/>
      <c r="QVS141" s="18"/>
      <c r="QVT141" s="18"/>
      <c r="QVU141" s="18"/>
      <c r="QVV141" s="18"/>
      <c r="QVW141" s="18"/>
      <c r="QVX141" s="18"/>
      <c r="QVY141" s="18"/>
      <c r="QVZ141" s="18"/>
      <c r="QWA141" s="18"/>
      <c r="QWB141" s="18"/>
      <c r="QWC141" s="18"/>
      <c r="QWD141" s="18"/>
      <c r="QWE141" s="18"/>
      <c r="QWF141" s="18"/>
      <c r="QWG141" s="18"/>
      <c r="QWH141" s="18"/>
      <c r="QWI141" s="18"/>
      <c r="QWJ141" s="18"/>
      <c r="QWK141" s="18"/>
      <c r="QWL141" s="18"/>
      <c r="QWM141" s="18"/>
      <c r="QWN141" s="18"/>
      <c r="QWO141" s="18"/>
      <c r="QWP141" s="18"/>
      <c r="QWQ141" s="18"/>
      <c r="QWR141" s="18"/>
      <c r="QWS141" s="18"/>
      <c r="QWT141" s="18"/>
      <c r="QWU141" s="18"/>
      <c r="QWV141" s="18"/>
      <c r="QWW141" s="18"/>
      <c r="QWX141" s="18"/>
      <c r="QWY141" s="18"/>
      <c r="QWZ141" s="18"/>
      <c r="QXA141" s="18"/>
      <c r="QXB141" s="18"/>
      <c r="QXC141" s="18"/>
      <c r="QXD141" s="18"/>
      <c r="QXE141" s="18"/>
      <c r="QXF141" s="18"/>
      <c r="QXG141" s="18"/>
      <c r="QXH141" s="18"/>
      <c r="QXI141" s="18"/>
      <c r="QXJ141" s="18"/>
      <c r="QXK141" s="18"/>
      <c r="QXL141" s="18"/>
      <c r="QXM141" s="18"/>
      <c r="QXN141" s="18"/>
      <c r="QXO141" s="18"/>
      <c r="QXP141" s="18"/>
      <c r="QXQ141" s="18"/>
      <c r="QXR141" s="18"/>
      <c r="QXS141" s="18"/>
      <c r="QXT141" s="18"/>
      <c r="QXU141" s="18"/>
      <c r="QXV141" s="18"/>
      <c r="QXW141" s="18"/>
      <c r="QXX141" s="18"/>
      <c r="QXY141" s="18"/>
      <c r="QXZ141" s="18"/>
      <c r="QYA141" s="18"/>
      <c r="QYB141" s="18"/>
      <c r="QYC141" s="18"/>
      <c r="QYD141" s="18"/>
      <c r="QYE141" s="18"/>
      <c r="QYF141" s="18"/>
      <c r="QYG141" s="18"/>
      <c r="QYH141" s="18"/>
      <c r="QYI141" s="18"/>
      <c r="QYJ141" s="18"/>
      <c r="QYK141" s="18"/>
      <c r="QYL141" s="18"/>
      <c r="QYM141" s="18"/>
      <c r="QYN141" s="18"/>
      <c r="QYO141" s="18"/>
      <c r="QYP141" s="18"/>
      <c r="QYQ141" s="18"/>
      <c r="QYR141" s="18"/>
      <c r="QYS141" s="18"/>
      <c r="QYT141" s="18"/>
      <c r="QYU141" s="18"/>
      <c r="QYV141" s="18"/>
      <c r="QYW141" s="18"/>
      <c r="QYX141" s="18"/>
      <c r="QYY141" s="18"/>
      <c r="QYZ141" s="18"/>
      <c r="QZA141" s="18"/>
      <c r="QZB141" s="18"/>
      <c r="QZC141" s="18"/>
      <c r="QZD141" s="18"/>
      <c r="QZE141" s="18"/>
      <c r="QZF141" s="18"/>
      <c r="QZG141" s="18"/>
      <c r="QZH141" s="18"/>
      <c r="QZI141" s="18"/>
      <c r="QZJ141" s="18"/>
      <c r="QZK141" s="18"/>
      <c r="QZL141" s="18"/>
      <c r="QZM141" s="18"/>
      <c r="QZN141" s="18"/>
      <c r="QZO141" s="18"/>
      <c r="QZP141" s="18"/>
      <c r="QZQ141" s="18"/>
      <c r="QZR141" s="18"/>
      <c r="QZS141" s="18"/>
      <c r="QZT141" s="18"/>
      <c r="QZU141" s="18"/>
      <c r="QZV141" s="18"/>
      <c r="QZW141" s="18"/>
      <c r="QZX141" s="18"/>
      <c r="QZY141" s="18"/>
      <c r="QZZ141" s="18"/>
      <c r="RAA141" s="18"/>
      <c r="RAB141" s="18"/>
      <c r="RAC141" s="18"/>
      <c r="RAD141" s="18"/>
      <c r="RAE141" s="18"/>
      <c r="RAF141" s="18"/>
      <c r="RAG141" s="18"/>
      <c r="RAH141" s="18"/>
      <c r="RAI141" s="18"/>
      <c r="RAJ141" s="18"/>
      <c r="RAK141" s="18"/>
      <c r="RAL141" s="18"/>
      <c r="RAM141" s="18"/>
      <c r="RAN141" s="18"/>
      <c r="RAO141" s="18"/>
      <c r="RAP141" s="18"/>
      <c r="RAQ141" s="18"/>
      <c r="RAR141" s="18"/>
      <c r="RAS141" s="18"/>
      <c r="RAT141" s="18"/>
      <c r="RAU141" s="18"/>
      <c r="RAV141" s="18"/>
      <c r="RAW141" s="18"/>
      <c r="RAX141" s="18"/>
      <c r="RAY141" s="18"/>
      <c r="RAZ141" s="18"/>
      <c r="RBA141" s="18"/>
      <c r="RBB141" s="18"/>
      <c r="RBC141" s="18"/>
      <c r="RBD141" s="18"/>
      <c r="RBE141" s="18"/>
      <c r="RBF141" s="18"/>
      <c r="RBG141" s="18"/>
      <c r="RBH141" s="18"/>
      <c r="RBI141" s="18"/>
      <c r="RBJ141" s="18"/>
      <c r="RBK141" s="18"/>
      <c r="RBL141" s="18"/>
      <c r="RBM141" s="18"/>
      <c r="RBN141" s="18"/>
      <c r="RBO141" s="18"/>
      <c r="RBP141" s="18"/>
      <c r="RBQ141" s="18"/>
      <c r="RBR141" s="18"/>
      <c r="RBS141" s="18"/>
      <c r="RBT141" s="18"/>
      <c r="RBU141" s="18"/>
      <c r="RBV141" s="18"/>
      <c r="RBW141" s="18"/>
      <c r="RBX141" s="18"/>
      <c r="RBY141" s="18"/>
      <c r="RBZ141" s="18"/>
      <c r="RCA141" s="18"/>
      <c r="RCB141" s="18"/>
      <c r="RCC141" s="18"/>
      <c r="RCD141" s="18"/>
      <c r="RCE141" s="18"/>
      <c r="RCF141" s="18"/>
      <c r="RCG141" s="18"/>
      <c r="RCH141" s="18"/>
      <c r="RCI141" s="18"/>
      <c r="RCJ141" s="18"/>
      <c r="RCK141" s="18"/>
      <c r="RCL141" s="18"/>
      <c r="RCM141" s="18"/>
      <c r="RCN141" s="18"/>
      <c r="RCO141" s="18"/>
      <c r="RCP141" s="18"/>
      <c r="RCQ141" s="18"/>
      <c r="RCR141" s="18"/>
      <c r="RCS141" s="18"/>
      <c r="RCT141" s="18"/>
      <c r="RCU141" s="18"/>
      <c r="RCV141" s="18"/>
      <c r="RCW141" s="18"/>
      <c r="RCX141" s="18"/>
      <c r="RCY141" s="18"/>
      <c r="RCZ141" s="18"/>
      <c r="RDA141" s="18"/>
      <c r="RDB141" s="18"/>
      <c r="RDC141" s="18"/>
      <c r="RDD141" s="18"/>
      <c r="RDE141" s="18"/>
      <c r="RDF141" s="18"/>
      <c r="RDG141" s="18"/>
      <c r="RDH141" s="18"/>
      <c r="RDI141" s="18"/>
      <c r="RDJ141" s="18"/>
      <c r="RDK141" s="18"/>
      <c r="RDL141" s="18"/>
      <c r="RDM141" s="18"/>
      <c r="RDN141" s="18"/>
      <c r="RDO141" s="18"/>
      <c r="RDP141" s="18"/>
      <c r="RDQ141" s="18"/>
      <c r="RDR141" s="18"/>
      <c r="RDS141" s="18"/>
      <c r="RDT141" s="18"/>
      <c r="RDU141" s="18"/>
      <c r="RDV141" s="18"/>
      <c r="RDW141" s="18"/>
      <c r="RDX141" s="18"/>
      <c r="RDY141" s="18"/>
      <c r="RDZ141" s="18"/>
      <c r="REA141" s="18"/>
      <c r="REB141" s="18"/>
      <c r="REC141" s="18"/>
      <c r="RED141" s="18"/>
      <c r="REE141" s="18"/>
      <c r="REF141" s="18"/>
      <c r="REG141" s="18"/>
      <c r="REH141" s="18"/>
      <c r="REI141" s="18"/>
      <c r="REJ141" s="18"/>
      <c r="REK141" s="18"/>
      <c r="REL141" s="18"/>
      <c r="REM141" s="18"/>
      <c r="REN141" s="18"/>
      <c r="REO141" s="18"/>
      <c r="REP141" s="18"/>
      <c r="REQ141" s="18"/>
      <c r="RER141" s="18"/>
      <c r="RES141" s="18"/>
      <c r="RET141" s="18"/>
      <c r="REU141" s="18"/>
      <c r="REV141" s="18"/>
      <c r="REW141" s="18"/>
      <c r="REX141" s="18"/>
      <c r="REY141" s="18"/>
      <c r="REZ141" s="18"/>
      <c r="RFA141" s="18"/>
      <c r="RFB141" s="18"/>
      <c r="RFC141" s="18"/>
      <c r="RFD141" s="18"/>
      <c r="RFE141" s="18"/>
      <c r="RFF141" s="18"/>
      <c r="RFG141" s="18"/>
      <c r="RFH141" s="18"/>
      <c r="RFI141" s="18"/>
      <c r="RFJ141" s="18"/>
      <c r="RFK141" s="18"/>
      <c r="RFL141" s="18"/>
      <c r="RFM141" s="18"/>
      <c r="RFN141" s="18"/>
      <c r="RFO141" s="18"/>
      <c r="RFP141" s="18"/>
      <c r="RFQ141" s="18"/>
      <c r="RFR141" s="18"/>
      <c r="RFS141" s="18"/>
      <c r="RFT141" s="18"/>
      <c r="RFU141" s="18"/>
      <c r="RFV141" s="18"/>
      <c r="RFW141" s="18"/>
      <c r="RFX141" s="18"/>
      <c r="RFY141" s="18"/>
      <c r="RFZ141" s="18"/>
      <c r="RGA141" s="18"/>
      <c r="RGB141" s="18"/>
      <c r="RGC141" s="18"/>
      <c r="RGD141" s="18"/>
      <c r="RGE141" s="18"/>
      <c r="RGF141" s="18"/>
      <c r="RGG141" s="18"/>
      <c r="RGH141" s="18"/>
      <c r="RGI141" s="18"/>
      <c r="RGJ141" s="18"/>
      <c r="RGK141" s="18"/>
      <c r="RGL141" s="18"/>
      <c r="RGM141" s="18"/>
      <c r="RGN141" s="18"/>
      <c r="RGO141" s="18"/>
      <c r="RGP141" s="18"/>
      <c r="RGQ141" s="18"/>
      <c r="RGR141" s="18"/>
      <c r="RGS141" s="18"/>
      <c r="RGT141" s="18"/>
      <c r="RGU141" s="18"/>
      <c r="RGV141" s="18"/>
      <c r="RGW141" s="18"/>
      <c r="RGX141" s="18"/>
      <c r="RGY141" s="18"/>
      <c r="RGZ141" s="18"/>
      <c r="RHA141" s="18"/>
      <c r="RHB141" s="18"/>
      <c r="RHC141" s="18"/>
      <c r="RHD141" s="18"/>
      <c r="RHE141" s="18"/>
      <c r="RHF141" s="18"/>
      <c r="RHG141" s="18"/>
      <c r="RHH141" s="18"/>
      <c r="RHI141" s="18"/>
      <c r="RHJ141" s="18"/>
      <c r="RHK141" s="18"/>
      <c r="RHL141" s="18"/>
      <c r="RHM141" s="18"/>
      <c r="RHN141" s="18"/>
      <c r="RHO141" s="18"/>
      <c r="RHP141" s="18"/>
      <c r="RHQ141" s="18"/>
      <c r="RHR141" s="18"/>
      <c r="RHS141" s="18"/>
      <c r="RHT141" s="18"/>
      <c r="RHU141" s="18"/>
      <c r="RHV141" s="18"/>
      <c r="RHW141" s="18"/>
      <c r="RHX141" s="18"/>
      <c r="RHY141" s="18"/>
      <c r="RHZ141" s="18"/>
      <c r="RIA141" s="18"/>
      <c r="RIB141" s="18"/>
      <c r="RIC141" s="18"/>
      <c r="RID141" s="18"/>
      <c r="RIE141" s="18"/>
      <c r="RIF141" s="18"/>
      <c r="RIG141" s="18"/>
      <c r="RIH141" s="18"/>
      <c r="RII141" s="18"/>
      <c r="RIJ141" s="18"/>
      <c r="RIK141" s="18"/>
      <c r="RIL141" s="18"/>
      <c r="RIM141" s="18"/>
      <c r="RIN141" s="18"/>
      <c r="RIO141" s="18"/>
      <c r="RIP141" s="18"/>
      <c r="RIQ141" s="18"/>
      <c r="RIR141" s="18"/>
      <c r="RIS141" s="18"/>
      <c r="RIT141" s="18"/>
      <c r="RIU141" s="18"/>
      <c r="RIV141" s="18"/>
      <c r="RIW141" s="18"/>
      <c r="RIX141" s="18"/>
      <c r="RIY141" s="18"/>
      <c r="RIZ141" s="18"/>
      <c r="RJA141" s="18"/>
      <c r="RJB141" s="18"/>
      <c r="RJC141" s="18"/>
      <c r="RJD141" s="18"/>
      <c r="RJE141" s="18"/>
      <c r="RJF141" s="18"/>
      <c r="RJG141" s="18"/>
      <c r="RJH141" s="18"/>
      <c r="RJI141" s="18"/>
      <c r="RJJ141" s="18"/>
      <c r="RJK141" s="18"/>
      <c r="RJL141" s="18"/>
      <c r="RJM141" s="18"/>
      <c r="RJN141" s="18"/>
      <c r="RJO141" s="18"/>
      <c r="RJP141" s="18"/>
      <c r="RJQ141" s="18"/>
      <c r="RJR141" s="18"/>
      <c r="RJS141" s="18"/>
      <c r="RJT141" s="18"/>
      <c r="RJU141" s="18"/>
      <c r="RJV141" s="18"/>
      <c r="RJW141" s="18"/>
      <c r="RJX141" s="18"/>
      <c r="RJY141" s="18"/>
      <c r="RJZ141" s="18"/>
      <c r="RKA141" s="18"/>
      <c r="RKB141" s="18"/>
      <c r="RKC141" s="18"/>
      <c r="RKD141" s="18"/>
      <c r="RKE141" s="18"/>
      <c r="RKF141" s="18"/>
      <c r="RKG141" s="18"/>
      <c r="RKH141" s="18"/>
      <c r="RKI141" s="18"/>
      <c r="RKJ141" s="18"/>
      <c r="RKK141" s="18"/>
      <c r="RKL141" s="18"/>
      <c r="RKM141" s="18"/>
      <c r="RKN141" s="18"/>
      <c r="RKO141" s="18"/>
      <c r="RKP141" s="18"/>
      <c r="RKQ141" s="18"/>
      <c r="RKR141" s="18"/>
      <c r="RKS141" s="18"/>
      <c r="RKT141" s="18"/>
      <c r="RKU141" s="18"/>
      <c r="RKV141" s="18"/>
      <c r="RKW141" s="18"/>
      <c r="RKX141" s="18"/>
      <c r="RKY141" s="18"/>
      <c r="RKZ141" s="18"/>
      <c r="RLA141" s="18"/>
      <c r="RLB141" s="18"/>
      <c r="RLC141" s="18"/>
      <c r="RLD141" s="18"/>
      <c r="RLE141" s="18"/>
      <c r="RLF141" s="18"/>
      <c r="RLG141" s="18"/>
      <c r="RLH141" s="18"/>
      <c r="RLI141" s="18"/>
      <c r="RLJ141" s="18"/>
      <c r="RLK141" s="18"/>
      <c r="RLL141" s="18"/>
      <c r="RLM141" s="18"/>
      <c r="RLN141" s="18"/>
      <c r="RLO141" s="18"/>
      <c r="RLP141" s="18"/>
      <c r="RLQ141" s="18"/>
      <c r="RLR141" s="18"/>
      <c r="RLS141" s="18"/>
      <c r="RLT141" s="18"/>
      <c r="RLU141" s="18"/>
      <c r="RLV141" s="18"/>
      <c r="RLW141" s="18"/>
      <c r="RLX141" s="18"/>
      <c r="RLY141" s="18"/>
      <c r="RLZ141" s="18"/>
      <c r="RMA141" s="18"/>
      <c r="RMB141" s="18"/>
      <c r="RMC141" s="18"/>
      <c r="RMD141" s="18"/>
      <c r="RME141" s="18"/>
      <c r="RMF141" s="18"/>
      <c r="RMG141" s="18"/>
      <c r="RMH141" s="18"/>
      <c r="RMI141" s="18"/>
      <c r="RMJ141" s="18"/>
      <c r="RMK141" s="18"/>
      <c r="RML141" s="18"/>
      <c r="RMM141" s="18"/>
      <c r="RMN141" s="18"/>
      <c r="RMO141" s="18"/>
      <c r="RMP141" s="18"/>
      <c r="RMQ141" s="18"/>
      <c r="RMR141" s="18"/>
      <c r="RMS141" s="18"/>
      <c r="RMT141" s="18"/>
      <c r="RMU141" s="18"/>
      <c r="RMV141" s="18"/>
      <c r="RMW141" s="18"/>
      <c r="RMX141" s="18"/>
      <c r="RMY141" s="18"/>
      <c r="RMZ141" s="18"/>
      <c r="RNA141" s="18"/>
      <c r="RNB141" s="18"/>
      <c r="RNC141" s="18"/>
      <c r="RND141" s="18"/>
      <c r="RNE141" s="18"/>
      <c r="RNF141" s="18"/>
      <c r="RNG141" s="18"/>
      <c r="RNH141" s="18"/>
      <c r="RNI141" s="18"/>
      <c r="RNJ141" s="18"/>
      <c r="RNK141" s="18"/>
      <c r="RNL141" s="18"/>
      <c r="RNM141" s="18"/>
      <c r="RNN141" s="18"/>
      <c r="RNO141" s="18"/>
      <c r="RNP141" s="18"/>
      <c r="RNQ141" s="18"/>
      <c r="RNR141" s="18"/>
      <c r="RNS141" s="18"/>
      <c r="RNT141" s="18"/>
      <c r="RNU141" s="18"/>
      <c r="RNV141" s="18"/>
      <c r="RNW141" s="18"/>
      <c r="RNX141" s="18"/>
      <c r="RNY141" s="18"/>
      <c r="RNZ141" s="18"/>
      <c r="ROA141" s="18"/>
      <c r="ROB141" s="18"/>
      <c r="ROC141" s="18"/>
      <c r="ROD141" s="18"/>
      <c r="ROE141" s="18"/>
      <c r="ROF141" s="18"/>
      <c r="ROG141" s="18"/>
      <c r="ROH141" s="18"/>
      <c r="ROI141" s="18"/>
      <c r="ROJ141" s="18"/>
      <c r="ROK141" s="18"/>
      <c r="ROL141" s="18"/>
      <c r="ROM141" s="18"/>
      <c r="RON141" s="18"/>
      <c r="ROO141" s="18"/>
      <c r="ROP141" s="18"/>
      <c r="ROQ141" s="18"/>
      <c r="ROR141" s="18"/>
      <c r="ROS141" s="18"/>
      <c r="ROT141" s="18"/>
      <c r="ROU141" s="18"/>
      <c r="ROV141" s="18"/>
      <c r="ROW141" s="18"/>
      <c r="ROX141" s="18"/>
      <c r="ROY141" s="18"/>
      <c r="ROZ141" s="18"/>
      <c r="RPA141" s="18"/>
      <c r="RPB141" s="18"/>
      <c r="RPC141" s="18"/>
      <c r="RPD141" s="18"/>
      <c r="RPE141" s="18"/>
      <c r="RPF141" s="18"/>
      <c r="RPG141" s="18"/>
      <c r="RPH141" s="18"/>
      <c r="RPI141" s="18"/>
      <c r="RPJ141" s="18"/>
      <c r="RPK141" s="18"/>
      <c r="RPL141" s="18"/>
      <c r="RPM141" s="18"/>
      <c r="RPN141" s="18"/>
      <c r="RPO141" s="18"/>
      <c r="RPP141" s="18"/>
      <c r="RPQ141" s="18"/>
      <c r="RPR141" s="18"/>
      <c r="RPS141" s="18"/>
      <c r="RPT141" s="18"/>
      <c r="RPU141" s="18"/>
      <c r="RPV141" s="18"/>
      <c r="RPW141" s="18"/>
      <c r="RPX141" s="18"/>
      <c r="RPY141" s="18"/>
      <c r="RPZ141" s="18"/>
      <c r="RQA141" s="18"/>
      <c r="RQB141" s="18"/>
      <c r="RQC141" s="18"/>
      <c r="RQD141" s="18"/>
      <c r="RQE141" s="18"/>
      <c r="RQF141" s="18"/>
      <c r="RQG141" s="18"/>
      <c r="RQH141" s="18"/>
      <c r="RQI141" s="18"/>
      <c r="RQJ141" s="18"/>
      <c r="RQK141" s="18"/>
      <c r="RQL141" s="18"/>
      <c r="RQM141" s="18"/>
      <c r="RQN141" s="18"/>
      <c r="RQO141" s="18"/>
      <c r="RQP141" s="18"/>
      <c r="RQQ141" s="18"/>
      <c r="RQR141" s="18"/>
      <c r="RQS141" s="18"/>
      <c r="RQT141" s="18"/>
      <c r="RQU141" s="18"/>
      <c r="RQV141" s="18"/>
      <c r="RQW141" s="18"/>
      <c r="RQX141" s="18"/>
      <c r="RQY141" s="18"/>
      <c r="RQZ141" s="18"/>
      <c r="RRA141" s="18"/>
      <c r="RRB141" s="18"/>
      <c r="RRC141" s="18"/>
      <c r="RRD141" s="18"/>
      <c r="RRE141" s="18"/>
      <c r="RRF141" s="18"/>
      <c r="RRG141" s="18"/>
      <c r="RRH141" s="18"/>
      <c r="RRI141" s="18"/>
      <c r="RRJ141" s="18"/>
      <c r="RRK141" s="18"/>
      <c r="RRL141" s="18"/>
      <c r="RRM141" s="18"/>
      <c r="RRN141" s="18"/>
      <c r="RRO141" s="18"/>
      <c r="RRP141" s="18"/>
      <c r="RRQ141" s="18"/>
      <c r="RRR141" s="18"/>
      <c r="RRS141" s="18"/>
      <c r="RRT141" s="18"/>
      <c r="RRU141" s="18"/>
      <c r="RRV141" s="18"/>
      <c r="RRW141" s="18"/>
      <c r="RRX141" s="18"/>
      <c r="RRY141" s="18"/>
      <c r="RRZ141" s="18"/>
      <c r="RSA141" s="18"/>
      <c r="RSB141" s="18"/>
      <c r="RSC141" s="18"/>
      <c r="RSD141" s="18"/>
      <c r="RSE141" s="18"/>
      <c r="RSF141" s="18"/>
      <c r="RSG141" s="18"/>
      <c r="RSH141" s="18"/>
      <c r="RSI141" s="18"/>
      <c r="RSJ141" s="18"/>
      <c r="RSK141" s="18"/>
      <c r="RSL141" s="18"/>
      <c r="RSM141" s="18"/>
      <c r="RSN141" s="18"/>
      <c r="RSO141" s="18"/>
      <c r="RSP141" s="18"/>
      <c r="RSQ141" s="18"/>
      <c r="RSR141" s="18"/>
      <c r="RSS141" s="18"/>
      <c r="RST141" s="18"/>
      <c r="RSU141" s="18"/>
      <c r="RSV141" s="18"/>
      <c r="RSW141" s="18"/>
      <c r="RSX141" s="18"/>
      <c r="RSY141" s="18"/>
      <c r="RSZ141" s="18"/>
      <c r="RTA141" s="18"/>
      <c r="RTB141" s="18"/>
      <c r="RTC141" s="18"/>
      <c r="RTD141" s="18"/>
      <c r="RTE141" s="18"/>
      <c r="RTF141" s="18"/>
      <c r="RTG141" s="18"/>
      <c r="RTH141" s="18"/>
      <c r="RTI141" s="18"/>
      <c r="RTJ141" s="18"/>
      <c r="RTK141" s="18"/>
      <c r="RTL141" s="18"/>
      <c r="RTM141" s="18"/>
      <c r="RTN141" s="18"/>
      <c r="RTO141" s="18"/>
      <c r="RTP141" s="18"/>
      <c r="RTQ141" s="18"/>
      <c r="RTR141" s="18"/>
      <c r="RTS141" s="18"/>
      <c r="RTT141" s="18"/>
      <c r="RTU141" s="18"/>
      <c r="RTV141" s="18"/>
      <c r="RTW141" s="18"/>
      <c r="RTX141" s="18"/>
      <c r="RTY141" s="18"/>
      <c r="RTZ141" s="18"/>
      <c r="RUA141" s="18"/>
      <c r="RUB141" s="18"/>
      <c r="RUC141" s="18"/>
      <c r="RUD141" s="18"/>
      <c r="RUE141" s="18"/>
      <c r="RUF141" s="18"/>
      <c r="RUG141" s="18"/>
      <c r="RUH141" s="18"/>
      <c r="RUI141" s="18"/>
      <c r="RUJ141" s="18"/>
      <c r="RUK141" s="18"/>
      <c r="RUL141" s="18"/>
      <c r="RUM141" s="18"/>
      <c r="RUN141" s="18"/>
      <c r="RUO141" s="18"/>
      <c r="RUP141" s="18"/>
      <c r="RUQ141" s="18"/>
      <c r="RUR141" s="18"/>
      <c r="RUS141" s="18"/>
      <c r="RUT141" s="18"/>
      <c r="RUU141" s="18"/>
      <c r="RUV141" s="18"/>
      <c r="RUW141" s="18"/>
      <c r="RUX141" s="18"/>
      <c r="RUY141" s="18"/>
      <c r="RUZ141" s="18"/>
      <c r="RVA141" s="18"/>
      <c r="RVB141" s="18"/>
      <c r="RVC141" s="18"/>
      <c r="RVD141" s="18"/>
      <c r="RVE141" s="18"/>
      <c r="RVF141" s="18"/>
      <c r="RVG141" s="18"/>
      <c r="RVH141" s="18"/>
      <c r="RVI141" s="18"/>
      <c r="RVJ141" s="18"/>
      <c r="RVK141" s="18"/>
      <c r="RVL141" s="18"/>
      <c r="RVM141" s="18"/>
      <c r="RVN141" s="18"/>
      <c r="RVO141" s="18"/>
      <c r="RVP141" s="18"/>
      <c r="RVQ141" s="18"/>
      <c r="RVR141" s="18"/>
      <c r="RVS141" s="18"/>
      <c r="RVT141" s="18"/>
      <c r="RVU141" s="18"/>
      <c r="RVV141" s="18"/>
      <c r="RVW141" s="18"/>
      <c r="RVX141" s="18"/>
      <c r="RVY141" s="18"/>
      <c r="RVZ141" s="18"/>
      <c r="RWA141" s="18"/>
      <c r="RWB141" s="18"/>
      <c r="RWC141" s="18"/>
      <c r="RWD141" s="18"/>
      <c r="RWE141" s="18"/>
      <c r="RWF141" s="18"/>
      <c r="RWG141" s="18"/>
      <c r="RWH141" s="18"/>
      <c r="RWI141" s="18"/>
      <c r="RWJ141" s="18"/>
      <c r="RWK141" s="18"/>
      <c r="RWL141" s="18"/>
      <c r="RWM141" s="18"/>
      <c r="RWN141" s="18"/>
      <c r="RWO141" s="18"/>
      <c r="RWP141" s="18"/>
      <c r="RWQ141" s="18"/>
      <c r="RWR141" s="18"/>
      <c r="RWS141" s="18"/>
      <c r="RWT141" s="18"/>
      <c r="RWU141" s="18"/>
      <c r="RWV141" s="18"/>
      <c r="RWW141" s="18"/>
      <c r="RWX141" s="18"/>
      <c r="RWY141" s="18"/>
      <c r="RWZ141" s="18"/>
      <c r="RXA141" s="18"/>
      <c r="RXB141" s="18"/>
      <c r="RXC141" s="18"/>
      <c r="RXD141" s="18"/>
      <c r="RXE141" s="18"/>
      <c r="RXF141" s="18"/>
      <c r="RXG141" s="18"/>
      <c r="RXH141" s="18"/>
      <c r="RXI141" s="18"/>
      <c r="RXJ141" s="18"/>
      <c r="RXK141" s="18"/>
      <c r="RXL141" s="18"/>
      <c r="RXM141" s="18"/>
      <c r="RXN141" s="18"/>
      <c r="RXO141" s="18"/>
      <c r="RXP141" s="18"/>
      <c r="RXQ141" s="18"/>
      <c r="RXR141" s="18"/>
      <c r="RXS141" s="18"/>
      <c r="RXT141" s="18"/>
      <c r="RXU141" s="18"/>
      <c r="RXV141" s="18"/>
      <c r="RXW141" s="18"/>
      <c r="RXX141" s="18"/>
      <c r="RXY141" s="18"/>
      <c r="RXZ141" s="18"/>
      <c r="RYA141" s="18"/>
      <c r="RYB141" s="18"/>
      <c r="RYC141" s="18"/>
      <c r="RYD141" s="18"/>
      <c r="RYE141" s="18"/>
      <c r="RYF141" s="18"/>
      <c r="RYG141" s="18"/>
      <c r="RYH141" s="18"/>
      <c r="RYI141" s="18"/>
      <c r="RYJ141" s="18"/>
      <c r="RYK141" s="18"/>
      <c r="RYL141" s="18"/>
      <c r="RYM141" s="18"/>
      <c r="RYN141" s="18"/>
      <c r="RYO141" s="18"/>
      <c r="RYP141" s="18"/>
      <c r="RYQ141" s="18"/>
      <c r="RYR141" s="18"/>
      <c r="RYS141" s="18"/>
      <c r="RYT141" s="18"/>
      <c r="RYU141" s="18"/>
      <c r="RYV141" s="18"/>
      <c r="RYW141" s="18"/>
      <c r="RYX141" s="18"/>
      <c r="RYY141" s="18"/>
      <c r="RYZ141" s="18"/>
      <c r="RZA141" s="18"/>
      <c r="RZB141" s="18"/>
      <c r="RZC141" s="18"/>
      <c r="RZD141" s="18"/>
      <c r="RZE141" s="18"/>
      <c r="RZF141" s="18"/>
      <c r="RZG141" s="18"/>
      <c r="RZH141" s="18"/>
      <c r="RZI141" s="18"/>
      <c r="RZJ141" s="18"/>
      <c r="RZK141" s="18"/>
      <c r="RZL141" s="18"/>
      <c r="RZM141" s="18"/>
      <c r="RZN141" s="18"/>
      <c r="RZO141" s="18"/>
      <c r="RZP141" s="18"/>
      <c r="RZQ141" s="18"/>
      <c r="RZR141" s="18"/>
      <c r="RZS141" s="18"/>
      <c r="RZT141" s="18"/>
      <c r="RZU141" s="18"/>
      <c r="RZV141" s="18"/>
      <c r="RZW141" s="18"/>
      <c r="RZX141" s="18"/>
      <c r="RZY141" s="18"/>
      <c r="RZZ141" s="18"/>
      <c r="SAA141" s="18"/>
      <c r="SAB141" s="18"/>
      <c r="SAC141" s="18"/>
      <c r="SAD141" s="18"/>
      <c r="SAE141" s="18"/>
      <c r="SAF141" s="18"/>
      <c r="SAG141" s="18"/>
      <c r="SAH141" s="18"/>
      <c r="SAI141" s="18"/>
      <c r="SAJ141" s="18"/>
      <c r="SAK141" s="18"/>
      <c r="SAL141" s="18"/>
      <c r="SAM141" s="18"/>
      <c r="SAN141" s="18"/>
      <c r="SAO141" s="18"/>
      <c r="SAP141" s="18"/>
      <c r="SAQ141" s="18"/>
      <c r="SAR141" s="18"/>
      <c r="SAS141" s="18"/>
      <c r="SAT141" s="18"/>
      <c r="SAU141" s="18"/>
      <c r="SAV141" s="18"/>
      <c r="SAW141" s="18"/>
      <c r="SAX141" s="18"/>
      <c r="SAY141" s="18"/>
      <c r="SAZ141" s="18"/>
      <c r="SBA141" s="18"/>
      <c r="SBB141" s="18"/>
      <c r="SBC141" s="18"/>
      <c r="SBD141" s="18"/>
      <c r="SBE141" s="18"/>
      <c r="SBF141" s="18"/>
      <c r="SBG141" s="18"/>
      <c r="SBH141" s="18"/>
      <c r="SBI141" s="18"/>
      <c r="SBJ141" s="18"/>
      <c r="SBK141" s="18"/>
      <c r="SBL141" s="18"/>
      <c r="SBM141" s="18"/>
      <c r="SBN141" s="18"/>
      <c r="SBO141" s="18"/>
      <c r="SBP141" s="18"/>
      <c r="SBQ141" s="18"/>
      <c r="SBR141" s="18"/>
      <c r="SBS141" s="18"/>
      <c r="SBT141" s="18"/>
      <c r="SBU141" s="18"/>
      <c r="SBV141" s="18"/>
      <c r="SBW141" s="18"/>
      <c r="SBX141" s="18"/>
      <c r="SBY141" s="18"/>
      <c r="SBZ141" s="18"/>
      <c r="SCA141" s="18"/>
      <c r="SCB141" s="18"/>
      <c r="SCC141" s="18"/>
      <c r="SCD141" s="18"/>
      <c r="SCE141" s="18"/>
      <c r="SCF141" s="18"/>
      <c r="SCG141" s="18"/>
      <c r="SCH141" s="18"/>
      <c r="SCI141" s="18"/>
      <c r="SCJ141" s="18"/>
      <c r="SCK141" s="18"/>
      <c r="SCL141" s="18"/>
      <c r="SCM141" s="18"/>
      <c r="SCN141" s="18"/>
      <c r="SCO141" s="18"/>
      <c r="SCP141" s="18"/>
      <c r="SCQ141" s="18"/>
      <c r="SCR141" s="18"/>
      <c r="SCS141" s="18"/>
      <c r="SCT141" s="18"/>
      <c r="SCU141" s="18"/>
      <c r="SCV141" s="18"/>
      <c r="SCW141" s="18"/>
      <c r="SCX141" s="18"/>
      <c r="SCY141" s="18"/>
      <c r="SCZ141" s="18"/>
      <c r="SDA141" s="18"/>
      <c r="SDB141" s="18"/>
      <c r="SDC141" s="18"/>
      <c r="SDD141" s="18"/>
      <c r="SDE141" s="18"/>
      <c r="SDF141" s="18"/>
      <c r="SDG141" s="18"/>
      <c r="SDH141" s="18"/>
      <c r="SDI141" s="18"/>
      <c r="SDJ141" s="18"/>
      <c r="SDK141" s="18"/>
      <c r="SDL141" s="18"/>
      <c r="SDM141" s="18"/>
      <c r="SDN141" s="18"/>
      <c r="SDO141" s="18"/>
      <c r="SDP141" s="18"/>
      <c r="SDQ141" s="18"/>
      <c r="SDR141" s="18"/>
      <c r="SDS141" s="18"/>
      <c r="SDT141" s="18"/>
      <c r="SDU141" s="18"/>
      <c r="SDV141" s="18"/>
      <c r="SDW141" s="18"/>
      <c r="SDX141" s="18"/>
      <c r="SDY141" s="18"/>
      <c r="SDZ141" s="18"/>
      <c r="SEA141" s="18"/>
      <c r="SEB141" s="18"/>
      <c r="SEC141" s="18"/>
      <c r="SED141" s="18"/>
      <c r="SEE141" s="18"/>
      <c r="SEF141" s="18"/>
      <c r="SEG141" s="18"/>
      <c r="SEH141" s="18"/>
      <c r="SEI141" s="18"/>
      <c r="SEJ141" s="18"/>
      <c r="SEK141" s="18"/>
      <c r="SEL141" s="18"/>
      <c r="SEM141" s="18"/>
      <c r="SEN141" s="18"/>
      <c r="SEO141" s="18"/>
      <c r="SEP141" s="18"/>
      <c r="SEQ141" s="18"/>
      <c r="SER141" s="18"/>
      <c r="SES141" s="18"/>
      <c r="SET141" s="18"/>
      <c r="SEU141" s="18"/>
      <c r="SEV141" s="18"/>
      <c r="SEW141" s="18"/>
      <c r="SEX141" s="18"/>
      <c r="SEY141" s="18"/>
      <c r="SEZ141" s="18"/>
      <c r="SFA141" s="18"/>
      <c r="SFB141" s="18"/>
      <c r="SFC141" s="18"/>
      <c r="SFD141" s="18"/>
      <c r="SFE141" s="18"/>
      <c r="SFF141" s="18"/>
      <c r="SFG141" s="18"/>
      <c r="SFH141" s="18"/>
      <c r="SFI141" s="18"/>
      <c r="SFJ141" s="18"/>
      <c r="SFK141" s="18"/>
      <c r="SFL141" s="18"/>
      <c r="SFM141" s="18"/>
      <c r="SFN141" s="18"/>
      <c r="SFO141" s="18"/>
      <c r="SFP141" s="18"/>
      <c r="SFQ141" s="18"/>
      <c r="SFR141" s="18"/>
      <c r="SFS141" s="18"/>
      <c r="SFT141" s="18"/>
      <c r="SFU141" s="18"/>
      <c r="SFV141" s="18"/>
      <c r="SFW141" s="18"/>
      <c r="SFX141" s="18"/>
      <c r="SFY141" s="18"/>
      <c r="SFZ141" s="18"/>
      <c r="SGA141" s="18"/>
      <c r="SGB141" s="18"/>
      <c r="SGC141" s="18"/>
      <c r="SGD141" s="18"/>
      <c r="SGE141" s="18"/>
      <c r="SGF141" s="18"/>
      <c r="SGG141" s="18"/>
      <c r="SGH141" s="18"/>
      <c r="SGI141" s="18"/>
      <c r="SGJ141" s="18"/>
      <c r="SGK141" s="18"/>
      <c r="SGL141" s="18"/>
      <c r="SGM141" s="18"/>
      <c r="SGN141" s="18"/>
      <c r="SGO141" s="18"/>
      <c r="SGP141" s="18"/>
      <c r="SGQ141" s="18"/>
      <c r="SGR141" s="18"/>
      <c r="SGS141" s="18"/>
      <c r="SGT141" s="18"/>
      <c r="SGU141" s="18"/>
      <c r="SGV141" s="18"/>
      <c r="SGW141" s="18"/>
      <c r="SGX141" s="18"/>
      <c r="SGY141" s="18"/>
      <c r="SGZ141" s="18"/>
      <c r="SHA141" s="18"/>
      <c r="SHB141" s="18"/>
      <c r="SHC141" s="18"/>
      <c r="SHD141" s="18"/>
      <c r="SHE141" s="18"/>
      <c r="SHF141" s="18"/>
      <c r="SHG141" s="18"/>
      <c r="SHH141" s="18"/>
      <c r="SHI141" s="18"/>
      <c r="SHJ141" s="18"/>
      <c r="SHK141" s="18"/>
      <c r="SHL141" s="18"/>
      <c r="SHM141" s="18"/>
      <c r="SHN141" s="18"/>
      <c r="SHO141" s="18"/>
      <c r="SHP141" s="18"/>
      <c r="SHQ141" s="18"/>
      <c r="SHR141" s="18"/>
      <c r="SHS141" s="18"/>
      <c r="SHT141" s="18"/>
      <c r="SHU141" s="18"/>
      <c r="SHV141" s="18"/>
      <c r="SHW141" s="18"/>
      <c r="SHX141" s="18"/>
      <c r="SHY141" s="18"/>
      <c r="SHZ141" s="18"/>
      <c r="SIA141" s="18"/>
      <c r="SIB141" s="18"/>
      <c r="SIC141" s="18"/>
      <c r="SID141" s="18"/>
      <c r="SIE141" s="18"/>
      <c r="SIF141" s="18"/>
      <c r="SIG141" s="18"/>
      <c r="SIH141" s="18"/>
      <c r="SII141" s="18"/>
      <c r="SIJ141" s="18"/>
      <c r="SIK141" s="18"/>
      <c r="SIL141" s="18"/>
      <c r="SIM141" s="18"/>
      <c r="SIN141" s="18"/>
      <c r="SIO141" s="18"/>
      <c r="SIP141" s="18"/>
      <c r="SIQ141" s="18"/>
      <c r="SIR141" s="18"/>
      <c r="SIS141" s="18"/>
      <c r="SIT141" s="18"/>
      <c r="SIU141" s="18"/>
      <c r="SIV141" s="18"/>
      <c r="SIW141" s="18"/>
      <c r="SIX141" s="18"/>
      <c r="SIY141" s="18"/>
      <c r="SIZ141" s="18"/>
      <c r="SJA141" s="18"/>
      <c r="SJB141" s="18"/>
      <c r="SJC141" s="18"/>
      <c r="SJD141" s="18"/>
      <c r="SJE141" s="18"/>
      <c r="SJF141" s="18"/>
      <c r="SJG141" s="18"/>
      <c r="SJH141" s="18"/>
      <c r="SJI141" s="18"/>
      <c r="SJJ141" s="18"/>
      <c r="SJK141" s="18"/>
      <c r="SJL141" s="18"/>
      <c r="SJM141" s="18"/>
      <c r="SJN141" s="18"/>
      <c r="SJO141" s="18"/>
      <c r="SJP141" s="18"/>
      <c r="SJQ141" s="18"/>
      <c r="SJR141" s="18"/>
      <c r="SJS141" s="18"/>
      <c r="SJT141" s="18"/>
      <c r="SJU141" s="18"/>
      <c r="SJV141" s="18"/>
      <c r="SJW141" s="18"/>
      <c r="SJX141" s="18"/>
      <c r="SJY141" s="18"/>
      <c r="SJZ141" s="18"/>
      <c r="SKA141" s="18"/>
      <c r="SKB141" s="18"/>
      <c r="SKC141" s="18"/>
      <c r="SKD141" s="18"/>
      <c r="SKE141" s="18"/>
      <c r="SKF141" s="18"/>
      <c r="SKG141" s="18"/>
      <c r="SKH141" s="18"/>
      <c r="SKI141" s="18"/>
      <c r="SKJ141" s="18"/>
      <c r="SKK141" s="18"/>
      <c r="SKL141" s="18"/>
      <c r="SKM141" s="18"/>
      <c r="SKN141" s="18"/>
      <c r="SKO141" s="18"/>
      <c r="SKP141" s="18"/>
      <c r="SKQ141" s="18"/>
      <c r="SKR141" s="18"/>
      <c r="SKS141" s="18"/>
      <c r="SKT141" s="18"/>
      <c r="SKU141" s="18"/>
      <c r="SKV141" s="18"/>
      <c r="SKW141" s="18"/>
      <c r="SKX141" s="18"/>
      <c r="SKY141" s="18"/>
      <c r="SKZ141" s="18"/>
      <c r="SLA141" s="18"/>
      <c r="SLB141" s="18"/>
      <c r="SLC141" s="18"/>
      <c r="SLD141" s="18"/>
      <c r="SLE141" s="18"/>
      <c r="SLF141" s="18"/>
      <c r="SLG141" s="18"/>
      <c r="SLH141" s="18"/>
      <c r="SLI141" s="18"/>
      <c r="SLJ141" s="18"/>
      <c r="SLK141" s="18"/>
      <c r="SLL141" s="18"/>
      <c r="SLM141" s="18"/>
      <c r="SLN141" s="18"/>
      <c r="SLO141" s="18"/>
      <c r="SLP141" s="18"/>
      <c r="SLQ141" s="18"/>
      <c r="SLR141" s="18"/>
      <c r="SLS141" s="18"/>
      <c r="SLT141" s="18"/>
      <c r="SLU141" s="18"/>
      <c r="SLV141" s="18"/>
      <c r="SLW141" s="18"/>
      <c r="SLX141" s="18"/>
      <c r="SLY141" s="18"/>
      <c r="SLZ141" s="18"/>
      <c r="SMA141" s="18"/>
      <c r="SMB141" s="18"/>
      <c r="SMC141" s="18"/>
      <c r="SMD141" s="18"/>
      <c r="SME141" s="18"/>
      <c r="SMF141" s="18"/>
      <c r="SMG141" s="18"/>
      <c r="SMH141" s="18"/>
      <c r="SMI141" s="18"/>
      <c r="SMJ141" s="18"/>
      <c r="SMK141" s="18"/>
      <c r="SML141" s="18"/>
      <c r="SMM141" s="18"/>
      <c r="SMN141" s="18"/>
      <c r="SMO141" s="18"/>
      <c r="SMP141" s="18"/>
      <c r="SMQ141" s="18"/>
      <c r="SMR141" s="18"/>
      <c r="SMS141" s="18"/>
      <c r="SMT141" s="18"/>
      <c r="SMU141" s="18"/>
      <c r="SMV141" s="18"/>
      <c r="SMW141" s="18"/>
      <c r="SMX141" s="18"/>
      <c r="SMY141" s="18"/>
      <c r="SMZ141" s="18"/>
      <c r="SNA141" s="18"/>
      <c r="SNB141" s="18"/>
      <c r="SNC141" s="18"/>
      <c r="SND141" s="18"/>
      <c r="SNE141" s="18"/>
      <c r="SNF141" s="18"/>
      <c r="SNG141" s="18"/>
      <c r="SNH141" s="18"/>
      <c r="SNI141" s="18"/>
      <c r="SNJ141" s="18"/>
      <c r="SNK141" s="18"/>
      <c r="SNL141" s="18"/>
      <c r="SNM141" s="18"/>
      <c r="SNN141" s="18"/>
      <c r="SNO141" s="18"/>
      <c r="SNP141" s="18"/>
      <c r="SNQ141" s="18"/>
      <c r="SNR141" s="18"/>
      <c r="SNS141" s="18"/>
      <c r="SNT141" s="18"/>
      <c r="SNU141" s="18"/>
      <c r="SNV141" s="18"/>
      <c r="SNW141" s="18"/>
      <c r="SNX141" s="18"/>
      <c r="SNY141" s="18"/>
      <c r="SNZ141" s="18"/>
      <c r="SOA141" s="18"/>
      <c r="SOB141" s="18"/>
      <c r="SOC141" s="18"/>
      <c r="SOD141" s="18"/>
      <c r="SOE141" s="18"/>
      <c r="SOF141" s="18"/>
      <c r="SOG141" s="18"/>
      <c r="SOH141" s="18"/>
      <c r="SOI141" s="18"/>
      <c r="SOJ141" s="18"/>
      <c r="SOK141" s="18"/>
      <c r="SOL141" s="18"/>
      <c r="SOM141" s="18"/>
      <c r="SON141" s="18"/>
      <c r="SOO141" s="18"/>
      <c r="SOP141" s="18"/>
      <c r="SOQ141" s="18"/>
      <c r="SOR141" s="18"/>
      <c r="SOS141" s="18"/>
      <c r="SOT141" s="18"/>
      <c r="SOU141" s="18"/>
      <c r="SOV141" s="18"/>
      <c r="SOW141" s="18"/>
      <c r="SOX141" s="18"/>
      <c r="SOY141" s="18"/>
      <c r="SOZ141" s="18"/>
      <c r="SPA141" s="18"/>
      <c r="SPB141" s="18"/>
      <c r="SPC141" s="18"/>
      <c r="SPD141" s="18"/>
      <c r="SPE141" s="18"/>
      <c r="SPF141" s="18"/>
      <c r="SPG141" s="18"/>
      <c r="SPH141" s="18"/>
      <c r="SPI141" s="18"/>
      <c r="SPJ141" s="18"/>
      <c r="SPK141" s="18"/>
      <c r="SPL141" s="18"/>
      <c r="SPM141" s="18"/>
      <c r="SPN141" s="18"/>
      <c r="SPO141" s="18"/>
      <c r="SPP141" s="18"/>
      <c r="SPQ141" s="18"/>
      <c r="SPR141" s="18"/>
      <c r="SPS141" s="18"/>
      <c r="SPT141" s="18"/>
      <c r="SPU141" s="18"/>
      <c r="SPV141" s="18"/>
      <c r="SPW141" s="18"/>
      <c r="SPX141" s="18"/>
      <c r="SPY141" s="18"/>
      <c r="SPZ141" s="18"/>
      <c r="SQA141" s="18"/>
      <c r="SQB141" s="18"/>
      <c r="SQC141" s="18"/>
      <c r="SQD141" s="18"/>
      <c r="SQE141" s="18"/>
      <c r="SQF141" s="18"/>
      <c r="SQG141" s="18"/>
      <c r="SQH141" s="18"/>
      <c r="SQI141" s="18"/>
      <c r="SQJ141" s="18"/>
      <c r="SQK141" s="18"/>
      <c r="SQL141" s="18"/>
      <c r="SQM141" s="18"/>
      <c r="SQN141" s="18"/>
      <c r="SQO141" s="18"/>
      <c r="SQP141" s="18"/>
      <c r="SQQ141" s="18"/>
      <c r="SQR141" s="18"/>
      <c r="SQS141" s="18"/>
      <c r="SQT141" s="18"/>
      <c r="SQU141" s="18"/>
      <c r="SQV141" s="18"/>
      <c r="SQW141" s="18"/>
      <c r="SQX141" s="18"/>
      <c r="SQY141" s="18"/>
      <c r="SQZ141" s="18"/>
      <c r="SRA141" s="18"/>
      <c r="SRB141" s="18"/>
      <c r="SRC141" s="18"/>
      <c r="SRD141" s="18"/>
      <c r="SRE141" s="18"/>
      <c r="SRF141" s="18"/>
      <c r="SRG141" s="18"/>
      <c r="SRH141" s="18"/>
      <c r="SRI141" s="18"/>
      <c r="SRJ141" s="18"/>
      <c r="SRK141" s="18"/>
      <c r="SRL141" s="18"/>
      <c r="SRM141" s="18"/>
      <c r="SRN141" s="18"/>
      <c r="SRO141" s="18"/>
      <c r="SRP141" s="18"/>
      <c r="SRQ141" s="18"/>
      <c r="SRR141" s="18"/>
      <c r="SRS141" s="18"/>
      <c r="SRT141" s="18"/>
      <c r="SRU141" s="18"/>
      <c r="SRV141" s="18"/>
      <c r="SRW141" s="18"/>
      <c r="SRX141" s="18"/>
      <c r="SRY141" s="18"/>
      <c r="SRZ141" s="18"/>
      <c r="SSA141" s="18"/>
      <c r="SSB141" s="18"/>
      <c r="SSC141" s="18"/>
      <c r="SSD141" s="18"/>
      <c r="SSE141" s="18"/>
      <c r="SSF141" s="18"/>
      <c r="SSG141" s="18"/>
      <c r="SSH141" s="18"/>
      <c r="SSI141" s="18"/>
      <c r="SSJ141" s="18"/>
      <c r="SSK141" s="18"/>
      <c r="SSL141" s="18"/>
      <c r="SSM141" s="18"/>
      <c r="SSN141" s="18"/>
      <c r="SSO141" s="18"/>
      <c r="SSP141" s="18"/>
      <c r="SSQ141" s="18"/>
      <c r="SSR141" s="18"/>
      <c r="SSS141" s="18"/>
      <c r="SST141" s="18"/>
      <c r="SSU141" s="18"/>
      <c r="SSV141" s="18"/>
      <c r="SSW141" s="18"/>
      <c r="SSX141" s="18"/>
      <c r="SSY141" s="18"/>
      <c r="SSZ141" s="18"/>
      <c r="STA141" s="18"/>
      <c r="STB141" s="18"/>
      <c r="STC141" s="18"/>
      <c r="STD141" s="18"/>
      <c r="STE141" s="18"/>
      <c r="STF141" s="18"/>
      <c r="STG141" s="18"/>
      <c r="STH141" s="18"/>
      <c r="STI141" s="18"/>
      <c r="STJ141" s="18"/>
      <c r="STK141" s="18"/>
      <c r="STL141" s="18"/>
      <c r="STM141" s="18"/>
      <c r="STN141" s="18"/>
      <c r="STO141" s="18"/>
      <c r="STP141" s="18"/>
      <c r="STQ141" s="18"/>
      <c r="STR141" s="18"/>
      <c r="STS141" s="18"/>
      <c r="STT141" s="18"/>
      <c r="STU141" s="18"/>
      <c r="STV141" s="18"/>
      <c r="STW141" s="18"/>
      <c r="STX141" s="18"/>
      <c r="STY141" s="18"/>
      <c r="STZ141" s="18"/>
      <c r="SUA141" s="18"/>
      <c r="SUB141" s="18"/>
      <c r="SUC141" s="18"/>
      <c r="SUD141" s="18"/>
      <c r="SUE141" s="18"/>
      <c r="SUF141" s="18"/>
      <c r="SUG141" s="18"/>
      <c r="SUH141" s="18"/>
      <c r="SUI141" s="18"/>
      <c r="SUJ141" s="18"/>
      <c r="SUK141" s="18"/>
      <c r="SUL141" s="18"/>
      <c r="SUM141" s="18"/>
      <c r="SUN141" s="18"/>
      <c r="SUO141" s="18"/>
      <c r="SUP141" s="18"/>
      <c r="SUQ141" s="18"/>
      <c r="SUR141" s="18"/>
      <c r="SUS141" s="18"/>
      <c r="SUT141" s="18"/>
      <c r="SUU141" s="18"/>
      <c r="SUV141" s="18"/>
      <c r="SUW141" s="18"/>
      <c r="SUX141" s="18"/>
      <c r="SUY141" s="18"/>
      <c r="SUZ141" s="18"/>
      <c r="SVA141" s="18"/>
      <c r="SVB141" s="18"/>
      <c r="SVC141" s="18"/>
      <c r="SVD141" s="18"/>
      <c r="SVE141" s="18"/>
      <c r="SVF141" s="18"/>
      <c r="SVG141" s="18"/>
      <c r="SVH141" s="18"/>
      <c r="SVI141" s="18"/>
      <c r="SVJ141" s="18"/>
      <c r="SVK141" s="18"/>
      <c r="SVL141" s="18"/>
      <c r="SVM141" s="18"/>
      <c r="SVN141" s="18"/>
      <c r="SVO141" s="18"/>
      <c r="SVP141" s="18"/>
      <c r="SVQ141" s="18"/>
      <c r="SVR141" s="18"/>
      <c r="SVS141" s="18"/>
      <c r="SVT141" s="18"/>
      <c r="SVU141" s="18"/>
      <c r="SVV141" s="18"/>
      <c r="SVW141" s="18"/>
      <c r="SVX141" s="18"/>
      <c r="SVY141" s="18"/>
      <c r="SVZ141" s="18"/>
      <c r="SWA141" s="18"/>
      <c r="SWB141" s="18"/>
      <c r="SWC141" s="18"/>
      <c r="SWD141" s="18"/>
      <c r="SWE141" s="18"/>
      <c r="SWF141" s="18"/>
      <c r="SWG141" s="18"/>
      <c r="SWH141" s="18"/>
      <c r="SWI141" s="18"/>
      <c r="SWJ141" s="18"/>
      <c r="SWK141" s="18"/>
      <c r="SWL141" s="18"/>
      <c r="SWM141" s="18"/>
      <c r="SWN141" s="18"/>
      <c r="SWO141" s="18"/>
      <c r="SWP141" s="18"/>
      <c r="SWQ141" s="18"/>
      <c r="SWR141" s="18"/>
      <c r="SWS141" s="18"/>
      <c r="SWT141" s="18"/>
      <c r="SWU141" s="18"/>
      <c r="SWV141" s="18"/>
      <c r="SWW141" s="18"/>
      <c r="SWX141" s="18"/>
      <c r="SWY141" s="18"/>
      <c r="SWZ141" s="18"/>
      <c r="SXA141" s="18"/>
      <c r="SXB141" s="18"/>
      <c r="SXC141" s="18"/>
      <c r="SXD141" s="18"/>
      <c r="SXE141" s="18"/>
      <c r="SXF141" s="18"/>
      <c r="SXG141" s="18"/>
      <c r="SXH141" s="18"/>
      <c r="SXI141" s="18"/>
      <c r="SXJ141" s="18"/>
      <c r="SXK141" s="18"/>
      <c r="SXL141" s="18"/>
      <c r="SXM141" s="18"/>
      <c r="SXN141" s="18"/>
      <c r="SXO141" s="18"/>
      <c r="SXP141" s="18"/>
      <c r="SXQ141" s="18"/>
      <c r="SXR141" s="18"/>
      <c r="SXS141" s="18"/>
      <c r="SXT141" s="18"/>
      <c r="SXU141" s="18"/>
      <c r="SXV141" s="18"/>
      <c r="SXW141" s="18"/>
      <c r="SXX141" s="18"/>
      <c r="SXY141" s="18"/>
      <c r="SXZ141" s="18"/>
      <c r="SYA141" s="18"/>
      <c r="SYB141" s="18"/>
      <c r="SYC141" s="18"/>
      <c r="SYD141" s="18"/>
      <c r="SYE141" s="18"/>
      <c r="SYF141" s="18"/>
      <c r="SYG141" s="18"/>
      <c r="SYH141" s="18"/>
      <c r="SYI141" s="18"/>
      <c r="SYJ141" s="18"/>
      <c r="SYK141" s="18"/>
      <c r="SYL141" s="18"/>
      <c r="SYM141" s="18"/>
      <c r="SYN141" s="18"/>
      <c r="SYO141" s="18"/>
      <c r="SYP141" s="18"/>
      <c r="SYQ141" s="18"/>
      <c r="SYR141" s="18"/>
      <c r="SYS141" s="18"/>
      <c r="SYT141" s="18"/>
      <c r="SYU141" s="18"/>
      <c r="SYV141" s="18"/>
      <c r="SYW141" s="18"/>
      <c r="SYX141" s="18"/>
      <c r="SYY141" s="18"/>
      <c r="SYZ141" s="18"/>
      <c r="SZA141" s="18"/>
      <c r="SZB141" s="18"/>
      <c r="SZC141" s="18"/>
      <c r="SZD141" s="18"/>
      <c r="SZE141" s="18"/>
      <c r="SZF141" s="18"/>
      <c r="SZG141" s="18"/>
      <c r="SZH141" s="18"/>
      <c r="SZI141" s="18"/>
      <c r="SZJ141" s="18"/>
      <c r="SZK141" s="18"/>
      <c r="SZL141" s="18"/>
      <c r="SZM141" s="18"/>
      <c r="SZN141" s="18"/>
      <c r="SZO141" s="18"/>
      <c r="SZP141" s="18"/>
      <c r="SZQ141" s="18"/>
      <c r="SZR141" s="18"/>
      <c r="SZS141" s="18"/>
      <c r="SZT141" s="18"/>
      <c r="SZU141" s="18"/>
      <c r="SZV141" s="18"/>
      <c r="SZW141" s="18"/>
      <c r="SZX141" s="18"/>
      <c r="SZY141" s="18"/>
      <c r="SZZ141" s="18"/>
      <c r="TAA141" s="18"/>
      <c r="TAB141" s="18"/>
      <c r="TAC141" s="18"/>
      <c r="TAD141" s="18"/>
      <c r="TAE141" s="18"/>
      <c r="TAF141" s="18"/>
      <c r="TAG141" s="18"/>
      <c r="TAH141" s="18"/>
      <c r="TAI141" s="18"/>
      <c r="TAJ141" s="18"/>
      <c r="TAK141" s="18"/>
      <c r="TAL141" s="18"/>
      <c r="TAM141" s="18"/>
      <c r="TAN141" s="18"/>
      <c r="TAO141" s="18"/>
      <c r="TAP141" s="18"/>
      <c r="TAQ141" s="18"/>
      <c r="TAR141" s="18"/>
      <c r="TAS141" s="18"/>
      <c r="TAT141" s="18"/>
      <c r="TAU141" s="18"/>
      <c r="TAV141" s="18"/>
      <c r="TAW141" s="18"/>
      <c r="TAX141" s="18"/>
      <c r="TAY141" s="18"/>
      <c r="TAZ141" s="18"/>
      <c r="TBA141" s="18"/>
      <c r="TBB141" s="18"/>
      <c r="TBC141" s="18"/>
      <c r="TBD141" s="18"/>
      <c r="TBE141" s="18"/>
      <c r="TBF141" s="18"/>
      <c r="TBG141" s="18"/>
      <c r="TBH141" s="18"/>
      <c r="TBI141" s="18"/>
      <c r="TBJ141" s="18"/>
      <c r="TBK141" s="18"/>
      <c r="TBL141" s="18"/>
      <c r="TBM141" s="18"/>
      <c r="TBN141" s="18"/>
      <c r="TBO141" s="18"/>
      <c r="TBP141" s="18"/>
      <c r="TBQ141" s="18"/>
      <c r="TBR141" s="18"/>
      <c r="TBS141" s="18"/>
      <c r="TBT141" s="18"/>
      <c r="TBU141" s="18"/>
      <c r="TBV141" s="18"/>
      <c r="TBW141" s="18"/>
      <c r="TBX141" s="18"/>
      <c r="TBY141" s="18"/>
      <c r="TBZ141" s="18"/>
      <c r="TCA141" s="18"/>
      <c r="TCB141" s="18"/>
      <c r="TCC141" s="18"/>
      <c r="TCD141" s="18"/>
      <c r="TCE141" s="18"/>
      <c r="TCF141" s="18"/>
      <c r="TCG141" s="18"/>
      <c r="TCH141" s="18"/>
      <c r="TCI141" s="18"/>
      <c r="TCJ141" s="18"/>
      <c r="TCK141" s="18"/>
      <c r="TCL141" s="18"/>
      <c r="TCM141" s="18"/>
      <c r="TCN141" s="18"/>
      <c r="TCO141" s="18"/>
      <c r="TCP141" s="18"/>
      <c r="TCQ141" s="18"/>
      <c r="TCR141" s="18"/>
      <c r="TCS141" s="18"/>
      <c r="TCT141" s="18"/>
      <c r="TCU141" s="18"/>
      <c r="TCV141" s="18"/>
      <c r="TCW141" s="18"/>
      <c r="TCX141" s="18"/>
      <c r="TCY141" s="18"/>
      <c r="TCZ141" s="18"/>
      <c r="TDA141" s="18"/>
      <c r="TDB141" s="18"/>
      <c r="TDC141" s="18"/>
      <c r="TDD141" s="18"/>
      <c r="TDE141" s="18"/>
      <c r="TDF141" s="18"/>
      <c r="TDG141" s="18"/>
      <c r="TDH141" s="18"/>
      <c r="TDI141" s="18"/>
      <c r="TDJ141" s="18"/>
      <c r="TDK141" s="18"/>
      <c r="TDL141" s="18"/>
      <c r="TDM141" s="18"/>
      <c r="TDN141" s="18"/>
      <c r="TDO141" s="18"/>
      <c r="TDP141" s="18"/>
      <c r="TDQ141" s="18"/>
      <c r="TDR141" s="18"/>
      <c r="TDS141" s="18"/>
      <c r="TDT141" s="18"/>
      <c r="TDU141" s="18"/>
      <c r="TDV141" s="18"/>
      <c r="TDW141" s="18"/>
      <c r="TDX141" s="18"/>
      <c r="TDY141" s="18"/>
      <c r="TDZ141" s="18"/>
      <c r="TEA141" s="18"/>
      <c r="TEB141" s="18"/>
      <c r="TEC141" s="18"/>
      <c r="TED141" s="18"/>
      <c r="TEE141" s="18"/>
      <c r="TEF141" s="18"/>
      <c r="TEG141" s="18"/>
      <c r="TEH141" s="18"/>
      <c r="TEI141" s="18"/>
      <c r="TEJ141" s="18"/>
      <c r="TEK141" s="18"/>
      <c r="TEL141" s="18"/>
      <c r="TEM141" s="18"/>
      <c r="TEN141" s="18"/>
      <c r="TEO141" s="18"/>
      <c r="TEP141" s="18"/>
      <c r="TEQ141" s="18"/>
      <c r="TER141" s="18"/>
      <c r="TES141" s="18"/>
      <c r="TET141" s="18"/>
      <c r="TEU141" s="18"/>
      <c r="TEV141" s="18"/>
      <c r="TEW141" s="18"/>
      <c r="TEX141" s="18"/>
      <c r="TEY141" s="18"/>
      <c r="TEZ141" s="18"/>
      <c r="TFA141" s="18"/>
      <c r="TFB141" s="18"/>
      <c r="TFC141" s="18"/>
      <c r="TFD141" s="18"/>
      <c r="TFE141" s="18"/>
      <c r="TFF141" s="18"/>
      <c r="TFG141" s="18"/>
      <c r="TFH141" s="18"/>
      <c r="TFI141" s="18"/>
      <c r="TFJ141" s="18"/>
      <c r="TFK141" s="18"/>
      <c r="TFL141" s="18"/>
      <c r="TFM141" s="18"/>
      <c r="TFN141" s="18"/>
      <c r="TFO141" s="18"/>
      <c r="TFP141" s="18"/>
      <c r="TFQ141" s="18"/>
      <c r="TFR141" s="18"/>
      <c r="TFS141" s="18"/>
      <c r="TFT141" s="18"/>
      <c r="TFU141" s="18"/>
      <c r="TFV141" s="18"/>
      <c r="TFW141" s="18"/>
      <c r="TFX141" s="18"/>
      <c r="TFY141" s="18"/>
      <c r="TFZ141" s="18"/>
      <c r="TGA141" s="18"/>
      <c r="TGB141" s="18"/>
      <c r="TGC141" s="18"/>
      <c r="TGD141" s="18"/>
      <c r="TGE141" s="18"/>
      <c r="TGF141" s="18"/>
      <c r="TGG141" s="18"/>
      <c r="TGH141" s="18"/>
      <c r="TGI141" s="18"/>
      <c r="TGJ141" s="18"/>
      <c r="TGK141" s="18"/>
      <c r="TGL141" s="18"/>
      <c r="TGM141" s="18"/>
      <c r="TGN141" s="18"/>
      <c r="TGO141" s="18"/>
      <c r="TGP141" s="18"/>
      <c r="TGQ141" s="18"/>
      <c r="TGR141" s="18"/>
      <c r="TGS141" s="18"/>
      <c r="TGT141" s="18"/>
      <c r="TGU141" s="18"/>
      <c r="TGV141" s="18"/>
      <c r="TGW141" s="18"/>
      <c r="TGX141" s="18"/>
      <c r="TGY141" s="18"/>
      <c r="TGZ141" s="18"/>
      <c r="THA141" s="18"/>
      <c r="THB141" s="18"/>
      <c r="THC141" s="18"/>
      <c r="THD141" s="18"/>
      <c r="THE141" s="18"/>
      <c r="THF141" s="18"/>
      <c r="THG141" s="18"/>
      <c r="THH141" s="18"/>
      <c r="THI141" s="18"/>
      <c r="THJ141" s="18"/>
      <c r="THK141" s="18"/>
      <c r="THL141" s="18"/>
      <c r="THM141" s="18"/>
      <c r="THN141" s="18"/>
      <c r="THO141" s="18"/>
      <c r="THP141" s="18"/>
      <c r="THQ141" s="18"/>
      <c r="THR141" s="18"/>
      <c r="THS141" s="18"/>
      <c r="THT141" s="18"/>
      <c r="THU141" s="18"/>
      <c r="THV141" s="18"/>
      <c r="THW141" s="18"/>
      <c r="THX141" s="18"/>
      <c r="THY141" s="18"/>
      <c r="THZ141" s="18"/>
      <c r="TIA141" s="18"/>
      <c r="TIB141" s="18"/>
      <c r="TIC141" s="18"/>
      <c r="TID141" s="18"/>
      <c r="TIE141" s="18"/>
      <c r="TIF141" s="18"/>
      <c r="TIG141" s="18"/>
      <c r="TIH141" s="18"/>
      <c r="TII141" s="18"/>
      <c r="TIJ141" s="18"/>
      <c r="TIK141" s="18"/>
      <c r="TIL141" s="18"/>
      <c r="TIM141" s="18"/>
      <c r="TIN141" s="18"/>
      <c r="TIO141" s="18"/>
      <c r="TIP141" s="18"/>
      <c r="TIQ141" s="18"/>
      <c r="TIR141" s="18"/>
      <c r="TIS141" s="18"/>
      <c r="TIT141" s="18"/>
      <c r="TIU141" s="18"/>
      <c r="TIV141" s="18"/>
      <c r="TIW141" s="18"/>
      <c r="TIX141" s="18"/>
      <c r="TIY141" s="18"/>
      <c r="TIZ141" s="18"/>
      <c r="TJA141" s="18"/>
      <c r="TJB141" s="18"/>
      <c r="TJC141" s="18"/>
      <c r="TJD141" s="18"/>
      <c r="TJE141" s="18"/>
      <c r="TJF141" s="18"/>
      <c r="TJG141" s="18"/>
      <c r="TJH141" s="18"/>
      <c r="TJI141" s="18"/>
      <c r="TJJ141" s="18"/>
      <c r="TJK141" s="18"/>
      <c r="TJL141" s="18"/>
      <c r="TJM141" s="18"/>
      <c r="TJN141" s="18"/>
      <c r="TJO141" s="18"/>
      <c r="TJP141" s="18"/>
      <c r="TJQ141" s="18"/>
      <c r="TJR141" s="18"/>
      <c r="TJS141" s="18"/>
      <c r="TJT141" s="18"/>
      <c r="TJU141" s="18"/>
      <c r="TJV141" s="18"/>
      <c r="TJW141" s="18"/>
      <c r="TJX141" s="18"/>
      <c r="TJY141" s="18"/>
      <c r="TJZ141" s="18"/>
      <c r="TKA141" s="18"/>
      <c r="TKB141" s="18"/>
      <c r="TKC141" s="18"/>
      <c r="TKD141" s="18"/>
      <c r="TKE141" s="18"/>
      <c r="TKF141" s="18"/>
      <c r="TKG141" s="18"/>
      <c r="TKH141" s="18"/>
      <c r="TKI141" s="18"/>
      <c r="TKJ141" s="18"/>
      <c r="TKK141" s="18"/>
      <c r="TKL141" s="18"/>
      <c r="TKM141" s="18"/>
      <c r="TKN141" s="18"/>
      <c r="TKO141" s="18"/>
      <c r="TKP141" s="18"/>
      <c r="TKQ141" s="18"/>
      <c r="TKR141" s="18"/>
      <c r="TKS141" s="18"/>
      <c r="TKT141" s="18"/>
      <c r="TKU141" s="18"/>
      <c r="TKV141" s="18"/>
      <c r="TKW141" s="18"/>
      <c r="TKX141" s="18"/>
      <c r="TKY141" s="18"/>
      <c r="TKZ141" s="18"/>
      <c r="TLA141" s="18"/>
      <c r="TLB141" s="18"/>
      <c r="TLC141" s="18"/>
      <c r="TLD141" s="18"/>
      <c r="TLE141" s="18"/>
      <c r="TLF141" s="18"/>
      <c r="TLG141" s="18"/>
      <c r="TLH141" s="18"/>
      <c r="TLI141" s="18"/>
      <c r="TLJ141" s="18"/>
      <c r="TLK141" s="18"/>
      <c r="TLL141" s="18"/>
      <c r="TLM141" s="18"/>
      <c r="TLN141" s="18"/>
      <c r="TLO141" s="18"/>
      <c r="TLP141" s="18"/>
      <c r="TLQ141" s="18"/>
      <c r="TLR141" s="18"/>
      <c r="TLS141" s="18"/>
      <c r="TLT141" s="18"/>
      <c r="TLU141" s="18"/>
      <c r="TLV141" s="18"/>
      <c r="TLW141" s="18"/>
      <c r="TLX141" s="18"/>
      <c r="TLY141" s="18"/>
      <c r="TLZ141" s="18"/>
      <c r="TMA141" s="18"/>
      <c r="TMB141" s="18"/>
      <c r="TMC141" s="18"/>
      <c r="TMD141" s="18"/>
      <c r="TME141" s="18"/>
      <c r="TMF141" s="18"/>
      <c r="TMG141" s="18"/>
      <c r="TMH141" s="18"/>
      <c r="TMI141" s="18"/>
      <c r="TMJ141" s="18"/>
      <c r="TMK141" s="18"/>
      <c r="TML141" s="18"/>
      <c r="TMM141" s="18"/>
      <c r="TMN141" s="18"/>
      <c r="TMO141" s="18"/>
      <c r="TMP141" s="18"/>
      <c r="TMQ141" s="18"/>
      <c r="TMR141" s="18"/>
      <c r="TMS141" s="18"/>
      <c r="TMT141" s="18"/>
      <c r="TMU141" s="18"/>
      <c r="TMV141" s="18"/>
      <c r="TMW141" s="18"/>
      <c r="TMX141" s="18"/>
      <c r="TMY141" s="18"/>
      <c r="TMZ141" s="18"/>
      <c r="TNA141" s="18"/>
      <c r="TNB141" s="18"/>
      <c r="TNC141" s="18"/>
      <c r="TND141" s="18"/>
      <c r="TNE141" s="18"/>
      <c r="TNF141" s="18"/>
      <c r="TNG141" s="18"/>
      <c r="TNH141" s="18"/>
      <c r="TNI141" s="18"/>
      <c r="TNJ141" s="18"/>
      <c r="TNK141" s="18"/>
      <c r="TNL141" s="18"/>
      <c r="TNM141" s="18"/>
      <c r="TNN141" s="18"/>
      <c r="TNO141" s="18"/>
      <c r="TNP141" s="18"/>
      <c r="TNQ141" s="18"/>
      <c r="TNR141" s="18"/>
      <c r="TNS141" s="18"/>
      <c r="TNT141" s="18"/>
      <c r="TNU141" s="18"/>
      <c r="TNV141" s="18"/>
      <c r="TNW141" s="18"/>
      <c r="TNX141" s="18"/>
      <c r="TNY141" s="18"/>
      <c r="TNZ141" s="18"/>
      <c r="TOA141" s="18"/>
      <c r="TOB141" s="18"/>
      <c r="TOC141" s="18"/>
      <c r="TOD141" s="18"/>
      <c r="TOE141" s="18"/>
      <c r="TOF141" s="18"/>
      <c r="TOG141" s="18"/>
      <c r="TOH141" s="18"/>
      <c r="TOI141" s="18"/>
      <c r="TOJ141" s="18"/>
      <c r="TOK141" s="18"/>
      <c r="TOL141" s="18"/>
      <c r="TOM141" s="18"/>
      <c r="TON141" s="18"/>
      <c r="TOO141" s="18"/>
      <c r="TOP141" s="18"/>
      <c r="TOQ141" s="18"/>
      <c r="TOR141" s="18"/>
      <c r="TOS141" s="18"/>
      <c r="TOT141" s="18"/>
      <c r="TOU141" s="18"/>
      <c r="TOV141" s="18"/>
      <c r="TOW141" s="18"/>
      <c r="TOX141" s="18"/>
      <c r="TOY141" s="18"/>
      <c r="TOZ141" s="18"/>
      <c r="TPA141" s="18"/>
      <c r="TPB141" s="18"/>
      <c r="TPC141" s="18"/>
      <c r="TPD141" s="18"/>
      <c r="TPE141" s="18"/>
      <c r="TPF141" s="18"/>
      <c r="TPG141" s="18"/>
      <c r="TPH141" s="18"/>
      <c r="TPI141" s="18"/>
      <c r="TPJ141" s="18"/>
      <c r="TPK141" s="18"/>
      <c r="TPL141" s="18"/>
      <c r="TPM141" s="18"/>
      <c r="TPN141" s="18"/>
      <c r="TPO141" s="18"/>
      <c r="TPP141" s="18"/>
      <c r="TPQ141" s="18"/>
      <c r="TPR141" s="18"/>
      <c r="TPS141" s="18"/>
      <c r="TPT141" s="18"/>
      <c r="TPU141" s="18"/>
      <c r="TPV141" s="18"/>
      <c r="TPW141" s="18"/>
      <c r="TPX141" s="18"/>
      <c r="TPY141" s="18"/>
      <c r="TPZ141" s="18"/>
      <c r="TQA141" s="18"/>
      <c r="TQB141" s="18"/>
      <c r="TQC141" s="18"/>
      <c r="TQD141" s="18"/>
      <c r="TQE141" s="18"/>
      <c r="TQF141" s="18"/>
      <c r="TQG141" s="18"/>
      <c r="TQH141" s="18"/>
      <c r="TQI141" s="18"/>
      <c r="TQJ141" s="18"/>
      <c r="TQK141" s="18"/>
      <c r="TQL141" s="18"/>
      <c r="TQM141" s="18"/>
      <c r="TQN141" s="18"/>
      <c r="TQO141" s="18"/>
      <c r="TQP141" s="18"/>
      <c r="TQQ141" s="18"/>
      <c r="TQR141" s="18"/>
      <c r="TQS141" s="18"/>
      <c r="TQT141" s="18"/>
      <c r="TQU141" s="18"/>
      <c r="TQV141" s="18"/>
      <c r="TQW141" s="18"/>
      <c r="TQX141" s="18"/>
      <c r="TQY141" s="18"/>
      <c r="TQZ141" s="18"/>
      <c r="TRA141" s="18"/>
      <c r="TRB141" s="18"/>
      <c r="TRC141" s="18"/>
      <c r="TRD141" s="18"/>
      <c r="TRE141" s="18"/>
      <c r="TRF141" s="18"/>
      <c r="TRG141" s="18"/>
      <c r="TRH141" s="18"/>
      <c r="TRI141" s="18"/>
      <c r="TRJ141" s="18"/>
      <c r="TRK141" s="18"/>
      <c r="TRL141" s="18"/>
      <c r="TRM141" s="18"/>
      <c r="TRN141" s="18"/>
      <c r="TRO141" s="18"/>
      <c r="TRP141" s="18"/>
      <c r="TRQ141" s="18"/>
      <c r="TRR141" s="18"/>
      <c r="TRS141" s="18"/>
      <c r="TRT141" s="18"/>
      <c r="TRU141" s="18"/>
      <c r="TRV141" s="18"/>
      <c r="TRW141" s="18"/>
      <c r="TRX141" s="18"/>
      <c r="TRY141" s="18"/>
      <c r="TRZ141" s="18"/>
      <c r="TSA141" s="18"/>
      <c r="TSB141" s="18"/>
      <c r="TSC141" s="18"/>
      <c r="TSD141" s="18"/>
      <c r="TSE141" s="18"/>
      <c r="TSF141" s="18"/>
      <c r="TSG141" s="18"/>
      <c r="TSH141" s="18"/>
      <c r="TSI141" s="18"/>
      <c r="TSJ141" s="18"/>
      <c r="TSK141" s="18"/>
      <c r="TSL141" s="18"/>
      <c r="TSM141" s="18"/>
      <c r="TSN141" s="18"/>
      <c r="TSO141" s="18"/>
      <c r="TSP141" s="18"/>
      <c r="TSQ141" s="18"/>
      <c r="TSR141" s="18"/>
      <c r="TSS141" s="18"/>
      <c r="TST141" s="18"/>
      <c r="TSU141" s="18"/>
      <c r="TSV141" s="18"/>
      <c r="TSW141" s="18"/>
      <c r="TSX141" s="18"/>
      <c r="TSY141" s="18"/>
      <c r="TSZ141" s="18"/>
      <c r="TTA141" s="18"/>
      <c r="TTB141" s="18"/>
      <c r="TTC141" s="18"/>
      <c r="TTD141" s="18"/>
      <c r="TTE141" s="18"/>
      <c r="TTF141" s="18"/>
      <c r="TTG141" s="18"/>
      <c r="TTH141" s="18"/>
      <c r="TTI141" s="18"/>
      <c r="TTJ141" s="18"/>
      <c r="TTK141" s="18"/>
      <c r="TTL141" s="18"/>
      <c r="TTM141" s="18"/>
      <c r="TTN141" s="18"/>
      <c r="TTO141" s="18"/>
      <c r="TTP141" s="18"/>
      <c r="TTQ141" s="18"/>
      <c r="TTR141" s="18"/>
      <c r="TTS141" s="18"/>
      <c r="TTT141" s="18"/>
      <c r="TTU141" s="18"/>
      <c r="TTV141" s="18"/>
      <c r="TTW141" s="18"/>
      <c r="TTX141" s="18"/>
      <c r="TTY141" s="18"/>
      <c r="TTZ141" s="18"/>
      <c r="TUA141" s="18"/>
      <c r="TUB141" s="18"/>
      <c r="TUC141" s="18"/>
      <c r="TUD141" s="18"/>
      <c r="TUE141" s="18"/>
      <c r="TUF141" s="18"/>
      <c r="TUG141" s="18"/>
      <c r="TUH141" s="18"/>
      <c r="TUI141" s="18"/>
      <c r="TUJ141" s="18"/>
      <c r="TUK141" s="18"/>
      <c r="TUL141" s="18"/>
      <c r="TUM141" s="18"/>
      <c r="TUN141" s="18"/>
      <c r="TUO141" s="18"/>
      <c r="TUP141" s="18"/>
      <c r="TUQ141" s="18"/>
      <c r="TUR141" s="18"/>
      <c r="TUS141" s="18"/>
      <c r="TUT141" s="18"/>
      <c r="TUU141" s="18"/>
      <c r="TUV141" s="18"/>
      <c r="TUW141" s="18"/>
      <c r="TUX141" s="18"/>
      <c r="TUY141" s="18"/>
      <c r="TUZ141" s="18"/>
      <c r="TVA141" s="18"/>
      <c r="TVB141" s="18"/>
      <c r="TVC141" s="18"/>
      <c r="TVD141" s="18"/>
      <c r="TVE141" s="18"/>
      <c r="TVF141" s="18"/>
      <c r="TVG141" s="18"/>
      <c r="TVH141" s="18"/>
      <c r="TVI141" s="18"/>
      <c r="TVJ141" s="18"/>
      <c r="TVK141" s="18"/>
      <c r="TVL141" s="18"/>
      <c r="TVM141" s="18"/>
      <c r="TVN141" s="18"/>
      <c r="TVO141" s="18"/>
      <c r="TVP141" s="18"/>
      <c r="TVQ141" s="18"/>
      <c r="TVR141" s="18"/>
      <c r="TVS141" s="18"/>
      <c r="TVT141" s="18"/>
      <c r="TVU141" s="18"/>
      <c r="TVV141" s="18"/>
      <c r="TVW141" s="18"/>
      <c r="TVX141" s="18"/>
      <c r="TVY141" s="18"/>
      <c r="TVZ141" s="18"/>
      <c r="TWA141" s="18"/>
      <c r="TWB141" s="18"/>
      <c r="TWC141" s="18"/>
      <c r="TWD141" s="18"/>
      <c r="TWE141" s="18"/>
      <c r="TWF141" s="18"/>
      <c r="TWG141" s="18"/>
      <c r="TWH141" s="18"/>
      <c r="TWI141" s="18"/>
      <c r="TWJ141" s="18"/>
      <c r="TWK141" s="18"/>
      <c r="TWL141" s="18"/>
      <c r="TWM141" s="18"/>
      <c r="TWN141" s="18"/>
      <c r="TWO141" s="18"/>
      <c r="TWP141" s="18"/>
      <c r="TWQ141" s="18"/>
      <c r="TWR141" s="18"/>
      <c r="TWS141" s="18"/>
      <c r="TWT141" s="18"/>
      <c r="TWU141" s="18"/>
      <c r="TWV141" s="18"/>
      <c r="TWW141" s="18"/>
      <c r="TWX141" s="18"/>
      <c r="TWY141" s="18"/>
      <c r="TWZ141" s="18"/>
      <c r="TXA141" s="18"/>
      <c r="TXB141" s="18"/>
      <c r="TXC141" s="18"/>
      <c r="TXD141" s="18"/>
      <c r="TXE141" s="18"/>
      <c r="TXF141" s="18"/>
      <c r="TXG141" s="18"/>
      <c r="TXH141" s="18"/>
      <c r="TXI141" s="18"/>
      <c r="TXJ141" s="18"/>
      <c r="TXK141" s="18"/>
      <c r="TXL141" s="18"/>
      <c r="TXM141" s="18"/>
      <c r="TXN141" s="18"/>
      <c r="TXO141" s="18"/>
      <c r="TXP141" s="18"/>
      <c r="TXQ141" s="18"/>
      <c r="TXR141" s="18"/>
      <c r="TXS141" s="18"/>
      <c r="TXT141" s="18"/>
      <c r="TXU141" s="18"/>
      <c r="TXV141" s="18"/>
      <c r="TXW141" s="18"/>
      <c r="TXX141" s="18"/>
      <c r="TXY141" s="18"/>
      <c r="TXZ141" s="18"/>
      <c r="TYA141" s="18"/>
      <c r="TYB141" s="18"/>
      <c r="TYC141" s="18"/>
      <c r="TYD141" s="18"/>
      <c r="TYE141" s="18"/>
      <c r="TYF141" s="18"/>
      <c r="TYG141" s="18"/>
      <c r="TYH141" s="18"/>
      <c r="TYI141" s="18"/>
      <c r="TYJ141" s="18"/>
      <c r="TYK141" s="18"/>
      <c r="TYL141" s="18"/>
      <c r="TYM141" s="18"/>
      <c r="TYN141" s="18"/>
      <c r="TYO141" s="18"/>
      <c r="TYP141" s="18"/>
      <c r="TYQ141" s="18"/>
      <c r="TYR141" s="18"/>
      <c r="TYS141" s="18"/>
      <c r="TYT141" s="18"/>
      <c r="TYU141" s="18"/>
      <c r="TYV141" s="18"/>
      <c r="TYW141" s="18"/>
      <c r="TYX141" s="18"/>
      <c r="TYY141" s="18"/>
      <c r="TYZ141" s="18"/>
      <c r="TZA141" s="18"/>
      <c r="TZB141" s="18"/>
      <c r="TZC141" s="18"/>
      <c r="TZD141" s="18"/>
      <c r="TZE141" s="18"/>
      <c r="TZF141" s="18"/>
      <c r="TZG141" s="18"/>
      <c r="TZH141" s="18"/>
      <c r="TZI141" s="18"/>
      <c r="TZJ141" s="18"/>
      <c r="TZK141" s="18"/>
      <c r="TZL141" s="18"/>
      <c r="TZM141" s="18"/>
      <c r="TZN141" s="18"/>
      <c r="TZO141" s="18"/>
      <c r="TZP141" s="18"/>
      <c r="TZQ141" s="18"/>
      <c r="TZR141" s="18"/>
      <c r="TZS141" s="18"/>
      <c r="TZT141" s="18"/>
      <c r="TZU141" s="18"/>
      <c r="TZV141" s="18"/>
      <c r="TZW141" s="18"/>
      <c r="TZX141" s="18"/>
      <c r="TZY141" s="18"/>
      <c r="TZZ141" s="18"/>
      <c r="UAA141" s="18"/>
      <c r="UAB141" s="18"/>
      <c r="UAC141" s="18"/>
      <c r="UAD141" s="18"/>
      <c r="UAE141" s="18"/>
      <c r="UAF141" s="18"/>
      <c r="UAG141" s="18"/>
      <c r="UAH141" s="18"/>
      <c r="UAI141" s="18"/>
      <c r="UAJ141" s="18"/>
      <c r="UAK141" s="18"/>
      <c r="UAL141" s="18"/>
      <c r="UAM141" s="18"/>
      <c r="UAN141" s="18"/>
      <c r="UAO141" s="18"/>
      <c r="UAP141" s="18"/>
      <c r="UAQ141" s="18"/>
      <c r="UAR141" s="18"/>
      <c r="UAS141" s="18"/>
      <c r="UAT141" s="18"/>
      <c r="UAU141" s="18"/>
      <c r="UAV141" s="18"/>
      <c r="UAW141" s="18"/>
      <c r="UAX141" s="18"/>
      <c r="UAY141" s="18"/>
      <c r="UAZ141" s="18"/>
      <c r="UBA141" s="18"/>
      <c r="UBB141" s="18"/>
      <c r="UBC141" s="18"/>
      <c r="UBD141" s="18"/>
      <c r="UBE141" s="18"/>
      <c r="UBF141" s="18"/>
      <c r="UBG141" s="18"/>
      <c r="UBH141" s="18"/>
      <c r="UBI141" s="18"/>
      <c r="UBJ141" s="18"/>
      <c r="UBK141" s="18"/>
      <c r="UBL141" s="18"/>
      <c r="UBM141" s="18"/>
      <c r="UBN141" s="18"/>
      <c r="UBO141" s="18"/>
      <c r="UBP141" s="18"/>
      <c r="UBQ141" s="18"/>
      <c r="UBR141" s="18"/>
      <c r="UBS141" s="18"/>
      <c r="UBT141" s="18"/>
      <c r="UBU141" s="18"/>
      <c r="UBV141" s="18"/>
      <c r="UBW141" s="18"/>
      <c r="UBX141" s="18"/>
      <c r="UBY141" s="18"/>
      <c r="UBZ141" s="18"/>
      <c r="UCA141" s="18"/>
      <c r="UCB141" s="18"/>
      <c r="UCC141" s="18"/>
      <c r="UCD141" s="18"/>
      <c r="UCE141" s="18"/>
      <c r="UCF141" s="18"/>
      <c r="UCG141" s="18"/>
      <c r="UCH141" s="18"/>
      <c r="UCI141" s="18"/>
      <c r="UCJ141" s="18"/>
      <c r="UCK141" s="18"/>
      <c r="UCL141" s="18"/>
      <c r="UCM141" s="18"/>
      <c r="UCN141" s="18"/>
      <c r="UCO141" s="18"/>
      <c r="UCP141" s="18"/>
      <c r="UCQ141" s="18"/>
      <c r="UCR141" s="18"/>
      <c r="UCS141" s="18"/>
      <c r="UCT141" s="18"/>
      <c r="UCU141" s="18"/>
      <c r="UCV141" s="18"/>
      <c r="UCW141" s="18"/>
      <c r="UCX141" s="18"/>
      <c r="UCY141" s="18"/>
      <c r="UCZ141" s="18"/>
      <c r="UDA141" s="18"/>
      <c r="UDB141" s="18"/>
      <c r="UDC141" s="18"/>
      <c r="UDD141" s="18"/>
      <c r="UDE141" s="18"/>
      <c r="UDF141" s="18"/>
      <c r="UDG141" s="18"/>
      <c r="UDH141" s="18"/>
      <c r="UDI141" s="18"/>
      <c r="UDJ141" s="18"/>
      <c r="UDK141" s="18"/>
      <c r="UDL141" s="18"/>
      <c r="UDM141" s="18"/>
      <c r="UDN141" s="18"/>
      <c r="UDO141" s="18"/>
      <c r="UDP141" s="18"/>
      <c r="UDQ141" s="18"/>
      <c r="UDR141" s="18"/>
      <c r="UDS141" s="18"/>
      <c r="UDT141" s="18"/>
      <c r="UDU141" s="18"/>
      <c r="UDV141" s="18"/>
      <c r="UDW141" s="18"/>
      <c r="UDX141" s="18"/>
      <c r="UDY141" s="18"/>
      <c r="UDZ141" s="18"/>
      <c r="UEA141" s="18"/>
      <c r="UEB141" s="18"/>
      <c r="UEC141" s="18"/>
      <c r="UED141" s="18"/>
      <c r="UEE141" s="18"/>
      <c r="UEF141" s="18"/>
      <c r="UEG141" s="18"/>
      <c r="UEH141" s="18"/>
      <c r="UEI141" s="18"/>
      <c r="UEJ141" s="18"/>
      <c r="UEK141" s="18"/>
      <c r="UEL141" s="18"/>
      <c r="UEM141" s="18"/>
      <c r="UEN141" s="18"/>
      <c r="UEO141" s="18"/>
      <c r="UEP141" s="18"/>
      <c r="UEQ141" s="18"/>
      <c r="UER141" s="18"/>
      <c r="UES141" s="18"/>
      <c r="UET141" s="18"/>
      <c r="UEU141" s="18"/>
      <c r="UEV141" s="18"/>
      <c r="UEW141" s="18"/>
      <c r="UEX141" s="18"/>
      <c r="UEY141" s="18"/>
      <c r="UEZ141" s="18"/>
      <c r="UFA141" s="18"/>
      <c r="UFB141" s="18"/>
      <c r="UFC141" s="18"/>
      <c r="UFD141" s="18"/>
      <c r="UFE141" s="18"/>
      <c r="UFF141" s="18"/>
      <c r="UFG141" s="18"/>
      <c r="UFH141" s="18"/>
      <c r="UFI141" s="18"/>
      <c r="UFJ141" s="18"/>
      <c r="UFK141" s="18"/>
      <c r="UFL141" s="18"/>
      <c r="UFM141" s="18"/>
      <c r="UFN141" s="18"/>
      <c r="UFO141" s="18"/>
      <c r="UFP141" s="18"/>
      <c r="UFQ141" s="18"/>
      <c r="UFR141" s="18"/>
      <c r="UFS141" s="18"/>
      <c r="UFT141" s="18"/>
      <c r="UFU141" s="18"/>
      <c r="UFV141" s="18"/>
      <c r="UFW141" s="18"/>
      <c r="UFX141" s="18"/>
      <c r="UFY141" s="18"/>
      <c r="UFZ141" s="18"/>
      <c r="UGA141" s="18"/>
      <c r="UGB141" s="18"/>
      <c r="UGC141" s="18"/>
      <c r="UGD141" s="18"/>
      <c r="UGE141" s="18"/>
      <c r="UGF141" s="18"/>
      <c r="UGG141" s="18"/>
      <c r="UGH141" s="18"/>
      <c r="UGI141" s="18"/>
      <c r="UGJ141" s="18"/>
      <c r="UGK141" s="18"/>
      <c r="UGL141" s="18"/>
      <c r="UGM141" s="18"/>
      <c r="UGN141" s="18"/>
      <c r="UGO141" s="18"/>
      <c r="UGP141" s="18"/>
      <c r="UGQ141" s="18"/>
      <c r="UGR141" s="18"/>
      <c r="UGS141" s="18"/>
      <c r="UGT141" s="18"/>
      <c r="UGU141" s="18"/>
      <c r="UGV141" s="18"/>
      <c r="UGW141" s="18"/>
      <c r="UGX141" s="18"/>
      <c r="UGY141" s="18"/>
      <c r="UGZ141" s="18"/>
      <c r="UHA141" s="18"/>
      <c r="UHB141" s="18"/>
      <c r="UHC141" s="18"/>
      <c r="UHD141" s="18"/>
      <c r="UHE141" s="18"/>
      <c r="UHF141" s="18"/>
      <c r="UHG141" s="18"/>
      <c r="UHH141" s="18"/>
      <c r="UHI141" s="18"/>
      <c r="UHJ141" s="18"/>
      <c r="UHK141" s="18"/>
      <c r="UHL141" s="18"/>
      <c r="UHM141" s="18"/>
      <c r="UHN141" s="18"/>
      <c r="UHO141" s="18"/>
      <c r="UHP141" s="18"/>
      <c r="UHQ141" s="18"/>
      <c r="UHR141" s="18"/>
      <c r="UHS141" s="18"/>
      <c r="UHT141" s="18"/>
      <c r="UHU141" s="18"/>
      <c r="UHV141" s="18"/>
      <c r="UHW141" s="18"/>
      <c r="UHX141" s="18"/>
      <c r="UHY141" s="18"/>
      <c r="UHZ141" s="18"/>
      <c r="UIA141" s="18"/>
      <c r="UIB141" s="18"/>
      <c r="UIC141" s="18"/>
      <c r="UID141" s="18"/>
      <c r="UIE141" s="18"/>
      <c r="UIF141" s="18"/>
      <c r="UIG141" s="18"/>
      <c r="UIH141" s="18"/>
      <c r="UII141" s="18"/>
      <c r="UIJ141" s="18"/>
      <c r="UIK141" s="18"/>
      <c r="UIL141" s="18"/>
      <c r="UIM141" s="18"/>
      <c r="UIN141" s="18"/>
      <c r="UIO141" s="18"/>
      <c r="UIP141" s="18"/>
      <c r="UIQ141" s="18"/>
      <c r="UIR141" s="18"/>
      <c r="UIS141" s="18"/>
      <c r="UIT141" s="18"/>
      <c r="UIU141" s="18"/>
      <c r="UIV141" s="18"/>
      <c r="UIW141" s="18"/>
      <c r="UIX141" s="18"/>
      <c r="UIY141" s="18"/>
      <c r="UIZ141" s="18"/>
      <c r="UJA141" s="18"/>
      <c r="UJB141" s="18"/>
      <c r="UJC141" s="18"/>
      <c r="UJD141" s="18"/>
      <c r="UJE141" s="18"/>
      <c r="UJF141" s="18"/>
      <c r="UJG141" s="18"/>
      <c r="UJH141" s="18"/>
      <c r="UJI141" s="18"/>
      <c r="UJJ141" s="18"/>
      <c r="UJK141" s="18"/>
      <c r="UJL141" s="18"/>
      <c r="UJM141" s="18"/>
      <c r="UJN141" s="18"/>
      <c r="UJO141" s="18"/>
      <c r="UJP141" s="18"/>
      <c r="UJQ141" s="18"/>
      <c r="UJR141" s="18"/>
      <c r="UJS141" s="18"/>
      <c r="UJT141" s="18"/>
      <c r="UJU141" s="18"/>
      <c r="UJV141" s="18"/>
      <c r="UJW141" s="18"/>
      <c r="UJX141" s="18"/>
      <c r="UJY141" s="18"/>
      <c r="UJZ141" s="18"/>
      <c r="UKA141" s="18"/>
      <c r="UKB141" s="18"/>
      <c r="UKC141" s="18"/>
      <c r="UKD141" s="18"/>
      <c r="UKE141" s="18"/>
      <c r="UKF141" s="18"/>
      <c r="UKG141" s="18"/>
      <c r="UKH141" s="18"/>
      <c r="UKI141" s="18"/>
      <c r="UKJ141" s="18"/>
      <c r="UKK141" s="18"/>
      <c r="UKL141" s="18"/>
      <c r="UKM141" s="18"/>
      <c r="UKN141" s="18"/>
      <c r="UKO141" s="18"/>
      <c r="UKP141" s="18"/>
      <c r="UKQ141" s="18"/>
      <c r="UKR141" s="18"/>
      <c r="UKS141" s="18"/>
      <c r="UKT141" s="18"/>
      <c r="UKU141" s="18"/>
      <c r="UKV141" s="18"/>
      <c r="UKW141" s="18"/>
      <c r="UKX141" s="18"/>
      <c r="UKY141" s="18"/>
      <c r="UKZ141" s="18"/>
      <c r="ULA141" s="18"/>
      <c r="ULB141" s="18"/>
      <c r="ULC141" s="18"/>
      <c r="ULD141" s="18"/>
      <c r="ULE141" s="18"/>
      <c r="ULF141" s="18"/>
      <c r="ULG141" s="18"/>
      <c r="ULH141" s="18"/>
      <c r="ULI141" s="18"/>
      <c r="ULJ141" s="18"/>
      <c r="ULK141" s="18"/>
      <c r="ULL141" s="18"/>
      <c r="ULM141" s="18"/>
      <c r="ULN141" s="18"/>
      <c r="ULO141" s="18"/>
      <c r="ULP141" s="18"/>
      <c r="ULQ141" s="18"/>
      <c r="ULR141" s="18"/>
      <c r="ULS141" s="18"/>
      <c r="ULT141" s="18"/>
      <c r="ULU141" s="18"/>
      <c r="ULV141" s="18"/>
      <c r="ULW141" s="18"/>
      <c r="ULX141" s="18"/>
      <c r="ULY141" s="18"/>
      <c r="ULZ141" s="18"/>
      <c r="UMA141" s="18"/>
      <c r="UMB141" s="18"/>
      <c r="UMC141" s="18"/>
      <c r="UMD141" s="18"/>
      <c r="UME141" s="18"/>
      <c r="UMF141" s="18"/>
      <c r="UMG141" s="18"/>
      <c r="UMH141" s="18"/>
      <c r="UMI141" s="18"/>
      <c r="UMJ141" s="18"/>
      <c r="UMK141" s="18"/>
      <c r="UML141" s="18"/>
      <c r="UMM141" s="18"/>
      <c r="UMN141" s="18"/>
      <c r="UMO141" s="18"/>
      <c r="UMP141" s="18"/>
      <c r="UMQ141" s="18"/>
      <c r="UMR141" s="18"/>
      <c r="UMS141" s="18"/>
      <c r="UMT141" s="18"/>
      <c r="UMU141" s="18"/>
      <c r="UMV141" s="18"/>
      <c r="UMW141" s="18"/>
      <c r="UMX141" s="18"/>
      <c r="UMY141" s="18"/>
      <c r="UMZ141" s="18"/>
      <c r="UNA141" s="18"/>
      <c r="UNB141" s="18"/>
      <c r="UNC141" s="18"/>
      <c r="UND141" s="18"/>
      <c r="UNE141" s="18"/>
      <c r="UNF141" s="18"/>
      <c r="UNG141" s="18"/>
      <c r="UNH141" s="18"/>
      <c r="UNI141" s="18"/>
      <c r="UNJ141" s="18"/>
      <c r="UNK141" s="18"/>
      <c r="UNL141" s="18"/>
      <c r="UNM141" s="18"/>
      <c r="UNN141" s="18"/>
      <c r="UNO141" s="18"/>
      <c r="UNP141" s="18"/>
      <c r="UNQ141" s="18"/>
      <c r="UNR141" s="18"/>
      <c r="UNS141" s="18"/>
      <c r="UNT141" s="18"/>
      <c r="UNU141" s="18"/>
      <c r="UNV141" s="18"/>
      <c r="UNW141" s="18"/>
      <c r="UNX141" s="18"/>
      <c r="UNY141" s="18"/>
      <c r="UNZ141" s="18"/>
      <c r="UOA141" s="18"/>
      <c r="UOB141" s="18"/>
      <c r="UOC141" s="18"/>
      <c r="UOD141" s="18"/>
      <c r="UOE141" s="18"/>
      <c r="UOF141" s="18"/>
      <c r="UOG141" s="18"/>
      <c r="UOH141" s="18"/>
      <c r="UOI141" s="18"/>
      <c r="UOJ141" s="18"/>
      <c r="UOK141" s="18"/>
      <c r="UOL141" s="18"/>
      <c r="UOM141" s="18"/>
      <c r="UON141" s="18"/>
      <c r="UOO141" s="18"/>
      <c r="UOP141" s="18"/>
      <c r="UOQ141" s="18"/>
      <c r="UOR141" s="18"/>
      <c r="UOS141" s="18"/>
      <c r="UOT141" s="18"/>
      <c r="UOU141" s="18"/>
      <c r="UOV141" s="18"/>
      <c r="UOW141" s="18"/>
      <c r="UOX141" s="18"/>
      <c r="UOY141" s="18"/>
      <c r="UOZ141" s="18"/>
      <c r="UPA141" s="18"/>
      <c r="UPB141" s="18"/>
      <c r="UPC141" s="18"/>
      <c r="UPD141" s="18"/>
      <c r="UPE141" s="18"/>
      <c r="UPF141" s="18"/>
      <c r="UPG141" s="18"/>
      <c r="UPH141" s="18"/>
      <c r="UPI141" s="18"/>
      <c r="UPJ141" s="18"/>
      <c r="UPK141" s="18"/>
      <c r="UPL141" s="18"/>
      <c r="UPM141" s="18"/>
      <c r="UPN141" s="18"/>
      <c r="UPO141" s="18"/>
      <c r="UPP141" s="18"/>
      <c r="UPQ141" s="18"/>
      <c r="UPR141" s="18"/>
      <c r="UPS141" s="18"/>
      <c r="UPT141" s="18"/>
      <c r="UPU141" s="18"/>
      <c r="UPV141" s="18"/>
      <c r="UPW141" s="18"/>
      <c r="UPX141" s="18"/>
      <c r="UPY141" s="18"/>
      <c r="UPZ141" s="18"/>
      <c r="UQA141" s="18"/>
      <c r="UQB141" s="18"/>
      <c r="UQC141" s="18"/>
      <c r="UQD141" s="18"/>
      <c r="UQE141" s="18"/>
      <c r="UQF141" s="18"/>
      <c r="UQG141" s="18"/>
      <c r="UQH141" s="18"/>
      <c r="UQI141" s="18"/>
      <c r="UQJ141" s="18"/>
      <c r="UQK141" s="18"/>
      <c r="UQL141" s="18"/>
      <c r="UQM141" s="18"/>
      <c r="UQN141" s="18"/>
      <c r="UQO141" s="18"/>
      <c r="UQP141" s="18"/>
      <c r="UQQ141" s="18"/>
      <c r="UQR141" s="18"/>
      <c r="UQS141" s="18"/>
      <c r="UQT141" s="18"/>
      <c r="UQU141" s="18"/>
      <c r="UQV141" s="18"/>
      <c r="UQW141" s="18"/>
      <c r="UQX141" s="18"/>
      <c r="UQY141" s="18"/>
      <c r="UQZ141" s="18"/>
      <c r="URA141" s="18"/>
      <c r="URB141" s="18"/>
      <c r="URC141" s="18"/>
      <c r="URD141" s="18"/>
      <c r="URE141" s="18"/>
      <c r="URF141" s="18"/>
      <c r="URG141" s="18"/>
      <c r="URH141" s="18"/>
      <c r="URI141" s="18"/>
      <c r="URJ141" s="18"/>
      <c r="URK141" s="18"/>
      <c r="URL141" s="18"/>
      <c r="URM141" s="18"/>
      <c r="URN141" s="18"/>
      <c r="URO141" s="18"/>
      <c r="URP141" s="18"/>
      <c r="URQ141" s="18"/>
      <c r="URR141" s="18"/>
      <c r="URS141" s="18"/>
      <c r="URT141" s="18"/>
      <c r="URU141" s="18"/>
      <c r="URV141" s="18"/>
      <c r="URW141" s="18"/>
      <c r="URX141" s="18"/>
      <c r="URY141" s="18"/>
      <c r="URZ141" s="18"/>
      <c r="USA141" s="18"/>
      <c r="USB141" s="18"/>
      <c r="USC141" s="18"/>
      <c r="USD141" s="18"/>
      <c r="USE141" s="18"/>
      <c r="USF141" s="18"/>
      <c r="USG141" s="18"/>
      <c r="USH141" s="18"/>
      <c r="USI141" s="18"/>
      <c r="USJ141" s="18"/>
      <c r="USK141" s="18"/>
      <c r="USL141" s="18"/>
      <c r="USM141" s="18"/>
      <c r="USN141" s="18"/>
      <c r="USO141" s="18"/>
      <c r="USP141" s="18"/>
      <c r="USQ141" s="18"/>
      <c r="USR141" s="18"/>
      <c r="USS141" s="18"/>
      <c r="UST141" s="18"/>
      <c r="USU141" s="18"/>
      <c r="USV141" s="18"/>
      <c r="USW141" s="18"/>
      <c r="USX141" s="18"/>
      <c r="USY141" s="18"/>
      <c r="USZ141" s="18"/>
      <c r="UTA141" s="18"/>
      <c r="UTB141" s="18"/>
      <c r="UTC141" s="18"/>
      <c r="UTD141" s="18"/>
      <c r="UTE141" s="18"/>
      <c r="UTF141" s="18"/>
      <c r="UTG141" s="18"/>
      <c r="UTH141" s="18"/>
      <c r="UTI141" s="18"/>
      <c r="UTJ141" s="18"/>
      <c r="UTK141" s="18"/>
      <c r="UTL141" s="18"/>
      <c r="UTM141" s="18"/>
      <c r="UTN141" s="18"/>
      <c r="UTO141" s="18"/>
      <c r="UTP141" s="18"/>
      <c r="UTQ141" s="18"/>
      <c r="UTR141" s="18"/>
      <c r="UTS141" s="18"/>
      <c r="UTT141" s="18"/>
      <c r="UTU141" s="18"/>
      <c r="UTV141" s="18"/>
      <c r="UTW141" s="18"/>
      <c r="UTX141" s="18"/>
      <c r="UTY141" s="18"/>
      <c r="UTZ141" s="18"/>
      <c r="UUA141" s="18"/>
      <c r="UUB141" s="18"/>
      <c r="UUC141" s="18"/>
      <c r="UUD141" s="18"/>
      <c r="UUE141" s="18"/>
      <c r="UUF141" s="18"/>
      <c r="UUG141" s="18"/>
      <c r="UUH141" s="18"/>
      <c r="UUI141" s="18"/>
      <c r="UUJ141" s="18"/>
      <c r="UUK141" s="18"/>
      <c r="UUL141" s="18"/>
      <c r="UUM141" s="18"/>
      <c r="UUN141" s="18"/>
      <c r="UUO141" s="18"/>
      <c r="UUP141" s="18"/>
      <c r="UUQ141" s="18"/>
      <c r="UUR141" s="18"/>
      <c r="UUS141" s="18"/>
      <c r="UUT141" s="18"/>
      <c r="UUU141" s="18"/>
      <c r="UUV141" s="18"/>
      <c r="UUW141" s="18"/>
      <c r="UUX141" s="18"/>
      <c r="UUY141" s="18"/>
      <c r="UUZ141" s="18"/>
      <c r="UVA141" s="18"/>
      <c r="UVB141" s="18"/>
      <c r="UVC141" s="18"/>
      <c r="UVD141" s="18"/>
      <c r="UVE141" s="18"/>
      <c r="UVF141" s="18"/>
      <c r="UVG141" s="18"/>
      <c r="UVH141" s="18"/>
      <c r="UVI141" s="18"/>
      <c r="UVJ141" s="18"/>
      <c r="UVK141" s="18"/>
      <c r="UVL141" s="18"/>
      <c r="UVM141" s="18"/>
      <c r="UVN141" s="18"/>
      <c r="UVO141" s="18"/>
      <c r="UVP141" s="18"/>
      <c r="UVQ141" s="18"/>
      <c r="UVR141" s="18"/>
      <c r="UVS141" s="18"/>
      <c r="UVT141" s="18"/>
      <c r="UVU141" s="18"/>
      <c r="UVV141" s="18"/>
      <c r="UVW141" s="18"/>
      <c r="UVX141" s="18"/>
      <c r="UVY141" s="18"/>
      <c r="UVZ141" s="18"/>
      <c r="UWA141" s="18"/>
      <c r="UWB141" s="18"/>
      <c r="UWC141" s="18"/>
      <c r="UWD141" s="18"/>
      <c r="UWE141" s="18"/>
      <c r="UWF141" s="18"/>
      <c r="UWG141" s="18"/>
      <c r="UWH141" s="18"/>
      <c r="UWI141" s="18"/>
      <c r="UWJ141" s="18"/>
      <c r="UWK141" s="18"/>
      <c r="UWL141" s="18"/>
      <c r="UWM141" s="18"/>
      <c r="UWN141" s="18"/>
      <c r="UWO141" s="18"/>
      <c r="UWP141" s="18"/>
      <c r="UWQ141" s="18"/>
      <c r="UWR141" s="18"/>
      <c r="UWS141" s="18"/>
      <c r="UWT141" s="18"/>
      <c r="UWU141" s="18"/>
      <c r="UWV141" s="18"/>
      <c r="UWW141" s="18"/>
      <c r="UWX141" s="18"/>
      <c r="UWY141" s="18"/>
      <c r="UWZ141" s="18"/>
      <c r="UXA141" s="18"/>
      <c r="UXB141" s="18"/>
      <c r="UXC141" s="18"/>
      <c r="UXD141" s="18"/>
      <c r="UXE141" s="18"/>
      <c r="UXF141" s="18"/>
      <c r="UXG141" s="18"/>
      <c r="UXH141" s="18"/>
      <c r="UXI141" s="18"/>
      <c r="UXJ141" s="18"/>
      <c r="UXK141" s="18"/>
      <c r="UXL141" s="18"/>
      <c r="UXM141" s="18"/>
      <c r="UXN141" s="18"/>
      <c r="UXO141" s="18"/>
      <c r="UXP141" s="18"/>
      <c r="UXQ141" s="18"/>
      <c r="UXR141" s="18"/>
      <c r="UXS141" s="18"/>
      <c r="UXT141" s="18"/>
      <c r="UXU141" s="18"/>
      <c r="UXV141" s="18"/>
      <c r="UXW141" s="18"/>
      <c r="UXX141" s="18"/>
      <c r="UXY141" s="18"/>
      <c r="UXZ141" s="18"/>
      <c r="UYA141" s="18"/>
      <c r="UYB141" s="18"/>
      <c r="UYC141" s="18"/>
      <c r="UYD141" s="18"/>
      <c r="UYE141" s="18"/>
      <c r="UYF141" s="18"/>
      <c r="UYG141" s="18"/>
      <c r="UYH141" s="18"/>
      <c r="UYI141" s="18"/>
      <c r="UYJ141" s="18"/>
      <c r="UYK141" s="18"/>
      <c r="UYL141" s="18"/>
      <c r="UYM141" s="18"/>
      <c r="UYN141" s="18"/>
      <c r="UYO141" s="18"/>
      <c r="UYP141" s="18"/>
      <c r="UYQ141" s="18"/>
      <c r="UYR141" s="18"/>
      <c r="UYS141" s="18"/>
      <c r="UYT141" s="18"/>
      <c r="UYU141" s="18"/>
      <c r="UYV141" s="18"/>
      <c r="UYW141" s="18"/>
      <c r="UYX141" s="18"/>
      <c r="UYY141" s="18"/>
      <c r="UYZ141" s="18"/>
      <c r="UZA141" s="18"/>
      <c r="UZB141" s="18"/>
      <c r="UZC141" s="18"/>
      <c r="UZD141" s="18"/>
      <c r="UZE141" s="18"/>
      <c r="UZF141" s="18"/>
      <c r="UZG141" s="18"/>
      <c r="UZH141" s="18"/>
      <c r="UZI141" s="18"/>
      <c r="UZJ141" s="18"/>
      <c r="UZK141" s="18"/>
      <c r="UZL141" s="18"/>
      <c r="UZM141" s="18"/>
      <c r="UZN141" s="18"/>
      <c r="UZO141" s="18"/>
      <c r="UZP141" s="18"/>
      <c r="UZQ141" s="18"/>
      <c r="UZR141" s="18"/>
      <c r="UZS141" s="18"/>
      <c r="UZT141" s="18"/>
      <c r="UZU141" s="18"/>
      <c r="UZV141" s="18"/>
      <c r="UZW141" s="18"/>
      <c r="UZX141" s="18"/>
      <c r="UZY141" s="18"/>
      <c r="UZZ141" s="18"/>
      <c r="VAA141" s="18"/>
      <c r="VAB141" s="18"/>
      <c r="VAC141" s="18"/>
      <c r="VAD141" s="18"/>
      <c r="VAE141" s="18"/>
      <c r="VAF141" s="18"/>
      <c r="VAG141" s="18"/>
      <c r="VAH141" s="18"/>
      <c r="VAI141" s="18"/>
      <c r="VAJ141" s="18"/>
      <c r="VAK141" s="18"/>
      <c r="VAL141" s="18"/>
      <c r="VAM141" s="18"/>
      <c r="VAN141" s="18"/>
      <c r="VAO141" s="18"/>
      <c r="VAP141" s="18"/>
      <c r="VAQ141" s="18"/>
      <c r="VAR141" s="18"/>
      <c r="VAS141" s="18"/>
      <c r="VAT141" s="18"/>
      <c r="VAU141" s="18"/>
      <c r="VAV141" s="18"/>
      <c r="VAW141" s="18"/>
      <c r="VAX141" s="18"/>
      <c r="VAY141" s="18"/>
      <c r="VAZ141" s="18"/>
      <c r="VBA141" s="18"/>
      <c r="VBB141" s="18"/>
      <c r="VBC141" s="18"/>
      <c r="VBD141" s="18"/>
      <c r="VBE141" s="18"/>
      <c r="VBF141" s="18"/>
      <c r="VBG141" s="18"/>
      <c r="VBH141" s="18"/>
      <c r="VBI141" s="18"/>
      <c r="VBJ141" s="18"/>
      <c r="VBK141" s="18"/>
      <c r="VBL141" s="18"/>
      <c r="VBM141" s="18"/>
      <c r="VBN141" s="18"/>
      <c r="VBO141" s="18"/>
      <c r="VBP141" s="18"/>
      <c r="VBQ141" s="18"/>
      <c r="VBR141" s="18"/>
      <c r="VBS141" s="18"/>
      <c r="VBT141" s="18"/>
      <c r="VBU141" s="18"/>
      <c r="VBV141" s="18"/>
      <c r="VBW141" s="18"/>
      <c r="VBX141" s="18"/>
      <c r="VBY141" s="18"/>
      <c r="VBZ141" s="18"/>
      <c r="VCA141" s="18"/>
      <c r="VCB141" s="18"/>
      <c r="VCC141" s="18"/>
      <c r="VCD141" s="18"/>
      <c r="VCE141" s="18"/>
      <c r="VCF141" s="18"/>
      <c r="VCG141" s="18"/>
      <c r="VCH141" s="18"/>
      <c r="VCI141" s="18"/>
      <c r="VCJ141" s="18"/>
      <c r="VCK141" s="18"/>
      <c r="VCL141" s="18"/>
      <c r="VCM141" s="18"/>
      <c r="VCN141" s="18"/>
      <c r="VCO141" s="18"/>
      <c r="VCP141" s="18"/>
      <c r="VCQ141" s="18"/>
      <c r="VCR141" s="18"/>
      <c r="VCS141" s="18"/>
      <c r="VCT141" s="18"/>
      <c r="VCU141" s="18"/>
      <c r="VCV141" s="18"/>
      <c r="VCW141" s="18"/>
      <c r="VCX141" s="18"/>
      <c r="VCY141" s="18"/>
      <c r="VCZ141" s="18"/>
      <c r="VDA141" s="18"/>
      <c r="VDB141" s="18"/>
      <c r="VDC141" s="18"/>
      <c r="VDD141" s="18"/>
      <c r="VDE141" s="18"/>
      <c r="VDF141" s="18"/>
      <c r="VDG141" s="18"/>
      <c r="VDH141" s="18"/>
      <c r="VDI141" s="18"/>
      <c r="VDJ141" s="18"/>
      <c r="VDK141" s="18"/>
      <c r="VDL141" s="18"/>
      <c r="VDM141" s="18"/>
      <c r="VDN141" s="18"/>
      <c r="VDO141" s="18"/>
      <c r="VDP141" s="18"/>
      <c r="VDQ141" s="18"/>
      <c r="VDR141" s="18"/>
      <c r="VDS141" s="18"/>
      <c r="VDT141" s="18"/>
      <c r="VDU141" s="18"/>
      <c r="VDV141" s="18"/>
      <c r="VDW141" s="18"/>
      <c r="VDX141" s="18"/>
      <c r="VDY141" s="18"/>
      <c r="VDZ141" s="18"/>
      <c r="VEA141" s="18"/>
      <c r="VEB141" s="18"/>
      <c r="VEC141" s="18"/>
      <c r="VED141" s="18"/>
      <c r="VEE141" s="18"/>
      <c r="VEF141" s="18"/>
      <c r="VEG141" s="18"/>
      <c r="VEH141" s="18"/>
      <c r="VEI141" s="18"/>
      <c r="VEJ141" s="18"/>
      <c r="VEK141" s="18"/>
      <c r="VEL141" s="18"/>
      <c r="VEM141" s="18"/>
      <c r="VEN141" s="18"/>
      <c r="VEO141" s="18"/>
      <c r="VEP141" s="18"/>
      <c r="VEQ141" s="18"/>
      <c r="VER141" s="18"/>
      <c r="VES141" s="18"/>
      <c r="VET141" s="18"/>
      <c r="VEU141" s="18"/>
      <c r="VEV141" s="18"/>
      <c r="VEW141" s="18"/>
      <c r="VEX141" s="18"/>
      <c r="VEY141" s="18"/>
      <c r="VEZ141" s="18"/>
      <c r="VFA141" s="18"/>
      <c r="VFB141" s="18"/>
      <c r="VFC141" s="18"/>
      <c r="VFD141" s="18"/>
      <c r="VFE141" s="18"/>
      <c r="VFF141" s="18"/>
      <c r="VFG141" s="18"/>
      <c r="VFH141" s="18"/>
      <c r="VFI141" s="18"/>
      <c r="VFJ141" s="18"/>
      <c r="VFK141" s="18"/>
      <c r="VFL141" s="18"/>
      <c r="VFM141" s="18"/>
      <c r="VFN141" s="18"/>
      <c r="VFO141" s="18"/>
      <c r="VFP141" s="18"/>
      <c r="VFQ141" s="18"/>
      <c r="VFR141" s="18"/>
      <c r="VFS141" s="18"/>
      <c r="VFT141" s="18"/>
      <c r="VFU141" s="18"/>
      <c r="VFV141" s="18"/>
      <c r="VFW141" s="18"/>
      <c r="VFX141" s="18"/>
      <c r="VFY141" s="18"/>
      <c r="VFZ141" s="18"/>
      <c r="VGA141" s="18"/>
      <c r="VGB141" s="18"/>
      <c r="VGC141" s="18"/>
      <c r="VGD141" s="18"/>
      <c r="VGE141" s="18"/>
      <c r="VGF141" s="18"/>
      <c r="VGG141" s="18"/>
      <c r="VGH141" s="18"/>
      <c r="VGI141" s="18"/>
      <c r="VGJ141" s="18"/>
      <c r="VGK141" s="18"/>
      <c r="VGL141" s="18"/>
      <c r="VGM141" s="18"/>
      <c r="VGN141" s="18"/>
      <c r="VGO141" s="18"/>
      <c r="VGP141" s="18"/>
      <c r="VGQ141" s="18"/>
      <c r="VGR141" s="18"/>
      <c r="VGS141" s="18"/>
      <c r="VGT141" s="18"/>
      <c r="VGU141" s="18"/>
      <c r="VGV141" s="18"/>
      <c r="VGW141" s="18"/>
      <c r="VGX141" s="18"/>
      <c r="VGY141" s="18"/>
      <c r="VGZ141" s="18"/>
      <c r="VHA141" s="18"/>
      <c r="VHB141" s="18"/>
      <c r="VHC141" s="18"/>
      <c r="VHD141" s="18"/>
      <c r="VHE141" s="18"/>
      <c r="VHF141" s="18"/>
      <c r="VHG141" s="18"/>
      <c r="VHH141" s="18"/>
      <c r="VHI141" s="18"/>
      <c r="VHJ141" s="18"/>
      <c r="VHK141" s="18"/>
      <c r="VHL141" s="18"/>
      <c r="VHM141" s="18"/>
      <c r="VHN141" s="18"/>
      <c r="VHO141" s="18"/>
      <c r="VHP141" s="18"/>
      <c r="VHQ141" s="18"/>
      <c r="VHR141" s="18"/>
      <c r="VHS141" s="18"/>
      <c r="VHT141" s="18"/>
      <c r="VHU141" s="18"/>
      <c r="VHV141" s="18"/>
      <c r="VHW141" s="18"/>
      <c r="VHX141" s="18"/>
      <c r="VHY141" s="18"/>
      <c r="VHZ141" s="18"/>
      <c r="VIA141" s="18"/>
      <c r="VIB141" s="18"/>
      <c r="VIC141" s="18"/>
      <c r="VID141" s="18"/>
      <c r="VIE141" s="18"/>
      <c r="VIF141" s="18"/>
      <c r="VIG141" s="18"/>
      <c r="VIH141" s="18"/>
      <c r="VII141" s="18"/>
      <c r="VIJ141" s="18"/>
      <c r="VIK141" s="18"/>
      <c r="VIL141" s="18"/>
      <c r="VIM141" s="18"/>
      <c r="VIN141" s="18"/>
      <c r="VIO141" s="18"/>
      <c r="VIP141" s="18"/>
      <c r="VIQ141" s="18"/>
      <c r="VIR141" s="18"/>
      <c r="VIS141" s="18"/>
      <c r="VIT141" s="18"/>
      <c r="VIU141" s="18"/>
      <c r="VIV141" s="18"/>
      <c r="VIW141" s="18"/>
      <c r="VIX141" s="18"/>
      <c r="VIY141" s="18"/>
      <c r="VIZ141" s="18"/>
      <c r="VJA141" s="18"/>
      <c r="VJB141" s="18"/>
      <c r="VJC141" s="18"/>
      <c r="VJD141" s="18"/>
      <c r="VJE141" s="18"/>
      <c r="VJF141" s="18"/>
      <c r="VJG141" s="18"/>
      <c r="VJH141" s="18"/>
      <c r="VJI141" s="18"/>
      <c r="VJJ141" s="18"/>
      <c r="VJK141" s="18"/>
      <c r="VJL141" s="18"/>
      <c r="VJM141" s="18"/>
      <c r="VJN141" s="18"/>
      <c r="VJO141" s="18"/>
      <c r="VJP141" s="18"/>
      <c r="VJQ141" s="18"/>
      <c r="VJR141" s="18"/>
      <c r="VJS141" s="18"/>
      <c r="VJT141" s="18"/>
      <c r="VJU141" s="18"/>
      <c r="VJV141" s="18"/>
      <c r="VJW141" s="18"/>
      <c r="VJX141" s="18"/>
      <c r="VJY141" s="18"/>
      <c r="VJZ141" s="18"/>
      <c r="VKA141" s="18"/>
      <c r="VKB141" s="18"/>
      <c r="VKC141" s="18"/>
      <c r="VKD141" s="18"/>
      <c r="VKE141" s="18"/>
      <c r="VKF141" s="18"/>
      <c r="VKG141" s="18"/>
      <c r="VKH141" s="18"/>
      <c r="VKI141" s="18"/>
      <c r="VKJ141" s="18"/>
      <c r="VKK141" s="18"/>
      <c r="VKL141" s="18"/>
      <c r="VKM141" s="18"/>
      <c r="VKN141" s="18"/>
      <c r="VKO141" s="18"/>
      <c r="VKP141" s="18"/>
      <c r="VKQ141" s="18"/>
      <c r="VKR141" s="18"/>
      <c r="VKS141" s="18"/>
      <c r="VKT141" s="18"/>
      <c r="VKU141" s="18"/>
      <c r="VKV141" s="18"/>
      <c r="VKW141" s="18"/>
      <c r="VKX141" s="18"/>
      <c r="VKY141" s="18"/>
      <c r="VKZ141" s="18"/>
      <c r="VLA141" s="18"/>
      <c r="VLB141" s="18"/>
      <c r="VLC141" s="18"/>
      <c r="VLD141" s="18"/>
      <c r="VLE141" s="18"/>
      <c r="VLF141" s="18"/>
      <c r="VLG141" s="18"/>
      <c r="VLH141" s="18"/>
      <c r="VLI141" s="18"/>
      <c r="VLJ141" s="18"/>
      <c r="VLK141" s="18"/>
      <c r="VLL141" s="18"/>
      <c r="VLM141" s="18"/>
      <c r="VLN141" s="18"/>
      <c r="VLO141" s="18"/>
      <c r="VLP141" s="18"/>
      <c r="VLQ141" s="18"/>
      <c r="VLR141" s="18"/>
      <c r="VLS141" s="18"/>
      <c r="VLT141" s="18"/>
      <c r="VLU141" s="18"/>
      <c r="VLV141" s="18"/>
      <c r="VLW141" s="18"/>
      <c r="VLX141" s="18"/>
      <c r="VLY141" s="18"/>
      <c r="VLZ141" s="18"/>
      <c r="VMA141" s="18"/>
      <c r="VMB141" s="18"/>
      <c r="VMC141" s="18"/>
      <c r="VMD141" s="18"/>
      <c r="VME141" s="18"/>
      <c r="VMF141" s="18"/>
      <c r="VMG141" s="18"/>
      <c r="VMH141" s="18"/>
      <c r="VMI141" s="18"/>
      <c r="VMJ141" s="18"/>
      <c r="VMK141" s="18"/>
      <c r="VML141" s="18"/>
      <c r="VMM141" s="18"/>
      <c r="VMN141" s="18"/>
      <c r="VMO141" s="18"/>
      <c r="VMP141" s="18"/>
      <c r="VMQ141" s="18"/>
      <c r="VMR141" s="18"/>
      <c r="VMS141" s="18"/>
      <c r="VMT141" s="18"/>
      <c r="VMU141" s="18"/>
      <c r="VMV141" s="18"/>
      <c r="VMW141" s="18"/>
      <c r="VMX141" s="18"/>
      <c r="VMY141" s="18"/>
      <c r="VMZ141" s="18"/>
      <c r="VNA141" s="18"/>
      <c r="VNB141" s="18"/>
      <c r="VNC141" s="18"/>
      <c r="VND141" s="18"/>
      <c r="VNE141" s="18"/>
      <c r="VNF141" s="18"/>
      <c r="VNG141" s="18"/>
      <c r="VNH141" s="18"/>
      <c r="VNI141" s="18"/>
      <c r="VNJ141" s="18"/>
      <c r="VNK141" s="18"/>
      <c r="VNL141" s="18"/>
      <c r="VNM141" s="18"/>
      <c r="VNN141" s="18"/>
      <c r="VNO141" s="18"/>
      <c r="VNP141" s="18"/>
      <c r="VNQ141" s="18"/>
      <c r="VNR141" s="18"/>
      <c r="VNS141" s="18"/>
      <c r="VNT141" s="18"/>
      <c r="VNU141" s="18"/>
      <c r="VNV141" s="18"/>
      <c r="VNW141" s="18"/>
      <c r="VNX141" s="18"/>
      <c r="VNY141" s="18"/>
      <c r="VNZ141" s="18"/>
      <c r="VOA141" s="18"/>
      <c r="VOB141" s="18"/>
      <c r="VOC141" s="18"/>
      <c r="VOD141" s="18"/>
      <c r="VOE141" s="18"/>
      <c r="VOF141" s="18"/>
      <c r="VOG141" s="18"/>
      <c r="VOH141" s="18"/>
      <c r="VOI141" s="18"/>
      <c r="VOJ141" s="18"/>
      <c r="VOK141" s="18"/>
      <c r="VOL141" s="18"/>
      <c r="VOM141" s="18"/>
      <c r="VON141" s="18"/>
      <c r="VOO141" s="18"/>
      <c r="VOP141" s="18"/>
      <c r="VOQ141" s="18"/>
      <c r="VOR141" s="18"/>
      <c r="VOS141" s="18"/>
      <c r="VOT141" s="18"/>
      <c r="VOU141" s="18"/>
      <c r="VOV141" s="18"/>
      <c r="VOW141" s="18"/>
      <c r="VOX141" s="18"/>
      <c r="VOY141" s="18"/>
      <c r="VOZ141" s="18"/>
      <c r="VPA141" s="18"/>
      <c r="VPB141" s="18"/>
      <c r="VPC141" s="18"/>
      <c r="VPD141" s="18"/>
      <c r="VPE141" s="18"/>
      <c r="VPF141" s="18"/>
      <c r="VPG141" s="18"/>
      <c r="VPH141" s="18"/>
      <c r="VPI141" s="18"/>
      <c r="VPJ141" s="18"/>
      <c r="VPK141" s="18"/>
      <c r="VPL141" s="18"/>
      <c r="VPM141" s="18"/>
      <c r="VPN141" s="18"/>
      <c r="VPO141" s="18"/>
      <c r="VPP141" s="18"/>
      <c r="VPQ141" s="18"/>
      <c r="VPR141" s="18"/>
      <c r="VPS141" s="18"/>
      <c r="VPT141" s="18"/>
      <c r="VPU141" s="18"/>
      <c r="VPV141" s="18"/>
      <c r="VPW141" s="18"/>
      <c r="VPX141" s="18"/>
      <c r="VPY141" s="18"/>
      <c r="VPZ141" s="18"/>
      <c r="VQA141" s="18"/>
      <c r="VQB141" s="18"/>
      <c r="VQC141" s="18"/>
      <c r="VQD141" s="18"/>
      <c r="VQE141" s="18"/>
      <c r="VQF141" s="18"/>
      <c r="VQG141" s="18"/>
      <c r="VQH141" s="18"/>
      <c r="VQI141" s="18"/>
      <c r="VQJ141" s="18"/>
      <c r="VQK141" s="18"/>
      <c r="VQL141" s="18"/>
      <c r="VQM141" s="18"/>
      <c r="VQN141" s="18"/>
      <c r="VQO141" s="18"/>
      <c r="VQP141" s="18"/>
      <c r="VQQ141" s="18"/>
      <c r="VQR141" s="18"/>
      <c r="VQS141" s="18"/>
      <c r="VQT141" s="18"/>
      <c r="VQU141" s="18"/>
      <c r="VQV141" s="18"/>
      <c r="VQW141" s="18"/>
      <c r="VQX141" s="18"/>
      <c r="VQY141" s="18"/>
      <c r="VQZ141" s="18"/>
      <c r="VRA141" s="18"/>
      <c r="VRB141" s="18"/>
      <c r="VRC141" s="18"/>
      <c r="VRD141" s="18"/>
      <c r="VRE141" s="18"/>
      <c r="VRF141" s="18"/>
      <c r="VRG141" s="18"/>
      <c r="VRH141" s="18"/>
      <c r="VRI141" s="18"/>
      <c r="VRJ141" s="18"/>
      <c r="VRK141" s="18"/>
      <c r="VRL141" s="18"/>
      <c r="VRM141" s="18"/>
      <c r="VRN141" s="18"/>
      <c r="VRO141" s="18"/>
      <c r="VRP141" s="18"/>
      <c r="VRQ141" s="18"/>
      <c r="VRR141" s="18"/>
      <c r="VRS141" s="18"/>
      <c r="VRT141" s="18"/>
      <c r="VRU141" s="18"/>
      <c r="VRV141" s="18"/>
      <c r="VRW141" s="18"/>
      <c r="VRX141" s="18"/>
      <c r="VRY141" s="18"/>
      <c r="VRZ141" s="18"/>
      <c r="VSA141" s="18"/>
      <c r="VSB141" s="18"/>
      <c r="VSC141" s="18"/>
      <c r="VSD141" s="18"/>
      <c r="VSE141" s="18"/>
      <c r="VSF141" s="18"/>
      <c r="VSG141" s="18"/>
      <c r="VSH141" s="18"/>
      <c r="VSI141" s="18"/>
      <c r="VSJ141" s="18"/>
      <c r="VSK141" s="18"/>
      <c r="VSL141" s="18"/>
      <c r="VSM141" s="18"/>
      <c r="VSN141" s="18"/>
      <c r="VSO141" s="18"/>
      <c r="VSP141" s="18"/>
      <c r="VSQ141" s="18"/>
      <c r="VSR141" s="18"/>
      <c r="VSS141" s="18"/>
      <c r="VST141" s="18"/>
      <c r="VSU141" s="18"/>
      <c r="VSV141" s="18"/>
      <c r="VSW141" s="18"/>
      <c r="VSX141" s="18"/>
      <c r="VSY141" s="18"/>
      <c r="VSZ141" s="18"/>
      <c r="VTA141" s="18"/>
      <c r="VTB141" s="18"/>
      <c r="VTC141" s="18"/>
      <c r="VTD141" s="18"/>
      <c r="VTE141" s="18"/>
      <c r="VTF141" s="18"/>
      <c r="VTG141" s="18"/>
      <c r="VTH141" s="18"/>
      <c r="VTI141" s="18"/>
      <c r="VTJ141" s="18"/>
      <c r="VTK141" s="18"/>
      <c r="VTL141" s="18"/>
      <c r="VTM141" s="18"/>
      <c r="VTN141" s="18"/>
      <c r="VTO141" s="18"/>
      <c r="VTP141" s="18"/>
      <c r="VTQ141" s="18"/>
      <c r="VTR141" s="18"/>
      <c r="VTS141" s="18"/>
      <c r="VTT141" s="18"/>
      <c r="VTU141" s="18"/>
      <c r="VTV141" s="18"/>
      <c r="VTW141" s="18"/>
      <c r="VTX141" s="18"/>
      <c r="VTY141" s="18"/>
      <c r="VTZ141" s="18"/>
      <c r="VUA141" s="18"/>
      <c r="VUB141" s="18"/>
      <c r="VUC141" s="18"/>
      <c r="VUD141" s="18"/>
      <c r="VUE141" s="18"/>
      <c r="VUF141" s="18"/>
      <c r="VUG141" s="18"/>
      <c r="VUH141" s="18"/>
      <c r="VUI141" s="18"/>
      <c r="VUJ141" s="18"/>
      <c r="VUK141" s="18"/>
      <c r="VUL141" s="18"/>
      <c r="VUM141" s="18"/>
      <c r="VUN141" s="18"/>
      <c r="VUO141" s="18"/>
      <c r="VUP141" s="18"/>
      <c r="VUQ141" s="18"/>
      <c r="VUR141" s="18"/>
      <c r="VUS141" s="18"/>
      <c r="VUT141" s="18"/>
      <c r="VUU141" s="18"/>
      <c r="VUV141" s="18"/>
      <c r="VUW141" s="18"/>
      <c r="VUX141" s="18"/>
      <c r="VUY141" s="18"/>
      <c r="VUZ141" s="18"/>
      <c r="VVA141" s="18"/>
      <c r="VVB141" s="18"/>
      <c r="VVC141" s="18"/>
      <c r="VVD141" s="18"/>
      <c r="VVE141" s="18"/>
      <c r="VVF141" s="18"/>
      <c r="VVG141" s="18"/>
      <c r="VVH141" s="18"/>
      <c r="VVI141" s="18"/>
      <c r="VVJ141" s="18"/>
      <c r="VVK141" s="18"/>
      <c r="VVL141" s="18"/>
      <c r="VVM141" s="18"/>
      <c r="VVN141" s="18"/>
      <c r="VVO141" s="18"/>
      <c r="VVP141" s="18"/>
      <c r="VVQ141" s="18"/>
      <c r="VVR141" s="18"/>
      <c r="VVS141" s="18"/>
      <c r="VVT141" s="18"/>
      <c r="VVU141" s="18"/>
      <c r="VVV141" s="18"/>
      <c r="VVW141" s="18"/>
      <c r="VVX141" s="18"/>
      <c r="VVY141" s="18"/>
      <c r="VVZ141" s="18"/>
      <c r="VWA141" s="18"/>
      <c r="VWB141" s="18"/>
      <c r="VWC141" s="18"/>
      <c r="VWD141" s="18"/>
      <c r="VWE141" s="18"/>
      <c r="VWF141" s="18"/>
      <c r="VWG141" s="18"/>
      <c r="VWH141" s="18"/>
      <c r="VWI141" s="18"/>
      <c r="VWJ141" s="18"/>
      <c r="VWK141" s="18"/>
      <c r="VWL141" s="18"/>
      <c r="VWM141" s="18"/>
      <c r="VWN141" s="18"/>
      <c r="VWO141" s="18"/>
      <c r="VWP141" s="18"/>
      <c r="VWQ141" s="18"/>
      <c r="VWR141" s="18"/>
      <c r="VWS141" s="18"/>
      <c r="VWT141" s="18"/>
      <c r="VWU141" s="18"/>
      <c r="VWV141" s="18"/>
      <c r="VWW141" s="18"/>
      <c r="VWX141" s="18"/>
      <c r="VWY141" s="18"/>
      <c r="VWZ141" s="18"/>
      <c r="VXA141" s="18"/>
      <c r="VXB141" s="18"/>
      <c r="VXC141" s="18"/>
      <c r="VXD141" s="18"/>
      <c r="VXE141" s="18"/>
      <c r="VXF141" s="18"/>
      <c r="VXG141" s="18"/>
      <c r="VXH141" s="18"/>
      <c r="VXI141" s="18"/>
      <c r="VXJ141" s="18"/>
      <c r="VXK141" s="18"/>
      <c r="VXL141" s="18"/>
      <c r="VXM141" s="18"/>
      <c r="VXN141" s="18"/>
      <c r="VXO141" s="18"/>
      <c r="VXP141" s="18"/>
      <c r="VXQ141" s="18"/>
      <c r="VXR141" s="18"/>
      <c r="VXS141" s="18"/>
      <c r="VXT141" s="18"/>
      <c r="VXU141" s="18"/>
      <c r="VXV141" s="18"/>
      <c r="VXW141" s="18"/>
      <c r="VXX141" s="18"/>
      <c r="VXY141" s="18"/>
      <c r="VXZ141" s="18"/>
      <c r="VYA141" s="18"/>
      <c r="VYB141" s="18"/>
      <c r="VYC141" s="18"/>
      <c r="VYD141" s="18"/>
      <c r="VYE141" s="18"/>
      <c r="VYF141" s="18"/>
      <c r="VYG141" s="18"/>
      <c r="VYH141" s="18"/>
      <c r="VYI141" s="18"/>
      <c r="VYJ141" s="18"/>
      <c r="VYK141" s="18"/>
      <c r="VYL141" s="18"/>
      <c r="VYM141" s="18"/>
      <c r="VYN141" s="18"/>
      <c r="VYO141" s="18"/>
      <c r="VYP141" s="18"/>
      <c r="VYQ141" s="18"/>
      <c r="VYR141" s="18"/>
      <c r="VYS141" s="18"/>
      <c r="VYT141" s="18"/>
      <c r="VYU141" s="18"/>
      <c r="VYV141" s="18"/>
      <c r="VYW141" s="18"/>
      <c r="VYX141" s="18"/>
      <c r="VYY141" s="18"/>
      <c r="VYZ141" s="18"/>
      <c r="VZA141" s="18"/>
      <c r="VZB141" s="18"/>
      <c r="VZC141" s="18"/>
      <c r="VZD141" s="18"/>
      <c r="VZE141" s="18"/>
      <c r="VZF141" s="18"/>
      <c r="VZG141" s="18"/>
      <c r="VZH141" s="18"/>
      <c r="VZI141" s="18"/>
      <c r="VZJ141" s="18"/>
      <c r="VZK141" s="18"/>
      <c r="VZL141" s="18"/>
      <c r="VZM141" s="18"/>
      <c r="VZN141" s="18"/>
      <c r="VZO141" s="18"/>
      <c r="VZP141" s="18"/>
      <c r="VZQ141" s="18"/>
      <c r="VZR141" s="18"/>
      <c r="VZS141" s="18"/>
      <c r="VZT141" s="18"/>
      <c r="VZU141" s="18"/>
      <c r="VZV141" s="18"/>
      <c r="VZW141" s="18"/>
      <c r="VZX141" s="18"/>
      <c r="VZY141" s="18"/>
      <c r="VZZ141" s="18"/>
      <c r="WAA141" s="18"/>
      <c r="WAB141" s="18"/>
      <c r="WAC141" s="18"/>
      <c r="WAD141" s="18"/>
      <c r="WAE141" s="18"/>
      <c r="WAF141" s="18"/>
      <c r="WAG141" s="18"/>
      <c r="WAH141" s="18"/>
      <c r="WAI141" s="18"/>
      <c r="WAJ141" s="18"/>
      <c r="WAK141" s="18"/>
      <c r="WAL141" s="18"/>
      <c r="WAM141" s="18"/>
      <c r="WAN141" s="18"/>
      <c r="WAO141" s="18"/>
      <c r="WAP141" s="18"/>
      <c r="WAQ141" s="18"/>
      <c r="WAR141" s="18"/>
      <c r="WAS141" s="18"/>
      <c r="WAT141" s="18"/>
      <c r="WAU141" s="18"/>
      <c r="WAV141" s="18"/>
      <c r="WAW141" s="18"/>
      <c r="WAX141" s="18"/>
      <c r="WAY141" s="18"/>
      <c r="WAZ141" s="18"/>
      <c r="WBA141" s="18"/>
      <c r="WBB141" s="18"/>
      <c r="WBC141" s="18"/>
      <c r="WBD141" s="18"/>
      <c r="WBE141" s="18"/>
      <c r="WBF141" s="18"/>
      <c r="WBG141" s="18"/>
      <c r="WBH141" s="18"/>
      <c r="WBI141" s="18"/>
      <c r="WBJ141" s="18"/>
      <c r="WBK141" s="18"/>
      <c r="WBL141" s="18"/>
      <c r="WBM141" s="18"/>
      <c r="WBN141" s="18"/>
      <c r="WBO141" s="18"/>
      <c r="WBP141" s="18"/>
      <c r="WBQ141" s="18"/>
      <c r="WBR141" s="18"/>
      <c r="WBS141" s="18"/>
      <c r="WBT141" s="18"/>
      <c r="WBU141" s="18"/>
      <c r="WBV141" s="18"/>
      <c r="WBW141" s="18"/>
      <c r="WBX141" s="18"/>
      <c r="WBY141" s="18"/>
      <c r="WBZ141" s="18"/>
      <c r="WCA141" s="18"/>
      <c r="WCB141" s="18"/>
      <c r="WCC141" s="18"/>
      <c r="WCD141" s="18"/>
      <c r="WCE141" s="18"/>
      <c r="WCF141" s="18"/>
      <c r="WCG141" s="18"/>
      <c r="WCH141" s="18"/>
      <c r="WCI141" s="18"/>
      <c r="WCJ141" s="18"/>
      <c r="WCK141" s="18"/>
      <c r="WCL141" s="18"/>
      <c r="WCM141" s="18"/>
      <c r="WCN141" s="18"/>
      <c r="WCO141" s="18"/>
      <c r="WCP141" s="18"/>
      <c r="WCQ141" s="18"/>
      <c r="WCR141" s="18"/>
      <c r="WCS141" s="18"/>
      <c r="WCT141" s="18"/>
      <c r="WCU141" s="18"/>
      <c r="WCV141" s="18"/>
      <c r="WCW141" s="18"/>
      <c r="WCX141" s="18"/>
      <c r="WCY141" s="18"/>
      <c r="WCZ141" s="18"/>
      <c r="WDA141" s="18"/>
      <c r="WDB141" s="18"/>
      <c r="WDC141" s="18"/>
      <c r="WDD141" s="18"/>
      <c r="WDE141" s="18"/>
      <c r="WDF141" s="18"/>
      <c r="WDG141" s="18"/>
      <c r="WDH141" s="18"/>
      <c r="WDI141" s="18"/>
      <c r="WDJ141" s="18"/>
      <c r="WDK141" s="18"/>
      <c r="WDL141" s="18"/>
      <c r="WDM141" s="18"/>
      <c r="WDN141" s="18"/>
      <c r="WDO141" s="18"/>
      <c r="WDP141" s="18"/>
      <c r="WDQ141" s="18"/>
      <c r="WDR141" s="18"/>
      <c r="WDS141" s="18"/>
      <c r="WDT141" s="18"/>
      <c r="WDU141" s="18"/>
      <c r="WDV141" s="18"/>
      <c r="WDW141" s="18"/>
      <c r="WDX141" s="18"/>
      <c r="WDY141" s="18"/>
      <c r="WDZ141" s="18"/>
      <c r="WEA141" s="18"/>
      <c r="WEB141" s="18"/>
      <c r="WEC141" s="18"/>
      <c r="WED141" s="18"/>
      <c r="WEE141" s="18"/>
      <c r="WEF141" s="18"/>
      <c r="WEG141" s="18"/>
      <c r="WEH141" s="18"/>
      <c r="WEI141" s="18"/>
      <c r="WEJ141" s="18"/>
      <c r="WEK141" s="18"/>
      <c r="WEL141" s="18"/>
      <c r="WEM141" s="18"/>
      <c r="WEN141" s="18"/>
      <c r="WEO141" s="18"/>
      <c r="WEP141" s="18"/>
      <c r="WEQ141" s="18"/>
      <c r="WER141" s="18"/>
      <c r="WES141" s="18"/>
      <c r="WET141" s="18"/>
      <c r="WEU141" s="18"/>
      <c r="WEV141" s="18"/>
      <c r="WEW141" s="18"/>
      <c r="WEX141" s="18"/>
      <c r="WEY141" s="18"/>
      <c r="WEZ141" s="18"/>
      <c r="WFA141" s="18"/>
      <c r="WFB141" s="18"/>
      <c r="WFC141" s="18"/>
      <c r="WFD141" s="18"/>
      <c r="WFE141" s="18"/>
      <c r="WFF141" s="18"/>
      <c r="WFG141" s="18"/>
      <c r="WFH141" s="18"/>
      <c r="WFI141" s="18"/>
      <c r="WFJ141" s="18"/>
      <c r="WFK141" s="18"/>
      <c r="WFL141" s="18"/>
      <c r="WFM141" s="18"/>
      <c r="WFN141" s="18"/>
      <c r="WFO141" s="18"/>
      <c r="WFP141" s="18"/>
      <c r="WFQ141" s="18"/>
      <c r="WFR141" s="18"/>
      <c r="WFS141" s="18"/>
      <c r="WFT141" s="18"/>
      <c r="WFU141" s="18"/>
      <c r="WFV141" s="18"/>
      <c r="WFW141" s="18"/>
      <c r="WFX141" s="18"/>
      <c r="WFY141" s="18"/>
      <c r="WFZ141" s="18"/>
      <c r="WGA141" s="18"/>
      <c r="WGB141" s="18"/>
      <c r="WGC141" s="18"/>
      <c r="WGD141" s="18"/>
      <c r="WGE141" s="18"/>
      <c r="WGF141" s="18"/>
      <c r="WGG141" s="18"/>
      <c r="WGH141" s="18"/>
      <c r="WGI141" s="18"/>
      <c r="WGJ141" s="18"/>
      <c r="WGK141" s="18"/>
      <c r="WGL141" s="18"/>
      <c r="WGM141" s="18"/>
      <c r="WGN141" s="18"/>
      <c r="WGO141" s="18"/>
      <c r="WGP141" s="18"/>
      <c r="WGQ141" s="18"/>
      <c r="WGR141" s="18"/>
      <c r="WGS141" s="18"/>
      <c r="WGT141" s="18"/>
      <c r="WGU141" s="18"/>
      <c r="WGV141" s="18"/>
      <c r="WGW141" s="18"/>
      <c r="WGX141" s="18"/>
      <c r="WGY141" s="18"/>
      <c r="WGZ141" s="18"/>
      <c r="WHA141" s="18"/>
      <c r="WHB141" s="18"/>
      <c r="WHC141" s="18"/>
      <c r="WHD141" s="18"/>
      <c r="WHE141" s="18"/>
      <c r="WHF141" s="18"/>
      <c r="WHG141" s="18"/>
      <c r="WHH141" s="18"/>
      <c r="WHI141" s="18"/>
      <c r="WHJ141" s="18"/>
      <c r="WHK141" s="18"/>
      <c r="WHL141" s="18"/>
      <c r="WHM141" s="18"/>
      <c r="WHN141" s="18"/>
      <c r="WHO141" s="18"/>
      <c r="WHP141" s="18"/>
      <c r="WHQ141" s="18"/>
      <c r="WHR141" s="18"/>
      <c r="WHS141" s="18"/>
      <c r="WHT141" s="18"/>
      <c r="WHU141" s="18"/>
      <c r="WHV141" s="18"/>
      <c r="WHW141" s="18"/>
      <c r="WHX141" s="18"/>
      <c r="WHY141" s="18"/>
      <c r="WHZ141" s="18"/>
      <c r="WIA141" s="18"/>
      <c r="WIB141" s="18"/>
      <c r="WIC141" s="18"/>
      <c r="WID141" s="18"/>
      <c r="WIE141" s="18"/>
      <c r="WIF141" s="18"/>
      <c r="WIG141" s="18"/>
      <c r="WIH141" s="18"/>
      <c r="WII141" s="18"/>
      <c r="WIJ141" s="18"/>
      <c r="WIK141" s="18"/>
      <c r="WIL141" s="18"/>
      <c r="WIM141" s="18"/>
      <c r="WIN141" s="18"/>
      <c r="WIO141" s="18"/>
      <c r="WIP141" s="18"/>
      <c r="WIQ141" s="18"/>
      <c r="WIR141" s="18"/>
      <c r="WIS141" s="18"/>
      <c r="WIT141" s="18"/>
      <c r="WIU141" s="18"/>
      <c r="WIV141" s="18"/>
      <c r="WIW141" s="18"/>
      <c r="WIX141" s="18"/>
      <c r="WIY141" s="18"/>
      <c r="WIZ141" s="18"/>
      <c r="WJA141" s="18"/>
      <c r="WJB141" s="18"/>
      <c r="WJC141" s="18"/>
      <c r="WJD141" s="18"/>
      <c r="WJE141" s="18"/>
      <c r="WJF141" s="18"/>
      <c r="WJG141" s="18"/>
      <c r="WJH141" s="18"/>
      <c r="WJI141" s="18"/>
      <c r="WJJ141" s="18"/>
      <c r="WJK141" s="18"/>
      <c r="WJL141" s="18"/>
      <c r="WJM141" s="18"/>
      <c r="WJN141" s="18"/>
      <c r="WJO141" s="18"/>
      <c r="WJP141" s="18"/>
      <c r="WJQ141" s="18"/>
      <c r="WJR141" s="18"/>
      <c r="WJS141" s="18"/>
      <c r="WJT141" s="18"/>
      <c r="WJU141" s="18"/>
      <c r="WJV141" s="18"/>
      <c r="WJW141" s="18"/>
      <c r="WJX141" s="18"/>
      <c r="WJY141" s="18"/>
      <c r="WJZ141" s="18"/>
      <c r="WKA141" s="18"/>
      <c r="WKB141" s="18"/>
      <c r="WKC141" s="18"/>
      <c r="WKD141" s="18"/>
      <c r="WKE141" s="18"/>
      <c r="WKF141" s="18"/>
      <c r="WKG141" s="18"/>
      <c r="WKH141" s="18"/>
      <c r="WKI141" s="18"/>
      <c r="WKJ141" s="18"/>
      <c r="WKK141" s="18"/>
      <c r="WKL141" s="18"/>
      <c r="WKM141" s="18"/>
      <c r="WKN141" s="18"/>
      <c r="WKO141" s="18"/>
      <c r="WKP141" s="18"/>
      <c r="WKQ141" s="18"/>
      <c r="WKR141" s="18"/>
      <c r="WKS141" s="18"/>
      <c r="WKT141" s="18"/>
      <c r="WKU141" s="18"/>
      <c r="WKV141" s="18"/>
      <c r="WKW141" s="18"/>
      <c r="WKX141" s="18"/>
      <c r="WKY141" s="18"/>
      <c r="WKZ141" s="18"/>
      <c r="WLA141" s="18"/>
      <c r="WLB141" s="18"/>
      <c r="WLC141" s="18"/>
      <c r="WLD141" s="18"/>
      <c r="WLE141" s="18"/>
      <c r="WLF141" s="18"/>
      <c r="WLG141" s="18"/>
      <c r="WLH141" s="18"/>
      <c r="WLI141" s="18"/>
      <c r="WLJ141" s="18"/>
      <c r="WLK141" s="18"/>
      <c r="WLL141" s="18"/>
      <c r="WLM141" s="18"/>
      <c r="WLN141" s="18"/>
      <c r="WLO141" s="18"/>
      <c r="WLP141" s="18"/>
      <c r="WLQ141" s="18"/>
      <c r="WLR141" s="18"/>
      <c r="WLS141" s="18"/>
      <c r="WLT141" s="18"/>
      <c r="WLU141" s="18"/>
      <c r="WLV141" s="18"/>
      <c r="WLW141" s="18"/>
      <c r="WLX141" s="18"/>
      <c r="WLY141" s="18"/>
      <c r="WLZ141" s="18"/>
      <c r="WMA141" s="18"/>
      <c r="WMB141" s="18"/>
      <c r="WMC141" s="18"/>
      <c r="WMD141" s="18"/>
      <c r="WME141" s="18"/>
      <c r="WMF141" s="18"/>
      <c r="WMG141" s="18"/>
      <c r="WMH141" s="18"/>
      <c r="WMI141" s="18"/>
      <c r="WMJ141" s="18"/>
      <c r="WMK141" s="18"/>
      <c r="WML141" s="18"/>
      <c r="WMM141" s="18"/>
      <c r="WMN141" s="18"/>
      <c r="WMO141" s="18"/>
      <c r="WMP141" s="18"/>
      <c r="WMQ141" s="18"/>
      <c r="WMR141" s="18"/>
      <c r="WMS141" s="18"/>
      <c r="WMT141" s="18"/>
      <c r="WMU141" s="18"/>
      <c r="WMV141" s="18"/>
      <c r="WMW141" s="18"/>
      <c r="WMX141" s="18"/>
      <c r="WMY141" s="18"/>
      <c r="WMZ141" s="18"/>
      <c r="WNA141" s="18"/>
      <c r="WNB141" s="18"/>
      <c r="WNC141" s="18"/>
      <c r="WND141" s="18"/>
      <c r="WNE141" s="18"/>
      <c r="WNF141" s="18"/>
      <c r="WNG141" s="18"/>
      <c r="WNH141" s="18"/>
      <c r="WNI141" s="18"/>
      <c r="WNJ141" s="18"/>
      <c r="WNK141" s="18"/>
      <c r="WNL141" s="18"/>
      <c r="WNM141" s="18"/>
      <c r="WNN141" s="18"/>
      <c r="WNO141" s="18"/>
      <c r="WNP141" s="18"/>
      <c r="WNQ141" s="18"/>
      <c r="WNR141" s="18"/>
      <c r="WNS141" s="18"/>
      <c r="WNT141" s="18"/>
      <c r="WNU141" s="18"/>
      <c r="WNV141" s="18"/>
      <c r="WNW141" s="18"/>
      <c r="WNX141" s="18"/>
      <c r="WNY141" s="18"/>
      <c r="WNZ141" s="18"/>
      <c r="WOA141" s="18"/>
      <c r="WOB141" s="18"/>
      <c r="WOC141" s="18"/>
      <c r="WOD141" s="18"/>
      <c r="WOE141" s="18"/>
      <c r="WOF141" s="18"/>
      <c r="WOG141" s="18"/>
      <c r="WOH141" s="18"/>
      <c r="WOI141" s="18"/>
      <c r="WOJ141" s="18"/>
      <c r="WOK141" s="18"/>
      <c r="WOL141" s="18"/>
      <c r="WOM141" s="18"/>
      <c r="WON141" s="18"/>
      <c r="WOO141" s="18"/>
      <c r="WOP141" s="18"/>
      <c r="WOQ141" s="18"/>
      <c r="WOR141" s="18"/>
      <c r="WOS141" s="18"/>
      <c r="WOT141" s="18"/>
      <c r="WOU141" s="18"/>
      <c r="WOV141" s="18"/>
      <c r="WOW141" s="18"/>
      <c r="WOX141" s="18"/>
      <c r="WOY141" s="18"/>
      <c r="WOZ141" s="18"/>
      <c r="WPA141" s="18"/>
      <c r="WPB141" s="18"/>
      <c r="WPC141" s="18"/>
      <c r="WPD141" s="18"/>
      <c r="WPE141" s="18"/>
      <c r="WPF141" s="18"/>
      <c r="WPG141" s="18"/>
      <c r="WPH141" s="18"/>
      <c r="WPI141" s="18"/>
      <c r="WPJ141" s="18"/>
      <c r="WPK141" s="18"/>
      <c r="WPL141" s="18"/>
      <c r="WPM141" s="18"/>
      <c r="WPN141" s="18"/>
      <c r="WPO141" s="18"/>
      <c r="WPP141" s="18"/>
      <c r="WPQ141" s="18"/>
      <c r="WPR141" s="18"/>
      <c r="WPS141" s="18"/>
      <c r="WPT141" s="18"/>
      <c r="WPU141" s="18"/>
      <c r="WPV141" s="18"/>
      <c r="WPW141" s="18"/>
      <c r="WPX141" s="18"/>
      <c r="WPY141" s="18"/>
      <c r="WPZ141" s="18"/>
      <c r="WQA141" s="18"/>
      <c r="WQB141" s="18"/>
      <c r="WQC141" s="18"/>
      <c r="WQD141" s="18"/>
      <c r="WQE141" s="18"/>
      <c r="WQF141" s="18"/>
      <c r="WQG141" s="18"/>
      <c r="WQH141" s="18"/>
      <c r="WQI141" s="18"/>
      <c r="WQJ141" s="18"/>
      <c r="WQK141" s="18"/>
      <c r="WQL141" s="18"/>
      <c r="WQM141" s="18"/>
      <c r="WQN141" s="18"/>
      <c r="WQO141" s="18"/>
      <c r="WQP141" s="18"/>
      <c r="WQQ141" s="18"/>
      <c r="WQR141" s="18"/>
      <c r="WQS141" s="18"/>
      <c r="WQT141" s="18"/>
      <c r="WQU141" s="18"/>
      <c r="WQV141" s="18"/>
      <c r="WQW141" s="18"/>
      <c r="WQX141" s="18"/>
      <c r="WQY141" s="18"/>
      <c r="WQZ141" s="18"/>
      <c r="WRA141" s="18"/>
      <c r="WRB141" s="18"/>
      <c r="WRC141" s="18"/>
      <c r="WRD141" s="18"/>
      <c r="WRE141" s="18"/>
      <c r="WRF141" s="18"/>
      <c r="WRG141" s="18"/>
      <c r="WRH141" s="18"/>
      <c r="WRI141" s="18"/>
      <c r="WRJ141" s="18"/>
      <c r="WRK141" s="18"/>
      <c r="WRL141" s="18"/>
      <c r="WRM141" s="18"/>
      <c r="WRN141" s="18"/>
      <c r="WRO141" s="18"/>
      <c r="WRP141" s="18"/>
      <c r="WRQ141" s="18"/>
      <c r="WRR141" s="18"/>
      <c r="WRS141" s="18"/>
      <c r="WRT141" s="18"/>
      <c r="WRU141" s="18"/>
      <c r="WRV141" s="18"/>
      <c r="WRW141" s="18"/>
      <c r="WRX141" s="18"/>
      <c r="WRY141" s="18"/>
      <c r="WRZ141" s="18"/>
      <c r="WSA141" s="18"/>
      <c r="WSB141" s="18"/>
      <c r="WSC141" s="18"/>
      <c r="WSD141" s="18"/>
      <c r="WSE141" s="18"/>
      <c r="WSF141" s="18"/>
      <c r="WSG141" s="18"/>
      <c r="WSH141" s="18"/>
      <c r="WSI141" s="18"/>
      <c r="WSJ141" s="18"/>
      <c r="WSK141" s="18"/>
      <c r="WSL141" s="18"/>
      <c r="WSM141" s="18"/>
      <c r="WSN141" s="18"/>
      <c r="WSO141" s="18"/>
      <c r="WSP141" s="18"/>
      <c r="WSQ141" s="18"/>
      <c r="WSR141" s="18"/>
      <c r="WSS141" s="18"/>
      <c r="WST141" s="18"/>
      <c r="WSU141" s="18"/>
      <c r="WSV141" s="18"/>
      <c r="WSW141" s="18"/>
      <c r="WSX141" s="18"/>
      <c r="WSY141" s="18"/>
      <c r="WSZ141" s="18"/>
      <c r="WTA141" s="18"/>
      <c r="WTB141" s="18"/>
      <c r="WTC141" s="18"/>
      <c r="WTD141" s="18"/>
      <c r="WTE141" s="18"/>
      <c r="WTF141" s="18"/>
      <c r="WTG141" s="18"/>
      <c r="WTH141" s="18"/>
      <c r="WTI141" s="18"/>
      <c r="WTJ141" s="18"/>
      <c r="WTK141" s="18"/>
      <c r="WTL141" s="18"/>
      <c r="WTM141" s="18"/>
      <c r="WTN141" s="18"/>
      <c r="WTO141" s="18"/>
      <c r="WTP141" s="18"/>
      <c r="WTQ141" s="18"/>
      <c r="WTR141" s="18"/>
      <c r="WTS141" s="18"/>
      <c r="WTT141" s="18"/>
      <c r="WTU141" s="18"/>
      <c r="WTV141" s="18"/>
      <c r="WTW141" s="18"/>
      <c r="WTX141" s="18"/>
      <c r="WTY141" s="18"/>
      <c r="WTZ141" s="18"/>
      <c r="WUA141" s="18"/>
      <c r="WUB141" s="18"/>
      <c r="WUC141" s="18"/>
      <c r="WUD141" s="18"/>
      <c r="WUE141" s="18"/>
      <c r="WUF141" s="18"/>
      <c r="WUG141" s="18"/>
      <c r="WUH141" s="18"/>
      <c r="WUI141" s="18"/>
      <c r="WUJ141" s="18"/>
      <c r="WUK141" s="18"/>
      <c r="WUL141" s="18"/>
      <c r="WUM141" s="18"/>
      <c r="WUN141" s="18"/>
      <c r="WUO141" s="18"/>
      <c r="WUP141" s="18"/>
      <c r="WUQ141" s="18"/>
      <c r="WUR141" s="18"/>
      <c r="WUS141" s="18"/>
      <c r="WUT141" s="18"/>
      <c r="WUU141" s="18"/>
      <c r="WUV141" s="18"/>
      <c r="WUW141" s="18"/>
      <c r="WUX141" s="18"/>
      <c r="WUY141" s="18"/>
      <c r="WUZ141" s="18"/>
      <c r="WVA141" s="18"/>
      <c r="WVB141" s="18"/>
      <c r="WVC141" s="18"/>
      <c r="WVD141" s="18"/>
      <c r="WVE141" s="18"/>
      <c r="WVF141" s="18"/>
      <c r="WVG141" s="18"/>
      <c r="WVH141" s="18"/>
      <c r="WVI141" s="18"/>
      <c r="WVJ141" s="18"/>
      <c r="WVK141" s="18"/>
      <c r="WVL141" s="18"/>
      <c r="WVM141" s="18"/>
      <c r="WVN141" s="18"/>
      <c r="WVO141" s="18"/>
      <c r="WVP141" s="18"/>
      <c r="WVQ141" s="18"/>
      <c r="WVR141" s="18"/>
      <c r="WVS141" s="18"/>
      <c r="WVT141" s="18"/>
      <c r="WVU141" s="18"/>
      <c r="WVV141" s="18"/>
      <c r="WVW141" s="18"/>
      <c r="WVX141" s="18"/>
      <c r="WVY141" s="18"/>
      <c r="WVZ141" s="18"/>
      <c r="WWA141" s="18"/>
      <c r="WWB141" s="18"/>
      <c r="WWC141" s="18"/>
      <c r="WWD141" s="18"/>
      <c r="WWE141" s="18"/>
      <c r="WWF141" s="18"/>
      <c r="WWG141" s="18"/>
      <c r="WWH141" s="18"/>
      <c r="WWI141" s="18"/>
      <c r="WWJ141" s="18"/>
      <c r="WWK141" s="18"/>
      <c r="WWL141" s="18"/>
      <c r="WWM141" s="18"/>
      <c r="WWN141" s="18"/>
      <c r="WWO141" s="18"/>
      <c r="WWP141" s="18"/>
      <c r="WWQ141" s="18"/>
      <c r="WWR141" s="18"/>
      <c r="WWS141" s="18"/>
      <c r="WWT141" s="18"/>
      <c r="WWU141" s="18"/>
      <c r="WWV141" s="18"/>
      <c r="WWW141" s="18"/>
      <c r="WWX141" s="18"/>
      <c r="WWY141" s="18"/>
      <c r="WWZ141" s="18"/>
      <c r="WXA141" s="18"/>
      <c r="WXB141" s="18"/>
      <c r="WXC141" s="18"/>
      <c r="WXD141" s="18"/>
      <c r="WXE141" s="18"/>
      <c r="WXF141" s="18"/>
      <c r="WXG141" s="18"/>
      <c r="WXH141" s="18"/>
      <c r="WXI141" s="18"/>
      <c r="WXJ141" s="18"/>
      <c r="WXK141" s="18"/>
      <c r="WXL141" s="18"/>
      <c r="WXM141" s="18"/>
      <c r="WXN141" s="18"/>
      <c r="WXO141" s="18"/>
      <c r="WXP141" s="18"/>
      <c r="WXQ141" s="18"/>
      <c r="WXR141" s="18"/>
      <c r="WXS141" s="18"/>
      <c r="WXT141" s="18"/>
      <c r="WXU141" s="18"/>
      <c r="WXV141" s="18"/>
      <c r="WXW141" s="18"/>
      <c r="WXX141" s="18"/>
      <c r="WXY141" s="18"/>
      <c r="WXZ141" s="18"/>
      <c r="WYA141" s="18"/>
      <c r="WYB141" s="18"/>
      <c r="WYC141" s="18"/>
      <c r="WYD141" s="18"/>
      <c r="WYE141" s="18"/>
      <c r="WYF141" s="18"/>
      <c r="WYG141" s="18"/>
      <c r="WYH141" s="18"/>
      <c r="WYI141" s="18"/>
      <c r="WYJ141" s="18"/>
      <c r="WYK141" s="18"/>
      <c r="WYL141" s="18"/>
      <c r="WYM141" s="18"/>
      <c r="WYN141" s="18"/>
      <c r="WYO141" s="18"/>
      <c r="WYP141" s="18"/>
      <c r="WYQ141" s="18"/>
      <c r="WYR141" s="18"/>
      <c r="WYS141" s="18"/>
      <c r="WYT141" s="18"/>
      <c r="WYU141" s="18"/>
      <c r="WYV141" s="18"/>
      <c r="WYW141" s="18"/>
      <c r="WYX141" s="18"/>
      <c r="WYY141" s="18"/>
      <c r="WYZ141" s="18"/>
      <c r="WZA141" s="18"/>
      <c r="WZB141" s="18"/>
      <c r="WZC141" s="18"/>
      <c r="WZD141" s="18"/>
      <c r="WZE141" s="18"/>
      <c r="WZF141" s="18"/>
      <c r="WZG141" s="18"/>
      <c r="WZH141" s="18"/>
      <c r="WZI141" s="18"/>
      <c r="WZJ141" s="18"/>
      <c r="WZK141" s="18"/>
      <c r="WZL141" s="18"/>
      <c r="WZM141" s="18"/>
      <c r="WZN141" s="18"/>
      <c r="WZO141" s="18"/>
      <c r="WZP141" s="18"/>
      <c r="WZQ141" s="18"/>
      <c r="WZR141" s="18"/>
      <c r="WZS141" s="18"/>
      <c r="WZT141" s="18"/>
      <c r="WZU141" s="18"/>
      <c r="WZV141" s="18"/>
      <c r="WZW141" s="18"/>
      <c r="WZX141" s="18"/>
      <c r="WZY141" s="18"/>
      <c r="WZZ141" s="18"/>
      <c r="XAA141" s="18"/>
      <c r="XAB141" s="18"/>
      <c r="XAC141" s="18"/>
      <c r="XAD141" s="18"/>
      <c r="XAE141" s="18"/>
      <c r="XAF141" s="18"/>
      <c r="XAG141" s="18"/>
      <c r="XAH141" s="18"/>
      <c r="XAI141" s="18"/>
      <c r="XAJ141" s="18"/>
      <c r="XAK141" s="18"/>
      <c r="XAL141" s="18"/>
      <c r="XAM141" s="18"/>
      <c r="XAN141" s="18"/>
      <c r="XAO141" s="18"/>
      <c r="XAP141" s="18"/>
      <c r="XAQ141" s="18"/>
      <c r="XAR141" s="18"/>
      <c r="XAS141" s="18"/>
      <c r="XAT141" s="18"/>
      <c r="XAU141" s="18"/>
      <c r="XAV141" s="18"/>
      <c r="XAW141" s="18"/>
      <c r="XAX141" s="18"/>
      <c r="XAY141" s="18"/>
      <c r="XAZ141" s="18"/>
      <c r="XBA141" s="18"/>
      <c r="XBB141" s="18"/>
      <c r="XBC141" s="18"/>
      <c r="XBD141" s="18"/>
      <c r="XBE141" s="18"/>
      <c r="XBF141" s="18"/>
      <c r="XBG141" s="18"/>
      <c r="XBH141" s="18"/>
      <c r="XBI141" s="18"/>
      <c r="XBJ141" s="18"/>
      <c r="XBK141" s="18"/>
      <c r="XBL141" s="18"/>
      <c r="XBM141" s="18"/>
      <c r="XBN141" s="18"/>
      <c r="XBO141" s="18"/>
      <c r="XBP141" s="18"/>
      <c r="XBQ141" s="18"/>
      <c r="XBR141" s="18"/>
      <c r="XBS141" s="18"/>
      <c r="XBT141" s="18"/>
      <c r="XBU141" s="18"/>
      <c r="XBV141" s="18"/>
      <c r="XBW141" s="18"/>
      <c r="XBX141" s="18"/>
      <c r="XBY141" s="18"/>
      <c r="XBZ141" s="18"/>
      <c r="XCA141" s="18"/>
      <c r="XCB141" s="18"/>
      <c r="XCC141" s="18"/>
      <c r="XCD141" s="18"/>
      <c r="XCE141" s="18"/>
      <c r="XCF141" s="18"/>
      <c r="XCG141" s="18"/>
      <c r="XCH141" s="18"/>
      <c r="XCI141" s="18"/>
      <c r="XCJ141" s="18"/>
      <c r="XCK141" s="18"/>
      <c r="XCL141" s="18"/>
      <c r="XCM141" s="18"/>
      <c r="XCN141" s="18"/>
      <c r="XCO141" s="18"/>
      <c r="XCP141" s="18"/>
      <c r="XCQ141" s="18"/>
      <c r="XCR141" s="18"/>
      <c r="XCS141" s="18"/>
      <c r="XCT141" s="18"/>
      <c r="XCU141" s="18"/>
      <c r="XCV141" s="18"/>
      <c r="XCW141" s="18"/>
      <c r="XCX141" s="18"/>
      <c r="XCY141" s="18"/>
      <c r="XCZ141" s="18"/>
      <c r="XDA141" s="18"/>
      <c r="XDB141" s="18"/>
      <c r="XDC141" s="18"/>
      <c r="XDD141" s="18"/>
      <c r="XDE141" s="18"/>
      <c r="XDF141" s="18"/>
      <c r="XDG141" s="18"/>
      <c r="XDH141" s="18"/>
      <c r="XDI141" s="18"/>
      <c r="XDJ141" s="18"/>
      <c r="XDK141" s="18"/>
      <c r="XDL141" s="18"/>
      <c r="XDM141" s="18"/>
      <c r="XDN141" s="18"/>
      <c r="XDO141" s="18"/>
      <c r="XDP141" s="18"/>
      <c r="XDQ141" s="18"/>
      <c r="XDR141" s="18"/>
      <c r="XDS141" s="18"/>
      <c r="XDT141" s="18"/>
      <c r="XDU141" s="18"/>
      <c r="XDV141" s="18"/>
      <c r="XDW141" s="18"/>
      <c r="XDX141" s="18"/>
      <c r="XDY141" s="18"/>
      <c r="XDZ141" s="18"/>
      <c r="XEA141" s="18"/>
      <c r="XEB141" s="18"/>
      <c r="XEC141" s="18"/>
      <c r="XED141" s="18"/>
      <c r="XEE141" s="18"/>
      <c r="XEF141" s="18"/>
      <c r="XEG141" s="18"/>
      <c r="XEH141" s="18"/>
      <c r="XEI141" s="18"/>
      <c r="XEJ141" s="18"/>
      <c r="XEK141" s="18"/>
      <c r="XEL141" s="18"/>
      <c r="XEM141" s="18"/>
      <c r="XEN141" s="18"/>
      <c r="XEO141" s="18"/>
      <c r="XEP141" s="18"/>
      <c r="XEQ141" s="18"/>
      <c r="XER141" s="18"/>
      <c r="XES141" s="18"/>
      <c r="XET141" s="18"/>
      <c r="XEU141" s="18"/>
      <c r="XEV141" s="18"/>
      <c r="XEW141" s="18"/>
      <c r="XEX141" s="18"/>
      <c r="XEY141" s="18"/>
      <c r="XEZ141" s="18"/>
      <c r="XFA141" s="18"/>
      <c r="XFB141" s="18"/>
      <c r="XFC141" s="18"/>
      <c r="XFD141" s="18"/>
    </row>
    <row r="142" spans="1:16384" s="171" customFormat="1" ht="33" customHeight="1" thickBot="1" x14ac:dyDescent="0.25">
      <c r="A142" s="16"/>
      <c r="B142" s="174" t="s">
        <v>676</v>
      </c>
      <c r="C142" s="174" t="s">
        <v>2</v>
      </c>
      <c r="D142" s="174" t="s">
        <v>3</v>
      </c>
      <c r="E142" s="174" t="s">
        <v>4</v>
      </c>
      <c r="F142" s="174" t="s">
        <v>5</v>
      </c>
      <c r="G142" s="174" t="s">
        <v>6</v>
      </c>
      <c r="H142" s="174" t="s">
        <v>7</v>
      </c>
      <c r="I142" s="174" t="s">
        <v>8</v>
      </c>
      <c r="J142" s="174" t="s">
        <v>9</v>
      </c>
      <c r="K142" s="174" t="s">
        <v>10</v>
      </c>
      <c r="L142" s="174" t="s">
        <v>11</v>
      </c>
      <c r="M142" s="174" t="s">
        <v>12</v>
      </c>
      <c r="N142" s="174" t="s">
        <v>0</v>
      </c>
      <c r="O142" s="174" t="s">
        <v>18</v>
      </c>
      <c r="P142" s="174" t="s">
        <v>19</v>
      </c>
      <c r="Q142" s="174" t="s">
        <v>20</v>
      </c>
      <c r="R142" s="174" t="s">
        <v>21</v>
      </c>
      <c r="S142" s="174" t="s">
        <v>22</v>
      </c>
      <c r="T142" s="174" t="s">
        <v>23</v>
      </c>
      <c r="U142" s="174" t="s">
        <v>24</v>
      </c>
      <c r="V142" s="174" t="s">
        <v>25</v>
      </c>
      <c r="W142" s="174" t="s">
        <v>26</v>
      </c>
      <c r="X142" s="174" t="s">
        <v>27</v>
      </c>
      <c r="Y142" s="16"/>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c r="FF142" s="18"/>
      <c r="FG142" s="18"/>
      <c r="FH142" s="18"/>
      <c r="FI142" s="18"/>
      <c r="FJ142" s="18"/>
      <c r="FK142" s="18"/>
      <c r="FL142" s="18"/>
      <c r="FM142" s="18"/>
      <c r="FN142" s="18"/>
      <c r="FO142" s="18"/>
      <c r="FP142" s="18"/>
      <c r="FQ142" s="18"/>
      <c r="FR142" s="18"/>
      <c r="FS142" s="18"/>
      <c r="FT142" s="18"/>
      <c r="FU142" s="18"/>
      <c r="FV142" s="18"/>
      <c r="FW142" s="18"/>
      <c r="FX142" s="18"/>
      <c r="FY142" s="18"/>
      <c r="FZ142" s="18"/>
      <c r="GA142" s="18"/>
      <c r="GB142" s="18"/>
      <c r="GC142" s="18"/>
      <c r="GD142" s="18"/>
      <c r="GE142" s="18"/>
      <c r="GF142" s="18"/>
      <c r="GG142" s="18"/>
      <c r="GH142" s="18"/>
      <c r="GI142" s="18"/>
      <c r="GJ142" s="18"/>
      <c r="GK142" s="18"/>
      <c r="GL142" s="18"/>
      <c r="GM142" s="18"/>
      <c r="GN142" s="18"/>
      <c r="GO142" s="18"/>
      <c r="GP142" s="18"/>
      <c r="GQ142" s="18"/>
      <c r="GR142" s="18"/>
      <c r="GS142" s="18"/>
      <c r="GT142" s="18"/>
      <c r="GU142" s="18"/>
      <c r="GV142" s="18"/>
      <c r="GW142" s="18"/>
      <c r="GX142" s="18"/>
      <c r="GY142" s="18"/>
      <c r="GZ142" s="18"/>
      <c r="HA142" s="18"/>
      <c r="HB142" s="18"/>
      <c r="HC142" s="18"/>
      <c r="HD142" s="18"/>
      <c r="HE142" s="18"/>
      <c r="HF142" s="18"/>
      <c r="HG142" s="18"/>
      <c r="HH142" s="18"/>
      <c r="HI142" s="18"/>
      <c r="HJ142" s="18"/>
      <c r="HK142" s="18"/>
      <c r="HL142" s="18"/>
      <c r="HM142" s="18"/>
      <c r="HN142" s="18"/>
      <c r="HO142" s="18"/>
      <c r="HP142" s="18"/>
      <c r="HQ142" s="18"/>
      <c r="HR142" s="18"/>
      <c r="HS142" s="18"/>
      <c r="HT142" s="18"/>
      <c r="HU142" s="18"/>
      <c r="HV142" s="18"/>
      <c r="HW142" s="18"/>
      <c r="HX142" s="18"/>
      <c r="HY142" s="18"/>
      <c r="HZ142" s="18"/>
      <c r="IA142" s="18"/>
      <c r="IB142" s="18"/>
      <c r="IC142" s="18"/>
      <c r="ID142" s="18"/>
      <c r="IE142" s="18"/>
      <c r="IF142" s="18"/>
      <c r="IG142" s="18"/>
      <c r="IH142" s="18"/>
      <c r="II142" s="18"/>
      <c r="IJ142" s="18"/>
      <c r="IK142" s="18"/>
      <c r="IL142" s="18"/>
      <c r="IM142" s="18"/>
      <c r="IN142" s="18"/>
      <c r="IO142" s="18"/>
      <c r="IP142" s="18"/>
      <c r="IQ142" s="18"/>
      <c r="IR142" s="18"/>
      <c r="IS142" s="18"/>
      <c r="IT142" s="18"/>
      <c r="IU142" s="18"/>
      <c r="IV142" s="18"/>
      <c r="IW142" s="18"/>
      <c r="IX142" s="18"/>
      <c r="IY142" s="18"/>
      <c r="IZ142" s="18"/>
      <c r="JA142" s="18"/>
      <c r="JB142" s="18"/>
      <c r="JC142" s="18"/>
      <c r="JD142" s="18"/>
      <c r="JE142" s="18"/>
      <c r="JF142" s="18"/>
      <c r="JG142" s="18"/>
      <c r="JH142" s="18"/>
      <c r="JI142" s="18"/>
      <c r="JJ142" s="18"/>
      <c r="JK142" s="18"/>
      <c r="JL142" s="18"/>
      <c r="JM142" s="18"/>
      <c r="JN142" s="18"/>
      <c r="JO142" s="18"/>
      <c r="JP142" s="18"/>
      <c r="JQ142" s="18"/>
      <c r="JR142" s="18"/>
      <c r="JS142" s="18"/>
      <c r="JT142" s="18"/>
      <c r="JU142" s="18"/>
      <c r="JV142" s="18"/>
      <c r="JW142" s="18"/>
      <c r="JX142" s="18"/>
      <c r="JY142" s="18"/>
      <c r="JZ142" s="18"/>
      <c r="KA142" s="18"/>
      <c r="KB142" s="18"/>
      <c r="KC142" s="18"/>
      <c r="KD142" s="18"/>
      <c r="KE142" s="18"/>
      <c r="KF142" s="18"/>
      <c r="KG142" s="18"/>
      <c r="KH142" s="18"/>
      <c r="KI142" s="18"/>
      <c r="KJ142" s="18"/>
      <c r="KK142" s="18"/>
      <c r="KL142" s="18"/>
      <c r="KM142" s="18"/>
      <c r="KN142" s="18"/>
      <c r="KO142" s="18"/>
      <c r="KP142" s="18"/>
      <c r="KQ142" s="18"/>
      <c r="KR142" s="18"/>
      <c r="KS142" s="18"/>
      <c r="KT142" s="18"/>
      <c r="KU142" s="18"/>
      <c r="KV142" s="18"/>
      <c r="KW142" s="18"/>
      <c r="KX142" s="18"/>
      <c r="KY142" s="18"/>
      <c r="KZ142" s="18"/>
      <c r="LA142" s="18"/>
      <c r="LB142" s="18"/>
      <c r="LC142" s="18"/>
      <c r="LD142" s="18"/>
      <c r="LE142" s="18"/>
      <c r="LF142" s="18"/>
      <c r="LG142" s="18"/>
      <c r="LH142" s="18"/>
      <c r="LI142" s="18"/>
      <c r="LJ142" s="18"/>
      <c r="LK142" s="18"/>
      <c r="LL142" s="18"/>
      <c r="LM142" s="18"/>
      <c r="LN142" s="18"/>
      <c r="LO142" s="18"/>
      <c r="LP142" s="18"/>
      <c r="LQ142" s="18"/>
      <c r="LR142" s="18"/>
      <c r="LS142" s="18"/>
      <c r="LT142" s="18"/>
      <c r="LU142" s="18"/>
      <c r="LV142" s="18"/>
      <c r="LW142" s="18"/>
      <c r="LX142" s="18"/>
      <c r="LY142" s="18"/>
      <c r="LZ142" s="18"/>
      <c r="MA142" s="18"/>
      <c r="MB142" s="18"/>
      <c r="MC142" s="18"/>
      <c r="MD142" s="18"/>
      <c r="ME142" s="18"/>
      <c r="MF142" s="18"/>
      <c r="MG142" s="18"/>
      <c r="MH142" s="18"/>
      <c r="MI142" s="18"/>
      <c r="MJ142" s="18"/>
      <c r="MK142" s="18"/>
      <c r="ML142" s="18"/>
      <c r="MM142" s="18"/>
      <c r="MN142" s="18"/>
      <c r="MO142" s="18"/>
      <c r="MP142" s="18"/>
      <c r="MQ142" s="18"/>
      <c r="MR142" s="18"/>
      <c r="MS142" s="18"/>
      <c r="MT142" s="18"/>
      <c r="MU142" s="18"/>
      <c r="MV142" s="18"/>
      <c r="MW142" s="18"/>
      <c r="MX142" s="18"/>
      <c r="MY142" s="18"/>
      <c r="MZ142" s="18"/>
      <c r="NA142" s="18"/>
      <c r="NB142" s="18"/>
      <c r="NC142" s="18"/>
      <c r="ND142" s="18"/>
      <c r="NE142" s="18"/>
      <c r="NF142" s="18"/>
      <c r="NG142" s="18"/>
      <c r="NH142" s="18"/>
      <c r="NI142" s="18"/>
      <c r="NJ142" s="18"/>
      <c r="NK142" s="18"/>
      <c r="NL142" s="18"/>
      <c r="NM142" s="18"/>
      <c r="NN142" s="18"/>
      <c r="NO142" s="18"/>
      <c r="NP142" s="18"/>
      <c r="NQ142" s="18"/>
      <c r="NR142" s="18"/>
      <c r="NS142" s="18"/>
      <c r="NT142" s="18"/>
      <c r="NU142" s="18"/>
      <c r="NV142" s="18"/>
      <c r="NW142" s="18"/>
      <c r="NX142" s="18"/>
      <c r="NY142" s="18"/>
      <c r="NZ142" s="18"/>
      <c r="OA142" s="18"/>
      <c r="OB142" s="18"/>
      <c r="OC142" s="18"/>
      <c r="OD142" s="18"/>
      <c r="OE142" s="18"/>
      <c r="OF142" s="18"/>
      <c r="OG142" s="18"/>
      <c r="OH142" s="18"/>
      <c r="OI142" s="18"/>
      <c r="OJ142" s="18"/>
      <c r="OK142" s="18"/>
      <c r="OL142" s="18"/>
      <c r="OM142" s="18"/>
      <c r="ON142" s="18"/>
      <c r="OO142" s="18"/>
      <c r="OP142" s="18"/>
      <c r="OQ142" s="18"/>
      <c r="OR142" s="18"/>
      <c r="OS142" s="18"/>
      <c r="OT142" s="18"/>
      <c r="OU142" s="18"/>
      <c r="OV142" s="18"/>
      <c r="OW142" s="18"/>
      <c r="OX142" s="18"/>
      <c r="OY142" s="18"/>
      <c r="OZ142" s="18"/>
      <c r="PA142" s="18"/>
      <c r="PB142" s="18"/>
      <c r="PC142" s="18"/>
      <c r="PD142" s="18"/>
      <c r="PE142" s="18"/>
      <c r="PF142" s="18"/>
      <c r="PG142" s="18"/>
      <c r="PH142" s="18"/>
      <c r="PI142" s="18"/>
      <c r="PJ142" s="18"/>
      <c r="PK142" s="18"/>
      <c r="PL142" s="18"/>
      <c r="PM142" s="18"/>
      <c r="PN142" s="18"/>
      <c r="PO142" s="18"/>
      <c r="PP142" s="18"/>
      <c r="PQ142" s="18"/>
      <c r="PR142" s="18"/>
      <c r="PS142" s="18"/>
      <c r="PT142" s="18"/>
      <c r="PU142" s="18"/>
      <c r="PV142" s="18"/>
      <c r="PW142" s="18"/>
      <c r="PX142" s="18"/>
      <c r="PY142" s="18"/>
      <c r="PZ142" s="18"/>
      <c r="QA142" s="18"/>
      <c r="QB142" s="18"/>
      <c r="QC142" s="18"/>
      <c r="QD142" s="18"/>
      <c r="QE142" s="18"/>
      <c r="QF142" s="18"/>
      <c r="QG142" s="18"/>
      <c r="QH142" s="18"/>
      <c r="QI142" s="18"/>
      <c r="QJ142" s="18"/>
      <c r="QK142" s="18"/>
      <c r="QL142" s="18"/>
      <c r="QM142" s="18"/>
      <c r="QN142" s="18"/>
      <c r="QO142" s="18"/>
      <c r="QP142" s="18"/>
      <c r="QQ142" s="18"/>
      <c r="QR142" s="18"/>
      <c r="QS142" s="18"/>
      <c r="QT142" s="18"/>
      <c r="QU142" s="18"/>
      <c r="QV142" s="18"/>
      <c r="QW142" s="18"/>
      <c r="QX142" s="18"/>
      <c r="QY142" s="18"/>
      <c r="QZ142" s="18"/>
      <c r="RA142" s="18"/>
      <c r="RB142" s="18"/>
      <c r="RC142" s="18"/>
      <c r="RD142" s="18"/>
      <c r="RE142" s="18"/>
      <c r="RF142" s="18"/>
      <c r="RG142" s="18"/>
      <c r="RH142" s="18"/>
      <c r="RI142" s="18"/>
      <c r="RJ142" s="18"/>
      <c r="RK142" s="18"/>
      <c r="RL142" s="18"/>
      <c r="RM142" s="18"/>
      <c r="RN142" s="18"/>
      <c r="RO142" s="18"/>
      <c r="RP142" s="18"/>
      <c r="RQ142" s="18"/>
      <c r="RR142" s="18"/>
      <c r="RS142" s="18"/>
      <c r="RT142" s="18"/>
      <c r="RU142" s="18"/>
      <c r="RV142" s="18"/>
      <c r="RW142" s="18"/>
      <c r="RX142" s="18"/>
      <c r="RY142" s="18"/>
      <c r="RZ142" s="18"/>
      <c r="SA142" s="18"/>
      <c r="SB142" s="18"/>
      <c r="SC142" s="18"/>
      <c r="SD142" s="18"/>
      <c r="SE142" s="18"/>
      <c r="SF142" s="18"/>
      <c r="SG142" s="18"/>
      <c r="SH142" s="18"/>
      <c r="SI142" s="18"/>
      <c r="SJ142" s="18"/>
      <c r="SK142" s="18"/>
      <c r="SL142" s="18"/>
      <c r="SM142" s="18"/>
      <c r="SN142" s="18"/>
      <c r="SO142" s="18"/>
      <c r="SP142" s="18"/>
      <c r="SQ142" s="18"/>
      <c r="SR142" s="18"/>
      <c r="SS142" s="18"/>
      <c r="ST142" s="18"/>
      <c r="SU142" s="18"/>
      <c r="SV142" s="18"/>
      <c r="SW142" s="18"/>
      <c r="SX142" s="18"/>
      <c r="SY142" s="18"/>
      <c r="SZ142" s="18"/>
      <c r="TA142" s="18"/>
      <c r="TB142" s="18"/>
      <c r="TC142" s="18"/>
      <c r="TD142" s="18"/>
      <c r="TE142" s="18"/>
      <c r="TF142" s="18"/>
      <c r="TG142" s="18"/>
      <c r="TH142" s="18"/>
      <c r="TI142" s="18"/>
      <c r="TJ142" s="18"/>
      <c r="TK142" s="18"/>
      <c r="TL142" s="18"/>
      <c r="TM142" s="18"/>
      <c r="TN142" s="18"/>
      <c r="TO142" s="18"/>
      <c r="TP142" s="18"/>
      <c r="TQ142" s="18"/>
      <c r="TR142" s="18"/>
      <c r="TS142" s="18"/>
      <c r="TT142" s="18"/>
      <c r="TU142" s="18"/>
      <c r="TV142" s="18"/>
      <c r="TW142" s="18"/>
      <c r="TX142" s="18"/>
      <c r="TY142" s="18"/>
      <c r="TZ142" s="18"/>
      <c r="UA142" s="18"/>
      <c r="UB142" s="18"/>
      <c r="UC142" s="18"/>
      <c r="UD142" s="18"/>
      <c r="UE142" s="18"/>
      <c r="UF142" s="18"/>
      <c r="UG142" s="18"/>
      <c r="UH142" s="18"/>
      <c r="UI142" s="18"/>
      <c r="UJ142" s="18"/>
      <c r="UK142" s="18"/>
      <c r="UL142" s="18"/>
      <c r="UM142" s="18"/>
      <c r="UN142" s="18"/>
      <c r="UO142" s="18"/>
      <c r="UP142" s="18"/>
      <c r="UQ142" s="18"/>
      <c r="UR142" s="18"/>
      <c r="US142" s="18"/>
      <c r="UT142" s="18"/>
      <c r="UU142" s="18"/>
      <c r="UV142" s="18"/>
      <c r="UW142" s="18"/>
      <c r="UX142" s="18"/>
      <c r="UY142" s="18"/>
      <c r="UZ142" s="18"/>
      <c r="VA142" s="18"/>
      <c r="VB142" s="18"/>
      <c r="VC142" s="18"/>
      <c r="VD142" s="18"/>
      <c r="VE142" s="18"/>
      <c r="VF142" s="18"/>
      <c r="VG142" s="18"/>
      <c r="VH142" s="18"/>
      <c r="VI142" s="18"/>
      <c r="VJ142" s="18"/>
      <c r="VK142" s="18"/>
      <c r="VL142" s="18"/>
      <c r="VM142" s="18"/>
      <c r="VN142" s="18"/>
      <c r="VO142" s="18"/>
      <c r="VP142" s="18"/>
      <c r="VQ142" s="18"/>
      <c r="VR142" s="18"/>
      <c r="VS142" s="18"/>
      <c r="VT142" s="18"/>
      <c r="VU142" s="18"/>
      <c r="VV142" s="18"/>
      <c r="VW142" s="18"/>
      <c r="VX142" s="18"/>
      <c r="VY142" s="18"/>
      <c r="VZ142" s="18"/>
      <c r="WA142" s="18"/>
      <c r="WB142" s="18"/>
      <c r="WC142" s="18"/>
      <c r="WD142" s="18"/>
      <c r="WE142" s="18"/>
      <c r="WF142" s="18"/>
      <c r="WG142" s="18"/>
      <c r="WH142" s="18"/>
      <c r="WI142" s="18"/>
      <c r="WJ142" s="18"/>
      <c r="WK142" s="18"/>
      <c r="WL142" s="18"/>
      <c r="WM142" s="18"/>
      <c r="WN142" s="18"/>
      <c r="WO142" s="18"/>
      <c r="WP142" s="18"/>
      <c r="WQ142" s="18"/>
      <c r="WR142" s="18"/>
      <c r="WS142" s="18"/>
      <c r="WT142" s="18"/>
      <c r="WU142" s="18"/>
      <c r="WV142" s="18"/>
      <c r="WW142" s="18"/>
      <c r="WX142" s="18"/>
      <c r="WY142" s="18"/>
      <c r="WZ142" s="18"/>
      <c r="XA142" s="18"/>
      <c r="XB142" s="18"/>
      <c r="XC142" s="18"/>
      <c r="XD142" s="18"/>
      <c r="XE142" s="18"/>
      <c r="XF142" s="18"/>
      <c r="XG142" s="18"/>
      <c r="XH142" s="18"/>
      <c r="XI142" s="18"/>
      <c r="XJ142" s="18"/>
      <c r="XK142" s="18"/>
      <c r="XL142" s="18"/>
      <c r="XM142" s="18"/>
      <c r="XN142" s="18"/>
      <c r="XO142" s="18"/>
      <c r="XP142" s="18"/>
      <c r="XQ142" s="18"/>
      <c r="XR142" s="18"/>
      <c r="XS142" s="18"/>
      <c r="XT142" s="18"/>
      <c r="XU142" s="18"/>
      <c r="XV142" s="18"/>
      <c r="XW142" s="18"/>
      <c r="XX142" s="18"/>
      <c r="XY142" s="18"/>
      <c r="XZ142" s="18"/>
      <c r="YA142" s="18"/>
      <c r="YB142" s="18"/>
      <c r="YC142" s="18"/>
      <c r="YD142" s="18"/>
      <c r="YE142" s="18"/>
      <c r="YF142" s="18"/>
      <c r="YG142" s="18"/>
      <c r="YH142" s="18"/>
      <c r="YI142" s="18"/>
      <c r="YJ142" s="18"/>
      <c r="YK142" s="18"/>
      <c r="YL142" s="18"/>
      <c r="YM142" s="18"/>
      <c r="YN142" s="18"/>
      <c r="YO142" s="18"/>
      <c r="YP142" s="18"/>
      <c r="YQ142" s="18"/>
      <c r="YR142" s="18"/>
      <c r="YS142" s="18"/>
      <c r="YT142" s="18"/>
      <c r="YU142" s="18"/>
      <c r="YV142" s="18"/>
      <c r="YW142" s="18"/>
      <c r="YX142" s="18"/>
      <c r="YY142" s="18"/>
      <c r="YZ142" s="18"/>
      <c r="ZA142" s="18"/>
      <c r="ZB142" s="18"/>
      <c r="ZC142" s="18"/>
      <c r="ZD142" s="18"/>
      <c r="ZE142" s="18"/>
      <c r="ZF142" s="18"/>
      <c r="ZG142" s="18"/>
      <c r="ZH142" s="18"/>
      <c r="ZI142" s="18"/>
      <c r="ZJ142" s="18"/>
      <c r="ZK142" s="18"/>
      <c r="ZL142" s="18"/>
      <c r="ZM142" s="18"/>
      <c r="ZN142" s="18"/>
      <c r="ZO142" s="18"/>
      <c r="ZP142" s="18"/>
      <c r="ZQ142" s="18"/>
      <c r="ZR142" s="18"/>
      <c r="ZS142" s="18"/>
      <c r="ZT142" s="18"/>
      <c r="ZU142" s="18"/>
      <c r="ZV142" s="18"/>
      <c r="ZW142" s="18"/>
      <c r="ZX142" s="18"/>
      <c r="ZY142" s="18"/>
      <c r="ZZ142" s="18"/>
      <c r="AAA142" s="18"/>
      <c r="AAB142" s="18"/>
      <c r="AAC142" s="18"/>
      <c r="AAD142" s="18"/>
      <c r="AAE142" s="18"/>
      <c r="AAF142" s="18"/>
      <c r="AAG142" s="18"/>
      <c r="AAH142" s="18"/>
      <c r="AAI142" s="18"/>
      <c r="AAJ142" s="18"/>
      <c r="AAK142" s="18"/>
      <c r="AAL142" s="18"/>
      <c r="AAM142" s="18"/>
      <c r="AAN142" s="18"/>
      <c r="AAO142" s="18"/>
      <c r="AAP142" s="18"/>
      <c r="AAQ142" s="18"/>
      <c r="AAR142" s="18"/>
      <c r="AAS142" s="18"/>
      <c r="AAT142" s="18"/>
      <c r="AAU142" s="18"/>
      <c r="AAV142" s="18"/>
      <c r="AAW142" s="18"/>
      <c r="AAX142" s="18"/>
      <c r="AAY142" s="18"/>
      <c r="AAZ142" s="18"/>
      <c r="ABA142" s="18"/>
      <c r="ABB142" s="18"/>
      <c r="ABC142" s="18"/>
      <c r="ABD142" s="18"/>
      <c r="ABE142" s="18"/>
      <c r="ABF142" s="18"/>
      <c r="ABG142" s="18"/>
      <c r="ABH142" s="18"/>
      <c r="ABI142" s="18"/>
      <c r="ABJ142" s="18"/>
      <c r="ABK142" s="18"/>
      <c r="ABL142" s="18"/>
      <c r="ABM142" s="18"/>
      <c r="ABN142" s="18"/>
      <c r="ABO142" s="18"/>
      <c r="ABP142" s="18"/>
      <c r="ABQ142" s="18"/>
      <c r="ABR142" s="18"/>
      <c r="ABS142" s="18"/>
      <c r="ABT142" s="18"/>
      <c r="ABU142" s="18"/>
      <c r="ABV142" s="18"/>
      <c r="ABW142" s="18"/>
      <c r="ABX142" s="18"/>
      <c r="ABY142" s="18"/>
      <c r="ABZ142" s="18"/>
      <c r="ACA142" s="18"/>
      <c r="ACB142" s="18"/>
      <c r="ACC142" s="18"/>
      <c r="ACD142" s="18"/>
      <c r="ACE142" s="18"/>
      <c r="ACF142" s="18"/>
      <c r="ACG142" s="18"/>
      <c r="ACH142" s="18"/>
      <c r="ACI142" s="18"/>
      <c r="ACJ142" s="18"/>
      <c r="ACK142" s="18"/>
      <c r="ACL142" s="18"/>
      <c r="ACM142" s="18"/>
      <c r="ACN142" s="18"/>
      <c r="ACO142" s="18"/>
      <c r="ACP142" s="18"/>
      <c r="ACQ142" s="18"/>
      <c r="ACR142" s="18"/>
      <c r="ACS142" s="18"/>
      <c r="ACT142" s="18"/>
      <c r="ACU142" s="18"/>
      <c r="ACV142" s="18"/>
      <c r="ACW142" s="18"/>
      <c r="ACX142" s="18"/>
      <c r="ACY142" s="18"/>
      <c r="ACZ142" s="18"/>
      <c r="ADA142" s="18"/>
      <c r="ADB142" s="18"/>
      <c r="ADC142" s="18"/>
      <c r="ADD142" s="18"/>
      <c r="ADE142" s="18"/>
      <c r="ADF142" s="18"/>
      <c r="ADG142" s="18"/>
      <c r="ADH142" s="18"/>
      <c r="ADI142" s="18"/>
      <c r="ADJ142" s="18"/>
      <c r="ADK142" s="18"/>
      <c r="ADL142" s="18"/>
      <c r="ADM142" s="18"/>
      <c r="ADN142" s="18"/>
      <c r="ADO142" s="18"/>
      <c r="ADP142" s="18"/>
      <c r="ADQ142" s="18"/>
      <c r="ADR142" s="18"/>
      <c r="ADS142" s="18"/>
      <c r="ADT142" s="18"/>
      <c r="ADU142" s="18"/>
      <c r="ADV142" s="18"/>
      <c r="ADW142" s="18"/>
      <c r="ADX142" s="18"/>
      <c r="ADY142" s="18"/>
      <c r="ADZ142" s="18"/>
      <c r="AEA142" s="18"/>
      <c r="AEB142" s="18"/>
      <c r="AEC142" s="18"/>
      <c r="AED142" s="18"/>
      <c r="AEE142" s="18"/>
      <c r="AEF142" s="18"/>
      <c r="AEG142" s="18"/>
      <c r="AEH142" s="18"/>
      <c r="AEI142" s="18"/>
      <c r="AEJ142" s="18"/>
      <c r="AEK142" s="18"/>
      <c r="AEL142" s="18"/>
      <c r="AEM142" s="18"/>
      <c r="AEN142" s="18"/>
      <c r="AEO142" s="18"/>
      <c r="AEP142" s="18"/>
      <c r="AEQ142" s="18"/>
      <c r="AER142" s="18"/>
      <c r="AES142" s="18"/>
      <c r="AET142" s="18"/>
      <c r="AEU142" s="18"/>
      <c r="AEV142" s="18"/>
      <c r="AEW142" s="18"/>
      <c r="AEX142" s="18"/>
      <c r="AEY142" s="18"/>
      <c r="AEZ142" s="18"/>
      <c r="AFA142" s="18"/>
      <c r="AFB142" s="18"/>
      <c r="AFC142" s="18"/>
      <c r="AFD142" s="18"/>
      <c r="AFE142" s="18"/>
      <c r="AFF142" s="18"/>
      <c r="AFG142" s="18"/>
      <c r="AFH142" s="18"/>
      <c r="AFI142" s="18"/>
      <c r="AFJ142" s="18"/>
      <c r="AFK142" s="18"/>
      <c r="AFL142" s="18"/>
      <c r="AFM142" s="18"/>
      <c r="AFN142" s="18"/>
      <c r="AFO142" s="18"/>
      <c r="AFP142" s="18"/>
      <c r="AFQ142" s="18"/>
      <c r="AFR142" s="18"/>
      <c r="AFS142" s="18"/>
      <c r="AFT142" s="18"/>
      <c r="AFU142" s="18"/>
      <c r="AFV142" s="18"/>
      <c r="AFW142" s="18"/>
      <c r="AFX142" s="18"/>
      <c r="AFY142" s="18"/>
      <c r="AFZ142" s="18"/>
      <c r="AGA142" s="18"/>
      <c r="AGB142" s="18"/>
      <c r="AGC142" s="18"/>
      <c r="AGD142" s="18"/>
      <c r="AGE142" s="18"/>
      <c r="AGF142" s="18"/>
      <c r="AGG142" s="18"/>
      <c r="AGH142" s="18"/>
      <c r="AGI142" s="18"/>
      <c r="AGJ142" s="18"/>
      <c r="AGK142" s="18"/>
      <c r="AGL142" s="18"/>
      <c r="AGM142" s="18"/>
      <c r="AGN142" s="18"/>
      <c r="AGO142" s="18"/>
      <c r="AGP142" s="18"/>
      <c r="AGQ142" s="18"/>
      <c r="AGR142" s="18"/>
      <c r="AGS142" s="18"/>
      <c r="AGT142" s="18"/>
      <c r="AGU142" s="18"/>
      <c r="AGV142" s="18"/>
      <c r="AGW142" s="18"/>
      <c r="AGX142" s="18"/>
      <c r="AGY142" s="18"/>
      <c r="AGZ142" s="18"/>
      <c r="AHA142" s="18"/>
      <c r="AHB142" s="18"/>
      <c r="AHC142" s="18"/>
      <c r="AHD142" s="18"/>
      <c r="AHE142" s="18"/>
      <c r="AHF142" s="18"/>
      <c r="AHG142" s="18"/>
      <c r="AHH142" s="18"/>
      <c r="AHI142" s="18"/>
      <c r="AHJ142" s="18"/>
      <c r="AHK142" s="18"/>
      <c r="AHL142" s="18"/>
      <c r="AHM142" s="18"/>
      <c r="AHN142" s="18"/>
      <c r="AHO142" s="18"/>
      <c r="AHP142" s="18"/>
      <c r="AHQ142" s="18"/>
      <c r="AHR142" s="18"/>
      <c r="AHS142" s="18"/>
      <c r="AHT142" s="18"/>
      <c r="AHU142" s="18"/>
      <c r="AHV142" s="18"/>
      <c r="AHW142" s="18"/>
      <c r="AHX142" s="18"/>
      <c r="AHY142" s="18"/>
      <c r="AHZ142" s="18"/>
      <c r="AIA142" s="18"/>
      <c r="AIB142" s="18"/>
      <c r="AIC142" s="18"/>
      <c r="AID142" s="18"/>
      <c r="AIE142" s="18"/>
      <c r="AIF142" s="18"/>
      <c r="AIG142" s="18"/>
      <c r="AIH142" s="18"/>
      <c r="AII142" s="18"/>
      <c r="AIJ142" s="18"/>
      <c r="AIK142" s="18"/>
      <c r="AIL142" s="18"/>
      <c r="AIM142" s="18"/>
      <c r="AIN142" s="18"/>
      <c r="AIO142" s="18"/>
      <c r="AIP142" s="18"/>
      <c r="AIQ142" s="18"/>
      <c r="AIR142" s="18"/>
      <c r="AIS142" s="18"/>
      <c r="AIT142" s="18"/>
      <c r="AIU142" s="18"/>
      <c r="AIV142" s="18"/>
      <c r="AIW142" s="18"/>
      <c r="AIX142" s="18"/>
      <c r="AIY142" s="18"/>
      <c r="AIZ142" s="18"/>
      <c r="AJA142" s="18"/>
      <c r="AJB142" s="18"/>
      <c r="AJC142" s="18"/>
      <c r="AJD142" s="18"/>
      <c r="AJE142" s="18"/>
      <c r="AJF142" s="18"/>
      <c r="AJG142" s="18"/>
      <c r="AJH142" s="18"/>
      <c r="AJI142" s="18"/>
      <c r="AJJ142" s="18"/>
      <c r="AJK142" s="18"/>
      <c r="AJL142" s="18"/>
      <c r="AJM142" s="18"/>
      <c r="AJN142" s="18"/>
      <c r="AJO142" s="18"/>
      <c r="AJP142" s="18"/>
      <c r="AJQ142" s="18"/>
      <c r="AJR142" s="18"/>
      <c r="AJS142" s="18"/>
      <c r="AJT142" s="18"/>
      <c r="AJU142" s="18"/>
      <c r="AJV142" s="18"/>
      <c r="AJW142" s="18"/>
      <c r="AJX142" s="18"/>
      <c r="AJY142" s="18"/>
      <c r="AJZ142" s="18"/>
      <c r="AKA142" s="18"/>
      <c r="AKB142" s="18"/>
      <c r="AKC142" s="18"/>
      <c r="AKD142" s="18"/>
      <c r="AKE142" s="18"/>
      <c r="AKF142" s="18"/>
      <c r="AKG142" s="18"/>
      <c r="AKH142" s="18"/>
      <c r="AKI142" s="18"/>
      <c r="AKJ142" s="18"/>
      <c r="AKK142" s="18"/>
      <c r="AKL142" s="18"/>
      <c r="AKM142" s="18"/>
      <c r="AKN142" s="18"/>
      <c r="AKO142" s="18"/>
      <c r="AKP142" s="18"/>
      <c r="AKQ142" s="18"/>
      <c r="AKR142" s="18"/>
      <c r="AKS142" s="18"/>
      <c r="AKT142" s="18"/>
      <c r="AKU142" s="18"/>
      <c r="AKV142" s="18"/>
      <c r="AKW142" s="18"/>
      <c r="AKX142" s="18"/>
      <c r="AKY142" s="18"/>
      <c r="AKZ142" s="18"/>
      <c r="ALA142" s="18"/>
      <c r="ALB142" s="18"/>
      <c r="ALC142" s="18"/>
      <c r="ALD142" s="18"/>
      <c r="ALE142" s="18"/>
      <c r="ALF142" s="18"/>
      <c r="ALG142" s="18"/>
      <c r="ALH142" s="18"/>
      <c r="ALI142" s="18"/>
      <c r="ALJ142" s="18"/>
      <c r="ALK142" s="18"/>
      <c r="ALL142" s="18"/>
      <c r="ALM142" s="18"/>
      <c r="ALN142" s="18"/>
      <c r="ALO142" s="18"/>
      <c r="ALP142" s="18"/>
      <c r="ALQ142" s="18"/>
      <c r="ALR142" s="18"/>
      <c r="ALS142" s="18"/>
      <c r="ALT142" s="18"/>
      <c r="ALU142" s="18"/>
      <c r="ALV142" s="18"/>
      <c r="ALW142" s="18"/>
      <c r="ALX142" s="18"/>
      <c r="ALY142" s="18"/>
      <c r="ALZ142" s="18"/>
      <c r="AMA142" s="18"/>
      <c r="AMB142" s="18"/>
      <c r="AMC142" s="18"/>
      <c r="AMD142" s="18"/>
      <c r="AME142" s="18"/>
      <c r="AMF142" s="18"/>
      <c r="AMG142" s="18"/>
      <c r="AMH142" s="18"/>
      <c r="AMI142" s="18"/>
      <c r="AMJ142" s="18"/>
      <c r="AMK142" s="18"/>
      <c r="AML142" s="18"/>
      <c r="AMM142" s="18"/>
      <c r="AMN142" s="18"/>
      <c r="AMO142" s="18"/>
      <c r="AMP142" s="18"/>
      <c r="AMQ142" s="18"/>
      <c r="AMR142" s="18"/>
      <c r="AMS142" s="18"/>
      <c r="AMT142" s="18"/>
      <c r="AMU142" s="18"/>
      <c r="AMV142" s="18"/>
      <c r="AMW142" s="18"/>
      <c r="AMX142" s="18"/>
      <c r="AMY142" s="18"/>
      <c r="AMZ142" s="18"/>
      <c r="ANA142" s="18"/>
      <c r="ANB142" s="18"/>
      <c r="ANC142" s="18"/>
      <c r="AND142" s="18"/>
      <c r="ANE142" s="18"/>
      <c r="ANF142" s="18"/>
      <c r="ANG142" s="18"/>
      <c r="ANH142" s="18"/>
      <c r="ANI142" s="18"/>
      <c r="ANJ142" s="18"/>
      <c r="ANK142" s="18"/>
      <c r="ANL142" s="18"/>
      <c r="ANM142" s="18"/>
      <c r="ANN142" s="18"/>
      <c r="ANO142" s="18"/>
      <c r="ANP142" s="18"/>
      <c r="ANQ142" s="18"/>
      <c r="ANR142" s="18"/>
      <c r="ANS142" s="18"/>
      <c r="ANT142" s="18"/>
      <c r="ANU142" s="18"/>
      <c r="ANV142" s="18"/>
      <c r="ANW142" s="18"/>
      <c r="ANX142" s="18"/>
      <c r="ANY142" s="18"/>
      <c r="ANZ142" s="18"/>
      <c r="AOA142" s="18"/>
      <c r="AOB142" s="18"/>
      <c r="AOC142" s="18"/>
      <c r="AOD142" s="18"/>
      <c r="AOE142" s="18"/>
      <c r="AOF142" s="18"/>
      <c r="AOG142" s="18"/>
      <c r="AOH142" s="18"/>
      <c r="AOI142" s="18"/>
      <c r="AOJ142" s="18"/>
      <c r="AOK142" s="18"/>
      <c r="AOL142" s="18"/>
      <c r="AOM142" s="18"/>
      <c r="AON142" s="18"/>
      <c r="AOO142" s="18"/>
      <c r="AOP142" s="18"/>
      <c r="AOQ142" s="18"/>
      <c r="AOR142" s="18"/>
      <c r="AOS142" s="18"/>
      <c r="AOT142" s="18"/>
      <c r="AOU142" s="18"/>
      <c r="AOV142" s="18"/>
      <c r="AOW142" s="18"/>
      <c r="AOX142" s="18"/>
      <c r="AOY142" s="18"/>
      <c r="AOZ142" s="18"/>
      <c r="APA142" s="18"/>
      <c r="APB142" s="18"/>
      <c r="APC142" s="18"/>
      <c r="APD142" s="18"/>
      <c r="APE142" s="18"/>
      <c r="APF142" s="18"/>
      <c r="APG142" s="18"/>
      <c r="APH142" s="18"/>
      <c r="API142" s="18"/>
      <c r="APJ142" s="18"/>
      <c r="APK142" s="18"/>
      <c r="APL142" s="18"/>
      <c r="APM142" s="18"/>
      <c r="APN142" s="18"/>
      <c r="APO142" s="18"/>
      <c r="APP142" s="18"/>
      <c r="APQ142" s="18"/>
      <c r="APR142" s="18"/>
      <c r="APS142" s="18"/>
      <c r="APT142" s="18"/>
      <c r="APU142" s="18"/>
      <c r="APV142" s="18"/>
      <c r="APW142" s="18"/>
      <c r="APX142" s="18"/>
      <c r="APY142" s="18"/>
      <c r="APZ142" s="18"/>
      <c r="AQA142" s="18"/>
      <c r="AQB142" s="18"/>
      <c r="AQC142" s="18"/>
      <c r="AQD142" s="18"/>
      <c r="AQE142" s="18"/>
      <c r="AQF142" s="18"/>
      <c r="AQG142" s="18"/>
      <c r="AQH142" s="18"/>
      <c r="AQI142" s="18"/>
      <c r="AQJ142" s="18"/>
      <c r="AQK142" s="18"/>
      <c r="AQL142" s="18"/>
      <c r="AQM142" s="18"/>
      <c r="AQN142" s="18"/>
      <c r="AQO142" s="18"/>
      <c r="AQP142" s="18"/>
      <c r="AQQ142" s="18"/>
      <c r="AQR142" s="18"/>
      <c r="AQS142" s="18"/>
      <c r="AQT142" s="18"/>
      <c r="AQU142" s="18"/>
      <c r="AQV142" s="18"/>
      <c r="AQW142" s="18"/>
      <c r="AQX142" s="18"/>
      <c r="AQY142" s="18"/>
      <c r="AQZ142" s="18"/>
      <c r="ARA142" s="18"/>
      <c r="ARB142" s="18"/>
      <c r="ARC142" s="18"/>
      <c r="ARD142" s="18"/>
      <c r="ARE142" s="18"/>
      <c r="ARF142" s="18"/>
      <c r="ARG142" s="18"/>
      <c r="ARH142" s="18"/>
      <c r="ARI142" s="18"/>
      <c r="ARJ142" s="18"/>
      <c r="ARK142" s="18"/>
      <c r="ARL142" s="18"/>
      <c r="ARM142" s="18"/>
      <c r="ARN142" s="18"/>
      <c r="ARO142" s="18"/>
      <c r="ARP142" s="18"/>
      <c r="ARQ142" s="18"/>
      <c r="ARR142" s="18"/>
      <c r="ARS142" s="18"/>
      <c r="ART142" s="18"/>
      <c r="ARU142" s="18"/>
      <c r="ARV142" s="18"/>
      <c r="ARW142" s="18"/>
      <c r="ARX142" s="18"/>
      <c r="ARY142" s="18"/>
      <c r="ARZ142" s="18"/>
      <c r="ASA142" s="18"/>
      <c r="ASB142" s="18"/>
      <c r="ASC142" s="18"/>
      <c r="ASD142" s="18"/>
      <c r="ASE142" s="18"/>
      <c r="ASF142" s="18"/>
      <c r="ASG142" s="18"/>
      <c r="ASH142" s="18"/>
      <c r="ASI142" s="18"/>
      <c r="ASJ142" s="18"/>
      <c r="ASK142" s="18"/>
      <c r="ASL142" s="18"/>
      <c r="ASM142" s="18"/>
      <c r="ASN142" s="18"/>
      <c r="ASO142" s="18"/>
      <c r="ASP142" s="18"/>
      <c r="ASQ142" s="18"/>
      <c r="ASR142" s="18"/>
      <c r="ASS142" s="18"/>
      <c r="AST142" s="18"/>
      <c r="ASU142" s="18"/>
      <c r="ASV142" s="18"/>
      <c r="ASW142" s="18"/>
      <c r="ASX142" s="18"/>
      <c r="ASY142" s="18"/>
      <c r="ASZ142" s="18"/>
      <c r="ATA142" s="18"/>
      <c r="ATB142" s="18"/>
      <c r="ATC142" s="18"/>
      <c r="ATD142" s="18"/>
      <c r="ATE142" s="18"/>
      <c r="ATF142" s="18"/>
      <c r="ATG142" s="18"/>
      <c r="ATH142" s="18"/>
      <c r="ATI142" s="18"/>
      <c r="ATJ142" s="18"/>
      <c r="ATK142" s="18"/>
      <c r="ATL142" s="18"/>
      <c r="ATM142" s="18"/>
      <c r="ATN142" s="18"/>
      <c r="ATO142" s="18"/>
      <c r="ATP142" s="18"/>
      <c r="ATQ142" s="18"/>
      <c r="ATR142" s="18"/>
      <c r="ATS142" s="18"/>
      <c r="ATT142" s="18"/>
      <c r="ATU142" s="18"/>
      <c r="ATV142" s="18"/>
      <c r="ATW142" s="18"/>
      <c r="ATX142" s="18"/>
      <c r="ATY142" s="18"/>
      <c r="ATZ142" s="18"/>
      <c r="AUA142" s="18"/>
      <c r="AUB142" s="18"/>
      <c r="AUC142" s="18"/>
      <c r="AUD142" s="18"/>
      <c r="AUE142" s="18"/>
      <c r="AUF142" s="18"/>
      <c r="AUG142" s="18"/>
      <c r="AUH142" s="18"/>
      <c r="AUI142" s="18"/>
      <c r="AUJ142" s="18"/>
      <c r="AUK142" s="18"/>
      <c r="AUL142" s="18"/>
      <c r="AUM142" s="18"/>
      <c r="AUN142" s="18"/>
      <c r="AUO142" s="18"/>
      <c r="AUP142" s="18"/>
      <c r="AUQ142" s="18"/>
      <c r="AUR142" s="18"/>
      <c r="AUS142" s="18"/>
      <c r="AUT142" s="18"/>
      <c r="AUU142" s="18"/>
      <c r="AUV142" s="18"/>
      <c r="AUW142" s="18"/>
      <c r="AUX142" s="18"/>
      <c r="AUY142" s="18"/>
      <c r="AUZ142" s="18"/>
      <c r="AVA142" s="18"/>
      <c r="AVB142" s="18"/>
      <c r="AVC142" s="18"/>
      <c r="AVD142" s="18"/>
      <c r="AVE142" s="18"/>
      <c r="AVF142" s="18"/>
      <c r="AVG142" s="18"/>
      <c r="AVH142" s="18"/>
      <c r="AVI142" s="18"/>
      <c r="AVJ142" s="18"/>
      <c r="AVK142" s="18"/>
      <c r="AVL142" s="18"/>
      <c r="AVM142" s="18"/>
      <c r="AVN142" s="18"/>
      <c r="AVO142" s="18"/>
      <c r="AVP142" s="18"/>
      <c r="AVQ142" s="18"/>
      <c r="AVR142" s="18"/>
      <c r="AVS142" s="18"/>
      <c r="AVT142" s="18"/>
      <c r="AVU142" s="18"/>
      <c r="AVV142" s="18"/>
      <c r="AVW142" s="18"/>
      <c r="AVX142" s="18"/>
      <c r="AVY142" s="18"/>
      <c r="AVZ142" s="18"/>
      <c r="AWA142" s="18"/>
      <c r="AWB142" s="18"/>
      <c r="AWC142" s="18"/>
      <c r="AWD142" s="18"/>
      <c r="AWE142" s="18"/>
      <c r="AWF142" s="18"/>
      <c r="AWG142" s="18"/>
      <c r="AWH142" s="18"/>
      <c r="AWI142" s="18"/>
      <c r="AWJ142" s="18"/>
      <c r="AWK142" s="18"/>
      <c r="AWL142" s="18"/>
      <c r="AWM142" s="18"/>
      <c r="AWN142" s="18"/>
      <c r="AWO142" s="18"/>
      <c r="AWP142" s="18"/>
      <c r="AWQ142" s="18"/>
      <c r="AWR142" s="18"/>
      <c r="AWS142" s="18"/>
      <c r="AWT142" s="18"/>
      <c r="AWU142" s="18"/>
      <c r="AWV142" s="18"/>
      <c r="AWW142" s="18"/>
      <c r="AWX142" s="18"/>
      <c r="AWY142" s="18"/>
      <c r="AWZ142" s="18"/>
      <c r="AXA142" s="18"/>
      <c r="AXB142" s="18"/>
      <c r="AXC142" s="18"/>
      <c r="AXD142" s="18"/>
      <c r="AXE142" s="18"/>
      <c r="AXF142" s="18"/>
      <c r="AXG142" s="18"/>
      <c r="AXH142" s="18"/>
      <c r="AXI142" s="18"/>
      <c r="AXJ142" s="18"/>
      <c r="AXK142" s="18"/>
      <c r="AXL142" s="18"/>
      <c r="AXM142" s="18"/>
      <c r="AXN142" s="18"/>
      <c r="AXO142" s="18"/>
      <c r="AXP142" s="18"/>
      <c r="AXQ142" s="18"/>
      <c r="AXR142" s="18"/>
      <c r="AXS142" s="18"/>
      <c r="AXT142" s="18"/>
      <c r="AXU142" s="18"/>
      <c r="AXV142" s="18"/>
      <c r="AXW142" s="18"/>
      <c r="AXX142" s="18"/>
      <c r="AXY142" s="18"/>
      <c r="AXZ142" s="18"/>
      <c r="AYA142" s="18"/>
      <c r="AYB142" s="18"/>
      <c r="AYC142" s="18"/>
      <c r="AYD142" s="18"/>
      <c r="AYE142" s="18"/>
      <c r="AYF142" s="18"/>
      <c r="AYG142" s="18"/>
      <c r="AYH142" s="18"/>
      <c r="AYI142" s="18"/>
      <c r="AYJ142" s="18"/>
      <c r="AYK142" s="18"/>
      <c r="AYL142" s="18"/>
      <c r="AYM142" s="18"/>
      <c r="AYN142" s="18"/>
      <c r="AYO142" s="18"/>
      <c r="AYP142" s="18"/>
      <c r="AYQ142" s="18"/>
      <c r="AYR142" s="18"/>
      <c r="AYS142" s="18"/>
      <c r="AYT142" s="18"/>
      <c r="AYU142" s="18"/>
      <c r="AYV142" s="18"/>
      <c r="AYW142" s="18"/>
      <c r="AYX142" s="18"/>
      <c r="AYY142" s="18"/>
      <c r="AYZ142" s="18"/>
      <c r="AZA142" s="18"/>
      <c r="AZB142" s="18"/>
      <c r="AZC142" s="18"/>
      <c r="AZD142" s="18"/>
      <c r="AZE142" s="18"/>
      <c r="AZF142" s="18"/>
      <c r="AZG142" s="18"/>
      <c r="AZH142" s="18"/>
      <c r="AZI142" s="18"/>
      <c r="AZJ142" s="18"/>
      <c r="AZK142" s="18"/>
      <c r="AZL142" s="18"/>
      <c r="AZM142" s="18"/>
      <c r="AZN142" s="18"/>
      <c r="AZO142" s="18"/>
      <c r="AZP142" s="18"/>
      <c r="AZQ142" s="18"/>
      <c r="AZR142" s="18"/>
      <c r="AZS142" s="18"/>
      <c r="AZT142" s="18"/>
      <c r="AZU142" s="18"/>
      <c r="AZV142" s="18"/>
      <c r="AZW142" s="18"/>
      <c r="AZX142" s="18"/>
      <c r="AZY142" s="18"/>
      <c r="AZZ142" s="18"/>
      <c r="BAA142" s="18"/>
      <c r="BAB142" s="18"/>
      <c r="BAC142" s="18"/>
      <c r="BAD142" s="18"/>
      <c r="BAE142" s="18"/>
      <c r="BAF142" s="18"/>
      <c r="BAG142" s="18"/>
      <c r="BAH142" s="18"/>
      <c r="BAI142" s="18"/>
      <c r="BAJ142" s="18"/>
      <c r="BAK142" s="18"/>
      <c r="BAL142" s="18"/>
      <c r="BAM142" s="18"/>
      <c r="BAN142" s="18"/>
      <c r="BAO142" s="18"/>
      <c r="BAP142" s="18"/>
      <c r="BAQ142" s="18"/>
      <c r="BAR142" s="18"/>
      <c r="BAS142" s="18"/>
      <c r="BAT142" s="18"/>
      <c r="BAU142" s="18"/>
      <c r="BAV142" s="18"/>
      <c r="BAW142" s="18"/>
      <c r="BAX142" s="18"/>
      <c r="BAY142" s="18"/>
      <c r="BAZ142" s="18"/>
      <c r="BBA142" s="18"/>
      <c r="BBB142" s="18"/>
      <c r="BBC142" s="18"/>
      <c r="BBD142" s="18"/>
      <c r="BBE142" s="18"/>
      <c r="BBF142" s="18"/>
      <c r="BBG142" s="18"/>
      <c r="BBH142" s="18"/>
      <c r="BBI142" s="18"/>
      <c r="BBJ142" s="18"/>
      <c r="BBK142" s="18"/>
      <c r="BBL142" s="18"/>
      <c r="BBM142" s="18"/>
      <c r="BBN142" s="18"/>
      <c r="BBO142" s="18"/>
      <c r="BBP142" s="18"/>
      <c r="BBQ142" s="18"/>
      <c r="BBR142" s="18"/>
      <c r="BBS142" s="18"/>
      <c r="BBT142" s="18"/>
      <c r="BBU142" s="18"/>
      <c r="BBV142" s="18"/>
      <c r="BBW142" s="18"/>
      <c r="BBX142" s="18"/>
      <c r="BBY142" s="18"/>
      <c r="BBZ142" s="18"/>
      <c r="BCA142" s="18"/>
      <c r="BCB142" s="18"/>
      <c r="BCC142" s="18"/>
      <c r="BCD142" s="18"/>
      <c r="BCE142" s="18"/>
      <c r="BCF142" s="18"/>
      <c r="BCG142" s="18"/>
      <c r="BCH142" s="18"/>
      <c r="BCI142" s="18"/>
      <c r="BCJ142" s="18"/>
      <c r="BCK142" s="18"/>
      <c r="BCL142" s="18"/>
      <c r="BCM142" s="18"/>
      <c r="BCN142" s="18"/>
      <c r="BCO142" s="18"/>
      <c r="BCP142" s="18"/>
      <c r="BCQ142" s="18"/>
      <c r="BCR142" s="18"/>
      <c r="BCS142" s="18"/>
      <c r="BCT142" s="18"/>
      <c r="BCU142" s="18"/>
      <c r="BCV142" s="18"/>
      <c r="BCW142" s="18"/>
      <c r="BCX142" s="18"/>
      <c r="BCY142" s="18"/>
      <c r="BCZ142" s="18"/>
      <c r="BDA142" s="18"/>
      <c r="BDB142" s="18"/>
      <c r="BDC142" s="18"/>
      <c r="BDD142" s="18"/>
      <c r="BDE142" s="18"/>
      <c r="BDF142" s="18"/>
      <c r="BDG142" s="18"/>
      <c r="BDH142" s="18"/>
      <c r="BDI142" s="18"/>
      <c r="BDJ142" s="18"/>
      <c r="BDK142" s="18"/>
      <c r="BDL142" s="18"/>
      <c r="BDM142" s="18"/>
      <c r="BDN142" s="18"/>
      <c r="BDO142" s="18"/>
      <c r="BDP142" s="18"/>
      <c r="BDQ142" s="18"/>
      <c r="BDR142" s="18"/>
      <c r="BDS142" s="18"/>
      <c r="BDT142" s="18"/>
      <c r="BDU142" s="18"/>
      <c r="BDV142" s="18"/>
      <c r="BDW142" s="18"/>
      <c r="BDX142" s="18"/>
      <c r="BDY142" s="18"/>
      <c r="BDZ142" s="18"/>
      <c r="BEA142" s="18"/>
      <c r="BEB142" s="18"/>
      <c r="BEC142" s="18"/>
      <c r="BED142" s="18"/>
      <c r="BEE142" s="18"/>
      <c r="BEF142" s="18"/>
      <c r="BEG142" s="18"/>
      <c r="BEH142" s="18"/>
      <c r="BEI142" s="18"/>
      <c r="BEJ142" s="18"/>
      <c r="BEK142" s="18"/>
      <c r="BEL142" s="18"/>
      <c r="BEM142" s="18"/>
      <c r="BEN142" s="18"/>
      <c r="BEO142" s="18"/>
      <c r="BEP142" s="18"/>
      <c r="BEQ142" s="18"/>
      <c r="BER142" s="18"/>
      <c r="BES142" s="18"/>
      <c r="BET142" s="18"/>
      <c r="BEU142" s="18"/>
      <c r="BEV142" s="18"/>
      <c r="BEW142" s="18"/>
      <c r="BEX142" s="18"/>
      <c r="BEY142" s="18"/>
      <c r="BEZ142" s="18"/>
      <c r="BFA142" s="18"/>
      <c r="BFB142" s="18"/>
      <c r="BFC142" s="18"/>
      <c r="BFD142" s="18"/>
      <c r="BFE142" s="18"/>
      <c r="BFF142" s="18"/>
      <c r="BFG142" s="18"/>
      <c r="BFH142" s="18"/>
      <c r="BFI142" s="18"/>
      <c r="BFJ142" s="18"/>
      <c r="BFK142" s="18"/>
      <c r="BFL142" s="18"/>
      <c r="BFM142" s="18"/>
      <c r="BFN142" s="18"/>
      <c r="BFO142" s="18"/>
      <c r="BFP142" s="18"/>
      <c r="BFQ142" s="18"/>
      <c r="BFR142" s="18"/>
      <c r="BFS142" s="18"/>
      <c r="BFT142" s="18"/>
      <c r="BFU142" s="18"/>
      <c r="BFV142" s="18"/>
      <c r="BFW142" s="18"/>
      <c r="BFX142" s="18"/>
      <c r="BFY142" s="18"/>
      <c r="BFZ142" s="18"/>
      <c r="BGA142" s="18"/>
      <c r="BGB142" s="18"/>
      <c r="BGC142" s="18"/>
      <c r="BGD142" s="18"/>
      <c r="BGE142" s="18"/>
      <c r="BGF142" s="18"/>
      <c r="BGG142" s="18"/>
      <c r="BGH142" s="18"/>
      <c r="BGI142" s="18"/>
      <c r="BGJ142" s="18"/>
      <c r="BGK142" s="18"/>
      <c r="BGL142" s="18"/>
      <c r="BGM142" s="18"/>
      <c r="BGN142" s="18"/>
      <c r="BGO142" s="18"/>
      <c r="BGP142" s="18"/>
      <c r="BGQ142" s="18"/>
      <c r="BGR142" s="18"/>
      <c r="BGS142" s="18"/>
      <c r="BGT142" s="18"/>
      <c r="BGU142" s="18"/>
      <c r="BGV142" s="18"/>
      <c r="BGW142" s="18"/>
      <c r="BGX142" s="18"/>
      <c r="BGY142" s="18"/>
      <c r="BGZ142" s="18"/>
      <c r="BHA142" s="18"/>
      <c r="BHB142" s="18"/>
      <c r="BHC142" s="18"/>
      <c r="BHD142" s="18"/>
      <c r="BHE142" s="18"/>
      <c r="BHF142" s="18"/>
      <c r="BHG142" s="18"/>
      <c r="BHH142" s="18"/>
      <c r="BHI142" s="18"/>
      <c r="BHJ142" s="18"/>
      <c r="BHK142" s="18"/>
      <c r="BHL142" s="18"/>
      <c r="BHM142" s="18"/>
      <c r="BHN142" s="18"/>
      <c r="BHO142" s="18"/>
      <c r="BHP142" s="18"/>
      <c r="BHQ142" s="18"/>
      <c r="BHR142" s="18"/>
      <c r="BHS142" s="18"/>
      <c r="BHT142" s="18"/>
      <c r="BHU142" s="18"/>
      <c r="BHV142" s="18"/>
      <c r="BHW142" s="18"/>
      <c r="BHX142" s="18"/>
      <c r="BHY142" s="18"/>
      <c r="BHZ142" s="18"/>
      <c r="BIA142" s="18"/>
      <c r="BIB142" s="18"/>
      <c r="BIC142" s="18"/>
      <c r="BID142" s="18"/>
      <c r="BIE142" s="18"/>
      <c r="BIF142" s="18"/>
      <c r="BIG142" s="18"/>
      <c r="BIH142" s="18"/>
      <c r="BII142" s="18"/>
      <c r="BIJ142" s="18"/>
      <c r="BIK142" s="18"/>
      <c r="BIL142" s="18"/>
      <c r="BIM142" s="18"/>
      <c r="BIN142" s="18"/>
      <c r="BIO142" s="18"/>
      <c r="BIP142" s="18"/>
      <c r="BIQ142" s="18"/>
      <c r="BIR142" s="18"/>
      <c r="BIS142" s="18"/>
      <c r="BIT142" s="18"/>
      <c r="BIU142" s="18"/>
      <c r="BIV142" s="18"/>
      <c r="BIW142" s="18"/>
      <c r="BIX142" s="18"/>
      <c r="BIY142" s="18"/>
      <c r="BIZ142" s="18"/>
      <c r="BJA142" s="18"/>
      <c r="BJB142" s="18"/>
      <c r="BJC142" s="18"/>
      <c r="BJD142" s="18"/>
      <c r="BJE142" s="18"/>
      <c r="BJF142" s="18"/>
      <c r="BJG142" s="18"/>
      <c r="BJH142" s="18"/>
      <c r="BJI142" s="18"/>
      <c r="BJJ142" s="18"/>
      <c r="BJK142" s="18"/>
      <c r="BJL142" s="18"/>
      <c r="BJM142" s="18"/>
      <c r="BJN142" s="18"/>
      <c r="BJO142" s="18"/>
      <c r="BJP142" s="18"/>
      <c r="BJQ142" s="18"/>
      <c r="BJR142" s="18"/>
      <c r="BJS142" s="18"/>
      <c r="BJT142" s="18"/>
      <c r="BJU142" s="18"/>
      <c r="BJV142" s="18"/>
      <c r="BJW142" s="18"/>
      <c r="BJX142" s="18"/>
      <c r="BJY142" s="18"/>
      <c r="BJZ142" s="18"/>
      <c r="BKA142" s="18"/>
      <c r="BKB142" s="18"/>
      <c r="BKC142" s="18"/>
      <c r="BKD142" s="18"/>
      <c r="BKE142" s="18"/>
      <c r="BKF142" s="18"/>
      <c r="BKG142" s="18"/>
      <c r="BKH142" s="18"/>
      <c r="BKI142" s="18"/>
      <c r="BKJ142" s="18"/>
      <c r="BKK142" s="18"/>
      <c r="BKL142" s="18"/>
      <c r="BKM142" s="18"/>
      <c r="BKN142" s="18"/>
      <c r="BKO142" s="18"/>
      <c r="BKP142" s="18"/>
      <c r="BKQ142" s="18"/>
      <c r="BKR142" s="18"/>
      <c r="BKS142" s="18"/>
      <c r="BKT142" s="18"/>
      <c r="BKU142" s="18"/>
      <c r="BKV142" s="18"/>
      <c r="BKW142" s="18"/>
      <c r="BKX142" s="18"/>
      <c r="BKY142" s="18"/>
      <c r="BKZ142" s="18"/>
      <c r="BLA142" s="18"/>
      <c r="BLB142" s="18"/>
      <c r="BLC142" s="18"/>
      <c r="BLD142" s="18"/>
      <c r="BLE142" s="18"/>
      <c r="BLF142" s="18"/>
      <c r="BLG142" s="18"/>
      <c r="BLH142" s="18"/>
      <c r="BLI142" s="18"/>
      <c r="BLJ142" s="18"/>
      <c r="BLK142" s="18"/>
      <c r="BLL142" s="18"/>
      <c r="BLM142" s="18"/>
      <c r="BLN142" s="18"/>
      <c r="BLO142" s="18"/>
      <c r="BLP142" s="18"/>
      <c r="BLQ142" s="18"/>
      <c r="BLR142" s="18"/>
      <c r="BLS142" s="18"/>
      <c r="BLT142" s="18"/>
      <c r="BLU142" s="18"/>
      <c r="BLV142" s="18"/>
      <c r="BLW142" s="18"/>
      <c r="BLX142" s="18"/>
      <c r="BLY142" s="18"/>
      <c r="BLZ142" s="18"/>
      <c r="BMA142" s="18"/>
      <c r="BMB142" s="18"/>
      <c r="BMC142" s="18"/>
      <c r="BMD142" s="18"/>
      <c r="BME142" s="18"/>
      <c r="BMF142" s="18"/>
      <c r="BMG142" s="18"/>
      <c r="BMH142" s="18"/>
      <c r="BMI142" s="18"/>
      <c r="BMJ142" s="18"/>
      <c r="BMK142" s="18"/>
      <c r="BML142" s="18"/>
      <c r="BMM142" s="18"/>
      <c r="BMN142" s="18"/>
      <c r="BMO142" s="18"/>
      <c r="BMP142" s="18"/>
      <c r="BMQ142" s="18"/>
      <c r="BMR142" s="18"/>
      <c r="BMS142" s="18"/>
      <c r="BMT142" s="18"/>
      <c r="BMU142" s="18"/>
      <c r="BMV142" s="18"/>
      <c r="BMW142" s="18"/>
      <c r="BMX142" s="18"/>
      <c r="BMY142" s="18"/>
      <c r="BMZ142" s="18"/>
      <c r="BNA142" s="18"/>
      <c r="BNB142" s="18"/>
      <c r="BNC142" s="18"/>
      <c r="BND142" s="18"/>
      <c r="BNE142" s="18"/>
      <c r="BNF142" s="18"/>
      <c r="BNG142" s="18"/>
      <c r="BNH142" s="18"/>
      <c r="BNI142" s="18"/>
      <c r="BNJ142" s="18"/>
      <c r="BNK142" s="18"/>
      <c r="BNL142" s="18"/>
      <c r="BNM142" s="18"/>
      <c r="BNN142" s="18"/>
      <c r="BNO142" s="18"/>
      <c r="BNP142" s="18"/>
      <c r="BNQ142" s="18"/>
      <c r="BNR142" s="18"/>
      <c r="BNS142" s="18"/>
      <c r="BNT142" s="18"/>
      <c r="BNU142" s="18"/>
      <c r="BNV142" s="18"/>
      <c r="BNW142" s="18"/>
      <c r="BNX142" s="18"/>
      <c r="BNY142" s="18"/>
      <c r="BNZ142" s="18"/>
      <c r="BOA142" s="18"/>
      <c r="BOB142" s="18"/>
      <c r="BOC142" s="18"/>
      <c r="BOD142" s="18"/>
      <c r="BOE142" s="18"/>
      <c r="BOF142" s="18"/>
      <c r="BOG142" s="18"/>
      <c r="BOH142" s="18"/>
      <c r="BOI142" s="18"/>
      <c r="BOJ142" s="18"/>
      <c r="BOK142" s="18"/>
      <c r="BOL142" s="18"/>
      <c r="BOM142" s="18"/>
      <c r="BON142" s="18"/>
      <c r="BOO142" s="18"/>
      <c r="BOP142" s="18"/>
      <c r="BOQ142" s="18"/>
      <c r="BOR142" s="18"/>
      <c r="BOS142" s="18"/>
      <c r="BOT142" s="18"/>
      <c r="BOU142" s="18"/>
      <c r="BOV142" s="18"/>
      <c r="BOW142" s="18"/>
      <c r="BOX142" s="18"/>
      <c r="BOY142" s="18"/>
      <c r="BOZ142" s="18"/>
      <c r="BPA142" s="18"/>
      <c r="BPB142" s="18"/>
      <c r="BPC142" s="18"/>
      <c r="BPD142" s="18"/>
      <c r="BPE142" s="18"/>
      <c r="BPF142" s="18"/>
      <c r="BPG142" s="18"/>
      <c r="BPH142" s="18"/>
      <c r="BPI142" s="18"/>
      <c r="BPJ142" s="18"/>
      <c r="BPK142" s="18"/>
      <c r="BPL142" s="18"/>
      <c r="BPM142" s="18"/>
      <c r="BPN142" s="18"/>
      <c r="BPO142" s="18"/>
      <c r="BPP142" s="18"/>
      <c r="BPQ142" s="18"/>
      <c r="BPR142" s="18"/>
      <c r="BPS142" s="18"/>
      <c r="BPT142" s="18"/>
      <c r="BPU142" s="18"/>
      <c r="BPV142" s="18"/>
      <c r="BPW142" s="18"/>
      <c r="BPX142" s="18"/>
      <c r="BPY142" s="18"/>
      <c r="BPZ142" s="18"/>
      <c r="BQA142" s="18"/>
      <c r="BQB142" s="18"/>
      <c r="BQC142" s="18"/>
      <c r="BQD142" s="18"/>
      <c r="BQE142" s="18"/>
      <c r="BQF142" s="18"/>
      <c r="BQG142" s="18"/>
      <c r="BQH142" s="18"/>
      <c r="BQI142" s="18"/>
      <c r="BQJ142" s="18"/>
      <c r="BQK142" s="18"/>
      <c r="BQL142" s="18"/>
      <c r="BQM142" s="18"/>
      <c r="BQN142" s="18"/>
      <c r="BQO142" s="18"/>
      <c r="BQP142" s="18"/>
      <c r="BQQ142" s="18"/>
      <c r="BQR142" s="18"/>
      <c r="BQS142" s="18"/>
      <c r="BQT142" s="18"/>
      <c r="BQU142" s="18"/>
      <c r="BQV142" s="18"/>
      <c r="BQW142" s="18"/>
      <c r="BQX142" s="18"/>
      <c r="BQY142" s="18"/>
      <c r="BQZ142" s="18"/>
      <c r="BRA142" s="18"/>
      <c r="BRB142" s="18"/>
      <c r="BRC142" s="18"/>
      <c r="BRD142" s="18"/>
      <c r="BRE142" s="18"/>
      <c r="BRF142" s="18"/>
      <c r="BRG142" s="18"/>
      <c r="BRH142" s="18"/>
      <c r="BRI142" s="18"/>
      <c r="BRJ142" s="18"/>
      <c r="BRK142" s="18"/>
      <c r="BRL142" s="18"/>
      <c r="BRM142" s="18"/>
      <c r="BRN142" s="18"/>
      <c r="BRO142" s="18"/>
      <c r="BRP142" s="18"/>
      <c r="BRQ142" s="18"/>
      <c r="BRR142" s="18"/>
      <c r="BRS142" s="18"/>
      <c r="BRT142" s="18"/>
      <c r="BRU142" s="18"/>
      <c r="BRV142" s="18"/>
      <c r="BRW142" s="18"/>
      <c r="BRX142" s="18"/>
      <c r="BRY142" s="18"/>
      <c r="BRZ142" s="18"/>
      <c r="BSA142" s="18"/>
      <c r="BSB142" s="18"/>
      <c r="BSC142" s="18"/>
      <c r="BSD142" s="18"/>
      <c r="BSE142" s="18"/>
      <c r="BSF142" s="18"/>
      <c r="BSG142" s="18"/>
      <c r="BSH142" s="18"/>
      <c r="BSI142" s="18"/>
      <c r="BSJ142" s="18"/>
      <c r="BSK142" s="18"/>
      <c r="BSL142" s="18"/>
      <c r="BSM142" s="18"/>
      <c r="BSN142" s="18"/>
      <c r="BSO142" s="18"/>
      <c r="BSP142" s="18"/>
      <c r="BSQ142" s="18"/>
      <c r="BSR142" s="18"/>
      <c r="BSS142" s="18"/>
      <c r="BST142" s="18"/>
      <c r="BSU142" s="18"/>
      <c r="BSV142" s="18"/>
      <c r="BSW142" s="18"/>
      <c r="BSX142" s="18"/>
      <c r="BSY142" s="18"/>
      <c r="BSZ142" s="18"/>
      <c r="BTA142" s="18"/>
      <c r="BTB142" s="18"/>
      <c r="BTC142" s="18"/>
      <c r="BTD142" s="18"/>
      <c r="BTE142" s="18"/>
      <c r="BTF142" s="18"/>
      <c r="BTG142" s="18"/>
      <c r="BTH142" s="18"/>
      <c r="BTI142" s="18"/>
      <c r="BTJ142" s="18"/>
      <c r="BTK142" s="18"/>
      <c r="BTL142" s="18"/>
      <c r="BTM142" s="18"/>
      <c r="BTN142" s="18"/>
      <c r="BTO142" s="18"/>
      <c r="BTP142" s="18"/>
      <c r="BTQ142" s="18"/>
      <c r="BTR142" s="18"/>
      <c r="BTS142" s="18"/>
      <c r="BTT142" s="18"/>
      <c r="BTU142" s="18"/>
      <c r="BTV142" s="18"/>
      <c r="BTW142" s="18"/>
      <c r="BTX142" s="18"/>
      <c r="BTY142" s="18"/>
      <c r="BTZ142" s="18"/>
      <c r="BUA142" s="18"/>
      <c r="BUB142" s="18"/>
      <c r="BUC142" s="18"/>
      <c r="BUD142" s="18"/>
      <c r="BUE142" s="18"/>
      <c r="BUF142" s="18"/>
      <c r="BUG142" s="18"/>
      <c r="BUH142" s="18"/>
      <c r="BUI142" s="18"/>
      <c r="BUJ142" s="18"/>
      <c r="BUK142" s="18"/>
      <c r="BUL142" s="18"/>
      <c r="BUM142" s="18"/>
      <c r="BUN142" s="18"/>
      <c r="BUO142" s="18"/>
      <c r="BUP142" s="18"/>
      <c r="BUQ142" s="18"/>
      <c r="BUR142" s="18"/>
      <c r="BUS142" s="18"/>
      <c r="BUT142" s="18"/>
      <c r="BUU142" s="18"/>
      <c r="BUV142" s="18"/>
      <c r="BUW142" s="18"/>
      <c r="BUX142" s="18"/>
      <c r="BUY142" s="18"/>
      <c r="BUZ142" s="18"/>
      <c r="BVA142" s="18"/>
      <c r="BVB142" s="18"/>
      <c r="BVC142" s="18"/>
      <c r="BVD142" s="18"/>
      <c r="BVE142" s="18"/>
      <c r="BVF142" s="18"/>
      <c r="BVG142" s="18"/>
      <c r="BVH142" s="18"/>
      <c r="BVI142" s="18"/>
      <c r="BVJ142" s="18"/>
      <c r="BVK142" s="18"/>
      <c r="BVL142" s="18"/>
      <c r="BVM142" s="18"/>
      <c r="BVN142" s="18"/>
      <c r="BVO142" s="18"/>
      <c r="BVP142" s="18"/>
      <c r="BVQ142" s="18"/>
      <c r="BVR142" s="18"/>
      <c r="BVS142" s="18"/>
      <c r="BVT142" s="18"/>
      <c r="BVU142" s="18"/>
      <c r="BVV142" s="18"/>
      <c r="BVW142" s="18"/>
      <c r="BVX142" s="18"/>
      <c r="BVY142" s="18"/>
      <c r="BVZ142" s="18"/>
      <c r="BWA142" s="18"/>
      <c r="BWB142" s="18"/>
      <c r="BWC142" s="18"/>
      <c r="BWD142" s="18"/>
      <c r="BWE142" s="18"/>
      <c r="BWF142" s="18"/>
      <c r="BWG142" s="18"/>
      <c r="BWH142" s="18"/>
      <c r="BWI142" s="18"/>
      <c r="BWJ142" s="18"/>
      <c r="BWK142" s="18"/>
      <c r="BWL142" s="18"/>
      <c r="BWM142" s="18"/>
      <c r="BWN142" s="18"/>
      <c r="BWO142" s="18"/>
      <c r="BWP142" s="18"/>
      <c r="BWQ142" s="18"/>
      <c r="BWR142" s="18"/>
      <c r="BWS142" s="18"/>
      <c r="BWT142" s="18"/>
      <c r="BWU142" s="18"/>
      <c r="BWV142" s="18"/>
      <c r="BWW142" s="18"/>
      <c r="BWX142" s="18"/>
      <c r="BWY142" s="18"/>
      <c r="BWZ142" s="18"/>
      <c r="BXA142" s="18"/>
      <c r="BXB142" s="18"/>
      <c r="BXC142" s="18"/>
      <c r="BXD142" s="18"/>
      <c r="BXE142" s="18"/>
      <c r="BXF142" s="18"/>
      <c r="BXG142" s="18"/>
      <c r="BXH142" s="18"/>
      <c r="BXI142" s="18"/>
      <c r="BXJ142" s="18"/>
      <c r="BXK142" s="18"/>
      <c r="BXL142" s="18"/>
      <c r="BXM142" s="18"/>
      <c r="BXN142" s="18"/>
      <c r="BXO142" s="18"/>
      <c r="BXP142" s="18"/>
      <c r="BXQ142" s="18"/>
      <c r="BXR142" s="18"/>
      <c r="BXS142" s="18"/>
      <c r="BXT142" s="18"/>
      <c r="BXU142" s="18"/>
      <c r="BXV142" s="18"/>
      <c r="BXW142" s="18"/>
      <c r="BXX142" s="18"/>
      <c r="BXY142" s="18"/>
      <c r="BXZ142" s="18"/>
      <c r="BYA142" s="18"/>
      <c r="BYB142" s="18"/>
      <c r="BYC142" s="18"/>
      <c r="BYD142" s="18"/>
      <c r="BYE142" s="18"/>
      <c r="BYF142" s="18"/>
      <c r="BYG142" s="18"/>
      <c r="BYH142" s="18"/>
      <c r="BYI142" s="18"/>
      <c r="BYJ142" s="18"/>
      <c r="BYK142" s="18"/>
      <c r="BYL142" s="18"/>
      <c r="BYM142" s="18"/>
      <c r="BYN142" s="18"/>
      <c r="BYO142" s="18"/>
      <c r="BYP142" s="18"/>
      <c r="BYQ142" s="18"/>
      <c r="BYR142" s="18"/>
      <c r="BYS142" s="18"/>
      <c r="BYT142" s="18"/>
      <c r="BYU142" s="18"/>
      <c r="BYV142" s="18"/>
      <c r="BYW142" s="18"/>
      <c r="BYX142" s="18"/>
      <c r="BYY142" s="18"/>
      <c r="BYZ142" s="18"/>
      <c r="BZA142" s="18"/>
      <c r="BZB142" s="18"/>
      <c r="BZC142" s="18"/>
      <c r="BZD142" s="18"/>
      <c r="BZE142" s="18"/>
      <c r="BZF142" s="18"/>
      <c r="BZG142" s="18"/>
      <c r="BZH142" s="18"/>
      <c r="BZI142" s="18"/>
      <c r="BZJ142" s="18"/>
      <c r="BZK142" s="18"/>
      <c r="BZL142" s="18"/>
      <c r="BZM142" s="18"/>
      <c r="BZN142" s="18"/>
      <c r="BZO142" s="18"/>
      <c r="BZP142" s="18"/>
      <c r="BZQ142" s="18"/>
      <c r="BZR142" s="18"/>
      <c r="BZS142" s="18"/>
      <c r="BZT142" s="18"/>
      <c r="BZU142" s="18"/>
      <c r="BZV142" s="18"/>
      <c r="BZW142" s="18"/>
      <c r="BZX142" s="18"/>
      <c r="BZY142" s="18"/>
      <c r="BZZ142" s="18"/>
      <c r="CAA142" s="18"/>
      <c r="CAB142" s="18"/>
      <c r="CAC142" s="18"/>
      <c r="CAD142" s="18"/>
      <c r="CAE142" s="18"/>
      <c r="CAF142" s="18"/>
      <c r="CAG142" s="18"/>
      <c r="CAH142" s="18"/>
      <c r="CAI142" s="18"/>
      <c r="CAJ142" s="18"/>
      <c r="CAK142" s="18"/>
      <c r="CAL142" s="18"/>
      <c r="CAM142" s="18"/>
      <c r="CAN142" s="18"/>
      <c r="CAO142" s="18"/>
      <c r="CAP142" s="18"/>
      <c r="CAQ142" s="18"/>
      <c r="CAR142" s="18"/>
      <c r="CAS142" s="18"/>
      <c r="CAT142" s="18"/>
      <c r="CAU142" s="18"/>
      <c r="CAV142" s="18"/>
      <c r="CAW142" s="18"/>
      <c r="CAX142" s="18"/>
      <c r="CAY142" s="18"/>
      <c r="CAZ142" s="18"/>
      <c r="CBA142" s="18"/>
      <c r="CBB142" s="18"/>
      <c r="CBC142" s="18"/>
      <c r="CBD142" s="18"/>
      <c r="CBE142" s="18"/>
      <c r="CBF142" s="18"/>
      <c r="CBG142" s="18"/>
      <c r="CBH142" s="18"/>
      <c r="CBI142" s="18"/>
      <c r="CBJ142" s="18"/>
      <c r="CBK142" s="18"/>
      <c r="CBL142" s="18"/>
      <c r="CBM142" s="18"/>
      <c r="CBN142" s="18"/>
      <c r="CBO142" s="18"/>
      <c r="CBP142" s="18"/>
      <c r="CBQ142" s="18"/>
      <c r="CBR142" s="18"/>
      <c r="CBS142" s="18"/>
      <c r="CBT142" s="18"/>
      <c r="CBU142" s="18"/>
      <c r="CBV142" s="18"/>
      <c r="CBW142" s="18"/>
      <c r="CBX142" s="18"/>
      <c r="CBY142" s="18"/>
      <c r="CBZ142" s="18"/>
      <c r="CCA142" s="18"/>
      <c r="CCB142" s="18"/>
      <c r="CCC142" s="18"/>
      <c r="CCD142" s="18"/>
      <c r="CCE142" s="18"/>
      <c r="CCF142" s="18"/>
      <c r="CCG142" s="18"/>
      <c r="CCH142" s="18"/>
      <c r="CCI142" s="18"/>
      <c r="CCJ142" s="18"/>
      <c r="CCK142" s="18"/>
      <c r="CCL142" s="18"/>
      <c r="CCM142" s="18"/>
      <c r="CCN142" s="18"/>
      <c r="CCO142" s="18"/>
      <c r="CCP142" s="18"/>
      <c r="CCQ142" s="18"/>
      <c r="CCR142" s="18"/>
      <c r="CCS142" s="18"/>
      <c r="CCT142" s="18"/>
      <c r="CCU142" s="18"/>
      <c r="CCV142" s="18"/>
      <c r="CCW142" s="18"/>
      <c r="CCX142" s="18"/>
      <c r="CCY142" s="18"/>
      <c r="CCZ142" s="18"/>
      <c r="CDA142" s="18"/>
      <c r="CDB142" s="18"/>
      <c r="CDC142" s="18"/>
      <c r="CDD142" s="18"/>
      <c r="CDE142" s="18"/>
      <c r="CDF142" s="18"/>
      <c r="CDG142" s="18"/>
      <c r="CDH142" s="18"/>
      <c r="CDI142" s="18"/>
      <c r="CDJ142" s="18"/>
      <c r="CDK142" s="18"/>
      <c r="CDL142" s="18"/>
      <c r="CDM142" s="18"/>
      <c r="CDN142" s="18"/>
      <c r="CDO142" s="18"/>
      <c r="CDP142" s="18"/>
      <c r="CDQ142" s="18"/>
      <c r="CDR142" s="18"/>
      <c r="CDS142" s="18"/>
      <c r="CDT142" s="18"/>
      <c r="CDU142" s="18"/>
      <c r="CDV142" s="18"/>
      <c r="CDW142" s="18"/>
      <c r="CDX142" s="18"/>
      <c r="CDY142" s="18"/>
      <c r="CDZ142" s="18"/>
      <c r="CEA142" s="18"/>
      <c r="CEB142" s="18"/>
      <c r="CEC142" s="18"/>
      <c r="CED142" s="18"/>
      <c r="CEE142" s="18"/>
      <c r="CEF142" s="18"/>
      <c r="CEG142" s="18"/>
      <c r="CEH142" s="18"/>
      <c r="CEI142" s="18"/>
      <c r="CEJ142" s="18"/>
      <c r="CEK142" s="18"/>
      <c r="CEL142" s="18"/>
      <c r="CEM142" s="18"/>
      <c r="CEN142" s="18"/>
      <c r="CEO142" s="18"/>
      <c r="CEP142" s="18"/>
      <c r="CEQ142" s="18"/>
      <c r="CER142" s="18"/>
      <c r="CES142" s="18"/>
      <c r="CET142" s="18"/>
      <c r="CEU142" s="18"/>
      <c r="CEV142" s="18"/>
      <c r="CEW142" s="18"/>
      <c r="CEX142" s="18"/>
      <c r="CEY142" s="18"/>
      <c r="CEZ142" s="18"/>
      <c r="CFA142" s="18"/>
      <c r="CFB142" s="18"/>
      <c r="CFC142" s="18"/>
      <c r="CFD142" s="18"/>
      <c r="CFE142" s="18"/>
      <c r="CFF142" s="18"/>
      <c r="CFG142" s="18"/>
      <c r="CFH142" s="18"/>
      <c r="CFI142" s="18"/>
      <c r="CFJ142" s="18"/>
      <c r="CFK142" s="18"/>
      <c r="CFL142" s="18"/>
      <c r="CFM142" s="18"/>
      <c r="CFN142" s="18"/>
      <c r="CFO142" s="18"/>
      <c r="CFP142" s="18"/>
      <c r="CFQ142" s="18"/>
      <c r="CFR142" s="18"/>
      <c r="CFS142" s="18"/>
      <c r="CFT142" s="18"/>
      <c r="CFU142" s="18"/>
      <c r="CFV142" s="18"/>
      <c r="CFW142" s="18"/>
      <c r="CFX142" s="18"/>
      <c r="CFY142" s="18"/>
      <c r="CFZ142" s="18"/>
      <c r="CGA142" s="18"/>
      <c r="CGB142" s="18"/>
      <c r="CGC142" s="18"/>
      <c r="CGD142" s="18"/>
      <c r="CGE142" s="18"/>
      <c r="CGF142" s="18"/>
      <c r="CGG142" s="18"/>
      <c r="CGH142" s="18"/>
      <c r="CGI142" s="18"/>
      <c r="CGJ142" s="18"/>
      <c r="CGK142" s="18"/>
      <c r="CGL142" s="18"/>
      <c r="CGM142" s="18"/>
      <c r="CGN142" s="18"/>
      <c r="CGO142" s="18"/>
      <c r="CGP142" s="18"/>
      <c r="CGQ142" s="18"/>
      <c r="CGR142" s="18"/>
      <c r="CGS142" s="18"/>
      <c r="CGT142" s="18"/>
      <c r="CGU142" s="18"/>
      <c r="CGV142" s="18"/>
      <c r="CGW142" s="18"/>
      <c r="CGX142" s="18"/>
      <c r="CGY142" s="18"/>
      <c r="CGZ142" s="18"/>
      <c r="CHA142" s="18"/>
      <c r="CHB142" s="18"/>
      <c r="CHC142" s="18"/>
      <c r="CHD142" s="18"/>
      <c r="CHE142" s="18"/>
      <c r="CHF142" s="18"/>
      <c r="CHG142" s="18"/>
      <c r="CHH142" s="18"/>
      <c r="CHI142" s="18"/>
      <c r="CHJ142" s="18"/>
      <c r="CHK142" s="18"/>
      <c r="CHL142" s="18"/>
      <c r="CHM142" s="18"/>
      <c r="CHN142" s="18"/>
      <c r="CHO142" s="18"/>
      <c r="CHP142" s="18"/>
      <c r="CHQ142" s="18"/>
      <c r="CHR142" s="18"/>
      <c r="CHS142" s="18"/>
      <c r="CHT142" s="18"/>
      <c r="CHU142" s="18"/>
      <c r="CHV142" s="18"/>
      <c r="CHW142" s="18"/>
      <c r="CHX142" s="18"/>
      <c r="CHY142" s="18"/>
      <c r="CHZ142" s="18"/>
      <c r="CIA142" s="18"/>
      <c r="CIB142" s="18"/>
      <c r="CIC142" s="18"/>
      <c r="CID142" s="18"/>
      <c r="CIE142" s="18"/>
      <c r="CIF142" s="18"/>
      <c r="CIG142" s="18"/>
      <c r="CIH142" s="18"/>
      <c r="CII142" s="18"/>
      <c r="CIJ142" s="18"/>
      <c r="CIK142" s="18"/>
      <c r="CIL142" s="18"/>
      <c r="CIM142" s="18"/>
      <c r="CIN142" s="18"/>
      <c r="CIO142" s="18"/>
      <c r="CIP142" s="18"/>
      <c r="CIQ142" s="18"/>
      <c r="CIR142" s="18"/>
      <c r="CIS142" s="18"/>
      <c r="CIT142" s="18"/>
      <c r="CIU142" s="18"/>
      <c r="CIV142" s="18"/>
      <c r="CIW142" s="18"/>
      <c r="CIX142" s="18"/>
      <c r="CIY142" s="18"/>
      <c r="CIZ142" s="18"/>
      <c r="CJA142" s="18"/>
      <c r="CJB142" s="18"/>
      <c r="CJC142" s="18"/>
      <c r="CJD142" s="18"/>
      <c r="CJE142" s="18"/>
      <c r="CJF142" s="18"/>
      <c r="CJG142" s="18"/>
      <c r="CJH142" s="18"/>
      <c r="CJI142" s="18"/>
      <c r="CJJ142" s="18"/>
      <c r="CJK142" s="18"/>
      <c r="CJL142" s="18"/>
      <c r="CJM142" s="18"/>
      <c r="CJN142" s="18"/>
      <c r="CJO142" s="18"/>
      <c r="CJP142" s="18"/>
      <c r="CJQ142" s="18"/>
      <c r="CJR142" s="18"/>
      <c r="CJS142" s="18"/>
      <c r="CJT142" s="18"/>
      <c r="CJU142" s="18"/>
      <c r="CJV142" s="18"/>
      <c r="CJW142" s="18"/>
      <c r="CJX142" s="18"/>
      <c r="CJY142" s="18"/>
      <c r="CJZ142" s="18"/>
      <c r="CKA142" s="18"/>
      <c r="CKB142" s="18"/>
      <c r="CKC142" s="18"/>
      <c r="CKD142" s="18"/>
      <c r="CKE142" s="18"/>
      <c r="CKF142" s="18"/>
      <c r="CKG142" s="18"/>
      <c r="CKH142" s="18"/>
      <c r="CKI142" s="18"/>
      <c r="CKJ142" s="18"/>
      <c r="CKK142" s="18"/>
      <c r="CKL142" s="18"/>
      <c r="CKM142" s="18"/>
      <c r="CKN142" s="18"/>
      <c r="CKO142" s="18"/>
      <c r="CKP142" s="18"/>
      <c r="CKQ142" s="18"/>
      <c r="CKR142" s="18"/>
      <c r="CKS142" s="18"/>
      <c r="CKT142" s="18"/>
      <c r="CKU142" s="18"/>
      <c r="CKV142" s="18"/>
      <c r="CKW142" s="18"/>
      <c r="CKX142" s="18"/>
      <c r="CKY142" s="18"/>
      <c r="CKZ142" s="18"/>
      <c r="CLA142" s="18"/>
      <c r="CLB142" s="18"/>
      <c r="CLC142" s="18"/>
      <c r="CLD142" s="18"/>
      <c r="CLE142" s="18"/>
      <c r="CLF142" s="18"/>
      <c r="CLG142" s="18"/>
      <c r="CLH142" s="18"/>
      <c r="CLI142" s="18"/>
      <c r="CLJ142" s="18"/>
      <c r="CLK142" s="18"/>
      <c r="CLL142" s="18"/>
      <c r="CLM142" s="18"/>
      <c r="CLN142" s="18"/>
      <c r="CLO142" s="18"/>
      <c r="CLP142" s="18"/>
      <c r="CLQ142" s="18"/>
      <c r="CLR142" s="18"/>
      <c r="CLS142" s="18"/>
      <c r="CLT142" s="18"/>
      <c r="CLU142" s="18"/>
      <c r="CLV142" s="18"/>
      <c r="CLW142" s="18"/>
      <c r="CLX142" s="18"/>
      <c r="CLY142" s="18"/>
      <c r="CLZ142" s="18"/>
      <c r="CMA142" s="18"/>
      <c r="CMB142" s="18"/>
      <c r="CMC142" s="18"/>
      <c r="CMD142" s="18"/>
      <c r="CME142" s="18"/>
      <c r="CMF142" s="18"/>
      <c r="CMG142" s="18"/>
      <c r="CMH142" s="18"/>
      <c r="CMI142" s="18"/>
      <c r="CMJ142" s="18"/>
      <c r="CMK142" s="18"/>
      <c r="CML142" s="18"/>
      <c r="CMM142" s="18"/>
      <c r="CMN142" s="18"/>
      <c r="CMO142" s="18"/>
      <c r="CMP142" s="18"/>
      <c r="CMQ142" s="18"/>
      <c r="CMR142" s="18"/>
      <c r="CMS142" s="18"/>
      <c r="CMT142" s="18"/>
      <c r="CMU142" s="18"/>
      <c r="CMV142" s="18"/>
      <c r="CMW142" s="18"/>
      <c r="CMX142" s="18"/>
      <c r="CMY142" s="18"/>
      <c r="CMZ142" s="18"/>
      <c r="CNA142" s="18"/>
      <c r="CNB142" s="18"/>
      <c r="CNC142" s="18"/>
      <c r="CND142" s="18"/>
      <c r="CNE142" s="18"/>
      <c r="CNF142" s="18"/>
      <c r="CNG142" s="18"/>
      <c r="CNH142" s="18"/>
      <c r="CNI142" s="18"/>
      <c r="CNJ142" s="18"/>
      <c r="CNK142" s="18"/>
      <c r="CNL142" s="18"/>
      <c r="CNM142" s="18"/>
      <c r="CNN142" s="18"/>
      <c r="CNO142" s="18"/>
      <c r="CNP142" s="18"/>
      <c r="CNQ142" s="18"/>
      <c r="CNR142" s="18"/>
      <c r="CNS142" s="18"/>
      <c r="CNT142" s="18"/>
      <c r="CNU142" s="18"/>
      <c r="CNV142" s="18"/>
      <c r="CNW142" s="18"/>
      <c r="CNX142" s="18"/>
      <c r="CNY142" s="18"/>
      <c r="CNZ142" s="18"/>
      <c r="COA142" s="18"/>
      <c r="COB142" s="18"/>
      <c r="COC142" s="18"/>
      <c r="COD142" s="18"/>
      <c r="COE142" s="18"/>
      <c r="COF142" s="18"/>
      <c r="COG142" s="18"/>
      <c r="COH142" s="18"/>
      <c r="COI142" s="18"/>
      <c r="COJ142" s="18"/>
      <c r="COK142" s="18"/>
      <c r="COL142" s="18"/>
      <c r="COM142" s="18"/>
      <c r="CON142" s="18"/>
      <c r="COO142" s="18"/>
      <c r="COP142" s="18"/>
      <c r="COQ142" s="18"/>
      <c r="COR142" s="18"/>
      <c r="COS142" s="18"/>
      <c r="COT142" s="18"/>
      <c r="COU142" s="18"/>
      <c r="COV142" s="18"/>
      <c r="COW142" s="18"/>
      <c r="COX142" s="18"/>
      <c r="COY142" s="18"/>
      <c r="COZ142" s="18"/>
      <c r="CPA142" s="18"/>
      <c r="CPB142" s="18"/>
      <c r="CPC142" s="18"/>
      <c r="CPD142" s="18"/>
      <c r="CPE142" s="18"/>
      <c r="CPF142" s="18"/>
      <c r="CPG142" s="18"/>
      <c r="CPH142" s="18"/>
      <c r="CPI142" s="18"/>
      <c r="CPJ142" s="18"/>
      <c r="CPK142" s="18"/>
      <c r="CPL142" s="18"/>
      <c r="CPM142" s="18"/>
      <c r="CPN142" s="18"/>
      <c r="CPO142" s="18"/>
      <c r="CPP142" s="18"/>
      <c r="CPQ142" s="18"/>
      <c r="CPR142" s="18"/>
      <c r="CPS142" s="18"/>
      <c r="CPT142" s="18"/>
      <c r="CPU142" s="18"/>
      <c r="CPV142" s="18"/>
      <c r="CPW142" s="18"/>
      <c r="CPX142" s="18"/>
      <c r="CPY142" s="18"/>
      <c r="CPZ142" s="18"/>
      <c r="CQA142" s="18"/>
      <c r="CQB142" s="18"/>
      <c r="CQC142" s="18"/>
      <c r="CQD142" s="18"/>
      <c r="CQE142" s="18"/>
      <c r="CQF142" s="18"/>
      <c r="CQG142" s="18"/>
      <c r="CQH142" s="18"/>
      <c r="CQI142" s="18"/>
      <c r="CQJ142" s="18"/>
      <c r="CQK142" s="18"/>
      <c r="CQL142" s="18"/>
      <c r="CQM142" s="18"/>
      <c r="CQN142" s="18"/>
      <c r="CQO142" s="18"/>
      <c r="CQP142" s="18"/>
      <c r="CQQ142" s="18"/>
      <c r="CQR142" s="18"/>
      <c r="CQS142" s="18"/>
      <c r="CQT142" s="18"/>
      <c r="CQU142" s="18"/>
      <c r="CQV142" s="18"/>
      <c r="CQW142" s="18"/>
      <c r="CQX142" s="18"/>
      <c r="CQY142" s="18"/>
      <c r="CQZ142" s="18"/>
      <c r="CRA142" s="18"/>
      <c r="CRB142" s="18"/>
      <c r="CRC142" s="18"/>
      <c r="CRD142" s="18"/>
      <c r="CRE142" s="18"/>
      <c r="CRF142" s="18"/>
      <c r="CRG142" s="18"/>
      <c r="CRH142" s="18"/>
      <c r="CRI142" s="18"/>
      <c r="CRJ142" s="18"/>
      <c r="CRK142" s="18"/>
      <c r="CRL142" s="18"/>
      <c r="CRM142" s="18"/>
      <c r="CRN142" s="18"/>
      <c r="CRO142" s="18"/>
      <c r="CRP142" s="18"/>
      <c r="CRQ142" s="18"/>
      <c r="CRR142" s="18"/>
      <c r="CRS142" s="18"/>
      <c r="CRT142" s="18"/>
      <c r="CRU142" s="18"/>
      <c r="CRV142" s="18"/>
      <c r="CRW142" s="18"/>
      <c r="CRX142" s="18"/>
      <c r="CRY142" s="18"/>
      <c r="CRZ142" s="18"/>
      <c r="CSA142" s="18"/>
      <c r="CSB142" s="18"/>
      <c r="CSC142" s="18"/>
      <c r="CSD142" s="18"/>
      <c r="CSE142" s="18"/>
      <c r="CSF142" s="18"/>
      <c r="CSG142" s="18"/>
      <c r="CSH142" s="18"/>
      <c r="CSI142" s="18"/>
      <c r="CSJ142" s="18"/>
      <c r="CSK142" s="18"/>
      <c r="CSL142" s="18"/>
      <c r="CSM142" s="18"/>
      <c r="CSN142" s="18"/>
      <c r="CSO142" s="18"/>
      <c r="CSP142" s="18"/>
      <c r="CSQ142" s="18"/>
      <c r="CSR142" s="18"/>
      <c r="CSS142" s="18"/>
      <c r="CST142" s="18"/>
      <c r="CSU142" s="18"/>
      <c r="CSV142" s="18"/>
      <c r="CSW142" s="18"/>
      <c r="CSX142" s="18"/>
      <c r="CSY142" s="18"/>
      <c r="CSZ142" s="18"/>
      <c r="CTA142" s="18"/>
      <c r="CTB142" s="18"/>
      <c r="CTC142" s="18"/>
      <c r="CTD142" s="18"/>
      <c r="CTE142" s="18"/>
      <c r="CTF142" s="18"/>
      <c r="CTG142" s="18"/>
      <c r="CTH142" s="18"/>
      <c r="CTI142" s="18"/>
      <c r="CTJ142" s="18"/>
      <c r="CTK142" s="18"/>
      <c r="CTL142" s="18"/>
      <c r="CTM142" s="18"/>
      <c r="CTN142" s="18"/>
      <c r="CTO142" s="18"/>
      <c r="CTP142" s="18"/>
      <c r="CTQ142" s="18"/>
      <c r="CTR142" s="18"/>
      <c r="CTS142" s="18"/>
      <c r="CTT142" s="18"/>
      <c r="CTU142" s="18"/>
      <c r="CTV142" s="18"/>
      <c r="CTW142" s="18"/>
      <c r="CTX142" s="18"/>
      <c r="CTY142" s="18"/>
      <c r="CTZ142" s="18"/>
      <c r="CUA142" s="18"/>
      <c r="CUB142" s="18"/>
      <c r="CUC142" s="18"/>
      <c r="CUD142" s="18"/>
      <c r="CUE142" s="18"/>
      <c r="CUF142" s="18"/>
      <c r="CUG142" s="18"/>
      <c r="CUH142" s="18"/>
      <c r="CUI142" s="18"/>
      <c r="CUJ142" s="18"/>
      <c r="CUK142" s="18"/>
      <c r="CUL142" s="18"/>
      <c r="CUM142" s="18"/>
      <c r="CUN142" s="18"/>
      <c r="CUO142" s="18"/>
      <c r="CUP142" s="18"/>
      <c r="CUQ142" s="18"/>
      <c r="CUR142" s="18"/>
      <c r="CUS142" s="18"/>
      <c r="CUT142" s="18"/>
      <c r="CUU142" s="18"/>
      <c r="CUV142" s="18"/>
      <c r="CUW142" s="18"/>
      <c r="CUX142" s="18"/>
      <c r="CUY142" s="18"/>
      <c r="CUZ142" s="18"/>
      <c r="CVA142" s="18"/>
      <c r="CVB142" s="18"/>
      <c r="CVC142" s="18"/>
      <c r="CVD142" s="18"/>
      <c r="CVE142" s="18"/>
      <c r="CVF142" s="18"/>
      <c r="CVG142" s="18"/>
      <c r="CVH142" s="18"/>
      <c r="CVI142" s="18"/>
      <c r="CVJ142" s="18"/>
      <c r="CVK142" s="18"/>
      <c r="CVL142" s="18"/>
      <c r="CVM142" s="18"/>
      <c r="CVN142" s="18"/>
      <c r="CVO142" s="18"/>
      <c r="CVP142" s="18"/>
      <c r="CVQ142" s="18"/>
      <c r="CVR142" s="18"/>
      <c r="CVS142" s="18"/>
      <c r="CVT142" s="18"/>
      <c r="CVU142" s="18"/>
      <c r="CVV142" s="18"/>
      <c r="CVW142" s="18"/>
      <c r="CVX142" s="18"/>
      <c r="CVY142" s="18"/>
      <c r="CVZ142" s="18"/>
      <c r="CWA142" s="18"/>
      <c r="CWB142" s="18"/>
      <c r="CWC142" s="18"/>
      <c r="CWD142" s="18"/>
      <c r="CWE142" s="18"/>
      <c r="CWF142" s="18"/>
      <c r="CWG142" s="18"/>
      <c r="CWH142" s="18"/>
      <c r="CWI142" s="18"/>
      <c r="CWJ142" s="18"/>
      <c r="CWK142" s="18"/>
      <c r="CWL142" s="18"/>
      <c r="CWM142" s="18"/>
      <c r="CWN142" s="18"/>
      <c r="CWO142" s="18"/>
      <c r="CWP142" s="18"/>
      <c r="CWQ142" s="18"/>
      <c r="CWR142" s="18"/>
      <c r="CWS142" s="18"/>
      <c r="CWT142" s="18"/>
      <c r="CWU142" s="18"/>
      <c r="CWV142" s="18"/>
      <c r="CWW142" s="18"/>
      <c r="CWX142" s="18"/>
      <c r="CWY142" s="18"/>
      <c r="CWZ142" s="18"/>
      <c r="CXA142" s="18"/>
      <c r="CXB142" s="18"/>
      <c r="CXC142" s="18"/>
      <c r="CXD142" s="18"/>
      <c r="CXE142" s="18"/>
      <c r="CXF142" s="18"/>
      <c r="CXG142" s="18"/>
      <c r="CXH142" s="18"/>
      <c r="CXI142" s="18"/>
      <c r="CXJ142" s="18"/>
      <c r="CXK142" s="18"/>
      <c r="CXL142" s="18"/>
      <c r="CXM142" s="18"/>
      <c r="CXN142" s="18"/>
      <c r="CXO142" s="18"/>
      <c r="CXP142" s="18"/>
      <c r="CXQ142" s="18"/>
      <c r="CXR142" s="18"/>
      <c r="CXS142" s="18"/>
      <c r="CXT142" s="18"/>
      <c r="CXU142" s="18"/>
      <c r="CXV142" s="18"/>
      <c r="CXW142" s="18"/>
      <c r="CXX142" s="18"/>
      <c r="CXY142" s="18"/>
      <c r="CXZ142" s="18"/>
      <c r="CYA142" s="18"/>
      <c r="CYB142" s="18"/>
      <c r="CYC142" s="18"/>
      <c r="CYD142" s="18"/>
      <c r="CYE142" s="18"/>
      <c r="CYF142" s="18"/>
      <c r="CYG142" s="18"/>
      <c r="CYH142" s="18"/>
      <c r="CYI142" s="18"/>
      <c r="CYJ142" s="18"/>
      <c r="CYK142" s="18"/>
      <c r="CYL142" s="18"/>
      <c r="CYM142" s="18"/>
      <c r="CYN142" s="18"/>
      <c r="CYO142" s="18"/>
      <c r="CYP142" s="18"/>
      <c r="CYQ142" s="18"/>
      <c r="CYR142" s="18"/>
      <c r="CYS142" s="18"/>
      <c r="CYT142" s="18"/>
      <c r="CYU142" s="18"/>
      <c r="CYV142" s="18"/>
      <c r="CYW142" s="18"/>
      <c r="CYX142" s="18"/>
      <c r="CYY142" s="18"/>
      <c r="CYZ142" s="18"/>
      <c r="CZA142" s="18"/>
      <c r="CZB142" s="18"/>
      <c r="CZC142" s="18"/>
      <c r="CZD142" s="18"/>
      <c r="CZE142" s="18"/>
      <c r="CZF142" s="18"/>
      <c r="CZG142" s="18"/>
      <c r="CZH142" s="18"/>
      <c r="CZI142" s="18"/>
      <c r="CZJ142" s="18"/>
      <c r="CZK142" s="18"/>
      <c r="CZL142" s="18"/>
      <c r="CZM142" s="18"/>
      <c r="CZN142" s="18"/>
      <c r="CZO142" s="18"/>
      <c r="CZP142" s="18"/>
      <c r="CZQ142" s="18"/>
      <c r="CZR142" s="18"/>
      <c r="CZS142" s="18"/>
      <c r="CZT142" s="18"/>
      <c r="CZU142" s="18"/>
      <c r="CZV142" s="18"/>
      <c r="CZW142" s="18"/>
      <c r="CZX142" s="18"/>
      <c r="CZY142" s="18"/>
      <c r="CZZ142" s="18"/>
      <c r="DAA142" s="18"/>
      <c r="DAB142" s="18"/>
      <c r="DAC142" s="18"/>
      <c r="DAD142" s="18"/>
      <c r="DAE142" s="18"/>
      <c r="DAF142" s="18"/>
      <c r="DAG142" s="18"/>
      <c r="DAH142" s="18"/>
      <c r="DAI142" s="18"/>
      <c r="DAJ142" s="18"/>
      <c r="DAK142" s="18"/>
      <c r="DAL142" s="18"/>
      <c r="DAM142" s="18"/>
      <c r="DAN142" s="18"/>
      <c r="DAO142" s="18"/>
      <c r="DAP142" s="18"/>
      <c r="DAQ142" s="18"/>
      <c r="DAR142" s="18"/>
      <c r="DAS142" s="18"/>
      <c r="DAT142" s="18"/>
      <c r="DAU142" s="18"/>
      <c r="DAV142" s="18"/>
      <c r="DAW142" s="18"/>
      <c r="DAX142" s="18"/>
      <c r="DAY142" s="18"/>
      <c r="DAZ142" s="18"/>
      <c r="DBA142" s="18"/>
      <c r="DBB142" s="18"/>
      <c r="DBC142" s="18"/>
      <c r="DBD142" s="18"/>
      <c r="DBE142" s="18"/>
      <c r="DBF142" s="18"/>
      <c r="DBG142" s="18"/>
      <c r="DBH142" s="18"/>
      <c r="DBI142" s="18"/>
      <c r="DBJ142" s="18"/>
      <c r="DBK142" s="18"/>
      <c r="DBL142" s="18"/>
      <c r="DBM142" s="18"/>
      <c r="DBN142" s="18"/>
      <c r="DBO142" s="18"/>
      <c r="DBP142" s="18"/>
      <c r="DBQ142" s="18"/>
      <c r="DBR142" s="18"/>
      <c r="DBS142" s="18"/>
      <c r="DBT142" s="18"/>
      <c r="DBU142" s="18"/>
      <c r="DBV142" s="18"/>
      <c r="DBW142" s="18"/>
      <c r="DBX142" s="18"/>
      <c r="DBY142" s="18"/>
      <c r="DBZ142" s="18"/>
      <c r="DCA142" s="18"/>
      <c r="DCB142" s="18"/>
      <c r="DCC142" s="18"/>
      <c r="DCD142" s="18"/>
      <c r="DCE142" s="18"/>
      <c r="DCF142" s="18"/>
      <c r="DCG142" s="18"/>
      <c r="DCH142" s="18"/>
      <c r="DCI142" s="18"/>
      <c r="DCJ142" s="18"/>
      <c r="DCK142" s="18"/>
      <c r="DCL142" s="18"/>
      <c r="DCM142" s="18"/>
      <c r="DCN142" s="18"/>
      <c r="DCO142" s="18"/>
      <c r="DCP142" s="18"/>
      <c r="DCQ142" s="18"/>
      <c r="DCR142" s="18"/>
      <c r="DCS142" s="18"/>
      <c r="DCT142" s="18"/>
      <c r="DCU142" s="18"/>
      <c r="DCV142" s="18"/>
      <c r="DCW142" s="18"/>
      <c r="DCX142" s="18"/>
      <c r="DCY142" s="18"/>
      <c r="DCZ142" s="18"/>
      <c r="DDA142" s="18"/>
      <c r="DDB142" s="18"/>
      <c r="DDC142" s="18"/>
      <c r="DDD142" s="18"/>
      <c r="DDE142" s="18"/>
      <c r="DDF142" s="18"/>
      <c r="DDG142" s="18"/>
      <c r="DDH142" s="18"/>
      <c r="DDI142" s="18"/>
      <c r="DDJ142" s="18"/>
      <c r="DDK142" s="18"/>
      <c r="DDL142" s="18"/>
      <c r="DDM142" s="18"/>
      <c r="DDN142" s="18"/>
      <c r="DDO142" s="18"/>
      <c r="DDP142" s="18"/>
      <c r="DDQ142" s="18"/>
      <c r="DDR142" s="18"/>
      <c r="DDS142" s="18"/>
      <c r="DDT142" s="18"/>
      <c r="DDU142" s="18"/>
      <c r="DDV142" s="18"/>
      <c r="DDW142" s="18"/>
      <c r="DDX142" s="18"/>
      <c r="DDY142" s="18"/>
      <c r="DDZ142" s="18"/>
      <c r="DEA142" s="18"/>
      <c r="DEB142" s="18"/>
      <c r="DEC142" s="18"/>
      <c r="DED142" s="18"/>
      <c r="DEE142" s="18"/>
      <c r="DEF142" s="18"/>
      <c r="DEG142" s="18"/>
      <c r="DEH142" s="18"/>
      <c r="DEI142" s="18"/>
      <c r="DEJ142" s="18"/>
      <c r="DEK142" s="18"/>
      <c r="DEL142" s="18"/>
      <c r="DEM142" s="18"/>
      <c r="DEN142" s="18"/>
      <c r="DEO142" s="18"/>
      <c r="DEP142" s="18"/>
      <c r="DEQ142" s="18"/>
      <c r="DER142" s="18"/>
      <c r="DES142" s="18"/>
      <c r="DET142" s="18"/>
      <c r="DEU142" s="18"/>
      <c r="DEV142" s="18"/>
      <c r="DEW142" s="18"/>
      <c r="DEX142" s="18"/>
      <c r="DEY142" s="18"/>
      <c r="DEZ142" s="18"/>
      <c r="DFA142" s="18"/>
      <c r="DFB142" s="18"/>
      <c r="DFC142" s="18"/>
      <c r="DFD142" s="18"/>
      <c r="DFE142" s="18"/>
      <c r="DFF142" s="18"/>
      <c r="DFG142" s="18"/>
      <c r="DFH142" s="18"/>
      <c r="DFI142" s="18"/>
      <c r="DFJ142" s="18"/>
      <c r="DFK142" s="18"/>
      <c r="DFL142" s="18"/>
      <c r="DFM142" s="18"/>
      <c r="DFN142" s="18"/>
      <c r="DFO142" s="18"/>
      <c r="DFP142" s="18"/>
      <c r="DFQ142" s="18"/>
      <c r="DFR142" s="18"/>
      <c r="DFS142" s="18"/>
      <c r="DFT142" s="18"/>
      <c r="DFU142" s="18"/>
      <c r="DFV142" s="18"/>
      <c r="DFW142" s="18"/>
      <c r="DFX142" s="18"/>
      <c r="DFY142" s="18"/>
      <c r="DFZ142" s="18"/>
      <c r="DGA142" s="18"/>
      <c r="DGB142" s="18"/>
      <c r="DGC142" s="18"/>
      <c r="DGD142" s="18"/>
      <c r="DGE142" s="18"/>
      <c r="DGF142" s="18"/>
      <c r="DGG142" s="18"/>
      <c r="DGH142" s="18"/>
      <c r="DGI142" s="18"/>
      <c r="DGJ142" s="18"/>
      <c r="DGK142" s="18"/>
      <c r="DGL142" s="18"/>
      <c r="DGM142" s="18"/>
      <c r="DGN142" s="18"/>
      <c r="DGO142" s="18"/>
      <c r="DGP142" s="18"/>
      <c r="DGQ142" s="18"/>
      <c r="DGR142" s="18"/>
      <c r="DGS142" s="18"/>
      <c r="DGT142" s="18"/>
      <c r="DGU142" s="18"/>
      <c r="DGV142" s="18"/>
      <c r="DGW142" s="18"/>
      <c r="DGX142" s="18"/>
      <c r="DGY142" s="18"/>
      <c r="DGZ142" s="18"/>
      <c r="DHA142" s="18"/>
      <c r="DHB142" s="18"/>
      <c r="DHC142" s="18"/>
      <c r="DHD142" s="18"/>
      <c r="DHE142" s="18"/>
      <c r="DHF142" s="18"/>
      <c r="DHG142" s="18"/>
      <c r="DHH142" s="18"/>
      <c r="DHI142" s="18"/>
      <c r="DHJ142" s="18"/>
      <c r="DHK142" s="18"/>
      <c r="DHL142" s="18"/>
      <c r="DHM142" s="18"/>
      <c r="DHN142" s="18"/>
      <c r="DHO142" s="18"/>
      <c r="DHP142" s="18"/>
      <c r="DHQ142" s="18"/>
      <c r="DHR142" s="18"/>
      <c r="DHS142" s="18"/>
      <c r="DHT142" s="18"/>
      <c r="DHU142" s="18"/>
      <c r="DHV142" s="18"/>
      <c r="DHW142" s="18"/>
      <c r="DHX142" s="18"/>
      <c r="DHY142" s="18"/>
      <c r="DHZ142" s="18"/>
      <c r="DIA142" s="18"/>
      <c r="DIB142" s="18"/>
      <c r="DIC142" s="18"/>
      <c r="DID142" s="18"/>
      <c r="DIE142" s="18"/>
      <c r="DIF142" s="18"/>
      <c r="DIG142" s="18"/>
      <c r="DIH142" s="18"/>
      <c r="DII142" s="18"/>
      <c r="DIJ142" s="18"/>
      <c r="DIK142" s="18"/>
      <c r="DIL142" s="18"/>
      <c r="DIM142" s="18"/>
      <c r="DIN142" s="18"/>
      <c r="DIO142" s="18"/>
      <c r="DIP142" s="18"/>
      <c r="DIQ142" s="18"/>
      <c r="DIR142" s="18"/>
      <c r="DIS142" s="18"/>
      <c r="DIT142" s="18"/>
      <c r="DIU142" s="18"/>
      <c r="DIV142" s="18"/>
      <c r="DIW142" s="18"/>
      <c r="DIX142" s="18"/>
      <c r="DIY142" s="18"/>
      <c r="DIZ142" s="18"/>
      <c r="DJA142" s="18"/>
      <c r="DJB142" s="18"/>
      <c r="DJC142" s="18"/>
      <c r="DJD142" s="18"/>
      <c r="DJE142" s="18"/>
      <c r="DJF142" s="18"/>
      <c r="DJG142" s="18"/>
      <c r="DJH142" s="18"/>
      <c r="DJI142" s="18"/>
      <c r="DJJ142" s="18"/>
      <c r="DJK142" s="18"/>
      <c r="DJL142" s="18"/>
      <c r="DJM142" s="18"/>
      <c r="DJN142" s="18"/>
      <c r="DJO142" s="18"/>
      <c r="DJP142" s="18"/>
      <c r="DJQ142" s="18"/>
      <c r="DJR142" s="18"/>
      <c r="DJS142" s="18"/>
      <c r="DJT142" s="18"/>
      <c r="DJU142" s="18"/>
      <c r="DJV142" s="18"/>
      <c r="DJW142" s="18"/>
      <c r="DJX142" s="18"/>
      <c r="DJY142" s="18"/>
      <c r="DJZ142" s="18"/>
      <c r="DKA142" s="18"/>
      <c r="DKB142" s="18"/>
      <c r="DKC142" s="18"/>
      <c r="DKD142" s="18"/>
      <c r="DKE142" s="18"/>
      <c r="DKF142" s="18"/>
      <c r="DKG142" s="18"/>
      <c r="DKH142" s="18"/>
      <c r="DKI142" s="18"/>
      <c r="DKJ142" s="18"/>
      <c r="DKK142" s="18"/>
      <c r="DKL142" s="18"/>
      <c r="DKM142" s="18"/>
      <c r="DKN142" s="18"/>
      <c r="DKO142" s="18"/>
      <c r="DKP142" s="18"/>
      <c r="DKQ142" s="18"/>
      <c r="DKR142" s="18"/>
      <c r="DKS142" s="18"/>
      <c r="DKT142" s="18"/>
      <c r="DKU142" s="18"/>
      <c r="DKV142" s="18"/>
      <c r="DKW142" s="18"/>
      <c r="DKX142" s="18"/>
      <c r="DKY142" s="18"/>
      <c r="DKZ142" s="18"/>
      <c r="DLA142" s="18"/>
      <c r="DLB142" s="18"/>
      <c r="DLC142" s="18"/>
      <c r="DLD142" s="18"/>
      <c r="DLE142" s="18"/>
      <c r="DLF142" s="18"/>
      <c r="DLG142" s="18"/>
      <c r="DLH142" s="18"/>
      <c r="DLI142" s="18"/>
      <c r="DLJ142" s="18"/>
      <c r="DLK142" s="18"/>
      <c r="DLL142" s="18"/>
      <c r="DLM142" s="18"/>
      <c r="DLN142" s="18"/>
      <c r="DLO142" s="18"/>
      <c r="DLP142" s="18"/>
      <c r="DLQ142" s="18"/>
      <c r="DLR142" s="18"/>
      <c r="DLS142" s="18"/>
      <c r="DLT142" s="18"/>
      <c r="DLU142" s="18"/>
      <c r="DLV142" s="18"/>
      <c r="DLW142" s="18"/>
      <c r="DLX142" s="18"/>
      <c r="DLY142" s="18"/>
      <c r="DLZ142" s="18"/>
      <c r="DMA142" s="18"/>
      <c r="DMB142" s="18"/>
      <c r="DMC142" s="18"/>
      <c r="DMD142" s="18"/>
      <c r="DME142" s="18"/>
      <c r="DMF142" s="18"/>
      <c r="DMG142" s="18"/>
      <c r="DMH142" s="18"/>
      <c r="DMI142" s="18"/>
      <c r="DMJ142" s="18"/>
      <c r="DMK142" s="18"/>
      <c r="DML142" s="18"/>
      <c r="DMM142" s="18"/>
      <c r="DMN142" s="18"/>
      <c r="DMO142" s="18"/>
      <c r="DMP142" s="18"/>
      <c r="DMQ142" s="18"/>
      <c r="DMR142" s="18"/>
      <c r="DMS142" s="18"/>
      <c r="DMT142" s="18"/>
      <c r="DMU142" s="18"/>
      <c r="DMV142" s="18"/>
      <c r="DMW142" s="18"/>
      <c r="DMX142" s="18"/>
      <c r="DMY142" s="18"/>
      <c r="DMZ142" s="18"/>
      <c r="DNA142" s="18"/>
      <c r="DNB142" s="18"/>
      <c r="DNC142" s="18"/>
      <c r="DND142" s="18"/>
      <c r="DNE142" s="18"/>
      <c r="DNF142" s="18"/>
      <c r="DNG142" s="18"/>
      <c r="DNH142" s="18"/>
      <c r="DNI142" s="18"/>
      <c r="DNJ142" s="18"/>
      <c r="DNK142" s="18"/>
      <c r="DNL142" s="18"/>
      <c r="DNM142" s="18"/>
      <c r="DNN142" s="18"/>
      <c r="DNO142" s="18"/>
      <c r="DNP142" s="18"/>
      <c r="DNQ142" s="18"/>
      <c r="DNR142" s="18"/>
      <c r="DNS142" s="18"/>
      <c r="DNT142" s="18"/>
      <c r="DNU142" s="18"/>
      <c r="DNV142" s="18"/>
      <c r="DNW142" s="18"/>
      <c r="DNX142" s="18"/>
      <c r="DNY142" s="18"/>
      <c r="DNZ142" s="18"/>
      <c r="DOA142" s="18"/>
      <c r="DOB142" s="18"/>
      <c r="DOC142" s="18"/>
      <c r="DOD142" s="18"/>
      <c r="DOE142" s="18"/>
      <c r="DOF142" s="18"/>
      <c r="DOG142" s="18"/>
      <c r="DOH142" s="18"/>
      <c r="DOI142" s="18"/>
      <c r="DOJ142" s="18"/>
      <c r="DOK142" s="18"/>
      <c r="DOL142" s="18"/>
      <c r="DOM142" s="18"/>
      <c r="DON142" s="18"/>
      <c r="DOO142" s="18"/>
      <c r="DOP142" s="18"/>
      <c r="DOQ142" s="18"/>
      <c r="DOR142" s="18"/>
      <c r="DOS142" s="18"/>
      <c r="DOT142" s="18"/>
      <c r="DOU142" s="18"/>
      <c r="DOV142" s="18"/>
      <c r="DOW142" s="18"/>
      <c r="DOX142" s="18"/>
      <c r="DOY142" s="18"/>
      <c r="DOZ142" s="18"/>
      <c r="DPA142" s="18"/>
      <c r="DPB142" s="18"/>
      <c r="DPC142" s="18"/>
      <c r="DPD142" s="18"/>
      <c r="DPE142" s="18"/>
      <c r="DPF142" s="18"/>
      <c r="DPG142" s="18"/>
      <c r="DPH142" s="18"/>
      <c r="DPI142" s="18"/>
      <c r="DPJ142" s="18"/>
      <c r="DPK142" s="18"/>
      <c r="DPL142" s="18"/>
      <c r="DPM142" s="18"/>
      <c r="DPN142" s="18"/>
      <c r="DPO142" s="18"/>
      <c r="DPP142" s="18"/>
      <c r="DPQ142" s="18"/>
      <c r="DPR142" s="18"/>
      <c r="DPS142" s="18"/>
      <c r="DPT142" s="18"/>
      <c r="DPU142" s="18"/>
      <c r="DPV142" s="18"/>
      <c r="DPW142" s="18"/>
      <c r="DPX142" s="18"/>
      <c r="DPY142" s="18"/>
      <c r="DPZ142" s="18"/>
      <c r="DQA142" s="18"/>
      <c r="DQB142" s="18"/>
      <c r="DQC142" s="18"/>
      <c r="DQD142" s="18"/>
      <c r="DQE142" s="18"/>
      <c r="DQF142" s="18"/>
      <c r="DQG142" s="18"/>
      <c r="DQH142" s="18"/>
      <c r="DQI142" s="18"/>
      <c r="DQJ142" s="18"/>
      <c r="DQK142" s="18"/>
      <c r="DQL142" s="18"/>
      <c r="DQM142" s="18"/>
      <c r="DQN142" s="18"/>
      <c r="DQO142" s="18"/>
      <c r="DQP142" s="18"/>
      <c r="DQQ142" s="18"/>
      <c r="DQR142" s="18"/>
      <c r="DQS142" s="18"/>
      <c r="DQT142" s="18"/>
      <c r="DQU142" s="18"/>
      <c r="DQV142" s="18"/>
      <c r="DQW142" s="18"/>
      <c r="DQX142" s="18"/>
      <c r="DQY142" s="18"/>
      <c r="DQZ142" s="18"/>
      <c r="DRA142" s="18"/>
      <c r="DRB142" s="18"/>
      <c r="DRC142" s="18"/>
      <c r="DRD142" s="18"/>
      <c r="DRE142" s="18"/>
      <c r="DRF142" s="18"/>
      <c r="DRG142" s="18"/>
      <c r="DRH142" s="18"/>
      <c r="DRI142" s="18"/>
      <c r="DRJ142" s="18"/>
      <c r="DRK142" s="18"/>
      <c r="DRL142" s="18"/>
      <c r="DRM142" s="18"/>
      <c r="DRN142" s="18"/>
      <c r="DRO142" s="18"/>
      <c r="DRP142" s="18"/>
      <c r="DRQ142" s="18"/>
      <c r="DRR142" s="18"/>
      <c r="DRS142" s="18"/>
      <c r="DRT142" s="18"/>
      <c r="DRU142" s="18"/>
      <c r="DRV142" s="18"/>
      <c r="DRW142" s="18"/>
      <c r="DRX142" s="18"/>
      <c r="DRY142" s="18"/>
      <c r="DRZ142" s="18"/>
      <c r="DSA142" s="18"/>
      <c r="DSB142" s="18"/>
      <c r="DSC142" s="18"/>
      <c r="DSD142" s="18"/>
      <c r="DSE142" s="18"/>
      <c r="DSF142" s="18"/>
      <c r="DSG142" s="18"/>
      <c r="DSH142" s="18"/>
      <c r="DSI142" s="18"/>
      <c r="DSJ142" s="18"/>
      <c r="DSK142" s="18"/>
      <c r="DSL142" s="18"/>
      <c r="DSM142" s="18"/>
      <c r="DSN142" s="18"/>
      <c r="DSO142" s="18"/>
      <c r="DSP142" s="18"/>
      <c r="DSQ142" s="18"/>
      <c r="DSR142" s="18"/>
      <c r="DSS142" s="18"/>
      <c r="DST142" s="18"/>
      <c r="DSU142" s="18"/>
      <c r="DSV142" s="18"/>
      <c r="DSW142" s="18"/>
      <c r="DSX142" s="18"/>
      <c r="DSY142" s="18"/>
      <c r="DSZ142" s="18"/>
      <c r="DTA142" s="18"/>
      <c r="DTB142" s="18"/>
      <c r="DTC142" s="18"/>
      <c r="DTD142" s="18"/>
      <c r="DTE142" s="18"/>
      <c r="DTF142" s="18"/>
      <c r="DTG142" s="18"/>
      <c r="DTH142" s="18"/>
      <c r="DTI142" s="18"/>
      <c r="DTJ142" s="18"/>
      <c r="DTK142" s="18"/>
      <c r="DTL142" s="18"/>
      <c r="DTM142" s="18"/>
      <c r="DTN142" s="18"/>
      <c r="DTO142" s="18"/>
      <c r="DTP142" s="18"/>
      <c r="DTQ142" s="18"/>
      <c r="DTR142" s="18"/>
      <c r="DTS142" s="18"/>
      <c r="DTT142" s="18"/>
      <c r="DTU142" s="18"/>
      <c r="DTV142" s="18"/>
      <c r="DTW142" s="18"/>
      <c r="DTX142" s="18"/>
      <c r="DTY142" s="18"/>
      <c r="DTZ142" s="18"/>
      <c r="DUA142" s="18"/>
      <c r="DUB142" s="18"/>
      <c r="DUC142" s="18"/>
      <c r="DUD142" s="18"/>
      <c r="DUE142" s="18"/>
      <c r="DUF142" s="18"/>
      <c r="DUG142" s="18"/>
      <c r="DUH142" s="18"/>
      <c r="DUI142" s="18"/>
      <c r="DUJ142" s="18"/>
      <c r="DUK142" s="18"/>
      <c r="DUL142" s="18"/>
      <c r="DUM142" s="18"/>
      <c r="DUN142" s="18"/>
      <c r="DUO142" s="18"/>
      <c r="DUP142" s="18"/>
      <c r="DUQ142" s="18"/>
      <c r="DUR142" s="18"/>
      <c r="DUS142" s="18"/>
      <c r="DUT142" s="18"/>
      <c r="DUU142" s="18"/>
      <c r="DUV142" s="18"/>
      <c r="DUW142" s="18"/>
      <c r="DUX142" s="18"/>
      <c r="DUY142" s="18"/>
      <c r="DUZ142" s="18"/>
      <c r="DVA142" s="18"/>
      <c r="DVB142" s="18"/>
      <c r="DVC142" s="18"/>
      <c r="DVD142" s="18"/>
      <c r="DVE142" s="18"/>
      <c r="DVF142" s="18"/>
      <c r="DVG142" s="18"/>
      <c r="DVH142" s="18"/>
      <c r="DVI142" s="18"/>
      <c r="DVJ142" s="18"/>
      <c r="DVK142" s="18"/>
      <c r="DVL142" s="18"/>
      <c r="DVM142" s="18"/>
      <c r="DVN142" s="18"/>
      <c r="DVO142" s="18"/>
      <c r="DVP142" s="18"/>
      <c r="DVQ142" s="18"/>
      <c r="DVR142" s="18"/>
      <c r="DVS142" s="18"/>
      <c r="DVT142" s="18"/>
      <c r="DVU142" s="18"/>
      <c r="DVV142" s="18"/>
      <c r="DVW142" s="18"/>
      <c r="DVX142" s="18"/>
      <c r="DVY142" s="18"/>
      <c r="DVZ142" s="18"/>
      <c r="DWA142" s="18"/>
      <c r="DWB142" s="18"/>
      <c r="DWC142" s="18"/>
      <c r="DWD142" s="18"/>
      <c r="DWE142" s="18"/>
      <c r="DWF142" s="18"/>
      <c r="DWG142" s="18"/>
      <c r="DWH142" s="18"/>
      <c r="DWI142" s="18"/>
      <c r="DWJ142" s="18"/>
      <c r="DWK142" s="18"/>
      <c r="DWL142" s="18"/>
      <c r="DWM142" s="18"/>
      <c r="DWN142" s="18"/>
      <c r="DWO142" s="18"/>
      <c r="DWP142" s="18"/>
      <c r="DWQ142" s="18"/>
      <c r="DWR142" s="18"/>
      <c r="DWS142" s="18"/>
      <c r="DWT142" s="18"/>
      <c r="DWU142" s="18"/>
      <c r="DWV142" s="18"/>
      <c r="DWW142" s="18"/>
      <c r="DWX142" s="18"/>
      <c r="DWY142" s="18"/>
      <c r="DWZ142" s="18"/>
      <c r="DXA142" s="18"/>
      <c r="DXB142" s="18"/>
      <c r="DXC142" s="18"/>
      <c r="DXD142" s="18"/>
      <c r="DXE142" s="18"/>
      <c r="DXF142" s="18"/>
      <c r="DXG142" s="18"/>
      <c r="DXH142" s="18"/>
      <c r="DXI142" s="18"/>
      <c r="DXJ142" s="18"/>
      <c r="DXK142" s="18"/>
      <c r="DXL142" s="18"/>
      <c r="DXM142" s="18"/>
      <c r="DXN142" s="18"/>
      <c r="DXO142" s="18"/>
      <c r="DXP142" s="18"/>
      <c r="DXQ142" s="18"/>
      <c r="DXR142" s="18"/>
      <c r="DXS142" s="18"/>
      <c r="DXT142" s="18"/>
      <c r="DXU142" s="18"/>
      <c r="DXV142" s="18"/>
      <c r="DXW142" s="18"/>
      <c r="DXX142" s="18"/>
      <c r="DXY142" s="18"/>
      <c r="DXZ142" s="18"/>
      <c r="DYA142" s="18"/>
      <c r="DYB142" s="18"/>
      <c r="DYC142" s="18"/>
      <c r="DYD142" s="18"/>
      <c r="DYE142" s="18"/>
      <c r="DYF142" s="18"/>
      <c r="DYG142" s="18"/>
      <c r="DYH142" s="18"/>
      <c r="DYI142" s="18"/>
      <c r="DYJ142" s="18"/>
      <c r="DYK142" s="18"/>
      <c r="DYL142" s="18"/>
      <c r="DYM142" s="18"/>
      <c r="DYN142" s="18"/>
      <c r="DYO142" s="18"/>
      <c r="DYP142" s="18"/>
      <c r="DYQ142" s="18"/>
      <c r="DYR142" s="18"/>
      <c r="DYS142" s="18"/>
      <c r="DYT142" s="18"/>
      <c r="DYU142" s="18"/>
      <c r="DYV142" s="18"/>
      <c r="DYW142" s="18"/>
      <c r="DYX142" s="18"/>
      <c r="DYY142" s="18"/>
      <c r="DYZ142" s="18"/>
      <c r="DZA142" s="18"/>
      <c r="DZB142" s="18"/>
      <c r="DZC142" s="18"/>
      <c r="DZD142" s="18"/>
      <c r="DZE142" s="18"/>
      <c r="DZF142" s="18"/>
      <c r="DZG142" s="18"/>
      <c r="DZH142" s="18"/>
      <c r="DZI142" s="18"/>
      <c r="DZJ142" s="18"/>
      <c r="DZK142" s="18"/>
      <c r="DZL142" s="18"/>
      <c r="DZM142" s="18"/>
      <c r="DZN142" s="18"/>
      <c r="DZO142" s="18"/>
      <c r="DZP142" s="18"/>
      <c r="DZQ142" s="18"/>
      <c r="DZR142" s="18"/>
      <c r="DZS142" s="18"/>
      <c r="DZT142" s="18"/>
      <c r="DZU142" s="18"/>
      <c r="DZV142" s="18"/>
      <c r="DZW142" s="18"/>
      <c r="DZX142" s="18"/>
      <c r="DZY142" s="18"/>
      <c r="DZZ142" s="18"/>
      <c r="EAA142" s="18"/>
      <c r="EAB142" s="18"/>
      <c r="EAC142" s="18"/>
      <c r="EAD142" s="18"/>
      <c r="EAE142" s="18"/>
      <c r="EAF142" s="18"/>
      <c r="EAG142" s="18"/>
      <c r="EAH142" s="18"/>
      <c r="EAI142" s="18"/>
      <c r="EAJ142" s="18"/>
      <c r="EAK142" s="18"/>
      <c r="EAL142" s="18"/>
      <c r="EAM142" s="18"/>
      <c r="EAN142" s="18"/>
      <c r="EAO142" s="18"/>
      <c r="EAP142" s="18"/>
      <c r="EAQ142" s="18"/>
      <c r="EAR142" s="18"/>
      <c r="EAS142" s="18"/>
      <c r="EAT142" s="18"/>
      <c r="EAU142" s="18"/>
      <c r="EAV142" s="18"/>
      <c r="EAW142" s="18"/>
      <c r="EAX142" s="18"/>
      <c r="EAY142" s="18"/>
      <c r="EAZ142" s="18"/>
      <c r="EBA142" s="18"/>
      <c r="EBB142" s="18"/>
      <c r="EBC142" s="18"/>
      <c r="EBD142" s="18"/>
      <c r="EBE142" s="18"/>
      <c r="EBF142" s="18"/>
      <c r="EBG142" s="18"/>
      <c r="EBH142" s="18"/>
      <c r="EBI142" s="18"/>
      <c r="EBJ142" s="18"/>
      <c r="EBK142" s="18"/>
      <c r="EBL142" s="18"/>
      <c r="EBM142" s="18"/>
      <c r="EBN142" s="18"/>
      <c r="EBO142" s="18"/>
      <c r="EBP142" s="18"/>
      <c r="EBQ142" s="18"/>
      <c r="EBR142" s="18"/>
      <c r="EBS142" s="18"/>
      <c r="EBT142" s="18"/>
      <c r="EBU142" s="18"/>
      <c r="EBV142" s="18"/>
      <c r="EBW142" s="18"/>
      <c r="EBX142" s="18"/>
      <c r="EBY142" s="18"/>
      <c r="EBZ142" s="18"/>
      <c r="ECA142" s="18"/>
      <c r="ECB142" s="18"/>
      <c r="ECC142" s="18"/>
      <c r="ECD142" s="18"/>
      <c r="ECE142" s="18"/>
      <c r="ECF142" s="18"/>
      <c r="ECG142" s="18"/>
      <c r="ECH142" s="18"/>
      <c r="ECI142" s="18"/>
      <c r="ECJ142" s="18"/>
      <c r="ECK142" s="18"/>
      <c r="ECL142" s="18"/>
      <c r="ECM142" s="18"/>
      <c r="ECN142" s="18"/>
      <c r="ECO142" s="18"/>
      <c r="ECP142" s="18"/>
      <c r="ECQ142" s="18"/>
      <c r="ECR142" s="18"/>
      <c r="ECS142" s="18"/>
      <c r="ECT142" s="18"/>
      <c r="ECU142" s="18"/>
      <c r="ECV142" s="18"/>
      <c r="ECW142" s="18"/>
      <c r="ECX142" s="18"/>
      <c r="ECY142" s="18"/>
      <c r="ECZ142" s="18"/>
      <c r="EDA142" s="18"/>
      <c r="EDB142" s="18"/>
      <c r="EDC142" s="18"/>
      <c r="EDD142" s="18"/>
      <c r="EDE142" s="18"/>
      <c r="EDF142" s="18"/>
      <c r="EDG142" s="18"/>
      <c r="EDH142" s="18"/>
      <c r="EDI142" s="18"/>
      <c r="EDJ142" s="18"/>
      <c r="EDK142" s="18"/>
      <c r="EDL142" s="18"/>
      <c r="EDM142" s="18"/>
      <c r="EDN142" s="18"/>
      <c r="EDO142" s="18"/>
      <c r="EDP142" s="18"/>
      <c r="EDQ142" s="18"/>
      <c r="EDR142" s="18"/>
      <c r="EDS142" s="18"/>
      <c r="EDT142" s="18"/>
      <c r="EDU142" s="18"/>
      <c r="EDV142" s="18"/>
      <c r="EDW142" s="18"/>
      <c r="EDX142" s="18"/>
      <c r="EDY142" s="18"/>
      <c r="EDZ142" s="18"/>
      <c r="EEA142" s="18"/>
      <c r="EEB142" s="18"/>
      <c r="EEC142" s="18"/>
      <c r="EED142" s="18"/>
      <c r="EEE142" s="18"/>
      <c r="EEF142" s="18"/>
      <c r="EEG142" s="18"/>
      <c r="EEH142" s="18"/>
      <c r="EEI142" s="18"/>
      <c r="EEJ142" s="18"/>
      <c r="EEK142" s="18"/>
      <c r="EEL142" s="18"/>
      <c r="EEM142" s="18"/>
      <c r="EEN142" s="18"/>
      <c r="EEO142" s="18"/>
      <c r="EEP142" s="18"/>
      <c r="EEQ142" s="18"/>
      <c r="EER142" s="18"/>
      <c r="EES142" s="18"/>
      <c r="EET142" s="18"/>
      <c r="EEU142" s="18"/>
      <c r="EEV142" s="18"/>
      <c r="EEW142" s="18"/>
      <c r="EEX142" s="18"/>
      <c r="EEY142" s="18"/>
      <c r="EEZ142" s="18"/>
      <c r="EFA142" s="18"/>
      <c r="EFB142" s="18"/>
      <c r="EFC142" s="18"/>
      <c r="EFD142" s="18"/>
      <c r="EFE142" s="18"/>
      <c r="EFF142" s="18"/>
      <c r="EFG142" s="18"/>
      <c r="EFH142" s="18"/>
      <c r="EFI142" s="18"/>
      <c r="EFJ142" s="18"/>
      <c r="EFK142" s="18"/>
      <c r="EFL142" s="18"/>
      <c r="EFM142" s="18"/>
      <c r="EFN142" s="18"/>
      <c r="EFO142" s="18"/>
      <c r="EFP142" s="18"/>
      <c r="EFQ142" s="18"/>
      <c r="EFR142" s="18"/>
      <c r="EFS142" s="18"/>
      <c r="EFT142" s="18"/>
      <c r="EFU142" s="18"/>
      <c r="EFV142" s="18"/>
      <c r="EFW142" s="18"/>
      <c r="EFX142" s="18"/>
      <c r="EFY142" s="18"/>
      <c r="EFZ142" s="18"/>
      <c r="EGA142" s="18"/>
      <c r="EGB142" s="18"/>
      <c r="EGC142" s="18"/>
      <c r="EGD142" s="18"/>
      <c r="EGE142" s="18"/>
      <c r="EGF142" s="18"/>
      <c r="EGG142" s="18"/>
      <c r="EGH142" s="18"/>
      <c r="EGI142" s="18"/>
      <c r="EGJ142" s="18"/>
      <c r="EGK142" s="18"/>
      <c r="EGL142" s="18"/>
      <c r="EGM142" s="18"/>
      <c r="EGN142" s="18"/>
      <c r="EGO142" s="18"/>
      <c r="EGP142" s="18"/>
      <c r="EGQ142" s="18"/>
      <c r="EGR142" s="18"/>
      <c r="EGS142" s="18"/>
      <c r="EGT142" s="18"/>
      <c r="EGU142" s="18"/>
      <c r="EGV142" s="18"/>
      <c r="EGW142" s="18"/>
      <c r="EGX142" s="18"/>
      <c r="EGY142" s="18"/>
      <c r="EGZ142" s="18"/>
      <c r="EHA142" s="18"/>
      <c r="EHB142" s="18"/>
      <c r="EHC142" s="18"/>
      <c r="EHD142" s="18"/>
      <c r="EHE142" s="18"/>
      <c r="EHF142" s="18"/>
      <c r="EHG142" s="18"/>
      <c r="EHH142" s="18"/>
      <c r="EHI142" s="18"/>
      <c r="EHJ142" s="18"/>
      <c r="EHK142" s="18"/>
      <c r="EHL142" s="18"/>
      <c r="EHM142" s="18"/>
      <c r="EHN142" s="18"/>
      <c r="EHO142" s="18"/>
      <c r="EHP142" s="18"/>
      <c r="EHQ142" s="18"/>
      <c r="EHR142" s="18"/>
      <c r="EHS142" s="18"/>
      <c r="EHT142" s="18"/>
      <c r="EHU142" s="18"/>
      <c r="EHV142" s="18"/>
      <c r="EHW142" s="18"/>
      <c r="EHX142" s="18"/>
      <c r="EHY142" s="18"/>
      <c r="EHZ142" s="18"/>
      <c r="EIA142" s="18"/>
      <c r="EIB142" s="18"/>
      <c r="EIC142" s="18"/>
      <c r="EID142" s="18"/>
      <c r="EIE142" s="18"/>
      <c r="EIF142" s="18"/>
      <c r="EIG142" s="18"/>
      <c r="EIH142" s="18"/>
      <c r="EII142" s="18"/>
      <c r="EIJ142" s="18"/>
      <c r="EIK142" s="18"/>
      <c r="EIL142" s="18"/>
      <c r="EIM142" s="18"/>
      <c r="EIN142" s="18"/>
      <c r="EIO142" s="18"/>
      <c r="EIP142" s="18"/>
      <c r="EIQ142" s="18"/>
      <c r="EIR142" s="18"/>
      <c r="EIS142" s="18"/>
      <c r="EIT142" s="18"/>
      <c r="EIU142" s="18"/>
      <c r="EIV142" s="18"/>
      <c r="EIW142" s="18"/>
      <c r="EIX142" s="18"/>
      <c r="EIY142" s="18"/>
      <c r="EIZ142" s="18"/>
      <c r="EJA142" s="18"/>
      <c r="EJB142" s="18"/>
      <c r="EJC142" s="18"/>
      <c r="EJD142" s="18"/>
      <c r="EJE142" s="18"/>
      <c r="EJF142" s="18"/>
      <c r="EJG142" s="18"/>
      <c r="EJH142" s="18"/>
      <c r="EJI142" s="18"/>
      <c r="EJJ142" s="18"/>
      <c r="EJK142" s="18"/>
      <c r="EJL142" s="18"/>
      <c r="EJM142" s="18"/>
      <c r="EJN142" s="18"/>
      <c r="EJO142" s="18"/>
      <c r="EJP142" s="18"/>
      <c r="EJQ142" s="18"/>
      <c r="EJR142" s="18"/>
      <c r="EJS142" s="18"/>
      <c r="EJT142" s="18"/>
      <c r="EJU142" s="18"/>
      <c r="EJV142" s="18"/>
      <c r="EJW142" s="18"/>
      <c r="EJX142" s="18"/>
      <c r="EJY142" s="18"/>
      <c r="EJZ142" s="18"/>
      <c r="EKA142" s="18"/>
      <c r="EKB142" s="18"/>
      <c r="EKC142" s="18"/>
      <c r="EKD142" s="18"/>
      <c r="EKE142" s="18"/>
      <c r="EKF142" s="18"/>
      <c r="EKG142" s="18"/>
      <c r="EKH142" s="18"/>
      <c r="EKI142" s="18"/>
      <c r="EKJ142" s="18"/>
      <c r="EKK142" s="18"/>
      <c r="EKL142" s="18"/>
      <c r="EKM142" s="18"/>
      <c r="EKN142" s="18"/>
      <c r="EKO142" s="18"/>
      <c r="EKP142" s="18"/>
      <c r="EKQ142" s="18"/>
      <c r="EKR142" s="18"/>
      <c r="EKS142" s="18"/>
      <c r="EKT142" s="18"/>
      <c r="EKU142" s="18"/>
      <c r="EKV142" s="18"/>
      <c r="EKW142" s="18"/>
      <c r="EKX142" s="18"/>
      <c r="EKY142" s="18"/>
      <c r="EKZ142" s="18"/>
      <c r="ELA142" s="18"/>
      <c r="ELB142" s="18"/>
      <c r="ELC142" s="18"/>
      <c r="ELD142" s="18"/>
      <c r="ELE142" s="18"/>
      <c r="ELF142" s="18"/>
      <c r="ELG142" s="18"/>
      <c r="ELH142" s="18"/>
      <c r="ELI142" s="18"/>
      <c r="ELJ142" s="18"/>
      <c r="ELK142" s="18"/>
      <c r="ELL142" s="18"/>
      <c r="ELM142" s="18"/>
      <c r="ELN142" s="18"/>
      <c r="ELO142" s="18"/>
      <c r="ELP142" s="18"/>
      <c r="ELQ142" s="18"/>
      <c r="ELR142" s="18"/>
      <c r="ELS142" s="18"/>
      <c r="ELT142" s="18"/>
      <c r="ELU142" s="18"/>
      <c r="ELV142" s="18"/>
      <c r="ELW142" s="18"/>
      <c r="ELX142" s="18"/>
      <c r="ELY142" s="18"/>
      <c r="ELZ142" s="18"/>
      <c r="EMA142" s="18"/>
      <c r="EMB142" s="18"/>
      <c r="EMC142" s="18"/>
      <c r="EMD142" s="18"/>
      <c r="EME142" s="18"/>
      <c r="EMF142" s="18"/>
      <c r="EMG142" s="18"/>
      <c r="EMH142" s="18"/>
      <c r="EMI142" s="18"/>
      <c r="EMJ142" s="18"/>
      <c r="EMK142" s="18"/>
      <c r="EML142" s="18"/>
      <c r="EMM142" s="18"/>
      <c r="EMN142" s="18"/>
      <c r="EMO142" s="18"/>
      <c r="EMP142" s="18"/>
      <c r="EMQ142" s="18"/>
      <c r="EMR142" s="18"/>
      <c r="EMS142" s="18"/>
      <c r="EMT142" s="18"/>
      <c r="EMU142" s="18"/>
      <c r="EMV142" s="18"/>
      <c r="EMW142" s="18"/>
      <c r="EMX142" s="18"/>
      <c r="EMY142" s="18"/>
      <c r="EMZ142" s="18"/>
      <c r="ENA142" s="18"/>
      <c r="ENB142" s="18"/>
      <c r="ENC142" s="18"/>
      <c r="END142" s="18"/>
      <c r="ENE142" s="18"/>
      <c r="ENF142" s="18"/>
      <c r="ENG142" s="18"/>
      <c r="ENH142" s="18"/>
      <c r="ENI142" s="18"/>
      <c r="ENJ142" s="18"/>
      <c r="ENK142" s="18"/>
      <c r="ENL142" s="18"/>
      <c r="ENM142" s="18"/>
      <c r="ENN142" s="18"/>
      <c r="ENO142" s="18"/>
      <c r="ENP142" s="18"/>
      <c r="ENQ142" s="18"/>
      <c r="ENR142" s="18"/>
      <c r="ENS142" s="18"/>
      <c r="ENT142" s="18"/>
      <c r="ENU142" s="18"/>
      <c r="ENV142" s="18"/>
      <c r="ENW142" s="18"/>
      <c r="ENX142" s="18"/>
      <c r="ENY142" s="18"/>
      <c r="ENZ142" s="18"/>
      <c r="EOA142" s="18"/>
      <c r="EOB142" s="18"/>
      <c r="EOC142" s="18"/>
      <c r="EOD142" s="18"/>
      <c r="EOE142" s="18"/>
      <c r="EOF142" s="18"/>
      <c r="EOG142" s="18"/>
      <c r="EOH142" s="18"/>
      <c r="EOI142" s="18"/>
      <c r="EOJ142" s="18"/>
      <c r="EOK142" s="18"/>
      <c r="EOL142" s="18"/>
      <c r="EOM142" s="18"/>
      <c r="EON142" s="18"/>
      <c r="EOO142" s="18"/>
      <c r="EOP142" s="18"/>
      <c r="EOQ142" s="18"/>
      <c r="EOR142" s="18"/>
      <c r="EOS142" s="18"/>
      <c r="EOT142" s="18"/>
      <c r="EOU142" s="18"/>
      <c r="EOV142" s="18"/>
      <c r="EOW142" s="18"/>
      <c r="EOX142" s="18"/>
      <c r="EOY142" s="18"/>
      <c r="EOZ142" s="18"/>
      <c r="EPA142" s="18"/>
      <c r="EPB142" s="18"/>
      <c r="EPC142" s="18"/>
      <c r="EPD142" s="18"/>
      <c r="EPE142" s="18"/>
      <c r="EPF142" s="18"/>
      <c r="EPG142" s="18"/>
      <c r="EPH142" s="18"/>
      <c r="EPI142" s="18"/>
      <c r="EPJ142" s="18"/>
      <c r="EPK142" s="18"/>
      <c r="EPL142" s="18"/>
      <c r="EPM142" s="18"/>
      <c r="EPN142" s="18"/>
      <c r="EPO142" s="18"/>
      <c r="EPP142" s="18"/>
      <c r="EPQ142" s="18"/>
      <c r="EPR142" s="18"/>
      <c r="EPS142" s="18"/>
      <c r="EPT142" s="18"/>
      <c r="EPU142" s="18"/>
      <c r="EPV142" s="18"/>
      <c r="EPW142" s="18"/>
      <c r="EPX142" s="18"/>
      <c r="EPY142" s="18"/>
      <c r="EPZ142" s="18"/>
      <c r="EQA142" s="18"/>
      <c r="EQB142" s="18"/>
      <c r="EQC142" s="18"/>
      <c r="EQD142" s="18"/>
      <c r="EQE142" s="18"/>
      <c r="EQF142" s="18"/>
      <c r="EQG142" s="18"/>
      <c r="EQH142" s="18"/>
      <c r="EQI142" s="18"/>
      <c r="EQJ142" s="18"/>
      <c r="EQK142" s="18"/>
      <c r="EQL142" s="18"/>
      <c r="EQM142" s="18"/>
      <c r="EQN142" s="18"/>
      <c r="EQO142" s="18"/>
      <c r="EQP142" s="18"/>
      <c r="EQQ142" s="18"/>
      <c r="EQR142" s="18"/>
      <c r="EQS142" s="18"/>
      <c r="EQT142" s="18"/>
      <c r="EQU142" s="18"/>
      <c r="EQV142" s="18"/>
      <c r="EQW142" s="18"/>
      <c r="EQX142" s="18"/>
      <c r="EQY142" s="18"/>
      <c r="EQZ142" s="18"/>
      <c r="ERA142" s="18"/>
      <c r="ERB142" s="18"/>
      <c r="ERC142" s="18"/>
      <c r="ERD142" s="18"/>
      <c r="ERE142" s="18"/>
      <c r="ERF142" s="18"/>
      <c r="ERG142" s="18"/>
      <c r="ERH142" s="18"/>
      <c r="ERI142" s="18"/>
      <c r="ERJ142" s="18"/>
      <c r="ERK142" s="18"/>
      <c r="ERL142" s="18"/>
      <c r="ERM142" s="18"/>
      <c r="ERN142" s="18"/>
      <c r="ERO142" s="18"/>
      <c r="ERP142" s="18"/>
      <c r="ERQ142" s="18"/>
      <c r="ERR142" s="18"/>
      <c r="ERS142" s="18"/>
      <c r="ERT142" s="18"/>
      <c r="ERU142" s="18"/>
      <c r="ERV142" s="18"/>
      <c r="ERW142" s="18"/>
      <c r="ERX142" s="18"/>
      <c r="ERY142" s="18"/>
      <c r="ERZ142" s="18"/>
      <c r="ESA142" s="18"/>
      <c r="ESB142" s="18"/>
      <c r="ESC142" s="18"/>
      <c r="ESD142" s="18"/>
      <c r="ESE142" s="18"/>
      <c r="ESF142" s="18"/>
      <c r="ESG142" s="18"/>
      <c r="ESH142" s="18"/>
      <c r="ESI142" s="18"/>
      <c r="ESJ142" s="18"/>
      <c r="ESK142" s="18"/>
      <c r="ESL142" s="18"/>
      <c r="ESM142" s="18"/>
      <c r="ESN142" s="18"/>
      <c r="ESO142" s="18"/>
      <c r="ESP142" s="18"/>
      <c r="ESQ142" s="18"/>
      <c r="ESR142" s="18"/>
      <c r="ESS142" s="18"/>
      <c r="EST142" s="18"/>
      <c r="ESU142" s="18"/>
      <c r="ESV142" s="18"/>
      <c r="ESW142" s="18"/>
      <c r="ESX142" s="18"/>
      <c r="ESY142" s="18"/>
      <c r="ESZ142" s="18"/>
      <c r="ETA142" s="18"/>
      <c r="ETB142" s="18"/>
      <c r="ETC142" s="18"/>
      <c r="ETD142" s="18"/>
      <c r="ETE142" s="18"/>
      <c r="ETF142" s="18"/>
      <c r="ETG142" s="18"/>
      <c r="ETH142" s="18"/>
      <c r="ETI142" s="18"/>
      <c r="ETJ142" s="18"/>
      <c r="ETK142" s="18"/>
      <c r="ETL142" s="18"/>
      <c r="ETM142" s="18"/>
      <c r="ETN142" s="18"/>
      <c r="ETO142" s="18"/>
      <c r="ETP142" s="18"/>
      <c r="ETQ142" s="18"/>
      <c r="ETR142" s="18"/>
      <c r="ETS142" s="18"/>
      <c r="ETT142" s="18"/>
      <c r="ETU142" s="18"/>
      <c r="ETV142" s="18"/>
      <c r="ETW142" s="18"/>
      <c r="ETX142" s="18"/>
      <c r="ETY142" s="18"/>
      <c r="ETZ142" s="18"/>
      <c r="EUA142" s="18"/>
      <c r="EUB142" s="18"/>
      <c r="EUC142" s="18"/>
      <c r="EUD142" s="18"/>
      <c r="EUE142" s="18"/>
      <c r="EUF142" s="18"/>
      <c r="EUG142" s="18"/>
      <c r="EUH142" s="18"/>
      <c r="EUI142" s="18"/>
      <c r="EUJ142" s="18"/>
      <c r="EUK142" s="18"/>
      <c r="EUL142" s="18"/>
      <c r="EUM142" s="18"/>
      <c r="EUN142" s="18"/>
      <c r="EUO142" s="18"/>
      <c r="EUP142" s="18"/>
      <c r="EUQ142" s="18"/>
      <c r="EUR142" s="18"/>
      <c r="EUS142" s="18"/>
      <c r="EUT142" s="18"/>
      <c r="EUU142" s="18"/>
      <c r="EUV142" s="18"/>
      <c r="EUW142" s="18"/>
      <c r="EUX142" s="18"/>
      <c r="EUY142" s="18"/>
      <c r="EUZ142" s="18"/>
      <c r="EVA142" s="18"/>
      <c r="EVB142" s="18"/>
      <c r="EVC142" s="18"/>
      <c r="EVD142" s="18"/>
      <c r="EVE142" s="18"/>
      <c r="EVF142" s="18"/>
      <c r="EVG142" s="18"/>
      <c r="EVH142" s="18"/>
      <c r="EVI142" s="18"/>
      <c r="EVJ142" s="18"/>
      <c r="EVK142" s="18"/>
      <c r="EVL142" s="18"/>
      <c r="EVM142" s="18"/>
      <c r="EVN142" s="18"/>
      <c r="EVO142" s="18"/>
      <c r="EVP142" s="18"/>
      <c r="EVQ142" s="18"/>
      <c r="EVR142" s="18"/>
      <c r="EVS142" s="18"/>
      <c r="EVT142" s="18"/>
      <c r="EVU142" s="18"/>
      <c r="EVV142" s="18"/>
      <c r="EVW142" s="18"/>
      <c r="EVX142" s="18"/>
      <c r="EVY142" s="18"/>
      <c r="EVZ142" s="18"/>
      <c r="EWA142" s="18"/>
      <c r="EWB142" s="18"/>
      <c r="EWC142" s="18"/>
      <c r="EWD142" s="18"/>
      <c r="EWE142" s="18"/>
      <c r="EWF142" s="18"/>
      <c r="EWG142" s="18"/>
      <c r="EWH142" s="18"/>
      <c r="EWI142" s="18"/>
      <c r="EWJ142" s="18"/>
      <c r="EWK142" s="18"/>
      <c r="EWL142" s="18"/>
      <c r="EWM142" s="18"/>
      <c r="EWN142" s="18"/>
      <c r="EWO142" s="18"/>
      <c r="EWP142" s="18"/>
      <c r="EWQ142" s="18"/>
      <c r="EWR142" s="18"/>
      <c r="EWS142" s="18"/>
      <c r="EWT142" s="18"/>
      <c r="EWU142" s="18"/>
      <c r="EWV142" s="18"/>
      <c r="EWW142" s="18"/>
      <c r="EWX142" s="18"/>
      <c r="EWY142" s="18"/>
      <c r="EWZ142" s="18"/>
      <c r="EXA142" s="18"/>
      <c r="EXB142" s="18"/>
      <c r="EXC142" s="18"/>
      <c r="EXD142" s="18"/>
      <c r="EXE142" s="18"/>
      <c r="EXF142" s="18"/>
      <c r="EXG142" s="18"/>
      <c r="EXH142" s="18"/>
      <c r="EXI142" s="18"/>
      <c r="EXJ142" s="18"/>
      <c r="EXK142" s="18"/>
      <c r="EXL142" s="18"/>
      <c r="EXM142" s="18"/>
      <c r="EXN142" s="18"/>
      <c r="EXO142" s="18"/>
      <c r="EXP142" s="18"/>
      <c r="EXQ142" s="18"/>
      <c r="EXR142" s="18"/>
      <c r="EXS142" s="18"/>
      <c r="EXT142" s="18"/>
      <c r="EXU142" s="18"/>
      <c r="EXV142" s="18"/>
      <c r="EXW142" s="18"/>
      <c r="EXX142" s="18"/>
      <c r="EXY142" s="18"/>
      <c r="EXZ142" s="18"/>
      <c r="EYA142" s="18"/>
      <c r="EYB142" s="18"/>
      <c r="EYC142" s="18"/>
      <c r="EYD142" s="18"/>
      <c r="EYE142" s="18"/>
      <c r="EYF142" s="18"/>
      <c r="EYG142" s="18"/>
      <c r="EYH142" s="18"/>
      <c r="EYI142" s="18"/>
      <c r="EYJ142" s="18"/>
      <c r="EYK142" s="18"/>
      <c r="EYL142" s="18"/>
      <c r="EYM142" s="18"/>
      <c r="EYN142" s="18"/>
      <c r="EYO142" s="18"/>
      <c r="EYP142" s="18"/>
      <c r="EYQ142" s="18"/>
      <c r="EYR142" s="18"/>
      <c r="EYS142" s="18"/>
      <c r="EYT142" s="18"/>
      <c r="EYU142" s="18"/>
      <c r="EYV142" s="18"/>
      <c r="EYW142" s="18"/>
      <c r="EYX142" s="18"/>
      <c r="EYY142" s="18"/>
      <c r="EYZ142" s="18"/>
      <c r="EZA142" s="18"/>
      <c r="EZB142" s="18"/>
      <c r="EZC142" s="18"/>
      <c r="EZD142" s="18"/>
      <c r="EZE142" s="18"/>
      <c r="EZF142" s="18"/>
      <c r="EZG142" s="18"/>
      <c r="EZH142" s="18"/>
      <c r="EZI142" s="18"/>
      <c r="EZJ142" s="18"/>
      <c r="EZK142" s="18"/>
      <c r="EZL142" s="18"/>
      <c r="EZM142" s="18"/>
      <c r="EZN142" s="18"/>
      <c r="EZO142" s="18"/>
      <c r="EZP142" s="18"/>
      <c r="EZQ142" s="18"/>
      <c r="EZR142" s="18"/>
      <c r="EZS142" s="18"/>
      <c r="EZT142" s="18"/>
      <c r="EZU142" s="18"/>
      <c r="EZV142" s="18"/>
      <c r="EZW142" s="18"/>
      <c r="EZX142" s="18"/>
      <c r="EZY142" s="18"/>
      <c r="EZZ142" s="18"/>
      <c r="FAA142" s="18"/>
      <c r="FAB142" s="18"/>
      <c r="FAC142" s="18"/>
      <c r="FAD142" s="18"/>
      <c r="FAE142" s="18"/>
      <c r="FAF142" s="18"/>
      <c r="FAG142" s="18"/>
      <c r="FAH142" s="18"/>
      <c r="FAI142" s="18"/>
      <c r="FAJ142" s="18"/>
      <c r="FAK142" s="18"/>
      <c r="FAL142" s="18"/>
      <c r="FAM142" s="18"/>
      <c r="FAN142" s="18"/>
      <c r="FAO142" s="18"/>
      <c r="FAP142" s="18"/>
      <c r="FAQ142" s="18"/>
      <c r="FAR142" s="18"/>
      <c r="FAS142" s="18"/>
      <c r="FAT142" s="18"/>
      <c r="FAU142" s="18"/>
      <c r="FAV142" s="18"/>
      <c r="FAW142" s="18"/>
      <c r="FAX142" s="18"/>
      <c r="FAY142" s="18"/>
      <c r="FAZ142" s="18"/>
      <c r="FBA142" s="18"/>
      <c r="FBB142" s="18"/>
      <c r="FBC142" s="18"/>
      <c r="FBD142" s="18"/>
      <c r="FBE142" s="18"/>
      <c r="FBF142" s="18"/>
      <c r="FBG142" s="18"/>
      <c r="FBH142" s="18"/>
      <c r="FBI142" s="18"/>
      <c r="FBJ142" s="18"/>
      <c r="FBK142" s="18"/>
      <c r="FBL142" s="18"/>
      <c r="FBM142" s="18"/>
      <c r="FBN142" s="18"/>
      <c r="FBO142" s="18"/>
      <c r="FBP142" s="18"/>
      <c r="FBQ142" s="18"/>
      <c r="FBR142" s="18"/>
      <c r="FBS142" s="18"/>
      <c r="FBT142" s="18"/>
      <c r="FBU142" s="18"/>
      <c r="FBV142" s="18"/>
      <c r="FBW142" s="18"/>
      <c r="FBX142" s="18"/>
      <c r="FBY142" s="18"/>
      <c r="FBZ142" s="18"/>
      <c r="FCA142" s="18"/>
      <c r="FCB142" s="18"/>
      <c r="FCC142" s="18"/>
      <c r="FCD142" s="18"/>
      <c r="FCE142" s="18"/>
      <c r="FCF142" s="18"/>
      <c r="FCG142" s="18"/>
      <c r="FCH142" s="18"/>
      <c r="FCI142" s="18"/>
      <c r="FCJ142" s="18"/>
      <c r="FCK142" s="18"/>
      <c r="FCL142" s="18"/>
      <c r="FCM142" s="18"/>
      <c r="FCN142" s="18"/>
      <c r="FCO142" s="18"/>
      <c r="FCP142" s="18"/>
      <c r="FCQ142" s="18"/>
      <c r="FCR142" s="18"/>
      <c r="FCS142" s="18"/>
      <c r="FCT142" s="18"/>
      <c r="FCU142" s="18"/>
      <c r="FCV142" s="18"/>
      <c r="FCW142" s="18"/>
      <c r="FCX142" s="18"/>
      <c r="FCY142" s="18"/>
      <c r="FCZ142" s="18"/>
      <c r="FDA142" s="18"/>
      <c r="FDB142" s="18"/>
      <c r="FDC142" s="18"/>
      <c r="FDD142" s="18"/>
      <c r="FDE142" s="18"/>
      <c r="FDF142" s="18"/>
      <c r="FDG142" s="18"/>
      <c r="FDH142" s="18"/>
      <c r="FDI142" s="18"/>
      <c r="FDJ142" s="18"/>
      <c r="FDK142" s="18"/>
      <c r="FDL142" s="18"/>
      <c r="FDM142" s="18"/>
      <c r="FDN142" s="18"/>
      <c r="FDO142" s="18"/>
      <c r="FDP142" s="18"/>
      <c r="FDQ142" s="18"/>
      <c r="FDR142" s="18"/>
      <c r="FDS142" s="18"/>
      <c r="FDT142" s="18"/>
      <c r="FDU142" s="18"/>
      <c r="FDV142" s="18"/>
      <c r="FDW142" s="18"/>
      <c r="FDX142" s="18"/>
      <c r="FDY142" s="18"/>
      <c r="FDZ142" s="18"/>
      <c r="FEA142" s="18"/>
      <c r="FEB142" s="18"/>
      <c r="FEC142" s="18"/>
      <c r="FED142" s="18"/>
      <c r="FEE142" s="18"/>
      <c r="FEF142" s="18"/>
      <c r="FEG142" s="18"/>
      <c r="FEH142" s="18"/>
      <c r="FEI142" s="18"/>
      <c r="FEJ142" s="18"/>
      <c r="FEK142" s="18"/>
      <c r="FEL142" s="18"/>
      <c r="FEM142" s="18"/>
      <c r="FEN142" s="18"/>
      <c r="FEO142" s="18"/>
      <c r="FEP142" s="18"/>
      <c r="FEQ142" s="18"/>
      <c r="FER142" s="18"/>
      <c r="FES142" s="18"/>
      <c r="FET142" s="18"/>
      <c r="FEU142" s="18"/>
      <c r="FEV142" s="18"/>
      <c r="FEW142" s="18"/>
      <c r="FEX142" s="18"/>
      <c r="FEY142" s="18"/>
      <c r="FEZ142" s="18"/>
      <c r="FFA142" s="18"/>
      <c r="FFB142" s="18"/>
      <c r="FFC142" s="18"/>
      <c r="FFD142" s="18"/>
      <c r="FFE142" s="18"/>
      <c r="FFF142" s="18"/>
      <c r="FFG142" s="18"/>
      <c r="FFH142" s="18"/>
      <c r="FFI142" s="18"/>
      <c r="FFJ142" s="18"/>
      <c r="FFK142" s="18"/>
      <c r="FFL142" s="18"/>
      <c r="FFM142" s="18"/>
      <c r="FFN142" s="18"/>
      <c r="FFO142" s="18"/>
      <c r="FFP142" s="18"/>
      <c r="FFQ142" s="18"/>
      <c r="FFR142" s="18"/>
      <c r="FFS142" s="18"/>
      <c r="FFT142" s="18"/>
      <c r="FFU142" s="18"/>
      <c r="FFV142" s="18"/>
      <c r="FFW142" s="18"/>
      <c r="FFX142" s="18"/>
      <c r="FFY142" s="18"/>
      <c r="FFZ142" s="18"/>
      <c r="FGA142" s="18"/>
      <c r="FGB142" s="18"/>
      <c r="FGC142" s="18"/>
      <c r="FGD142" s="18"/>
      <c r="FGE142" s="18"/>
      <c r="FGF142" s="18"/>
      <c r="FGG142" s="18"/>
      <c r="FGH142" s="18"/>
      <c r="FGI142" s="18"/>
      <c r="FGJ142" s="18"/>
      <c r="FGK142" s="18"/>
      <c r="FGL142" s="18"/>
      <c r="FGM142" s="18"/>
      <c r="FGN142" s="18"/>
      <c r="FGO142" s="18"/>
      <c r="FGP142" s="18"/>
      <c r="FGQ142" s="18"/>
      <c r="FGR142" s="18"/>
      <c r="FGS142" s="18"/>
      <c r="FGT142" s="18"/>
      <c r="FGU142" s="18"/>
      <c r="FGV142" s="18"/>
      <c r="FGW142" s="18"/>
      <c r="FGX142" s="18"/>
      <c r="FGY142" s="18"/>
      <c r="FGZ142" s="18"/>
      <c r="FHA142" s="18"/>
      <c r="FHB142" s="18"/>
      <c r="FHC142" s="18"/>
      <c r="FHD142" s="18"/>
      <c r="FHE142" s="18"/>
      <c r="FHF142" s="18"/>
      <c r="FHG142" s="18"/>
      <c r="FHH142" s="18"/>
      <c r="FHI142" s="18"/>
      <c r="FHJ142" s="18"/>
      <c r="FHK142" s="18"/>
      <c r="FHL142" s="18"/>
      <c r="FHM142" s="18"/>
      <c r="FHN142" s="18"/>
      <c r="FHO142" s="18"/>
      <c r="FHP142" s="18"/>
      <c r="FHQ142" s="18"/>
      <c r="FHR142" s="18"/>
      <c r="FHS142" s="18"/>
      <c r="FHT142" s="18"/>
      <c r="FHU142" s="18"/>
      <c r="FHV142" s="18"/>
      <c r="FHW142" s="18"/>
      <c r="FHX142" s="18"/>
      <c r="FHY142" s="18"/>
      <c r="FHZ142" s="18"/>
      <c r="FIA142" s="18"/>
      <c r="FIB142" s="18"/>
      <c r="FIC142" s="18"/>
      <c r="FID142" s="18"/>
      <c r="FIE142" s="18"/>
      <c r="FIF142" s="18"/>
      <c r="FIG142" s="18"/>
      <c r="FIH142" s="18"/>
      <c r="FII142" s="18"/>
      <c r="FIJ142" s="18"/>
      <c r="FIK142" s="18"/>
      <c r="FIL142" s="18"/>
      <c r="FIM142" s="18"/>
      <c r="FIN142" s="18"/>
      <c r="FIO142" s="18"/>
      <c r="FIP142" s="18"/>
      <c r="FIQ142" s="18"/>
      <c r="FIR142" s="18"/>
      <c r="FIS142" s="18"/>
      <c r="FIT142" s="18"/>
      <c r="FIU142" s="18"/>
      <c r="FIV142" s="18"/>
      <c r="FIW142" s="18"/>
      <c r="FIX142" s="18"/>
      <c r="FIY142" s="18"/>
      <c r="FIZ142" s="18"/>
      <c r="FJA142" s="18"/>
      <c r="FJB142" s="18"/>
      <c r="FJC142" s="18"/>
      <c r="FJD142" s="18"/>
      <c r="FJE142" s="18"/>
      <c r="FJF142" s="18"/>
      <c r="FJG142" s="18"/>
      <c r="FJH142" s="18"/>
      <c r="FJI142" s="18"/>
      <c r="FJJ142" s="18"/>
      <c r="FJK142" s="18"/>
      <c r="FJL142" s="18"/>
      <c r="FJM142" s="18"/>
      <c r="FJN142" s="18"/>
      <c r="FJO142" s="18"/>
      <c r="FJP142" s="18"/>
      <c r="FJQ142" s="18"/>
      <c r="FJR142" s="18"/>
      <c r="FJS142" s="18"/>
      <c r="FJT142" s="18"/>
      <c r="FJU142" s="18"/>
      <c r="FJV142" s="18"/>
      <c r="FJW142" s="18"/>
      <c r="FJX142" s="18"/>
      <c r="FJY142" s="18"/>
      <c r="FJZ142" s="18"/>
      <c r="FKA142" s="18"/>
      <c r="FKB142" s="18"/>
      <c r="FKC142" s="18"/>
      <c r="FKD142" s="18"/>
      <c r="FKE142" s="18"/>
      <c r="FKF142" s="18"/>
      <c r="FKG142" s="18"/>
      <c r="FKH142" s="18"/>
      <c r="FKI142" s="18"/>
      <c r="FKJ142" s="18"/>
      <c r="FKK142" s="18"/>
      <c r="FKL142" s="18"/>
      <c r="FKM142" s="18"/>
      <c r="FKN142" s="18"/>
      <c r="FKO142" s="18"/>
      <c r="FKP142" s="18"/>
      <c r="FKQ142" s="18"/>
      <c r="FKR142" s="18"/>
      <c r="FKS142" s="18"/>
      <c r="FKT142" s="18"/>
      <c r="FKU142" s="18"/>
      <c r="FKV142" s="18"/>
      <c r="FKW142" s="18"/>
      <c r="FKX142" s="18"/>
      <c r="FKY142" s="18"/>
      <c r="FKZ142" s="18"/>
      <c r="FLA142" s="18"/>
      <c r="FLB142" s="18"/>
      <c r="FLC142" s="18"/>
      <c r="FLD142" s="18"/>
      <c r="FLE142" s="18"/>
      <c r="FLF142" s="18"/>
      <c r="FLG142" s="18"/>
      <c r="FLH142" s="18"/>
      <c r="FLI142" s="18"/>
      <c r="FLJ142" s="18"/>
      <c r="FLK142" s="18"/>
      <c r="FLL142" s="18"/>
      <c r="FLM142" s="18"/>
      <c r="FLN142" s="18"/>
      <c r="FLO142" s="18"/>
      <c r="FLP142" s="18"/>
      <c r="FLQ142" s="18"/>
      <c r="FLR142" s="18"/>
      <c r="FLS142" s="18"/>
      <c r="FLT142" s="18"/>
      <c r="FLU142" s="18"/>
      <c r="FLV142" s="18"/>
      <c r="FLW142" s="18"/>
      <c r="FLX142" s="18"/>
      <c r="FLY142" s="18"/>
      <c r="FLZ142" s="18"/>
      <c r="FMA142" s="18"/>
      <c r="FMB142" s="18"/>
      <c r="FMC142" s="18"/>
      <c r="FMD142" s="18"/>
      <c r="FME142" s="18"/>
      <c r="FMF142" s="18"/>
      <c r="FMG142" s="18"/>
      <c r="FMH142" s="18"/>
      <c r="FMI142" s="18"/>
      <c r="FMJ142" s="18"/>
      <c r="FMK142" s="18"/>
      <c r="FML142" s="18"/>
      <c r="FMM142" s="18"/>
      <c r="FMN142" s="18"/>
      <c r="FMO142" s="18"/>
      <c r="FMP142" s="18"/>
      <c r="FMQ142" s="18"/>
      <c r="FMR142" s="18"/>
      <c r="FMS142" s="18"/>
      <c r="FMT142" s="18"/>
      <c r="FMU142" s="18"/>
      <c r="FMV142" s="18"/>
      <c r="FMW142" s="18"/>
      <c r="FMX142" s="18"/>
      <c r="FMY142" s="18"/>
      <c r="FMZ142" s="18"/>
      <c r="FNA142" s="18"/>
      <c r="FNB142" s="18"/>
      <c r="FNC142" s="18"/>
      <c r="FND142" s="18"/>
      <c r="FNE142" s="18"/>
      <c r="FNF142" s="18"/>
      <c r="FNG142" s="18"/>
      <c r="FNH142" s="18"/>
      <c r="FNI142" s="18"/>
      <c r="FNJ142" s="18"/>
      <c r="FNK142" s="18"/>
      <c r="FNL142" s="18"/>
      <c r="FNM142" s="18"/>
      <c r="FNN142" s="18"/>
      <c r="FNO142" s="18"/>
      <c r="FNP142" s="18"/>
      <c r="FNQ142" s="18"/>
      <c r="FNR142" s="18"/>
      <c r="FNS142" s="18"/>
      <c r="FNT142" s="18"/>
      <c r="FNU142" s="18"/>
      <c r="FNV142" s="18"/>
      <c r="FNW142" s="18"/>
      <c r="FNX142" s="18"/>
      <c r="FNY142" s="18"/>
      <c r="FNZ142" s="18"/>
      <c r="FOA142" s="18"/>
      <c r="FOB142" s="18"/>
      <c r="FOC142" s="18"/>
      <c r="FOD142" s="18"/>
      <c r="FOE142" s="18"/>
      <c r="FOF142" s="18"/>
      <c r="FOG142" s="18"/>
      <c r="FOH142" s="18"/>
      <c r="FOI142" s="18"/>
      <c r="FOJ142" s="18"/>
      <c r="FOK142" s="18"/>
      <c r="FOL142" s="18"/>
      <c r="FOM142" s="18"/>
      <c r="FON142" s="18"/>
      <c r="FOO142" s="18"/>
      <c r="FOP142" s="18"/>
      <c r="FOQ142" s="18"/>
      <c r="FOR142" s="18"/>
      <c r="FOS142" s="18"/>
      <c r="FOT142" s="18"/>
      <c r="FOU142" s="18"/>
      <c r="FOV142" s="18"/>
      <c r="FOW142" s="18"/>
      <c r="FOX142" s="18"/>
      <c r="FOY142" s="18"/>
      <c r="FOZ142" s="18"/>
      <c r="FPA142" s="18"/>
      <c r="FPB142" s="18"/>
      <c r="FPC142" s="18"/>
      <c r="FPD142" s="18"/>
      <c r="FPE142" s="18"/>
      <c r="FPF142" s="18"/>
      <c r="FPG142" s="18"/>
      <c r="FPH142" s="18"/>
      <c r="FPI142" s="18"/>
      <c r="FPJ142" s="18"/>
      <c r="FPK142" s="18"/>
      <c r="FPL142" s="18"/>
      <c r="FPM142" s="18"/>
      <c r="FPN142" s="18"/>
      <c r="FPO142" s="18"/>
      <c r="FPP142" s="18"/>
      <c r="FPQ142" s="18"/>
      <c r="FPR142" s="18"/>
      <c r="FPS142" s="18"/>
      <c r="FPT142" s="18"/>
      <c r="FPU142" s="18"/>
      <c r="FPV142" s="18"/>
      <c r="FPW142" s="18"/>
      <c r="FPX142" s="18"/>
      <c r="FPY142" s="18"/>
      <c r="FPZ142" s="18"/>
      <c r="FQA142" s="18"/>
      <c r="FQB142" s="18"/>
      <c r="FQC142" s="18"/>
      <c r="FQD142" s="18"/>
      <c r="FQE142" s="18"/>
      <c r="FQF142" s="18"/>
      <c r="FQG142" s="18"/>
      <c r="FQH142" s="18"/>
      <c r="FQI142" s="18"/>
      <c r="FQJ142" s="18"/>
      <c r="FQK142" s="18"/>
      <c r="FQL142" s="18"/>
      <c r="FQM142" s="18"/>
      <c r="FQN142" s="18"/>
      <c r="FQO142" s="18"/>
      <c r="FQP142" s="18"/>
      <c r="FQQ142" s="18"/>
      <c r="FQR142" s="18"/>
      <c r="FQS142" s="18"/>
      <c r="FQT142" s="18"/>
      <c r="FQU142" s="18"/>
      <c r="FQV142" s="18"/>
      <c r="FQW142" s="18"/>
      <c r="FQX142" s="18"/>
      <c r="FQY142" s="18"/>
      <c r="FQZ142" s="18"/>
      <c r="FRA142" s="18"/>
      <c r="FRB142" s="18"/>
      <c r="FRC142" s="18"/>
      <c r="FRD142" s="18"/>
      <c r="FRE142" s="18"/>
      <c r="FRF142" s="18"/>
      <c r="FRG142" s="18"/>
      <c r="FRH142" s="18"/>
      <c r="FRI142" s="18"/>
      <c r="FRJ142" s="18"/>
      <c r="FRK142" s="18"/>
      <c r="FRL142" s="18"/>
      <c r="FRM142" s="18"/>
      <c r="FRN142" s="18"/>
      <c r="FRO142" s="18"/>
      <c r="FRP142" s="18"/>
      <c r="FRQ142" s="18"/>
      <c r="FRR142" s="18"/>
      <c r="FRS142" s="18"/>
      <c r="FRT142" s="18"/>
      <c r="FRU142" s="18"/>
      <c r="FRV142" s="18"/>
      <c r="FRW142" s="18"/>
      <c r="FRX142" s="18"/>
      <c r="FRY142" s="18"/>
      <c r="FRZ142" s="18"/>
      <c r="FSA142" s="18"/>
      <c r="FSB142" s="18"/>
      <c r="FSC142" s="18"/>
      <c r="FSD142" s="18"/>
      <c r="FSE142" s="18"/>
      <c r="FSF142" s="18"/>
      <c r="FSG142" s="18"/>
      <c r="FSH142" s="18"/>
      <c r="FSI142" s="18"/>
      <c r="FSJ142" s="18"/>
      <c r="FSK142" s="18"/>
      <c r="FSL142" s="18"/>
      <c r="FSM142" s="18"/>
      <c r="FSN142" s="18"/>
      <c r="FSO142" s="18"/>
      <c r="FSP142" s="18"/>
      <c r="FSQ142" s="18"/>
      <c r="FSR142" s="18"/>
      <c r="FSS142" s="18"/>
      <c r="FST142" s="18"/>
      <c r="FSU142" s="18"/>
      <c r="FSV142" s="18"/>
      <c r="FSW142" s="18"/>
      <c r="FSX142" s="18"/>
      <c r="FSY142" s="18"/>
      <c r="FSZ142" s="18"/>
      <c r="FTA142" s="18"/>
      <c r="FTB142" s="18"/>
      <c r="FTC142" s="18"/>
      <c r="FTD142" s="18"/>
      <c r="FTE142" s="18"/>
      <c r="FTF142" s="18"/>
      <c r="FTG142" s="18"/>
      <c r="FTH142" s="18"/>
      <c r="FTI142" s="18"/>
      <c r="FTJ142" s="18"/>
      <c r="FTK142" s="18"/>
      <c r="FTL142" s="18"/>
      <c r="FTM142" s="18"/>
      <c r="FTN142" s="18"/>
      <c r="FTO142" s="18"/>
      <c r="FTP142" s="18"/>
      <c r="FTQ142" s="18"/>
      <c r="FTR142" s="18"/>
      <c r="FTS142" s="18"/>
      <c r="FTT142" s="18"/>
      <c r="FTU142" s="18"/>
      <c r="FTV142" s="18"/>
      <c r="FTW142" s="18"/>
      <c r="FTX142" s="18"/>
      <c r="FTY142" s="18"/>
      <c r="FTZ142" s="18"/>
      <c r="FUA142" s="18"/>
      <c r="FUB142" s="18"/>
      <c r="FUC142" s="18"/>
      <c r="FUD142" s="18"/>
      <c r="FUE142" s="18"/>
      <c r="FUF142" s="18"/>
      <c r="FUG142" s="18"/>
      <c r="FUH142" s="18"/>
      <c r="FUI142" s="18"/>
      <c r="FUJ142" s="18"/>
      <c r="FUK142" s="18"/>
      <c r="FUL142" s="18"/>
      <c r="FUM142" s="18"/>
      <c r="FUN142" s="18"/>
      <c r="FUO142" s="18"/>
      <c r="FUP142" s="18"/>
      <c r="FUQ142" s="18"/>
      <c r="FUR142" s="18"/>
      <c r="FUS142" s="18"/>
      <c r="FUT142" s="18"/>
      <c r="FUU142" s="18"/>
      <c r="FUV142" s="18"/>
      <c r="FUW142" s="18"/>
      <c r="FUX142" s="18"/>
      <c r="FUY142" s="18"/>
      <c r="FUZ142" s="18"/>
      <c r="FVA142" s="18"/>
      <c r="FVB142" s="18"/>
      <c r="FVC142" s="18"/>
      <c r="FVD142" s="18"/>
      <c r="FVE142" s="18"/>
      <c r="FVF142" s="18"/>
      <c r="FVG142" s="18"/>
      <c r="FVH142" s="18"/>
      <c r="FVI142" s="18"/>
      <c r="FVJ142" s="18"/>
      <c r="FVK142" s="18"/>
      <c r="FVL142" s="18"/>
      <c r="FVM142" s="18"/>
      <c r="FVN142" s="18"/>
      <c r="FVO142" s="18"/>
      <c r="FVP142" s="18"/>
      <c r="FVQ142" s="18"/>
      <c r="FVR142" s="18"/>
      <c r="FVS142" s="18"/>
      <c r="FVT142" s="18"/>
      <c r="FVU142" s="18"/>
      <c r="FVV142" s="18"/>
      <c r="FVW142" s="18"/>
      <c r="FVX142" s="18"/>
      <c r="FVY142" s="18"/>
      <c r="FVZ142" s="18"/>
      <c r="FWA142" s="18"/>
      <c r="FWB142" s="18"/>
      <c r="FWC142" s="18"/>
      <c r="FWD142" s="18"/>
      <c r="FWE142" s="18"/>
      <c r="FWF142" s="18"/>
      <c r="FWG142" s="18"/>
      <c r="FWH142" s="18"/>
      <c r="FWI142" s="18"/>
      <c r="FWJ142" s="18"/>
      <c r="FWK142" s="18"/>
      <c r="FWL142" s="18"/>
      <c r="FWM142" s="18"/>
      <c r="FWN142" s="18"/>
      <c r="FWO142" s="18"/>
      <c r="FWP142" s="18"/>
      <c r="FWQ142" s="18"/>
      <c r="FWR142" s="18"/>
      <c r="FWS142" s="18"/>
      <c r="FWT142" s="18"/>
      <c r="FWU142" s="18"/>
      <c r="FWV142" s="18"/>
      <c r="FWW142" s="18"/>
      <c r="FWX142" s="18"/>
      <c r="FWY142" s="18"/>
      <c r="FWZ142" s="18"/>
      <c r="FXA142" s="18"/>
      <c r="FXB142" s="18"/>
      <c r="FXC142" s="18"/>
      <c r="FXD142" s="18"/>
      <c r="FXE142" s="18"/>
      <c r="FXF142" s="18"/>
      <c r="FXG142" s="18"/>
      <c r="FXH142" s="18"/>
      <c r="FXI142" s="18"/>
      <c r="FXJ142" s="18"/>
      <c r="FXK142" s="18"/>
      <c r="FXL142" s="18"/>
      <c r="FXM142" s="18"/>
      <c r="FXN142" s="18"/>
      <c r="FXO142" s="18"/>
      <c r="FXP142" s="18"/>
      <c r="FXQ142" s="18"/>
      <c r="FXR142" s="18"/>
      <c r="FXS142" s="18"/>
      <c r="FXT142" s="18"/>
      <c r="FXU142" s="18"/>
      <c r="FXV142" s="18"/>
      <c r="FXW142" s="18"/>
      <c r="FXX142" s="18"/>
      <c r="FXY142" s="18"/>
      <c r="FXZ142" s="18"/>
      <c r="FYA142" s="18"/>
      <c r="FYB142" s="18"/>
      <c r="FYC142" s="18"/>
      <c r="FYD142" s="18"/>
      <c r="FYE142" s="18"/>
      <c r="FYF142" s="18"/>
      <c r="FYG142" s="18"/>
      <c r="FYH142" s="18"/>
      <c r="FYI142" s="18"/>
      <c r="FYJ142" s="18"/>
      <c r="FYK142" s="18"/>
      <c r="FYL142" s="18"/>
      <c r="FYM142" s="18"/>
      <c r="FYN142" s="18"/>
      <c r="FYO142" s="18"/>
      <c r="FYP142" s="18"/>
      <c r="FYQ142" s="18"/>
      <c r="FYR142" s="18"/>
      <c r="FYS142" s="18"/>
      <c r="FYT142" s="18"/>
      <c r="FYU142" s="18"/>
      <c r="FYV142" s="18"/>
      <c r="FYW142" s="18"/>
      <c r="FYX142" s="18"/>
      <c r="FYY142" s="18"/>
      <c r="FYZ142" s="18"/>
      <c r="FZA142" s="18"/>
      <c r="FZB142" s="18"/>
      <c r="FZC142" s="18"/>
      <c r="FZD142" s="18"/>
      <c r="FZE142" s="18"/>
      <c r="FZF142" s="18"/>
      <c r="FZG142" s="18"/>
      <c r="FZH142" s="18"/>
      <c r="FZI142" s="18"/>
      <c r="FZJ142" s="18"/>
      <c r="FZK142" s="18"/>
      <c r="FZL142" s="18"/>
      <c r="FZM142" s="18"/>
      <c r="FZN142" s="18"/>
      <c r="FZO142" s="18"/>
      <c r="FZP142" s="18"/>
      <c r="FZQ142" s="18"/>
      <c r="FZR142" s="18"/>
      <c r="FZS142" s="18"/>
      <c r="FZT142" s="18"/>
      <c r="FZU142" s="18"/>
      <c r="FZV142" s="18"/>
      <c r="FZW142" s="18"/>
      <c r="FZX142" s="18"/>
      <c r="FZY142" s="18"/>
      <c r="FZZ142" s="18"/>
      <c r="GAA142" s="18"/>
      <c r="GAB142" s="18"/>
      <c r="GAC142" s="18"/>
      <c r="GAD142" s="18"/>
      <c r="GAE142" s="18"/>
      <c r="GAF142" s="18"/>
      <c r="GAG142" s="18"/>
      <c r="GAH142" s="18"/>
      <c r="GAI142" s="18"/>
      <c r="GAJ142" s="18"/>
      <c r="GAK142" s="18"/>
      <c r="GAL142" s="18"/>
      <c r="GAM142" s="18"/>
      <c r="GAN142" s="18"/>
      <c r="GAO142" s="18"/>
      <c r="GAP142" s="18"/>
      <c r="GAQ142" s="18"/>
      <c r="GAR142" s="18"/>
      <c r="GAS142" s="18"/>
      <c r="GAT142" s="18"/>
      <c r="GAU142" s="18"/>
      <c r="GAV142" s="18"/>
      <c r="GAW142" s="18"/>
      <c r="GAX142" s="18"/>
      <c r="GAY142" s="18"/>
      <c r="GAZ142" s="18"/>
      <c r="GBA142" s="18"/>
      <c r="GBB142" s="18"/>
      <c r="GBC142" s="18"/>
      <c r="GBD142" s="18"/>
      <c r="GBE142" s="18"/>
      <c r="GBF142" s="18"/>
      <c r="GBG142" s="18"/>
      <c r="GBH142" s="18"/>
      <c r="GBI142" s="18"/>
      <c r="GBJ142" s="18"/>
      <c r="GBK142" s="18"/>
      <c r="GBL142" s="18"/>
      <c r="GBM142" s="18"/>
      <c r="GBN142" s="18"/>
      <c r="GBO142" s="18"/>
      <c r="GBP142" s="18"/>
      <c r="GBQ142" s="18"/>
      <c r="GBR142" s="18"/>
      <c r="GBS142" s="18"/>
      <c r="GBT142" s="18"/>
      <c r="GBU142" s="18"/>
      <c r="GBV142" s="18"/>
      <c r="GBW142" s="18"/>
      <c r="GBX142" s="18"/>
      <c r="GBY142" s="18"/>
      <c r="GBZ142" s="18"/>
      <c r="GCA142" s="18"/>
      <c r="GCB142" s="18"/>
      <c r="GCC142" s="18"/>
      <c r="GCD142" s="18"/>
      <c r="GCE142" s="18"/>
      <c r="GCF142" s="18"/>
      <c r="GCG142" s="18"/>
      <c r="GCH142" s="18"/>
      <c r="GCI142" s="18"/>
      <c r="GCJ142" s="18"/>
      <c r="GCK142" s="18"/>
      <c r="GCL142" s="18"/>
      <c r="GCM142" s="18"/>
      <c r="GCN142" s="18"/>
      <c r="GCO142" s="18"/>
      <c r="GCP142" s="18"/>
      <c r="GCQ142" s="18"/>
      <c r="GCR142" s="18"/>
      <c r="GCS142" s="18"/>
      <c r="GCT142" s="18"/>
      <c r="GCU142" s="18"/>
      <c r="GCV142" s="18"/>
      <c r="GCW142" s="18"/>
      <c r="GCX142" s="18"/>
      <c r="GCY142" s="18"/>
      <c r="GCZ142" s="18"/>
      <c r="GDA142" s="18"/>
      <c r="GDB142" s="18"/>
      <c r="GDC142" s="18"/>
      <c r="GDD142" s="18"/>
      <c r="GDE142" s="18"/>
      <c r="GDF142" s="18"/>
      <c r="GDG142" s="18"/>
      <c r="GDH142" s="18"/>
      <c r="GDI142" s="18"/>
      <c r="GDJ142" s="18"/>
      <c r="GDK142" s="18"/>
      <c r="GDL142" s="18"/>
      <c r="GDM142" s="18"/>
      <c r="GDN142" s="18"/>
      <c r="GDO142" s="18"/>
      <c r="GDP142" s="18"/>
      <c r="GDQ142" s="18"/>
      <c r="GDR142" s="18"/>
      <c r="GDS142" s="18"/>
      <c r="GDT142" s="18"/>
      <c r="GDU142" s="18"/>
      <c r="GDV142" s="18"/>
      <c r="GDW142" s="18"/>
      <c r="GDX142" s="18"/>
      <c r="GDY142" s="18"/>
      <c r="GDZ142" s="18"/>
      <c r="GEA142" s="18"/>
      <c r="GEB142" s="18"/>
      <c r="GEC142" s="18"/>
      <c r="GED142" s="18"/>
      <c r="GEE142" s="18"/>
      <c r="GEF142" s="18"/>
      <c r="GEG142" s="18"/>
      <c r="GEH142" s="18"/>
      <c r="GEI142" s="18"/>
      <c r="GEJ142" s="18"/>
      <c r="GEK142" s="18"/>
      <c r="GEL142" s="18"/>
      <c r="GEM142" s="18"/>
      <c r="GEN142" s="18"/>
      <c r="GEO142" s="18"/>
      <c r="GEP142" s="18"/>
      <c r="GEQ142" s="18"/>
      <c r="GER142" s="18"/>
      <c r="GES142" s="18"/>
      <c r="GET142" s="18"/>
      <c r="GEU142" s="18"/>
      <c r="GEV142" s="18"/>
      <c r="GEW142" s="18"/>
      <c r="GEX142" s="18"/>
      <c r="GEY142" s="18"/>
      <c r="GEZ142" s="18"/>
      <c r="GFA142" s="18"/>
      <c r="GFB142" s="18"/>
      <c r="GFC142" s="18"/>
      <c r="GFD142" s="18"/>
      <c r="GFE142" s="18"/>
      <c r="GFF142" s="18"/>
      <c r="GFG142" s="18"/>
      <c r="GFH142" s="18"/>
      <c r="GFI142" s="18"/>
      <c r="GFJ142" s="18"/>
      <c r="GFK142" s="18"/>
      <c r="GFL142" s="18"/>
      <c r="GFM142" s="18"/>
      <c r="GFN142" s="18"/>
      <c r="GFO142" s="18"/>
      <c r="GFP142" s="18"/>
      <c r="GFQ142" s="18"/>
      <c r="GFR142" s="18"/>
      <c r="GFS142" s="18"/>
      <c r="GFT142" s="18"/>
      <c r="GFU142" s="18"/>
      <c r="GFV142" s="18"/>
      <c r="GFW142" s="18"/>
      <c r="GFX142" s="18"/>
      <c r="GFY142" s="18"/>
      <c r="GFZ142" s="18"/>
      <c r="GGA142" s="18"/>
      <c r="GGB142" s="18"/>
      <c r="GGC142" s="18"/>
      <c r="GGD142" s="18"/>
      <c r="GGE142" s="18"/>
      <c r="GGF142" s="18"/>
      <c r="GGG142" s="18"/>
      <c r="GGH142" s="18"/>
      <c r="GGI142" s="18"/>
      <c r="GGJ142" s="18"/>
      <c r="GGK142" s="18"/>
      <c r="GGL142" s="18"/>
      <c r="GGM142" s="18"/>
      <c r="GGN142" s="18"/>
      <c r="GGO142" s="18"/>
      <c r="GGP142" s="18"/>
      <c r="GGQ142" s="18"/>
      <c r="GGR142" s="18"/>
      <c r="GGS142" s="18"/>
      <c r="GGT142" s="18"/>
      <c r="GGU142" s="18"/>
      <c r="GGV142" s="18"/>
      <c r="GGW142" s="18"/>
      <c r="GGX142" s="18"/>
      <c r="GGY142" s="18"/>
      <c r="GGZ142" s="18"/>
      <c r="GHA142" s="18"/>
      <c r="GHB142" s="18"/>
      <c r="GHC142" s="18"/>
      <c r="GHD142" s="18"/>
      <c r="GHE142" s="18"/>
      <c r="GHF142" s="18"/>
      <c r="GHG142" s="18"/>
      <c r="GHH142" s="18"/>
      <c r="GHI142" s="18"/>
      <c r="GHJ142" s="18"/>
      <c r="GHK142" s="18"/>
      <c r="GHL142" s="18"/>
      <c r="GHM142" s="18"/>
      <c r="GHN142" s="18"/>
      <c r="GHO142" s="18"/>
      <c r="GHP142" s="18"/>
      <c r="GHQ142" s="18"/>
      <c r="GHR142" s="18"/>
      <c r="GHS142" s="18"/>
      <c r="GHT142" s="18"/>
      <c r="GHU142" s="18"/>
      <c r="GHV142" s="18"/>
      <c r="GHW142" s="18"/>
      <c r="GHX142" s="18"/>
      <c r="GHY142" s="18"/>
      <c r="GHZ142" s="18"/>
      <c r="GIA142" s="18"/>
      <c r="GIB142" s="18"/>
      <c r="GIC142" s="18"/>
      <c r="GID142" s="18"/>
      <c r="GIE142" s="18"/>
      <c r="GIF142" s="18"/>
      <c r="GIG142" s="18"/>
      <c r="GIH142" s="18"/>
      <c r="GII142" s="18"/>
      <c r="GIJ142" s="18"/>
      <c r="GIK142" s="18"/>
      <c r="GIL142" s="18"/>
      <c r="GIM142" s="18"/>
      <c r="GIN142" s="18"/>
      <c r="GIO142" s="18"/>
      <c r="GIP142" s="18"/>
      <c r="GIQ142" s="18"/>
      <c r="GIR142" s="18"/>
      <c r="GIS142" s="18"/>
      <c r="GIT142" s="18"/>
      <c r="GIU142" s="18"/>
      <c r="GIV142" s="18"/>
      <c r="GIW142" s="18"/>
      <c r="GIX142" s="18"/>
      <c r="GIY142" s="18"/>
      <c r="GIZ142" s="18"/>
      <c r="GJA142" s="18"/>
      <c r="GJB142" s="18"/>
      <c r="GJC142" s="18"/>
      <c r="GJD142" s="18"/>
      <c r="GJE142" s="18"/>
      <c r="GJF142" s="18"/>
      <c r="GJG142" s="18"/>
      <c r="GJH142" s="18"/>
      <c r="GJI142" s="18"/>
      <c r="GJJ142" s="18"/>
      <c r="GJK142" s="18"/>
      <c r="GJL142" s="18"/>
      <c r="GJM142" s="18"/>
      <c r="GJN142" s="18"/>
      <c r="GJO142" s="18"/>
      <c r="GJP142" s="18"/>
      <c r="GJQ142" s="18"/>
      <c r="GJR142" s="18"/>
      <c r="GJS142" s="18"/>
      <c r="GJT142" s="18"/>
      <c r="GJU142" s="18"/>
      <c r="GJV142" s="18"/>
      <c r="GJW142" s="18"/>
      <c r="GJX142" s="18"/>
      <c r="GJY142" s="18"/>
      <c r="GJZ142" s="18"/>
      <c r="GKA142" s="18"/>
      <c r="GKB142" s="18"/>
      <c r="GKC142" s="18"/>
      <c r="GKD142" s="18"/>
      <c r="GKE142" s="18"/>
      <c r="GKF142" s="18"/>
      <c r="GKG142" s="18"/>
      <c r="GKH142" s="18"/>
      <c r="GKI142" s="18"/>
      <c r="GKJ142" s="18"/>
      <c r="GKK142" s="18"/>
      <c r="GKL142" s="18"/>
      <c r="GKM142" s="18"/>
      <c r="GKN142" s="18"/>
      <c r="GKO142" s="18"/>
      <c r="GKP142" s="18"/>
      <c r="GKQ142" s="18"/>
      <c r="GKR142" s="18"/>
      <c r="GKS142" s="18"/>
      <c r="GKT142" s="18"/>
      <c r="GKU142" s="18"/>
      <c r="GKV142" s="18"/>
      <c r="GKW142" s="18"/>
      <c r="GKX142" s="18"/>
      <c r="GKY142" s="18"/>
      <c r="GKZ142" s="18"/>
      <c r="GLA142" s="18"/>
      <c r="GLB142" s="18"/>
      <c r="GLC142" s="18"/>
      <c r="GLD142" s="18"/>
      <c r="GLE142" s="18"/>
      <c r="GLF142" s="18"/>
      <c r="GLG142" s="18"/>
      <c r="GLH142" s="18"/>
      <c r="GLI142" s="18"/>
      <c r="GLJ142" s="18"/>
      <c r="GLK142" s="18"/>
      <c r="GLL142" s="18"/>
      <c r="GLM142" s="18"/>
      <c r="GLN142" s="18"/>
      <c r="GLO142" s="18"/>
      <c r="GLP142" s="18"/>
      <c r="GLQ142" s="18"/>
      <c r="GLR142" s="18"/>
      <c r="GLS142" s="18"/>
      <c r="GLT142" s="18"/>
      <c r="GLU142" s="18"/>
      <c r="GLV142" s="18"/>
      <c r="GLW142" s="18"/>
      <c r="GLX142" s="18"/>
      <c r="GLY142" s="18"/>
      <c r="GLZ142" s="18"/>
      <c r="GMA142" s="18"/>
      <c r="GMB142" s="18"/>
      <c r="GMC142" s="18"/>
      <c r="GMD142" s="18"/>
      <c r="GME142" s="18"/>
      <c r="GMF142" s="18"/>
      <c r="GMG142" s="18"/>
      <c r="GMH142" s="18"/>
      <c r="GMI142" s="18"/>
      <c r="GMJ142" s="18"/>
      <c r="GMK142" s="18"/>
      <c r="GML142" s="18"/>
      <c r="GMM142" s="18"/>
      <c r="GMN142" s="18"/>
      <c r="GMO142" s="18"/>
      <c r="GMP142" s="18"/>
      <c r="GMQ142" s="18"/>
      <c r="GMR142" s="18"/>
      <c r="GMS142" s="18"/>
      <c r="GMT142" s="18"/>
      <c r="GMU142" s="18"/>
      <c r="GMV142" s="18"/>
      <c r="GMW142" s="18"/>
      <c r="GMX142" s="18"/>
      <c r="GMY142" s="18"/>
      <c r="GMZ142" s="18"/>
      <c r="GNA142" s="18"/>
      <c r="GNB142" s="18"/>
      <c r="GNC142" s="18"/>
      <c r="GND142" s="18"/>
      <c r="GNE142" s="18"/>
      <c r="GNF142" s="18"/>
      <c r="GNG142" s="18"/>
      <c r="GNH142" s="18"/>
      <c r="GNI142" s="18"/>
      <c r="GNJ142" s="18"/>
      <c r="GNK142" s="18"/>
      <c r="GNL142" s="18"/>
      <c r="GNM142" s="18"/>
      <c r="GNN142" s="18"/>
      <c r="GNO142" s="18"/>
      <c r="GNP142" s="18"/>
      <c r="GNQ142" s="18"/>
      <c r="GNR142" s="18"/>
      <c r="GNS142" s="18"/>
      <c r="GNT142" s="18"/>
      <c r="GNU142" s="18"/>
      <c r="GNV142" s="18"/>
      <c r="GNW142" s="18"/>
      <c r="GNX142" s="18"/>
      <c r="GNY142" s="18"/>
      <c r="GNZ142" s="18"/>
      <c r="GOA142" s="18"/>
      <c r="GOB142" s="18"/>
      <c r="GOC142" s="18"/>
      <c r="GOD142" s="18"/>
      <c r="GOE142" s="18"/>
      <c r="GOF142" s="18"/>
      <c r="GOG142" s="18"/>
      <c r="GOH142" s="18"/>
      <c r="GOI142" s="18"/>
      <c r="GOJ142" s="18"/>
      <c r="GOK142" s="18"/>
      <c r="GOL142" s="18"/>
      <c r="GOM142" s="18"/>
      <c r="GON142" s="18"/>
      <c r="GOO142" s="18"/>
      <c r="GOP142" s="18"/>
      <c r="GOQ142" s="18"/>
      <c r="GOR142" s="18"/>
      <c r="GOS142" s="18"/>
      <c r="GOT142" s="18"/>
      <c r="GOU142" s="18"/>
      <c r="GOV142" s="18"/>
      <c r="GOW142" s="18"/>
      <c r="GOX142" s="18"/>
      <c r="GOY142" s="18"/>
      <c r="GOZ142" s="18"/>
      <c r="GPA142" s="18"/>
      <c r="GPB142" s="18"/>
      <c r="GPC142" s="18"/>
      <c r="GPD142" s="18"/>
      <c r="GPE142" s="18"/>
      <c r="GPF142" s="18"/>
      <c r="GPG142" s="18"/>
      <c r="GPH142" s="18"/>
      <c r="GPI142" s="18"/>
      <c r="GPJ142" s="18"/>
      <c r="GPK142" s="18"/>
      <c r="GPL142" s="18"/>
      <c r="GPM142" s="18"/>
      <c r="GPN142" s="18"/>
      <c r="GPO142" s="18"/>
      <c r="GPP142" s="18"/>
      <c r="GPQ142" s="18"/>
      <c r="GPR142" s="18"/>
      <c r="GPS142" s="18"/>
      <c r="GPT142" s="18"/>
      <c r="GPU142" s="18"/>
      <c r="GPV142" s="18"/>
      <c r="GPW142" s="18"/>
      <c r="GPX142" s="18"/>
      <c r="GPY142" s="18"/>
      <c r="GPZ142" s="18"/>
      <c r="GQA142" s="18"/>
      <c r="GQB142" s="18"/>
      <c r="GQC142" s="18"/>
      <c r="GQD142" s="18"/>
      <c r="GQE142" s="18"/>
      <c r="GQF142" s="18"/>
      <c r="GQG142" s="18"/>
      <c r="GQH142" s="18"/>
      <c r="GQI142" s="18"/>
      <c r="GQJ142" s="18"/>
      <c r="GQK142" s="18"/>
      <c r="GQL142" s="18"/>
      <c r="GQM142" s="18"/>
      <c r="GQN142" s="18"/>
      <c r="GQO142" s="18"/>
      <c r="GQP142" s="18"/>
      <c r="GQQ142" s="18"/>
      <c r="GQR142" s="18"/>
      <c r="GQS142" s="18"/>
      <c r="GQT142" s="18"/>
      <c r="GQU142" s="18"/>
      <c r="GQV142" s="18"/>
      <c r="GQW142" s="18"/>
      <c r="GQX142" s="18"/>
      <c r="GQY142" s="18"/>
      <c r="GQZ142" s="18"/>
      <c r="GRA142" s="18"/>
      <c r="GRB142" s="18"/>
      <c r="GRC142" s="18"/>
      <c r="GRD142" s="18"/>
      <c r="GRE142" s="18"/>
      <c r="GRF142" s="18"/>
      <c r="GRG142" s="18"/>
      <c r="GRH142" s="18"/>
      <c r="GRI142" s="18"/>
      <c r="GRJ142" s="18"/>
      <c r="GRK142" s="18"/>
      <c r="GRL142" s="18"/>
      <c r="GRM142" s="18"/>
      <c r="GRN142" s="18"/>
      <c r="GRO142" s="18"/>
      <c r="GRP142" s="18"/>
      <c r="GRQ142" s="18"/>
      <c r="GRR142" s="18"/>
      <c r="GRS142" s="18"/>
      <c r="GRT142" s="18"/>
      <c r="GRU142" s="18"/>
      <c r="GRV142" s="18"/>
      <c r="GRW142" s="18"/>
      <c r="GRX142" s="18"/>
      <c r="GRY142" s="18"/>
      <c r="GRZ142" s="18"/>
      <c r="GSA142" s="18"/>
      <c r="GSB142" s="18"/>
      <c r="GSC142" s="18"/>
      <c r="GSD142" s="18"/>
      <c r="GSE142" s="18"/>
      <c r="GSF142" s="18"/>
      <c r="GSG142" s="18"/>
      <c r="GSH142" s="18"/>
      <c r="GSI142" s="18"/>
      <c r="GSJ142" s="18"/>
      <c r="GSK142" s="18"/>
      <c r="GSL142" s="18"/>
      <c r="GSM142" s="18"/>
      <c r="GSN142" s="18"/>
      <c r="GSO142" s="18"/>
      <c r="GSP142" s="18"/>
      <c r="GSQ142" s="18"/>
      <c r="GSR142" s="18"/>
      <c r="GSS142" s="18"/>
      <c r="GST142" s="18"/>
      <c r="GSU142" s="18"/>
      <c r="GSV142" s="18"/>
      <c r="GSW142" s="18"/>
      <c r="GSX142" s="18"/>
      <c r="GSY142" s="18"/>
      <c r="GSZ142" s="18"/>
      <c r="GTA142" s="18"/>
      <c r="GTB142" s="18"/>
      <c r="GTC142" s="18"/>
      <c r="GTD142" s="18"/>
      <c r="GTE142" s="18"/>
      <c r="GTF142" s="18"/>
      <c r="GTG142" s="18"/>
      <c r="GTH142" s="18"/>
      <c r="GTI142" s="18"/>
      <c r="GTJ142" s="18"/>
      <c r="GTK142" s="18"/>
      <c r="GTL142" s="18"/>
      <c r="GTM142" s="18"/>
      <c r="GTN142" s="18"/>
      <c r="GTO142" s="18"/>
      <c r="GTP142" s="18"/>
      <c r="GTQ142" s="18"/>
      <c r="GTR142" s="18"/>
      <c r="GTS142" s="18"/>
      <c r="GTT142" s="18"/>
      <c r="GTU142" s="18"/>
      <c r="GTV142" s="18"/>
      <c r="GTW142" s="18"/>
      <c r="GTX142" s="18"/>
      <c r="GTY142" s="18"/>
      <c r="GTZ142" s="18"/>
      <c r="GUA142" s="18"/>
      <c r="GUB142" s="18"/>
      <c r="GUC142" s="18"/>
      <c r="GUD142" s="18"/>
      <c r="GUE142" s="18"/>
      <c r="GUF142" s="18"/>
      <c r="GUG142" s="18"/>
      <c r="GUH142" s="18"/>
      <c r="GUI142" s="18"/>
      <c r="GUJ142" s="18"/>
      <c r="GUK142" s="18"/>
      <c r="GUL142" s="18"/>
      <c r="GUM142" s="18"/>
      <c r="GUN142" s="18"/>
      <c r="GUO142" s="18"/>
      <c r="GUP142" s="18"/>
      <c r="GUQ142" s="18"/>
      <c r="GUR142" s="18"/>
      <c r="GUS142" s="18"/>
      <c r="GUT142" s="18"/>
      <c r="GUU142" s="18"/>
      <c r="GUV142" s="18"/>
      <c r="GUW142" s="18"/>
      <c r="GUX142" s="18"/>
      <c r="GUY142" s="18"/>
      <c r="GUZ142" s="18"/>
      <c r="GVA142" s="18"/>
      <c r="GVB142" s="18"/>
      <c r="GVC142" s="18"/>
      <c r="GVD142" s="18"/>
      <c r="GVE142" s="18"/>
      <c r="GVF142" s="18"/>
      <c r="GVG142" s="18"/>
      <c r="GVH142" s="18"/>
      <c r="GVI142" s="18"/>
      <c r="GVJ142" s="18"/>
      <c r="GVK142" s="18"/>
      <c r="GVL142" s="18"/>
      <c r="GVM142" s="18"/>
      <c r="GVN142" s="18"/>
      <c r="GVO142" s="18"/>
      <c r="GVP142" s="18"/>
      <c r="GVQ142" s="18"/>
      <c r="GVR142" s="18"/>
      <c r="GVS142" s="18"/>
      <c r="GVT142" s="18"/>
      <c r="GVU142" s="18"/>
      <c r="GVV142" s="18"/>
      <c r="GVW142" s="18"/>
      <c r="GVX142" s="18"/>
      <c r="GVY142" s="18"/>
      <c r="GVZ142" s="18"/>
      <c r="GWA142" s="18"/>
      <c r="GWB142" s="18"/>
      <c r="GWC142" s="18"/>
      <c r="GWD142" s="18"/>
      <c r="GWE142" s="18"/>
      <c r="GWF142" s="18"/>
      <c r="GWG142" s="18"/>
      <c r="GWH142" s="18"/>
      <c r="GWI142" s="18"/>
      <c r="GWJ142" s="18"/>
      <c r="GWK142" s="18"/>
      <c r="GWL142" s="18"/>
      <c r="GWM142" s="18"/>
      <c r="GWN142" s="18"/>
      <c r="GWO142" s="18"/>
      <c r="GWP142" s="18"/>
      <c r="GWQ142" s="18"/>
      <c r="GWR142" s="18"/>
      <c r="GWS142" s="18"/>
      <c r="GWT142" s="18"/>
      <c r="GWU142" s="18"/>
      <c r="GWV142" s="18"/>
      <c r="GWW142" s="18"/>
      <c r="GWX142" s="18"/>
      <c r="GWY142" s="18"/>
      <c r="GWZ142" s="18"/>
      <c r="GXA142" s="18"/>
      <c r="GXB142" s="18"/>
      <c r="GXC142" s="18"/>
      <c r="GXD142" s="18"/>
      <c r="GXE142" s="18"/>
      <c r="GXF142" s="18"/>
      <c r="GXG142" s="18"/>
      <c r="GXH142" s="18"/>
      <c r="GXI142" s="18"/>
      <c r="GXJ142" s="18"/>
      <c r="GXK142" s="18"/>
      <c r="GXL142" s="18"/>
      <c r="GXM142" s="18"/>
      <c r="GXN142" s="18"/>
      <c r="GXO142" s="18"/>
      <c r="GXP142" s="18"/>
      <c r="GXQ142" s="18"/>
      <c r="GXR142" s="18"/>
      <c r="GXS142" s="18"/>
      <c r="GXT142" s="18"/>
      <c r="GXU142" s="18"/>
      <c r="GXV142" s="18"/>
      <c r="GXW142" s="18"/>
      <c r="GXX142" s="18"/>
      <c r="GXY142" s="18"/>
      <c r="GXZ142" s="18"/>
      <c r="GYA142" s="18"/>
      <c r="GYB142" s="18"/>
      <c r="GYC142" s="18"/>
      <c r="GYD142" s="18"/>
      <c r="GYE142" s="18"/>
      <c r="GYF142" s="18"/>
      <c r="GYG142" s="18"/>
      <c r="GYH142" s="18"/>
      <c r="GYI142" s="18"/>
      <c r="GYJ142" s="18"/>
      <c r="GYK142" s="18"/>
      <c r="GYL142" s="18"/>
      <c r="GYM142" s="18"/>
      <c r="GYN142" s="18"/>
      <c r="GYO142" s="18"/>
      <c r="GYP142" s="18"/>
      <c r="GYQ142" s="18"/>
      <c r="GYR142" s="18"/>
      <c r="GYS142" s="18"/>
      <c r="GYT142" s="18"/>
      <c r="GYU142" s="18"/>
      <c r="GYV142" s="18"/>
      <c r="GYW142" s="18"/>
      <c r="GYX142" s="18"/>
      <c r="GYY142" s="18"/>
      <c r="GYZ142" s="18"/>
      <c r="GZA142" s="18"/>
      <c r="GZB142" s="18"/>
      <c r="GZC142" s="18"/>
      <c r="GZD142" s="18"/>
      <c r="GZE142" s="18"/>
      <c r="GZF142" s="18"/>
      <c r="GZG142" s="18"/>
      <c r="GZH142" s="18"/>
      <c r="GZI142" s="18"/>
      <c r="GZJ142" s="18"/>
      <c r="GZK142" s="18"/>
      <c r="GZL142" s="18"/>
      <c r="GZM142" s="18"/>
      <c r="GZN142" s="18"/>
      <c r="GZO142" s="18"/>
      <c r="GZP142" s="18"/>
      <c r="GZQ142" s="18"/>
      <c r="GZR142" s="18"/>
      <c r="GZS142" s="18"/>
      <c r="GZT142" s="18"/>
      <c r="GZU142" s="18"/>
      <c r="GZV142" s="18"/>
      <c r="GZW142" s="18"/>
      <c r="GZX142" s="18"/>
      <c r="GZY142" s="18"/>
      <c r="GZZ142" s="18"/>
      <c r="HAA142" s="18"/>
      <c r="HAB142" s="18"/>
      <c r="HAC142" s="18"/>
      <c r="HAD142" s="18"/>
      <c r="HAE142" s="18"/>
      <c r="HAF142" s="18"/>
      <c r="HAG142" s="18"/>
      <c r="HAH142" s="18"/>
      <c r="HAI142" s="18"/>
      <c r="HAJ142" s="18"/>
      <c r="HAK142" s="18"/>
      <c r="HAL142" s="18"/>
      <c r="HAM142" s="18"/>
      <c r="HAN142" s="18"/>
      <c r="HAO142" s="18"/>
      <c r="HAP142" s="18"/>
      <c r="HAQ142" s="18"/>
      <c r="HAR142" s="18"/>
      <c r="HAS142" s="18"/>
      <c r="HAT142" s="18"/>
      <c r="HAU142" s="18"/>
      <c r="HAV142" s="18"/>
      <c r="HAW142" s="18"/>
      <c r="HAX142" s="18"/>
      <c r="HAY142" s="18"/>
      <c r="HAZ142" s="18"/>
      <c r="HBA142" s="18"/>
      <c r="HBB142" s="18"/>
      <c r="HBC142" s="18"/>
      <c r="HBD142" s="18"/>
      <c r="HBE142" s="18"/>
      <c r="HBF142" s="18"/>
      <c r="HBG142" s="18"/>
      <c r="HBH142" s="18"/>
      <c r="HBI142" s="18"/>
      <c r="HBJ142" s="18"/>
      <c r="HBK142" s="18"/>
      <c r="HBL142" s="18"/>
      <c r="HBM142" s="18"/>
      <c r="HBN142" s="18"/>
      <c r="HBO142" s="18"/>
      <c r="HBP142" s="18"/>
      <c r="HBQ142" s="18"/>
      <c r="HBR142" s="18"/>
      <c r="HBS142" s="18"/>
      <c r="HBT142" s="18"/>
      <c r="HBU142" s="18"/>
      <c r="HBV142" s="18"/>
      <c r="HBW142" s="18"/>
      <c r="HBX142" s="18"/>
      <c r="HBY142" s="18"/>
      <c r="HBZ142" s="18"/>
      <c r="HCA142" s="18"/>
      <c r="HCB142" s="18"/>
      <c r="HCC142" s="18"/>
      <c r="HCD142" s="18"/>
      <c r="HCE142" s="18"/>
      <c r="HCF142" s="18"/>
      <c r="HCG142" s="18"/>
      <c r="HCH142" s="18"/>
      <c r="HCI142" s="18"/>
      <c r="HCJ142" s="18"/>
      <c r="HCK142" s="18"/>
      <c r="HCL142" s="18"/>
      <c r="HCM142" s="18"/>
      <c r="HCN142" s="18"/>
      <c r="HCO142" s="18"/>
      <c r="HCP142" s="18"/>
      <c r="HCQ142" s="18"/>
      <c r="HCR142" s="18"/>
      <c r="HCS142" s="18"/>
      <c r="HCT142" s="18"/>
      <c r="HCU142" s="18"/>
      <c r="HCV142" s="18"/>
      <c r="HCW142" s="18"/>
      <c r="HCX142" s="18"/>
      <c r="HCY142" s="18"/>
      <c r="HCZ142" s="18"/>
      <c r="HDA142" s="18"/>
      <c r="HDB142" s="18"/>
      <c r="HDC142" s="18"/>
      <c r="HDD142" s="18"/>
      <c r="HDE142" s="18"/>
      <c r="HDF142" s="18"/>
      <c r="HDG142" s="18"/>
      <c r="HDH142" s="18"/>
      <c r="HDI142" s="18"/>
      <c r="HDJ142" s="18"/>
      <c r="HDK142" s="18"/>
      <c r="HDL142" s="18"/>
      <c r="HDM142" s="18"/>
      <c r="HDN142" s="18"/>
      <c r="HDO142" s="18"/>
      <c r="HDP142" s="18"/>
      <c r="HDQ142" s="18"/>
      <c r="HDR142" s="18"/>
      <c r="HDS142" s="18"/>
      <c r="HDT142" s="18"/>
      <c r="HDU142" s="18"/>
      <c r="HDV142" s="18"/>
      <c r="HDW142" s="18"/>
      <c r="HDX142" s="18"/>
      <c r="HDY142" s="18"/>
      <c r="HDZ142" s="18"/>
      <c r="HEA142" s="18"/>
      <c r="HEB142" s="18"/>
      <c r="HEC142" s="18"/>
      <c r="HED142" s="18"/>
      <c r="HEE142" s="18"/>
      <c r="HEF142" s="18"/>
      <c r="HEG142" s="18"/>
      <c r="HEH142" s="18"/>
      <c r="HEI142" s="18"/>
      <c r="HEJ142" s="18"/>
      <c r="HEK142" s="18"/>
      <c r="HEL142" s="18"/>
      <c r="HEM142" s="18"/>
      <c r="HEN142" s="18"/>
      <c r="HEO142" s="18"/>
      <c r="HEP142" s="18"/>
      <c r="HEQ142" s="18"/>
      <c r="HER142" s="18"/>
      <c r="HES142" s="18"/>
      <c r="HET142" s="18"/>
      <c r="HEU142" s="18"/>
      <c r="HEV142" s="18"/>
      <c r="HEW142" s="18"/>
      <c r="HEX142" s="18"/>
      <c r="HEY142" s="18"/>
      <c r="HEZ142" s="18"/>
      <c r="HFA142" s="18"/>
      <c r="HFB142" s="18"/>
      <c r="HFC142" s="18"/>
      <c r="HFD142" s="18"/>
      <c r="HFE142" s="18"/>
      <c r="HFF142" s="18"/>
      <c r="HFG142" s="18"/>
      <c r="HFH142" s="18"/>
      <c r="HFI142" s="18"/>
      <c r="HFJ142" s="18"/>
      <c r="HFK142" s="18"/>
      <c r="HFL142" s="18"/>
      <c r="HFM142" s="18"/>
      <c r="HFN142" s="18"/>
      <c r="HFO142" s="18"/>
      <c r="HFP142" s="18"/>
      <c r="HFQ142" s="18"/>
      <c r="HFR142" s="18"/>
      <c r="HFS142" s="18"/>
      <c r="HFT142" s="18"/>
      <c r="HFU142" s="18"/>
      <c r="HFV142" s="18"/>
      <c r="HFW142" s="18"/>
      <c r="HFX142" s="18"/>
      <c r="HFY142" s="18"/>
      <c r="HFZ142" s="18"/>
      <c r="HGA142" s="18"/>
      <c r="HGB142" s="18"/>
      <c r="HGC142" s="18"/>
      <c r="HGD142" s="18"/>
      <c r="HGE142" s="18"/>
      <c r="HGF142" s="18"/>
      <c r="HGG142" s="18"/>
      <c r="HGH142" s="18"/>
      <c r="HGI142" s="18"/>
      <c r="HGJ142" s="18"/>
      <c r="HGK142" s="18"/>
      <c r="HGL142" s="18"/>
      <c r="HGM142" s="18"/>
      <c r="HGN142" s="18"/>
      <c r="HGO142" s="18"/>
      <c r="HGP142" s="18"/>
      <c r="HGQ142" s="18"/>
      <c r="HGR142" s="18"/>
      <c r="HGS142" s="18"/>
      <c r="HGT142" s="18"/>
      <c r="HGU142" s="18"/>
      <c r="HGV142" s="18"/>
      <c r="HGW142" s="18"/>
      <c r="HGX142" s="18"/>
      <c r="HGY142" s="18"/>
      <c r="HGZ142" s="18"/>
      <c r="HHA142" s="18"/>
      <c r="HHB142" s="18"/>
      <c r="HHC142" s="18"/>
      <c r="HHD142" s="18"/>
      <c r="HHE142" s="18"/>
      <c r="HHF142" s="18"/>
      <c r="HHG142" s="18"/>
      <c r="HHH142" s="18"/>
      <c r="HHI142" s="18"/>
      <c r="HHJ142" s="18"/>
      <c r="HHK142" s="18"/>
      <c r="HHL142" s="18"/>
      <c r="HHM142" s="18"/>
      <c r="HHN142" s="18"/>
      <c r="HHO142" s="18"/>
      <c r="HHP142" s="18"/>
      <c r="HHQ142" s="18"/>
      <c r="HHR142" s="18"/>
      <c r="HHS142" s="18"/>
      <c r="HHT142" s="18"/>
      <c r="HHU142" s="18"/>
      <c r="HHV142" s="18"/>
      <c r="HHW142" s="18"/>
      <c r="HHX142" s="18"/>
      <c r="HHY142" s="18"/>
      <c r="HHZ142" s="18"/>
      <c r="HIA142" s="18"/>
      <c r="HIB142" s="18"/>
      <c r="HIC142" s="18"/>
      <c r="HID142" s="18"/>
      <c r="HIE142" s="18"/>
      <c r="HIF142" s="18"/>
      <c r="HIG142" s="18"/>
      <c r="HIH142" s="18"/>
      <c r="HII142" s="18"/>
      <c r="HIJ142" s="18"/>
      <c r="HIK142" s="18"/>
      <c r="HIL142" s="18"/>
      <c r="HIM142" s="18"/>
      <c r="HIN142" s="18"/>
      <c r="HIO142" s="18"/>
      <c r="HIP142" s="18"/>
      <c r="HIQ142" s="18"/>
      <c r="HIR142" s="18"/>
      <c r="HIS142" s="18"/>
      <c r="HIT142" s="18"/>
      <c r="HIU142" s="18"/>
      <c r="HIV142" s="18"/>
      <c r="HIW142" s="18"/>
      <c r="HIX142" s="18"/>
      <c r="HIY142" s="18"/>
      <c r="HIZ142" s="18"/>
      <c r="HJA142" s="18"/>
      <c r="HJB142" s="18"/>
      <c r="HJC142" s="18"/>
      <c r="HJD142" s="18"/>
      <c r="HJE142" s="18"/>
      <c r="HJF142" s="18"/>
      <c r="HJG142" s="18"/>
      <c r="HJH142" s="18"/>
      <c r="HJI142" s="18"/>
      <c r="HJJ142" s="18"/>
      <c r="HJK142" s="18"/>
      <c r="HJL142" s="18"/>
      <c r="HJM142" s="18"/>
      <c r="HJN142" s="18"/>
      <c r="HJO142" s="18"/>
      <c r="HJP142" s="18"/>
      <c r="HJQ142" s="18"/>
      <c r="HJR142" s="18"/>
      <c r="HJS142" s="18"/>
      <c r="HJT142" s="18"/>
      <c r="HJU142" s="18"/>
      <c r="HJV142" s="18"/>
      <c r="HJW142" s="18"/>
      <c r="HJX142" s="18"/>
      <c r="HJY142" s="18"/>
      <c r="HJZ142" s="18"/>
      <c r="HKA142" s="18"/>
      <c r="HKB142" s="18"/>
      <c r="HKC142" s="18"/>
      <c r="HKD142" s="18"/>
      <c r="HKE142" s="18"/>
      <c r="HKF142" s="18"/>
      <c r="HKG142" s="18"/>
      <c r="HKH142" s="18"/>
      <c r="HKI142" s="18"/>
      <c r="HKJ142" s="18"/>
      <c r="HKK142" s="18"/>
      <c r="HKL142" s="18"/>
      <c r="HKM142" s="18"/>
      <c r="HKN142" s="18"/>
      <c r="HKO142" s="18"/>
      <c r="HKP142" s="18"/>
      <c r="HKQ142" s="18"/>
      <c r="HKR142" s="18"/>
      <c r="HKS142" s="18"/>
      <c r="HKT142" s="18"/>
      <c r="HKU142" s="18"/>
      <c r="HKV142" s="18"/>
      <c r="HKW142" s="18"/>
      <c r="HKX142" s="18"/>
      <c r="HKY142" s="18"/>
      <c r="HKZ142" s="18"/>
      <c r="HLA142" s="18"/>
      <c r="HLB142" s="18"/>
      <c r="HLC142" s="18"/>
      <c r="HLD142" s="18"/>
      <c r="HLE142" s="18"/>
      <c r="HLF142" s="18"/>
      <c r="HLG142" s="18"/>
      <c r="HLH142" s="18"/>
      <c r="HLI142" s="18"/>
      <c r="HLJ142" s="18"/>
      <c r="HLK142" s="18"/>
      <c r="HLL142" s="18"/>
      <c r="HLM142" s="18"/>
      <c r="HLN142" s="18"/>
      <c r="HLO142" s="18"/>
      <c r="HLP142" s="18"/>
      <c r="HLQ142" s="18"/>
      <c r="HLR142" s="18"/>
      <c r="HLS142" s="18"/>
      <c r="HLT142" s="18"/>
      <c r="HLU142" s="18"/>
      <c r="HLV142" s="18"/>
      <c r="HLW142" s="18"/>
      <c r="HLX142" s="18"/>
      <c r="HLY142" s="18"/>
      <c r="HLZ142" s="18"/>
      <c r="HMA142" s="18"/>
      <c r="HMB142" s="18"/>
      <c r="HMC142" s="18"/>
      <c r="HMD142" s="18"/>
      <c r="HME142" s="18"/>
      <c r="HMF142" s="18"/>
      <c r="HMG142" s="18"/>
      <c r="HMH142" s="18"/>
      <c r="HMI142" s="18"/>
      <c r="HMJ142" s="18"/>
      <c r="HMK142" s="18"/>
      <c r="HML142" s="18"/>
      <c r="HMM142" s="18"/>
      <c r="HMN142" s="18"/>
      <c r="HMO142" s="18"/>
      <c r="HMP142" s="18"/>
      <c r="HMQ142" s="18"/>
      <c r="HMR142" s="18"/>
      <c r="HMS142" s="18"/>
      <c r="HMT142" s="18"/>
      <c r="HMU142" s="18"/>
      <c r="HMV142" s="18"/>
      <c r="HMW142" s="18"/>
      <c r="HMX142" s="18"/>
      <c r="HMY142" s="18"/>
      <c r="HMZ142" s="18"/>
      <c r="HNA142" s="18"/>
      <c r="HNB142" s="18"/>
      <c r="HNC142" s="18"/>
      <c r="HND142" s="18"/>
      <c r="HNE142" s="18"/>
      <c r="HNF142" s="18"/>
      <c r="HNG142" s="18"/>
      <c r="HNH142" s="18"/>
      <c r="HNI142" s="18"/>
      <c r="HNJ142" s="18"/>
      <c r="HNK142" s="18"/>
      <c r="HNL142" s="18"/>
      <c r="HNM142" s="18"/>
      <c r="HNN142" s="18"/>
      <c r="HNO142" s="18"/>
      <c r="HNP142" s="18"/>
      <c r="HNQ142" s="18"/>
      <c r="HNR142" s="18"/>
      <c r="HNS142" s="18"/>
      <c r="HNT142" s="18"/>
      <c r="HNU142" s="18"/>
      <c r="HNV142" s="18"/>
      <c r="HNW142" s="18"/>
      <c r="HNX142" s="18"/>
      <c r="HNY142" s="18"/>
      <c r="HNZ142" s="18"/>
      <c r="HOA142" s="18"/>
      <c r="HOB142" s="18"/>
      <c r="HOC142" s="18"/>
      <c r="HOD142" s="18"/>
      <c r="HOE142" s="18"/>
      <c r="HOF142" s="18"/>
      <c r="HOG142" s="18"/>
      <c r="HOH142" s="18"/>
      <c r="HOI142" s="18"/>
      <c r="HOJ142" s="18"/>
      <c r="HOK142" s="18"/>
      <c r="HOL142" s="18"/>
      <c r="HOM142" s="18"/>
      <c r="HON142" s="18"/>
      <c r="HOO142" s="18"/>
      <c r="HOP142" s="18"/>
      <c r="HOQ142" s="18"/>
      <c r="HOR142" s="18"/>
      <c r="HOS142" s="18"/>
      <c r="HOT142" s="18"/>
      <c r="HOU142" s="18"/>
      <c r="HOV142" s="18"/>
      <c r="HOW142" s="18"/>
      <c r="HOX142" s="18"/>
      <c r="HOY142" s="18"/>
      <c r="HOZ142" s="18"/>
      <c r="HPA142" s="18"/>
      <c r="HPB142" s="18"/>
      <c r="HPC142" s="18"/>
      <c r="HPD142" s="18"/>
      <c r="HPE142" s="18"/>
      <c r="HPF142" s="18"/>
      <c r="HPG142" s="18"/>
      <c r="HPH142" s="18"/>
      <c r="HPI142" s="18"/>
      <c r="HPJ142" s="18"/>
      <c r="HPK142" s="18"/>
      <c r="HPL142" s="18"/>
      <c r="HPM142" s="18"/>
      <c r="HPN142" s="18"/>
      <c r="HPO142" s="18"/>
      <c r="HPP142" s="18"/>
      <c r="HPQ142" s="18"/>
      <c r="HPR142" s="18"/>
      <c r="HPS142" s="18"/>
      <c r="HPT142" s="18"/>
      <c r="HPU142" s="18"/>
      <c r="HPV142" s="18"/>
      <c r="HPW142" s="18"/>
      <c r="HPX142" s="18"/>
      <c r="HPY142" s="18"/>
      <c r="HPZ142" s="18"/>
      <c r="HQA142" s="18"/>
      <c r="HQB142" s="18"/>
      <c r="HQC142" s="18"/>
      <c r="HQD142" s="18"/>
      <c r="HQE142" s="18"/>
      <c r="HQF142" s="18"/>
      <c r="HQG142" s="18"/>
      <c r="HQH142" s="18"/>
      <c r="HQI142" s="18"/>
      <c r="HQJ142" s="18"/>
      <c r="HQK142" s="18"/>
      <c r="HQL142" s="18"/>
      <c r="HQM142" s="18"/>
      <c r="HQN142" s="18"/>
      <c r="HQO142" s="18"/>
      <c r="HQP142" s="18"/>
      <c r="HQQ142" s="18"/>
      <c r="HQR142" s="18"/>
      <c r="HQS142" s="18"/>
      <c r="HQT142" s="18"/>
      <c r="HQU142" s="18"/>
      <c r="HQV142" s="18"/>
      <c r="HQW142" s="18"/>
      <c r="HQX142" s="18"/>
      <c r="HQY142" s="18"/>
      <c r="HQZ142" s="18"/>
      <c r="HRA142" s="18"/>
      <c r="HRB142" s="18"/>
      <c r="HRC142" s="18"/>
      <c r="HRD142" s="18"/>
      <c r="HRE142" s="18"/>
      <c r="HRF142" s="18"/>
      <c r="HRG142" s="18"/>
      <c r="HRH142" s="18"/>
      <c r="HRI142" s="18"/>
      <c r="HRJ142" s="18"/>
      <c r="HRK142" s="18"/>
      <c r="HRL142" s="18"/>
      <c r="HRM142" s="18"/>
      <c r="HRN142" s="18"/>
      <c r="HRO142" s="18"/>
      <c r="HRP142" s="18"/>
      <c r="HRQ142" s="18"/>
      <c r="HRR142" s="18"/>
      <c r="HRS142" s="18"/>
      <c r="HRT142" s="18"/>
      <c r="HRU142" s="18"/>
      <c r="HRV142" s="18"/>
      <c r="HRW142" s="18"/>
      <c r="HRX142" s="18"/>
      <c r="HRY142" s="18"/>
      <c r="HRZ142" s="18"/>
      <c r="HSA142" s="18"/>
      <c r="HSB142" s="18"/>
      <c r="HSC142" s="18"/>
      <c r="HSD142" s="18"/>
      <c r="HSE142" s="18"/>
      <c r="HSF142" s="18"/>
      <c r="HSG142" s="18"/>
      <c r="HSH142" s="18"/>
      <c r="HSI142" s="18"/>
      <c r="HSJ142" s="18"/>
      <c r="HSK142" s="18"/>
      <c r="HSL142" s="18"/>
      <c r="HSM142" s="18"/>
      <c r="HSN142" s="18"/>
      <c r="HSO142" s="18"/>
      <c r="HSP142" s="18"/>
      <c r="HSQ142" s="18"/>
      <c r="HSR142" s="18"/>
      <c r="HSS142" s="18"/>
      <c r="HST142" s="18"/>
      <c r="HSU142" s="18"/>
      <c r="HSV142" s="18"/>
      <c r="HSW142" s="18"/>
      <c r="HSX142" s="18"/>
      <c r="HSY142" s="18"/>
      <c r="HSZ142" s="18"/>
      <c r="HTA142" s="18"/>
      <c r="HTB142" s="18"/>
      <c r="HTC142" s="18"/>
      <c r="HTD142" s="18"/>
      <c r="HTE142" s="18"/>
      <c r="HTF142" s="18"/>
      <c r="HTG142" s="18"/>
      <c r="HTH142" s="18"/>
      <c r="HTI142" s="18"/>
      <c r="HTJ142" s="18"/>
      <c r="HTK142" s="18"/>
      <c r="HTL142" s="18"/>
      <c r="HTM142" s="18"/>
      <c r="HTN142" s="18"/>
      <c r="HTO142" s="18"/>
      <c r="HTP142" s="18"/>
      <c r="HTQ142" s="18"/>
      <c r="HTR142" s="18"/>
      <c r="HTS142" s="18"/>
      <c r="HTT142" s="18"/>
      <c r="HTU142" s="18"/>
      <c r="HTV142" s="18"/>
      <c r="HTW142" s="18"/>
      <c r="HTX142" s="18"/>
      <c r="HTY142" s="18"/>
      <c r="HTZ142" s="18"/>
      <c r="HUA142" s="18"/>
      <c r="HUB142" s="18"/>
      <c r="HUC142" s="18"/>
      <c r="HUD142" s="18"/>
      <c r="HUE142" s="18"/>
      <c r="HUF142" s="18"/>
      <c r="HUG142" s="18"/>
      <c r="HUH142" s="18"/>
      <c r="HUI142" s="18"/>
      <c r="HUJ142" s="18"/>
      <c r="HUK142" s="18"/>
      <c r="HUL142" s="18"/>
      <c r="HUM142" s="18"/>
      <c r="HUN142" s="18"/>
      <c r="HUO142" s="18"/>
      <c r="HUP142" s="18"/>
      <c r="HUQ142" s="18"/>
      <c r="HUR142" s="18"/>
      <c r="HUS142" s="18"/>
      <c r="HUT142" s="18"/>
      <c r="HUU142" s="18"/>
      <c r="HUV142" s="18"/>
      <c r="HUW142" s="18"/>
      <c r="HUX142" s="18"/>
      <c r="HUY142" s="18"/>
      <c r="HUZ142" s="18"/>
      <c r="HVA142" s="18"/>
      <c r="HVB142" s="18"/>
      <c r="HVC142" s="18"/>
      <c r="HVD142" s="18"/>
      <c r="HVE142" s="18"/>
      <c r="HVF142" s="18"/>
      <c r="HVG142" s="18"/>
      <c r="HVH142" s="18"/>
      <c r="HVI142" s="18"/>
      <c r="HVJ142" s="18"/>
      <c r="HVK142" s="18"/>
      <c r="HVL142" s="18"/>
      <c r="HVM142" s="18"/>
      <c r="HVN142" s="18"/>
      <c r="HVO142" s="18"/>
      <c r="HVP142" s="18"/>
      <c r="HVQ142" s="18"/>
      <c r="HVR142" s="18"/>
      <c r="HVS142" s="18"/>
      <c r="HVT142" s="18"/>
      <c r="HVU142" s="18"/>
      <c r="HVV142" s="18"/>
      <c r="HVW142" s="18"/>
      <c r="HVX142" s="18"/>
      <c r="HVY142" s="18"/>
      <c r="HVZ142" s="18"/>
      <c r="HWA142" s="18"/>
      <c r="HWB142" s="18"/>
      <c r="HWC142" s="18"/>
      <c r="HWD142" s="18"/>
      <c r="HWE142" s="18"/>
      <c r="HWF142" s="18"/>
      <c r="HWG142" s="18"/>
      <c r="HWH142" s="18"/>
      <c r="HWI142" s="18"/>
      <c r="HWJ142" s="18"/>
      <c r="HWK142" s="18"/>
      <c r="HWL142" s="18"/>
      <c r="HWM142" s="18"/>
      <c r="HWN142" s="18"/>
      <c r="HWO142" s="18"/>
      <c r="HWP142" s="18"/>
      <c r="HWQ142" s="18"/>
      <c r="HWR142" s="18"/>
      <c r="HWS142" s="18"/>
      <c r="HWT142" s="18"/>
      <c r="HWU142" s="18"/>
      <c r="HWV142" s="18"/>
      <c r="HWW142" s="18"/>
      <c r="HWX142" s="18"/>
      <c r="HWY142" s="18"/>
      <c r="HWZ142" s="18"/>
      <c r="HXA142" s="18"/>
      <c r="HXB142" s="18"/>
      <c r="HXC142" s="18"/>
      <c r="HXD142" s="18"/>
      <c r="HXE142" s="18"/>
      <c r="HXF142" s="18"/>
      <c r="HXG142" s="18"/>
      <c r="HXH142" s="18"/>
      <c r="HXI142" s="18"/>
      <c r="HXJ142" s="18"/>
      <c r="HXK142" s="18"/>
      <c r="HXL142" s="18"/>
      <c r="HXM142" s="18"/>
      <c r="HXN142" s="18"/>
      <c r="HXO142" s="18"/>
      <c r="HXP142" s="18"/>
      <c r="HXQ142" s="18"/>
      <c r="HXR142" s="18"/>
      <c r="HXS142" s="18"/>
      <c r="HXT142" s="18"/>
      <c r="HXU142" s="18"/>
      <c r="HXV142" s="18"/>
      <c r="HXW142" s="18"/>
      <c r="HXX142" s="18"/>
      <c r="HXY142" s="18"/>
      <c r="HXZ142" s="18"/>
      <c r="HYA142" s="18"/>
      <c r="HYB142" s="18"/>
      <c r="HYC142" s="18"/>
      <c r="HYD142" s="18"/>
      <c r="HYE142" s="18"/>
      <c r="HYF142" s="18"/>
      <c r="HYG142" s="18"/>
      <c r="HYH142" s="18"/>
      <c r="HYI142" s="18"/>
      <c r="HYJ142" s="18"/>
      <c r="HYK142" s="18"/>
      <c r="HYL142" s="18"/>
      <c r="HYM142" s="18"/>
      <c r="HYN142" s="18"/>
      <c r="HYO142" s="18"/>
      <c r="HYP142" s="18"/>
      <c r="HYQ142" s="18"/>
      <c r="HYR142" s="18"/>
      <c r="HYS142" s="18"/>
      <c r="HYT142" s="18"/>
      <c r="HYU142" s="18"/>
      <c r="HYV142" s="18"/>
      <c r="HYW142" s="18"/>
      <c r="HYX142" s="18"/>
      <c r="HYY142" s="18"/>
      <c r="HYZ142" s="18"/>
      <c r="HZA142" s="18"/>
      <c r="HZB142" s="18"/>
      <c r="HZC142" s="18"/>
      <c r="HZD142" s="18"/>
      <c r="HZE142" s="18"/>
      <c r="HZF142" s="18"/>
      <c r="HZG142" s="18"/>
      <c r="HZH142" s="18"/>
      <c r="HZI142" s="18"/>
      <c r="HZJ142" s="18"/>
      <c r="HZK142" s="18"/>
      <c r="HZL142" s="18"/>
      <c r="HZM142" s="18"/>
      <c r="HZN142" s="18"/>
      <c r="HZO142" s="18"/>
      <c r="HZP142" s="18"/>
      <c r="HZQ142" s="18"/>
      <c r="HZR142" s="18"/>
      <c r="HZS142" s="18"/>
      <c r="HZT142" s="18"/>
      <c r="HZU142" s="18"/>
      <c r="HZV142" s="18"/>
      <c r="HZW142" s="18"/>
      <c r="HZX142" s="18"/>
      <c r="HZY142" s="18"/>
      <c r="HZZ142" s="18"/>
      <c r="IAA142" s="18"/>
      <c r="IAB142" s="18"/>
      <c r="IAC142" s="18"/>
      <c r="IAD142" s="18"/>
      <c r="IAE142" s="18"/>
      <c r="IAF142" s="18"/>
      <c r="IAG142" s="18"/>
      <c r="IAH142" s="18"/>
      <c r="IAI142" s="18"/>
      <c r="IAJ142" s="18"/>
      <c r="IAK142" s="18"/>
      <c r="IAL142" s="18"/>
      <c r="IAM142" s="18"/>
      <c r="IAN142" s="18"/>
      <c r="IAO142" s="18"/>
      <c r="IAP142" s="18"/>
      <c r="IAQ142" s="18"/>
      <c r="IAR142" s="18"/>
      <c r="IAS142" s="18"/>
      <c r="IAT142" s="18"/>
      <c r="IAU142" s="18"/>
      <c r="IAV142" s="18"/>
      <c r="IAW142" s="18"/>
      <c r="IAX142" s="18"/>
      <c r="IAY142" s="18"/>
      <c r="IAZ142" s="18"/>
      <c r="IBA142" s="18"/>
      <c r="IBB142" s="18"/>
      <c r="IBC142" s="18"/>
      <c r="IBD142" s="18"/>
      <c r="IBE142" s="18"/>
      <c r="IBF142" s="18"/>
      <c r="IBG142" s="18"/>
      <c r="IBH142" s="18"/>
      <c r="IBI142" s="18"/>
      <c r="IBJ142" s="18"/>
      <c r="IBK142" s="18"/>
      <c r="IBL142" s="18"/>
      <c r="IBM142" s="18"/>
      <c r="IBN142" s="18"/>
      <c r="IBO142" s="18"/>
      <c r="IBP142" s="18"/>
      <c r="IBQ142" s="18"/>
      <c r="IBR142" s="18"/>
      <c r="IBS142" s="18"/>
      <c r="IBT142" s="18"/>
      <c r="IBU142" s="18"/>
      <c r="IBV142" s="18"/>
      <c r="IBW142" s="18"/>
      <c r="IBX142" s="18"/>
      <c r="IBY142" s="18"/>
      <c r="IBZ142" s="18"/>
      <c r="ICA142" s="18"/>
      <c r="ICB142" s="18"/>
      <c r="ICC142" s="18"/>
      <c r="ICD142" s="18"/>
      <c r="ICE142" s="18"/>
      <c r="ICF142" s="18"/>
      <c r="ICG142" s="18"/>
      <c r="ICH142" s="18"/>
      <c r="ICI142" s="18"/>
      <c r="ICJ142" s="18"/>
      <c r="ICK142" s="18"/>
      <c r="ICL142" s="18"/>
      <c r="ICM142" s="18"/>
      <c r="ICN142" s="18"/>
      <c r="ICO142" s="18"/>
      <c r="ICP142" s="18"/>
      <c r="ICQ142" s="18"/>
      <c r="ICR142" s="18"/>
      <c r="ICS142" s="18"/>
      <c r="ICT142" s="18"/>
      <c r="ICU142" s="18"/>
      <c r="ICV142" s="18"/>
      <c r="ICW142" s="18"/>
      <c r="ICX142" s="18"/>
      <c r="ICY142" s="18"/>
      <c r="ICZ142" s="18"/>
      <c r="IDA142" s="18"/>
      <c r="IDB142" s="18"/>
      <c r="IDC142" s="18"/>
      <c r="IDD142" s="18"/>
      <c r="IDE142" s="18"/>
      <c r="IDF142" s="18"/>
      <c r="IDG142" s="18"/>
      <c r="IDH142" s="18"/>
      <c r="IDI142" s="18"/>
      <c r="IDJ142" s="18"/>
      <c r="IDK142" s="18"/>
      <c r="IDL142" s="18"/>
      <c r="IDM142" s="18"/>
      <c r="IDN142" s="18"/>
      <c r="IDO142" s="18"/>
      <c r="IDP142" s="18"/>
      <c r="IDQ142" s="18"/>
      <c r="IDR142" s="18"/>
      <c r="IDS142" s="18"/>
      <c r="IDT142" s="18"/>
      <c r="IDU142" s="18"/>
      <c r="IDV142" s="18"/>
      <c r="IDW142" s="18"/>
      <c r="IDX142" s="18"/>
      <c r="IDY142" s="18"/>
      <c r="IDZ142" s="18"/>
      <c r="IEA142" s="18"/>
      <c r="IEB142" s="18"/>
      <c r="IEC142" s="18"/>
      <c r="IED142" s="18"/>
      <c r="IEE142" s="18"/>
      <c r="IEF142" s="18"/>
      <c r="IEG142" s="18"/>
      <c r="IEH142" s="18"/>
      <c r="IEI142" s="18"/>
      <c r="IEJ142" s="18"/>
      <c r="IEK142" s="18"/>
      <c r="IEL142" s="18"/>
      <c r="IEM142" s="18"/>
      <c r="IEN142" s="18"/>
      <c r="IEO142" s="18"/>
      <c r="IEP142" s="18"/>
      <c r="IEQ142" s="18"/>
      <c r="IER142" s="18"/>
      <c r="IES142" s="18"/>
      <c r="IET142" s="18"/>
      <c r="IEU142" s="18"/>
      <c r="IEV142" s="18"/>
      <c r="IEW142" s="18"/>
      <c r="IEX142" s="18"/>
      <c r="IEY142" s="18"/>
      <c r="IEZ142" s="18"/>
      <c r="IFA142" s="18"/>
      <c r="IFB142" s="18"/>
      <c r="IFC142" s="18"/>
      <c r="IFD142" s="18"/>
      <c r="IFE142" s="18"/>
      <c r="IFF142" s="18"/>
      <c r="IFG142" s="18"/>
      <c r="IFH142" s="18"/>
      <c r="IFI142" s="18"/>
      <c r="IFJ142" s="18"/>
      <c r="IFK142" s="18"/>
      <c r="IFL142" s="18"/>
      <c r="IFM142" s="18"/>
      <c r="IFN142" s="18"/>
      <c r="IFO142" s="18"/>
      <c r="IFP142" s="18"/>
      <c r="IFQ142" s="18"/>
      <c r="IFR142" s="18"/>
      <c r="IFS142" s="18"/>
      <c r="IFT142" s="18"/>
      <c r="IFU142" s="18"/>
      <c r="IFV142" s="18"/>
      <c r="IFW142" s="18"/>
      <c r="IFX142" s="18"/>
      <c r="IFY142" s="18"/>
      <c r="IFZ142" s="18"/>
      <c r="IGA142" s="18"/>
      <c r="IGB142" s="18"/>
      <c r="IGC142" s="18"/>
      <c r="IGD142" s="18"/>
      <c r="IGE142" s="18"/>
      <c r="IGF142" s="18"/>
      <c r="IGG142" s="18"/>
      <c r="IGH142" s="18"/>
      <c r="IGI142" s="18"/>
      <c r="IGJ142" s="18"/>
      <c r="IGK142" s="18"/>
      <c r="IGL142" s="18"/>
      <c r="IGM142" s="18"/>
      <c r="IGN142" s="18"/>
      <c r="IGO142" s="18"/>
      <c r="IGP142" s="18"/>
      <c r="IGQ142" s="18"/>
      <c r="IGR142" s="18"/>
      <c r="IGS142" s="18"/>
      <c r="IGT142" s="18"/>
      <c r="IGU142" s="18"/>
      <c r="IGV142" s="18"/>
      <c r="IGW142" s="18"/>
      <c r="IGX142" s="18"/>
      <c r="IGY142" s="18"/>
      <c r="IGZ142" s="18"/>
      <c r="IHA142" s="18"/>
      <c r="IHB142" s="18"/>
      <c r="IHC142" s="18"/>
      <c r="IHD142" s="18"/>
      <c r="IHE142" s="18"/>
      <c r="IHF142" s="18"/>
      <c r="IHG142" s="18"/>
      <c r="IHH142" s="18"/>
      <c r="IHI142" s="18"/>
      <c r="IHJ142" s="18"/>
      <c r="IHK142" s="18"/>
      <c r="IHL142" s="18"/>
      <c r="IHM142" s="18"/>
      <c r="IHN142" s="18"/>
      <c r="IHO142" s="18"/>
      <c r="IHP142" s="18"/>
      <c r="IHQ142" s="18"/>
      <c r="IHR142" s="18"/>
      <c r="IHS142" s="18"/>
      <c r="IHT142" s="18"/>
      <c r="IHU142" s="18"/>
      <c r="IHV142" s="18"/>
      <c r="IHW142" s="18"/>
      <c r="IHX142" s="18"/>
      <c r="IHY142" s="18"/>
      <c r="IHZ142" s="18"/>
      <c r="IIA142" s="18"/>
      <c r="IIB142" s="18"/>
      <c r="IIC142" s="18"/>
      <c r="IID142" s="18"/>
      <c r="IIE142" s="18"/>
      <c r="IIF142" s="18"/>
      <c r="IIG142" s="18"/>
      <c r="IIH142" s="18"/>
      <c r="III142" s="18"/>
      <c r="IIJ142" s="18"/>
      <c r="IIK142" s="18"/>
      <c r="IIL142" s="18"/>
      <c r="IIM142" s="18"/>
      <c r="IIN142" s="18"/>
      <c r="IIO142" s="18"/>
      <c r="IIP142" s="18"/>
      <c r="IIQ142" s="18"/>
      <c r="IIR142" s="18"/>
      <c r="IIS142" s="18"/>
      <c r="IIT142" s="18"/>
      <c r="IIU142" s="18"/>
      <c r="IIV142" s="18"/>
      <c r="IIW142" s="18"/>
      <c r="IIX142" s="18"/>
      <c r="IIY142" s="18"/>
      <c r="IIZ142" s="18"/>
      <c r="IJA142" s="18"/>
      <c r="IJB142" s="18"/>
      <c r="IJC142" s="18"/>
      <c r="IJD142" s="18"/>
      <c r="IJE142" s="18"/>
      <c r="IJF142" s="18"/>
      <c r="IJG142" s="18"/>
      <c r="IJH142" s="18"/>
      <c r="IJI142" s="18"/>
      <c r="IJJ142" s="18"/>
      <c r="IJK142" s="18"/>
      <c r="IJL142" s="18"/>
      <c r="IJM142" s="18"/>
      <c r="IJN142" s="18"/>
      <c r="IJO142" s="18"/>
      <c r="IJP142" s="18"/>
      <c r="IJQ142" s="18"/>
      <c r="IJR142" s="18"/>
      <c r="IJS142" s="18"/>
      <c r="IJT142" s="18"/>
      <c r="IJU142" s="18"/>
      <c r="IJV142" s="18"/>
      <c r="IJW142" s="18"/>
      <c r="IJX142" s="18"/>
      <c r="IJY142" s="18"/>
      <c r="IJZ142" s="18"/>
      <c r="IKA142" s="18"/>
      <c r="IKB142" s="18"/>
      <c r="IKC142" s="18"/>
      <c r="IKD142" s="18"/>
      <c r="IKE142" s="18"/>
      <c r="IKF142" s="18"/>
      <c r="IKG142" s="18"/>
      <c r="IKH142" s="18"/>
      <c r="IKI142" s="18"/>
      <c r="IKJ142" s="18"/>
      <c r="IKK142" s="18"/>
      <c r="IKL142" s="18"/>
      <c r="IKM142" s="18"/>
      <c r="IKN142" s="18"/>
      <c r="IKO142" s="18"/>
      <c r="IKP142" s="18"/>
      <c r="IKQ142" s="18"/>
      <c r="IKR142" s="18"/>
      <c r="IKS142" s="18"/>
      <c r="IKT142" s="18"/>
      <c r="IKU142" s="18"/>
      <c r="IKV142" s="18"/>
      <c r="IKW142" s="18"/>
      <c r="IKX142" s="18"/>
      <c r="IKY142" s="18"/>
      <c r="IKZ142" s="18"/>
      <c r="ILA142" s="18"/>
      <c r="ILB142" s="18"/>
      <c r="ILC142" s="18"/>
      <c r="ILD142" s="18"/>
      <c r="ILE142" s="18"/>
      <c r="ILF142" s="18"/>
      <c r="ILG142" s="18"/>
      <c r="ILH142" s="18"/>
      <c r="ILI142" s="18"/>
      <c r="ILJ142" s="18"/>
      <c r="ILK142" s="18"/>
      <c r="ILL142" s="18"/>
      <c r="ILM142" s="18"/>
      <c r="ILN142" s="18"/>
      <c r="ILO142" s="18"/>
      <c r="ILP142" s="18"/>
      <c r="ILQ142" s="18"/>
      <c r="ILR142" s="18"/>
      <c r="ILS142" s="18"/>
      <c r="ILT142" s="18"/>
      <c r="ILU142" s="18"/>
      <c r="ILV142" s="18"/>
      <c r="ILW142" s="18"/>
      <c r="ILX142" s="18"/>
      <c r="ILY142" s="18"/>
      <c r="ILZ142" s="18"/>
      <c r="IMA142" s="18"/>
      <c r="IMB142" s="18"/>
      <c r="IMC142" s="18"/>
      <c r="IMD142" s="18"/>
      <c r="IME142" s="18"/>
      <c r="IMF142" s="18"/>
      <c r="IMG142" s="18"/>
      <c r="IMH142" s="18"/>
      <c r="IMI142" s="18"/>
      <c r="IMJ142" s="18"/>
      <c r="IMK142" s="18"/>
      <c r="IML142" s="18"/>
      <c r="IMM142" s="18"/>
      <c r="IMN142" s="18"/>
      <c r="IMO142" s="18"/>
      <c r="IMP142" s="18"/>
      <c r="IMQ142" s="18"/>
      <c r="IMR142" s="18"/>
      <c r="IMS142" s="18"/>
      <c r="IMT142" s="18"/>
      <c r="IMU142" s="18"/>
      <c r="IMV142" s="18"/>
      <c r="IMW142" s="18"/>
      <c r="IMX142" s="18"/>
      <c r="IMY142" s="18"/>
      <c r="IMZ142" s="18"/>
      <c r="INA142" s="18"/>
      <c r="INB142" s="18"/>
      <c r="INC142" s="18"/>
      <c r="IND142" s="18"/>
      <c r="INE142" s="18"/>
      <c r="INF142" s="18"/>
      <c r="ING142" s="18"/>
      <c r="INH142" s="18"/>
      <c r="INI142" s="18"/>
      <c r="INJ142" s="18"/>
      <c r="INK142" s="18"/>
      <c r="INL142" s="18"/>
      <c r="INM142" s="18"/>
      <c r="INN142" s="18"/>
      <c r="INO142" s="18"/>
      <c r="INP142" s="18"/>
      <c r="INQ142" s="18"/>
      <c r="INR142" s="18"/>
      <c r="INS142" s="18"/>
      <c r="INT142" s="18"/>
      <c r="INU142" s="18"/>
      <c r="INV142" s="18"/>
      <c r="INW142" s="18"/>
      <c r="INX142" s="18"/>
      <c r="INY142" s="18"/>
      <c r="INZ142" s="18"/>
      <c r="IOA142" s="18"/>
      <c r="IOB142" s="18"/>
      <c r="IOC142" s="18"/>
      <c r="IOD142" s="18"/>
      <c r="IOE142" s="18"/>
      <c r="IOF142" s="18"/>
      <c r="IOG142" s="18"/>
      <c r="IOH142" s="18"/>
      <c r="IOI142" s="18"/>
      <c r="IOJ142" s="18"/>
      <c r="IOK142" s="18"/>
      <c r="IOL142" s="18"/>
      <c r="IOM142" s="18"/>
      <c r="ION142" s="18"/>
      <c r="IOO142" s="18"/>
      <c r="IOP142" s="18"/>
      <c r="IOQ142" s="18"/>
      <c r="IOR142" s="18"/>
      <c r="IOS142" s="18"/>
      <c r="IOT142" s="18"/>
      <c r="IOU142" s="18"/>
      <c r="IOV142" s="18"/>
      <c r="IOW142" s="18"/>
      <c r="IOX142" s="18"/>
      <c r="IOY142" s="18"/>
      <c r="IOZ142" s="18"/>
      <c r="IPA142" s="18"/>
      <c r="IPB142" s="18"/>
      <c r="IPC142" s="18"/>
      <c r="IPD142" s="18"/>
      <c r="IPE142" s="18"/>
      <c r="IPF142" s="18"/>
      <c r="IPG142" s="18"/>
      <c r="IPH142" s="18"/>
      <c r="IPI142" s="18"/>
      <c r="IPJ142" s="18"/>
      <c r="IPK142" s="18"/>
      <c r="IPL142" s="18"/>
      <c r="IPM142" s="18"/>
      <c r="IPN142" s="18"/>
      <c r="IPO142" s="18"/>
      <c r="IPP142" s="18"/>
      <c r="IPQ142" s="18"/>
      <c r="IPR142" s="18"/>
      <c r="IPS142" s="18"/>
      <c r="IPT142" s="18"/>
      <c r="IPU142" s="18"/>
      <c r="IPV142" s="18"/>
      <c r="IPW142" s="18"/>
      <c r="IPX142" s="18"/>
      <c r="IPY142" s="18"/>
      <c r="IPZ142" s="18"/>
      <c r="IQA142" s="18"/>
      <c r="IQB142" s="18"/>
      <c r="IQC142" s="18"/>
      <c r="IQD142" s="18"/>
      <c r="IQE142" s="18"/>
      <c r="IQF142" s="18"/>
      <c r="IQG142" s="18"/>
      <c r="IQH142" s="18"/>
      <c r="IQI142" s="18"/>
      <c r="IQJ142" s="18"/>
      <c r="IQK142" s="18"/>
      <c r="IQL142" s="18"/>
      <c r="IQM142" s="18"/>
      <c r="IQN142" s="18"/>
      <c r="IQO142" s="18"/>
      <c r="IQP142" s="18"/>
      <c r="IQQ142" s="18"/>
      <c r="IQR142" s="18"/>
      <c r="IQS142" s="18"/>
      <c r="IQT142" s="18"/>
      <c r="IQU142" s="18"/>
      <c r="IQV142" s="18"/>
      <c r="IQW142" s="18"/>
      <c r="IQX142" s="18"/>
      <c r="IQY142" s="18"/>
      <c r="IQZ142" s="18"/>
      <c r="IRA142" s="18"/>
      <c r="IRB142" s="18"/>
      <c r="IRC142" s="18"/>
      <c r="IRD142" s="18"/>
      <c r="IRE142" s="18"/>
      <c r="IRF142" s="18"/>
      <c r="IRG142" s="18"/>
      <c r="IRH142" s="18"/>
      <c r="IRI142" s="18"/>
      <c r="IRJ142" s="18"/>
      <c r="IRK142" s="18"/>
      <c r="IRL142" s="18"/>
      <c r="IRM142" s="18"/>
      <c r="IRN142" s="18"/>
      <c r="IRO142" s="18"/>
      <c r="IRP142" s="18"/>
      <c r="IRQ142" s="18"/>
      <c r="IRR142" s="18"/>
      <c r="IRS142" s="18"/>
      <c r="IRT142" s="18"/>
      <c r="IRU142" s="18"/>
      <c r="IRV142" s="18"/>
      <c r="IRW142" s="18"/>
      <c r="IRX142" s="18"/>
      <c r="IRY142" s="18"/>
      <c r="IRZ142" s="18"/>
      <c r="ISA142" s="18"/>
      <c r="ISB142" s="18"/>
      <c r="ISC142" s="18"/>
      <c r="ISD142" s="18"/>
      <c r="ISE142" s="18"/>
      <c r="ISF142" s="18"/>
      <c r="ISG142" s="18"/>
      <c r="ISH142" s="18"/>
      <c r="ISI142" s="18"/>
      <c r="ISJ142" s="18"/>
      <c r="ISK142" s="18"/>
      <c r="ISL142" s="18"/>
      <c r="ISM142" s="18"/>
      <c r="ISN142" s="18"/>
      <c r="ISO142" s="18"/>
      <c r="ISP142" s="18"/>
      <c r="ISQ142" s="18"/>
      <c r="ISR142" s="18"/>
      <c r="ISS142" s="18"/>
      <c r="IST142" s="18"/>
      <c r="ISU142" s="18"/>
      <c r="ISV142" s="18"/>
      <c r="ISW142" s="18"/>
      <c r="ISX142" s="18"/>
      <c r="ISY142" s="18"/>
      <c r="ISZ142" s="18"/>
      <c r="ITA142" s="18"/>
      <c r="ITB142" s="18"/>
      <c r="ITC142" s="18"/>
      <c r="ITD142" s="18"/>
      <c r="ITE142" s="18"/>
      <c r="ITF142" s="18"/>
      <c r="ITG142" s="18"/>
      <c r="ITH142" s="18"/>
      <c r="ITI142" s="18"/>
      <c r="ITJ142" s="18"/>
      <c r="ITK142" s="18"/>
      <c r="ITL142" s="18"/>
      <c r="ITM142" s="18"/>
      <c r="ITN142" s="18"/>
      <c r="ITO142" s="18"/>
      <c r="ITP142" s="18"/>
      <c r="ITQ142" s="18"/>
      <c r="ITR142" s="18"/>
      <c r="ITS142" s="18"/>
      <c r="ITT142" s="18"/>
      <c r="ITU142" s="18"/>
      <c r="ITV142" s="18"/>
      <c r="ITW142" s="18"/>
      <c r="ITX142" s="18"/>
      <c r="ITY142" s="18"/>
      <c r="ITZ142" s="18"/>
      <c r="IUA142" s="18"/>
      <c r="IUB142" s="18"/>
      <c r="IUC142" s="18"/>
      <c r="IUD142" s="18"/>
      <c r="IUE142" s="18"/>
      <c r="IUF142" s="18"/>
      <c r="IUG142" s="18"/>
      <c r="IUH142" s="18"/>
      <c r="IUI142" s="18"/>
      <c r="IUJ142" s="18"/>
      <c r="IUK142" s="18"/>
      <c r="IUL142" s="18"/>
      <c r="IUM142" s="18"/>
      <c r="IUN142" s="18"/>
      <c r="IUO142" s="18"/>
      <c r="IUP142" s="18"/>
      <c r="IUQ142" s="18"/>
      <c r="IUR142" s="18"/>
      <c r="IUS142" s="18"/>
      <c r="IUT142" s="18"/>
      <c r="IUU142" s="18"/>
      <c r="IUV142" s="18"/>
      <c r="IUW142" s="18"/>
      <c r="IUX142" s="18"/>
      <c r="IUY142" s="18"/>
      <c r="IUZ142" s="18"/>
      <c r="IVA142" s="18"/>
      <c r="IVB142" s="18"/>
      <c r="IVC142" s="18"/>
      <c r="IVD142" s="18"/>
      <c r="IVE142" s="18"/>
      <c r="IVF142" s="18"/>
      <c r="IVG142" s="18"/>
      <c r="IVH142" s="18"/>
      <c r="IVI142" s="18"/>
      <c r="IVJ142" s="18"/>
      <c r="IVK142" s="18"/>
      <c r="IVL142" s="18"/>
      <c r="IVM142" s="18"/>
      <c r="IVN142" s="18"/>
      <c r="IVO142" s="18"/>
      <c r="IVP142" s="18"/>
      <c r="IVQ142" s="18"/>
      <c r="IVR142" s="18"/>
      <c r="IVS142" s="18"/>
      <c r="IVT142" s="18"/>
      <c r="IVU142" s="18"/>
      <c r="IVV142" s="18"/>
      <c r="IVW142" s="18"/>
      <c r="IVX142" s="18"/>
      <c r="IVY142" s="18"/>
      <c r="IVZ142" s="18"/>
      <c r="IWA142" s="18"/>
      <c r="IWB142" s="18"/>
      <c r="IWC142" s="18"/>
      <c r="IWD142" s="18"/>
      <c r="IWE142" s="18"/>
      <c r="IWF142" s="18"/>
      <c r="IWG142" s="18"/>
      <c r="IWH142" s="18"/>
      <c r="IWI142" s="18"/>
      <c r="IWJ142" s="18"/>
      <c r="IWK142" s="18"/>
      <c r="IWL142" s="18"/>
      <c r="IWM142" s="18"/>
      <c r="IWN142" s="18"/>
      <c r="IWO142" s="18"/>
      <c r="IWP142" s="18"/>
      <c r="IWQ142" s="18"/>
      <c r="IWR142" s="18"/>
      <c r="IWS142" s="18"/>
      <c r="IWT142" s="18"/>
      <c r="IWU142" s="18"/>
      <c r="IWV142" s="18"/>
      <c r="IWW142" s="18"/>
      <c r="IWX142" s="18"/>
      <c r="IWY142" s="18"/>
      <c r="IWZ142" s="18"/>
      <c r="IXA142" s="18"/>
      <c r="IXB142" s="18"/>
      <c r="IXC142" s="18"/>
      <c r="IXD142" s="18"/>
      <c r="IXE142" s="18"/>
      <c r="IXF142" s="18"/>
      <c r="IXG142" s="18"/>
      <c r="IXH142" s="18"/>
      <c r="IXI142" s="18"/>
      <c r="IXJ142" s="18"/>
      <c r="IXK142" s="18"/>
      <c r="IXL142" s="18"/>
      <c r="IXM142" s="18"/>
      <c r="IXN142" s="18"/>
      <c r="IXO142" s="18"/>
      <c r="IXP142" s="18"/>
      <c r="IXQ142" s="18"/>
      <c r="IXR142" s="18"/>
      <c r="IXS142" s="18"/>
      <c r="IXT142" s="18"/>
      <c r="IXU142" s="18"/>
      <c r="IXV142" s="18"/>
      <c r="IXW142" s="18"/>
      <c r="IXX142" s="18"/>
      <c r="IXY142" s="18"/>
      <c r="IXZ142" s="18"/>
      <c r="IYA142" s="18"/>
      <c r="IYB142" s="18"/>
      <c r="IYC142" s="18"/>
      <c r="IYD142" s="18"/>
      <c r="IYE142" s="18"/>
      <c r="IYF142" s="18"/>
      <c r="IYG142" s="18"/>
      <c r="IYH142" s="18"/>
      <c r="IYI142" s="18"/>
      <c r="IYJ142" s="18"/>
      <c r="IYK142" s="18"/>
      <c r="IYL142" s="18"/>
      <c r="IYM142" s="18"/>
      <c r="IYN142" s="18"/>
      <c r="IYO142" s="18"/>
      <c r="IYP142" s="18"/>
      <c r="IYQ142" s="18"/>
      <c r="IYR142" s="18"/>
      <c r="IYS142" s="18"/>
      <c r="IYT142" s="18"/>
      <c r="IYU142" s="18"/>
      <c r="IYV142" s="18"/>
      <c r="IYW142" s="18"/>
      <c r="IYX142" s="18"/>
      <c r="IYY142" s="18"/>
      <c r="IYZ142" s="18"/>
      <c r="IZA142" s="18"/>
      <c r="IZB142" s="18"/>
      <c r="IZC142" s="18"/>
      <c r="IZD142" s="18"/>
      <c r="IZE142" s="18"/>
      <c r="IZF142" s="18"/>
      <c r="IZG142" s="18"/>
      <c r="IZH142" s="18"/>
      <c r="IZI142" s="18"/>
      <c r="IZJ142" s="18"/>
      <c r="IZK142" s="18"/>
      <c r="IZL142" s="18"/>
      <c r="IZM142" s="18"/>
      <c r="IZN142" s="18"/>
      <c r="IZO142" s="18"/>
      <c r="IZP142" s="18"/>
      <c r="IZQ142" s="18"/>
      <c r="IZR142" s="18"/>
      <c r="IZS142" s="18"/>
      <c r="IZT142" s="18"/>
      <c r="IZU142" s="18"/>
      <c r="IZV142" s="18"/>
      <c r="IZW142" s="18"/>
      <c r="IZX142" s="18"/>
      <c r="IZY142" s="18"/>
      <c r="IZZ142" s="18"/>
      <c r="JAA142" s="18"/>
      <c r="JAB142" s="18"/>
      <c r="JAC142" s="18"/>
      <c r="JAD142" s="18"/>
      <c r="JAE142" s="18"/>
      <c r="JAF142" s="18"/>
      <c r="JAG142" s="18"/>
      <c r="JAH142" s="18"/>
      <c r="JAI142" s="18"/>
      <c r="JAJ142" s="18"/>
      <c r="JAK142" s="18"/>
      <c r="JAL142" s="18"/>
      <c r="JAM142" s="18"/>
      <c r="JAN142" s="18"/>
      <c r="JAO142" s="18"/>
      <c r="JAP142" s="18"/>
      <c r="JAQ142" s="18"/>
      <c r="JAR142" s="18"/>
      <c r="JAS142" s="18"/>
      <c r="JAT142" s="18"/>
      <c r="JAU142" s="18"/>
      <c r="JAV142" s="18"/>
      <c r="JAW142" s="18"/>
      <c r="JAX142" s="18"/>
      <c r="JAY142" s="18"/>
      <c r="JAZ142" s="18"/>
      <c r="JBA142" s="18"/>
      <c r="JBB142" s="18"/>
      <c r="JBC142" s="18"/>
      <c r="JBD142" s="18"/>
      <c r="JBE142" s="18"/>
      <c r="JBF142" s="18"/>
      <c r="JBG142" s="18"/>
      <c r="JBH142" s="18"/>
      <c r="JBI142" s="18"/>
      <c r="JBJ142" s="18"/>
      <c r="JBK142" s="18"/>
      <c r="JBL142" s="18"/>
      <c r="JBM142" s="18"/>
      <c r="JBN142" s="18"/>
      <c r="JBO142" s="18"/>
      <c r="JBP142" s="18"/>
      <c r="JBQ142" s="18"/>
      <c r="JBR142" s="18"/>
      <c r="JBS142" s="18"/>
      <c r="JBT142" s="18"/>
      <c r="JBU142" s="18"/>
      <c r="JBV142" s="18"/>
      <c r="JBW142" s="18"/>
      <c r="JBX142" s="18"/>
      <c r="JBY142" s="18"/>
      <c r="JBZ142" s="18"/>
      <c r="JCA142" s="18"/>
      <c r="JCB142" s="18"/>
      <c r="JCC142" s="18"/>
      <c r="JCD142" s="18"/>
      <c r="JCE142" s="18"/>
      <c r="JCF142" s="18"/>
      <c r="JCG142" s="18"/>
      <c r="JCH142" s="18"/>
      <c r="JCI142" s="18"/>
      <c r="JCJ142" s="18"/>
      <c r="JCK142" s="18"/>
      <c r="JCL142" s="18"/>
      <c r="JCM142" s="18"/>
      <c r="JCN142" s="18"/>
      <c r="JCO142" s="18"/>
      <c r="JCP142" s="18"/>
      <c r="JCQ142" s="18"/>
      <c r="JCR142" s="18"/>
      <c r="JCS142" s="18"/>
      <c r="JCT142" s="18"/>
      <c r="JCU142" s="18"/>
      <c r="JCV142" s="18"/>
      <c r="JCW142" s="18"/>
      <c r="JCX142" s="18"/>
      <c r="JCY142" s="18"/>
      <c r="JCZ142" s="18"/>
      <c r="JDA142" s="18"/>
      <c r="JDB142" s="18"/>
      <c r="JDC142" s="18"/>
      <c r="JDD142" s="18"/>
      <c r="JDE142" s="18"/>
      <c r="JDF142" s="18"/>
      <c r="JDG142" s="18"/>
      <c r="JDH142" s="18"/>
      <c r="JDI142" s="18"/>
      <c r="JDJ142" s="18"/>
      <c r="JDK142" s="18"/>
      <c r="JDL142" s="18"/>
      <c r="JDM142" s="18"/>
      <c r="JDN142" s="18"/>
      <c r="JDO142" s="18"/>
      <c r="JDP142" s="18"/>
      <c r="JDQ142" s="18"/>
      <c r="JDR142" s="18"/>
      <c r="JDS142" s="18"/>
      <c r="JDT142" s="18"/>
      <c r="JDU142" s="18"/>
      <c r="JDV142" s="18"/>
      <c r="JDW142" s="18"/>
      <c r="JDX142" s="18"/>
      <c r="JDY142" s="18"/>
      <c r="JDZ142" s="18"/>
      <c r="JEA142" s="18"/>
      <c r="JEB142" s="18"/>
      <c r="JEC142" s="18"/>
      <c r="JED142" s="18"/>
      <c r="JEE142" s="18"/>
      <c r="JEF142" s="18"/>
      <c r="JEG142" s="18"/>
      <c r="JEH142" s="18"/>
      <c r="JEI142" s="18"/>
      <c r="JEJ142" s="18"/>
      <c r="JEK142" s="18"/>
      <c r="JEL142" s="18"/>
      <c r="JEM142" s="18"/>
      <c r="JEN142" s="18"/>
      <c r="JEO142" s="18"/>
      <c r="JEP142" s="18"/>
      <c r="JEQ142" s="18"/>
      <c r="JER142" s="18"/>
      <c r="JES142" s="18"/>
      <c r="JET142" s="18"/>
      <c r="JEU142" s="18"/>
      <c r="JEV142" s="18"/>
      <c r="JEW142" s="18"/>
      <c r="JEX142" s="18"/>
      <c r="JEY142" s="18"/>
      <c r="JEZ142" s="18"/>
      <c r="JFA142" s="18"/>
      <c r="JFB142" s="18"/>
      <c r="JFC142" s="18"/>
      <c r="JFD142" s="18"/>
      <c r="JFE142" s="18"/>
      <c r="JFF142" s="18"/>
      <c r="JFG142" s="18"/>
      <c r="JFH142" s="18"/>
      <c r="JFI142" s="18"/>
      <c r="JFJ142" s="18"/>
      <c r="JFK142" s="18"/>
      <c r="JFL142" s="18"/>
      <c r="JFM142" s="18"/>
      <c r="JFN142" s="18"/>
      <c r="JFO142" s="18"/>
      <c r="JFP142" s="18"/>
      <c r="JFQ142" s="18"/>
      <c r="JFR142" s="18"/>
      <c r="JFS142" s="18"/>
      <c r="JFT142" s="18"/>
      <c r="JFU142" s="18"/>
      <c r="JFV142" s="18"/>
      <c r="JFW142" s="18"/>
      <c r="JFX142" s="18"/>
      <c r="JFY142" s="18"/>
      <c r="JFZ142" s="18"/>
      <c r="JGA142" s="18"/>
      <c r="JGB142" s="18"/>
      <c r="JGC142" s="18"/>
      <c r="JGD142" s="18"/>
      <c r="JGE142" s="18"/>
      <c r="JGF142" s="18"/>
      <c r="JGG142" s="18"/>
      <c r="JGH142" s="18"/>
      <c r="JGI142" s="18"/>
      <c r="JGJ142" s="18"/>
      <c r="JGK142" s="18"/>
      <c r="JGL142" s="18"/>
      <c r="JGM142" s="18"/>
      <c r="JGN142" s="18"/>
      <c r="JGO142" s="18"/>
      <c r="JGP142" s="18"/>
      <c r="JGQ142" s="18"/>
      <c r="JGR142" s="18"/>
      <c r="JGS142" s="18"/>
      <c r="JGT142" s="18"/>
      <c r="JGU142" s="18"/>
      <c r="JGV142" s="18"/>
      <c r="JGW142" s="18"/>
      <c r="JGX142" s="18"/>
      <c r="JGY142" s="18"/>
      <c r="JGZ142" s="18"/>
      <c r="JHA142" s="18"/>
      <c r="JHB142" s="18"/>
      <c r="JHC142" s="18"/>
      <c r="JHD142" s="18"/>
      <c r="JHE142" s="18"/>
      <c r="JHF142" s="18"/>
      <c r="JHG142" s="18"/>
      <c r="JHH142" s="18"/>
      <c r="JHI142" s="18"/>
      <c r="JHJ142" s="18"/>
      <c r="JHK142" s="18"/>
      <c r="JHL142" s="18"/>
      <c r="JHM142" s="18"/>
      <c r="JHN142" s="18"/>
      <c r="JHO142" s="18"/>
      <c r="JHP142" s="18"/>
      <c r="JHQ142" s="18"/>
      <c r="JHR142" s="18"/>
      <c r="JHS142" s="18"/>
      <c r="JHT142" s="18"/>
      <c r="JHU142" s="18"/>
      <c r="JHV142" s="18"/>
      <c r="JHW142" s="18"/>
      <c r="JHX142" s="18"/>
      <c r="JHY142" s="18"/>
      <c r="JHZ142" s="18"/>
      <c r="JIA142" s="18"/>
      <c r="JIB142" s="18"/>
      <c r="JIC142" s="18"/>
      <c r="JID142" s="18"/>
      <c r="JIE142" s="18"/>
      <c r="JIF142" s="18"/>
      <c r="JIG142" s="18"/>
      <c r="JIH142" s="18"/>
      <c r="JII142" s="18"/>
      <c r="JIJ142" s="18"/>
      <c r="JIK142" s="18"/>
      <c r="JIL142" s="18"/>
      <c r="JIM142" s="18"/>
      <c r="JIN142" s="18"/>
      <c r="JIO142" s="18"/>
      <c r="JIP142" s="18"/>
      <c r="JIQ142" s="18"/>
      <c r="JIR142" s="18"/>
      <c r="JIS142" s="18"/>
      <c r="JIT142" s="18"/>
      <c r="JIU142" s="18"/>
      <c r="JIV142" s="18"/>
      <c r="JIW142" s="18"/>
      <c r="JIX142" s="18"/>
      <c r="JIY142" s="18"/>
      <c r="JIZ142" s="18"/>
      <c r="JJA142" s="18"/>
      <c r="JJB142" s="18"/>
      <c r="JJC142" s="18"/>
      <c r="JJD142" s="18"/>
      <c r="JJE142" s="18"/>
      <c r="JJF142" s="18"/>
      <c r="JJG142" s="18"/>
      <c r="JJH142" s="18"/>
      <c r="JJI142" s="18"/>
      <c r="JJJ142" s="18"/>
      <c r="JJK142" s="18"/>
      <c r="JJL142" s="18"/>
      <c r="JJM142" s="18"/>
      <c r="JJN142" s="18"/>
      <c r="JJO142" s="18"/>
      <c r="JJP142" s="18"/>
      <c r="JJQ142" s="18"/>
      <c r="JJR142" s="18"/>
      <c r="JJS142" s="18"/>
      <c r="JJT142" s="18"/>
      <c r="JJU142" s="18"/>
      <c r="JJV142" s="18"/>
      <c r="JJW142" s="18"/>
      <c r="JJX142" s="18"/>
      <c r="JJY142" s="18"/>
      <c r="JJZ142" s="18"/>
      <c r="JKA142" s="18"/>
      <c r="JKB142" s="18"/>
      <c r="JKC142" s="18"/>
      <c r="JKD142" s="18"/>
      <c r="JKE142" s="18"/>
      <c r="JKF142" s="18"/>
      <c r="JKG142" s="18"/>
      <c r="JKH142" s="18"/>
      <c r="JKI142" s="18"/>
      <c r="JKJ142" s="18"/>
      <c r="JKK142" s="18"/>
      <c r="JKL142" s="18"/>
      <c r="JKM142" s="18"/>
      <c r="JKN142" s="18"/>
      <c r="JKO142" s="18"/>
      <c r="JKP142" s="18"/>
      <c r="JKQ142" s="18"/>
      <c r="JKR142" s="18"/>
      <c r="JKS142" s="18"/>
      <c r="JKT142" s="18"/>
      <c r="JKU142" s="18"/>
      <c r="JKV142" s="18"/>
      <c r="JKW142" s="18"/>
      <c r="JKX142" s="18"/>
      <c r="JKY142" s="18"/>
      <c r="JKZ142" s="18"/>
      <c r="JLA142" s="18"/>
      <c r="JLB142" s="18"/>
      <c r="JLC142" s="18"/>
      <c r="JLD142" s="18"/>
      <c r="JLE142" s="18"/>
      <c r="JLF142" s="18"/>
      <c r="JLG142" s="18"/>
      <c r="JLH142" s="18"/>
      <c r="JLI142" s="18"/>
      <c r="JLJ142" s="18"/>
      <c r="JLK142" s="18"/>
      <c r="JLL142" s="18"/>
      <c r="JLM142" s="18"/>
      <c r="JLN142" s="18"/>
      <c r="JLO142" s="18"/>
      <c r="JLP142" s="18"/>
      <c r="JLQ142" s="18"/>
      <c r="JLR142" s="18"/>
      <c r="JLS142" s="18"/>
      <c r="JLT142" s="18"/>
      <c r="JLU142" s="18"/>
      <c r="JLV142" s="18"/>
      <c r="JLW142" s="18"/>
      <c r="JLX142" s="18"/>
      <c r="JLY142" s="18"/>
      <c r="JLZ142" s="18"/>
      <c r="JMA142" s="18"/>
      <c r="JMB142" s="18"/>
      <c r="JMC142" s="18"/>
      <c r="JMD142" s="18"/>
      <c r="JME142" s="18"/>
      <c r="JMF142" s="18"/>
      <c r="JMG142" s="18"/>
      <c r="JMH142" s="18"/>
      <c r="JMI142" s="18"/>
      <c r="JMJ142" s="18"/>
      <c r="JMK142" s="18"/>
      <c r="JML142" s="18"/>
      <c r="JMM142" s="18"/>
      <c r="JMN142" s="18"/>
      <c r="JMO142" s="18"/>
      <c r="JMP142" s="18"/>
      <c r="JMQ142" s="18"/>
      <c r="JMR142" s="18"/>
      <c r="JMS142" s="18"/>
      <c r="JMT142" s="18"/>
      <c r="JMU142" s="18"/>
      <c r="JMV142" s="18"/>
      <c r="JMW142" s="18"/>
      <c r="JMX142" s="18"/>
      <c r="JMY142" s="18"/>
      <c r="JMZ142" s="18"/>
      <c r="JNA142" s="18"/>
      <c r="JNB142" s="18"/>
      <c r="JNC142" s="18"/>
      <c r="JND142" s="18"/>
      <c r="JNE142" s="18"/>
      <c r="JNF142" s="18"/>
      <c r="JNG142" s="18"/>
      <c r="JNH142" s="18"/>
      <c r="JNI142" s="18"/>
      <c r="JNJ142" s="18"/>
      <c r="JNK142" s="18"/>
      <c r="JNL142" s="18"/>
      <c r="JNM142" s="18"/>
      <c r="JNN142" s="18"/>
      <c r="JNO142" s="18"/>
      <c r="JNP142" s="18"/>
      <c r="JNQ142" s="18"/>
      <c r="JNR142" s="18"/>
      <c r="JNS142" s="18"/>
      <c r="JNT142" s="18"/>
      <c r="JNU142" s="18"/>
      <c r="JNV142" s="18"/>
      <c r="JNW142" s="18"/>
      <c r="JNX142" s="18"/>
      <c r="JNY142" s="18"/>
      <c r="JNZ142" s="18"/>
      <c r="JOA142" s="18"/>
      <c r="JOB142" s="18"/>
      <c r="JOC142" s="18"/>
      <c r="JOD142" s="18"/>
      <c r="JOE142" s="18"/>
      <c r="JOF142" s="18"/>
      <c r="JOG142" s="18"/>
      <c r="JOH142" s="18"/>
      <c r="JOI142" s="18"/>
      <c r="JOJ142" s="18"/>
      <c r="JOK142" s="18"/>
      <c r="JOL142" s="18"/>
      <c r="JOM142" s="18"/>
      <c r="JON142" s="18"/>
      <c r="JOO142" s="18"/>
      <c r="JOP142" s="18"/>
      <c r="JOQ142" s="18"/>
      <c r="JOR142" s="18"/>
      <c r="JOS142" s="18"/>
      <c r="JOT142" s="18"/>
      <c r="JOU142" s="18"/>
      <c r="JOV142" s="18"/>
      <c r="JOW142" s="18"/>
      <c r="JOX142" s="18"/>
      <c r="JOY142" s="18"/>
      <c r="JOZ142" s="18"/>
      <c r="JPA142" s="18"/>
      <c r="JPB142" s="18"/>
      <c r="JPC142" s="18"/>
      <c r="JPD142" s="18"/>
      <c r="JPE142" s="18"/>
      <c r="JPF142" s="18"/>
      <c r="JPG142" s="18"/>
      <c r="JPH142" s="18"/>
      <c r="JPI142" s="18"/>
      <c r="JPJ142" s="18"/>
      <c r="JPK142" s="18"/>
      <c r="JPL142" s="18"/>
      <c r="JPM142" s="18"/>
      <c r="JPN142" s="18"/>
      <c r="JPO142" s="18"/>
      <c r="JPP142" s="18"/>
      <c r="JPQ142" s="18"/>
      <c r="JPR142" s="18"/>
      <c r="JPS142" s="18"/>
      <c r="JPT142" s="18"/>
      <c r="JPU142" s="18"/>
      <c r="JPV142" s="18"/>
      <c r="JPW142" s="18"/>
      <c r="JPX142" s="18"/>
      <c r="JPY142" s="18"/>
      <c r="JPZ142" s="18"/>
      <c r="JQA142" s="18"/>
      <c r="JQB142" s="18"/>
      <c r="JQC142" s="18"/>
      <c r="JQD142" s="18"/>
      <c r="JQE142" s="18"/>
      <c r="JQF142" s="18"/>
      <c r="JQG142" s="18"/>
      <c r="JQH142" s="18"/>
      <c r="JQI142" s="18"/>
      <c r="JQJ142" s="18"/>
      <c r="JQK142" s="18"/>
      <c r="JQL142" s="18"/>
      <c r="JQM142" s="18"/>
      <c r="JQN142" s="18"/>
      <c r="JQO142" s="18"/>
      <c r="JQP142" s="18"/>
      <c r="JQQ142" s="18"/>
      <c r="JQR142" s="18"/>
      <c r="JQS142" s="18"/>
      <c r="JQT142" s="18"/>
      <c r="JQU142" s="18"/>
      <c r="JQV142" s="18"/>
      <c r="JQW142" s="18"/>
      <c r="JQX142" s="18"/>
      <c r="JQY142" s="18"/>
      <c r="JQZ142" s="18"/>
      <c r="JRA142" s="18"/>
      <c r="JRB142" s="18"/>
      <c r="JRC142" s="18"/>
      <c r="JRD142" s="18"/>
      <c r="JRE142" s="18"/>
      <c r="JRF142" s="18"/>
      <c r="JRG142" s="18"/>
      <c r="JRH142" s="18"/>
      <c r="JRI142" s="18"/>
      <c r="JRJ142" s="18"/>
      <c r="JRK142" s="18"/>
      <c r="JRL142" s="18"/>
      <c r="JRM142" s="18"/>
      <c r="JRN142" s="18"/>
      <c r="JRO142" s="18"/>
      <c r="JRP142" s="18"/>
      <c r="JRQ142" s="18"/>
      <c r="JRR142" s="18"/>
      <c r="JRS142" s="18"/>
      <c r="JRT142" s="18"/>
      <c r="JRU142" s="18"/>
      <c r="JRV142" s="18"/>
      <c r="JRW142" s="18"/>
      <c r="JRX142" s="18"/>
      <c r="JRY142" s="18"/>
      <c r="JRZ142" s="18"/>
      <c r="JSA142" s="18"/>
      <c r="JSB142" s="18"/>
      <c r="JSC142" s="18"/>
      <c r="JSD142" s="18"/>
      <c r="JSE142" s="18"/>
      <c r="JSF142" s="18"/>
      <c r="JSG142" s="18"/>
      <c r="JSH142" s="18"/>
      <c r="JSI142" s="18"/>
      <c r="JSJ142" s="18"/>
      <c r="JSK142" s="18"/>
      <c r="JSL142" s="18"/>
      <c r="JSM142" s="18"/>
      <c r="JSN142" s="18"/>
      <c r="JSO142" s="18"/>
      <c r="JSP142" s="18"/>
      <c r="JSQ142" s="18"/>
      <c r="JSR142" s="18"/>
      <c r="JSS142" s="18"/>
      <c r="JST142" s="18"/>
      <c r="JSU142" s="18"/>
      <c r="JSV142" s="18"/>
      <c r="JSW142" s="18"/>
      <c r="JSX142" s="18"/>
      <c r="JSY142" s="18"/>
      <c r="JSZ142" s="18"/>
      <c r="JTA142" s="18"/>
      <c r="JTB142" s="18"/>
      <c r="JTC142" s="18"/>
      <c r="JTD142" s="18"/>
      <c r="JTE142" s="18"/>
      <c r="JTF142" s="18"/>
      <c r="JTG142" s="18"/>
      <c r="JTH142" s="18"/>
      <c r="JTI142" s="18"/>
      <c r="JTJ142" s="18"/>
      <c r="JTK142" s="18"/>
      <c r="JTL142" s="18"/>
      <c r="JTM142" s="18"/>
      <c r="JTN142" s="18"/>
      <c r="JTO142" s="18"/>
      <c r="JTP142" s="18"/>
      <c r="JTQ142" s="18"/>
      <c r="JTR142" s="18"/>
      <c r="JTS142" s="18"/>
      <c r="JTT142" s="18"/>
      <c r="JTU142" s="18"/>
      <c r="JTV142" s="18"/>
      <c r="JTW142" s="18"/>
      <c r="JTX142" s="18"/>
      <c r="JTY142" s="18"/>
      <c r="JTZ142" s="18"/>
      <c r="JUA142" s="18"/>
      <c r="JUB142" s="18"/>
      <c r="JUC142" s="18"/>
      <c r="JUD142" s="18"/>
      <c r="JUE142" s="18"/>
      <c r="JUF142" s="18"/>
      <c r="JUG142" s="18"/>
      <c r="JUH142" s="18"/>
      <c r="JUI142" s="18"/>
      <c r="JUJ142" s="18"/>
      <c r="JUK142" s="18"/>
      <c r="JUL142" s="18"/>
      <c r="JUM142" s="18"/>
      <c r="JUN142" s="18"/>
      <c r="JUO142" s="18"/>
      <c r="JUP142" s="18"/>
      <c r="JUQ142" s="18"/>
      <c r="JUR142" s="18"/>
      <c r="JUS142" s="18"/>
      <c r="JUT142" s="18"/>
      <c r="JUU142" s="18"/>
      <c r="JUV142" s="18"/>
      <c r="JUW142" s="18"/>
      <c r="JUX142" s="18"/>
      <c r="JUY142" s="18"/>
      <c r="JUZ142" s="18"/>
      <c r="JVA142" s="18"/>
      <c r="JVB142" s="18"/>
      <c r="JVC142" s="18"/>
      <c r="JVD142" s="18"/>
      <c r="JVE142" s="18"/>
      <c r="JVF142" s="18"/>
      <c r="JVG142" s="18"/>
      <c r="JVH142" s="18"/>
      <c r="JVI142" s="18"/>
      <c r="JVJ142" s="18"/>
      <c r="JVK142" s="18"/>
      <c r="JVL142" s="18"/>
      <c r="JVM142" s="18"/>
      <c r="JVN142" s="18"/>
      <c r="JVO142" s="18"/>
      <c r="JVP142" s="18"/>
      <c r="JVQ142" s="18"/>
      <c r="JVR142" s="18"/>
      <c r="JVS142" s="18"/>
      <c r="JVT142" s="18"/>
      <c r="JVU142" s="18"/>
      <c r="JVV142" s="18"/>
      <c r="JVW142" s="18"/>
      <c r="JVX142" s="18"/>
      <c r="JVY142" s="18"/>
      <c r="JVZ142" s="18"/>
      <c r="JWA142" s="18"/>
      <c r="JWB142" s="18"/>
      <c r="JWC142" s="18"/>
      <c r="JWD142" s="18"/>
      <c r="JWE142" s="18"/>
      <c r="JWF142" s="18"/>
      <c r="JWG142" s="18"/>
      <c r="JWH142" s="18"/>
      <c r="JWI142" s="18"/>
      <c r="JWJ142" s="18"/>
      <c r="JWK142" s="18"/>
      <c r="JWL142" s="18"/>
      <c r="JWM142" s="18"/>
      <c r="JWN142" s="18"/>
      <c r="JWO142" s="18"/>
      <c r="JWP142" s="18"/>
      <c r="JWQ142" s="18"/>
      <c r="JWR142" s="18"/>
      <c r="JWS142" s="18"/>
      <c r="JWT142" s="18"/>
      <c r="JWU142" s="18"/>
      <c r="JWV142" s="18"/>
      <c r="JWW142" s="18"/>
      <c r="JWX142" s="18"/>
      <c r="JWY142" s="18"/>
      <c r="JWZ142" s="18"/>
      <c r="JXA142" s="18"/>
      <c r="JXB142" s="18"/>
      <c r="JXC142" s="18"/>
      <c r="JXD142" s="18"/>
      <c r="JXE142" s="18"/>
      <c r="JXF142" s="18"/>
      <c r="JXG142" s="18"/>
      <c r="JXH142" s="18"/>
      <c r="JXI142" s="18"/>
      <c r="JXJ142" s="18"/>
      <c r="JXK142" s="18"/>
      <c r="JXL142" s="18"/>
      <c r="JXM142" s="18"/>
      <c r="JXN142" s="18"/>
      <c r="JXO142" s="18"/>
      <c r="JXP142" s="18"/>
      <c r="JXQ142" s="18"/>
      <c r="JXR142" s="18"/>
      <c r="JXS142" s="18"/>
      <c r="JXT142" s="18"/>
      <c r="JXU142" s="18"/>
      <c r="JXV142" s="18"/>
      <c r="JXW142" s="18"/>
      <c r="JXX142" s="18"/>
      <c r="JXY142" s="18"/>
      <c r="JXZ142" s="18"/>
      <c r="JYA142" s="18"/>
      <c r="JYB142" s="18"/>
      <c r="JYC142" s="18"/>
      <c r="JYD142" s="18"/>
      <c r="JYE142" s="18"/>
      <c r="JYF142" s="18"/>
      <c r="JYG142" s="18"/>
      <c r="JYH142" s="18"/>
      <c r="JYI142" s="18"/>
      <c r="JYJ142" s="18"/>
      <c r="JYK142" s="18"/>
      <c r="JYL142" s="18"/>
      <c r="JYM142" s="18"/>
      <c r="JYN142" s="18"/>
      <c r="JYO142" s="18"/>
      <c r="JYP142" s="18"/>
      <c r="JYQ142" s="18"/>
      <c r="JYR142" s="18"/>
      <c r="JYS142" s="18"/>
      <c r="JYT142" s="18"/>
      <c r="JYU142" s="18"/>
      <c r="JYV142" s="18"/>
      <c r="JYW142" s="18"/>
      <c r="JYX142" s="18"/>
      <c r="JYY142" s="18"/>
      <c r="JYZ142" s="18"/>
      <c r="JZA142" s="18"/>
      <c r="JZB142" s="18"/>
      <c r="JZC142" s="18"/>
      <c r="JZD142" s="18"/>
      <c r="JZE142" s="18"/>
      <c r="JZF142" s="18"/>
      <c r="JZG142" s="18"/>
      <c r="JZH142" s="18"/>
      <c r="JZI142" s="18"/>
      <c r="JZJ142" s="18"/>
      <c r="JZK142" s="18"/>
      <c r="JZL142" s="18"/>
      <c r="JZM142" s="18"/>
      <c r="JZN142" s="18"/>
      <c r="JZO142" s="18"/>
      <c r="JZP142" s="18"/>
      <c r="JZQ142" s="18"/>
      <c r="JZR142" s="18"/>
      <c r="JZS142" s="18"/>
      <c r="JZT142" s="18"/>
      <c r="JZU142" s="18"/>
      <c r="JZV142" s="18"/>
      <c r="JZW142" s="18"/>
      <c r="JZX142" s="18"/>
      <c r="JZY142" s="18"/>
      <c r="JZZ142" s="18"/>
      <c r="KAA142" s="18"/>
      <c r="KAB142" s="18"/>
      <c r="KAC142" s="18"/>
      <c r="KAD142" s="18"/>
      <c r="KAE142" s="18"/>
      <c r="KAF142" s="18"/>
      <c r="KAG142" s="18"/>
      <c r="KAH142" s="18"/>
      <c r="KAI142" s="18"/>
      <c r="KAJ142" s="18"/>
      <c r="KAK142" s="18"/>
      <c r="KAL142" s="18"/>
      <c r="KAM142" s="18"/>
      <c r="KAN142" s="18"/>
      <c r="KAO142" s="18"/>
      <c r="KAP142" s="18"/>
      <c r="KAQ142" s="18"/>
      <c r="KAR142" s="18"/>
      <c r="KAS142" s="18"/>
      <c r="KAT142" s="18"/>
      <c r="KAU142" s="18"/>
      <c r="KAV142" s="18"/>
      <c r="KAW142" s="18"/>
      <c r="KAX142" s="18"/>
      <c r="KAY142" s="18"/>
      <c r="KAZ142" s="18"/>
      <c r="KBA142" s="18"/>
      <c r="KBB142" s="18"/>
      <c r="KBC142" s="18"/>
      <c r="KBD142" s="18"/>
      <c r="KBE142" s="18"/>
      <c r="KBF142" s="18"/>
      <c r="KBG142" s="18"/>
      <c r="KBH142" s="18"/>
      <c r="KBI142" s="18"/>
      <c r="KBJ142" s="18"/>
      <c r="KBK142" s="18"/>
      <c r="KBL142" s="18"/>
      <c r="KBM142" s="18"/>
      <c r="KBN142" s="18"/>
      <c r="KBO142" s="18"/>
      <c r="KBP142" s="18"/>
      <c r="KBQ142" s="18"/>
      <c r="KBR142" s="18"/>
      <c r="KBS142" s="18"/>
      <c r="KBT142" s="18"/>
      <c r="KBU142" s="18"/>
      <c r="KBV142" s="18"/>
      <c r="KBW142" s="18"/>
      <c r="KBX142" s="18"/>
      <c r="KBY142" s="18"/>
      <c r="KBZ142" s="18"/>
      <c r="KCA142" s="18"/>
      <c r="KCB142" s="18"/>
      <c r="KCC142" s="18"/>
      <c r="KCD142" s="18"/>
      <c r="KCE142" s="18"/>
      <c r="KCF142" s="18"/>
      <c r="KCG142" s="18"/>
      <c r="KCH142" s="18"/>
      <c r="KCI142" s="18"/>
      <c r="KCJ142" s="18"/>
      <c r="KCK142" s="18"/>
      <c r="KCL142" s="18"/>
      <c r="KCM142" s="18"/>
      <c r="KCN142" s="18"/>
      <c r="KCO142" s="18"/>
      <c r="KCP142" s="18"/>
      <c r="KCQ142" s="18"/>
      <c r="KCR142" s="18"/>
      <c r="KCS142" s="18"/>
      <c r="KCT142" s="18"/>
      <c r="KCU142" s="18"/>
      <c r="KCV142" s="18"/>
      <c r="KCW142" s="18"/>
      <c r="KCX142" s="18"/>
      <c r="KCY142" s="18"/>
      <c r="KCZ142" s="18"/>
      <c r="KDA142" s="18"/>
      <c r="KDB142" s="18"/>
      <c r="KDC142" s="18"/>
      <c r="KDD142" s="18"/>
      <c r="KDE142" s="18"/>
      <c r="KDF142" s="18"/>
      <c r="KDG142" s="18"/>
      <c r="KDH142" s="18"/>
      <c r="KDI142" s="18"/>
      <c r="KDJ142" s="18"/>
      <c r="KDK142" s="18"/>
      <c r="KDL142" s="18"/>
      <c r="KDM142" s="18"/>
      <c r="KDN142" s="18"/>
      <c r="KDO142" s="18"/>
      <c r="KDP142" s="18"/>
      <c r="KDQ142" s="18"/>
      <c r="KDR142" s="18"/>
      <c r="KDS142" s="18"/>
      <c r="KDT142" s="18"/>
      <c r="KDU142" s="18"/>
      <c r="KDV142" s="18"/>
      <c r="KDW142" s="18"/>
      <c r="KDX142" s="18"/>
      <c r="KDY142" s="18"/>
      <c r="KDZ142" s="18"/>
      <c r="KEA142" s="18"/>
      <c r="KEB142" s="18"/>
      <c r="KEC142" s="18"/>
      <c r="KED142" s="18"/>
      <c r="KEE142" s="18"/>
      <c r="KEF142" s="18"/>
      <c r="KEG142" s="18"/>
      <c r="KEH142" s="18"/>
      <c r="KEI142" s="18"/>
      <c r="KEJ142" s="18"/>
      <c r="KEK142" s="18"/>
      <c r="KEL142" s="18"/>
      <c r="KEM142" s="18"/>
      <c r="KEN142" s="18"/>
      <c r="KEO142" s="18"/>
      <c r="KEP142" s="18"/>
      <c r="KEQ142" s="18"/>
      <c r="KER142" s="18"/>
      <c r="KES142" s="18"/>
      <c r="KET142" s="18"/>
      <c r="KEU142" s="18"/>
      <c r="KEV142" s="18"/>
      <c r="KEW142" s="18"/>
      <c r="KEX142" s="18"/>
      <c r="KEY142" s="18"/>
      <c r="KEZ142" s="18"/>
      <c r="KFA142" s="18"/>
      <c r="KFB142" s="18"/>
      <c r="KFC142" s="18"/>
      <c r="KFD142" s="18"/>
      <c r="KFE142" s="18"/>
      <c r="KFF142" s="18"/>
      <c r="KFG142" s="18"/>
      <c r="KFH142" s="18"/>
      <c r="KFI142" s="18"/>
      <c r="KFJ142" s="18"/>
      <c r="KFK142" s="18"/>
      <c r="KFL142" s="18"/>
      <c r="KFM142" s="18"/>
      <c r="KFN142" s="18"/>
      <c r="KFO142" s="18"/>
      <c r="KFP142" s="18"/>
      <c r="KFQ142" s="18"/>
      <c r="KFR142" s="18"/>
      <c r="KFS142" s="18"/>
      <c r="KFT142" s="18"/>
      <c r="KFU142" s="18"/>
      <c r="KFV142" s="18"/>
      <c r="KFW142" s="18"/>
      <c r="KFX142" s="18"/>
      <c r="KFY142" s="18"/>
      <c r="KFZ142" s="18"/>
      <c r="KGA142" s="18"/>
      <c r="KGB142" s="18"/>
      <c r="KGC142" s="18"/>
      <c r="KGD142" s="18"/>
      <c r="KGE142" s="18"/>
      <c r="KGF142" s="18"/>
      <c r="KGG142" s="18"/>
      <c r="KGH142" s="18"/>
      <c r="KGI142" s="18"/>
      <c r="KGJ142" s="18"/>
      <c r="KGK142" s="18"/>
      <c r="KGL142" s="18"/>
      <c r="KGM142" s="18"/>
      <c r="KGN142" s="18"/>
      <c r="KGO142" s="18"/>
      <c r="KGP142" s="18"/>
      <c r="KGQ142" s="18"/>
      <c r="KGR142" s="18"/>
      <c r="KGS142" s="18"/>
      <c r="KGT142" s="18"/>
      <c r="KGU142" s="18"/>
      <c r="KGV142" s="18"/>
      <c r="KGW142" s="18"/>
      <c r="KGX142" s="18"/>
      <c r="KGY142" s="18"/>
      <c r="KGZ142" s="18"/>
      <c r="KHA142" s="18"/>
      <c r="KHB142" s="18"/>
      <c r="KHC142" s="18"/>
      <c r="KHD142" s="18"/>
      <c r="KHE142" s="18"/>
      <c r="KHF142" s="18"/>
      <c r="KHG142" s="18"/>
      <c r="KHH142" s="18"/>
      <c r="KHI142" s="18"/>
      <c r="KHJ142" s="18"/>
      <c r="KHK142" s="18"/>
      <c r="KHL142" s="18"/>
      <c r="KHM142" s="18"/>
      <c r="KHN142" s="18"/>
      <c r="KHO142" s="18"/>
      <c r="KHP142" s="18"/>
      <c r="KHQ142" s="18"/>
      <c r="KHR142" s="18"/>
      <c r="KHS142" s="18"/>
      <c r="KHT142" s="18"/>
      <c r="KHU142" s="18"/>
      <c r="KHV142" s="18"/>
      <c r="KHW142" s="18"/>
      <c r="KHX142" s="18"/>
      <c r="KHY142" s="18"/>
      <c r="KHZ142" s="18"/>
      <c r="KIA142" s="18"/>
      <c r="KIB142" s="18"/>
      <c r="KIC142" s="18"/>
      <c r="KID142" s="18"/>
      <c r="KIE142" s="18"/>
      <c r="KIF142" s="18"/>
      <c r="KIG142" s="18"/>
      <c r="KIH142" s="18"/>
      <c r="KII142" s="18"/>
      <c r="KIJ142" s="18"/>
      <c r="KIK142" s="18"/>
      <c r="KIL142" s="18"/>
      <c r="KIM142" s="18"/>
      <c r="KIN142" s="18"/>
      <c r="KIO142" s="18"/>
      <c r="KIP142" s="18"/>
      <c r="KIQ142" s="18"/>
      <c r="KIR142" s="18"/>
      <c r="KIS142" s="18"/>
      <c r="KIT142" s="18"/>
      <c r="KIU142" s="18"/>
      <c r="KIV142" s="18"/>
      <c r="KIW142" s="18"/>
      <c r="KIX142" s="18"/>
      <c r="KIY142" s="18"/>
      <c r="KIZ142" s="18"/>
      <c r="KJA142" s="18"/>
      <c r="KJB142" s="18"/>
      <c r="KJC142" s="18"/>
      <c r="KJD142" s="18"/>
      <c r="KJE142" s="18"/>
      <c r="KJF142" s="18"/>
      <c r="KJG142" s="18"/>
      <c r="KJH142" s="18"/>
      <c r="KJI142" s="18"/>
      <c r="KJJ142" s="18"/>
      <c r="KJK142" s="18"/>
      <c r="KJL142" s="18"/>
      <c r="KJM142" s="18"/>
      <c r="KJN142" s="18"/>
      <c r="KJO142" s="18"/>
      <c r="KJP142" s="18"/>
      <c r="KJQ142" s="18"/>
      <c r="KJR142" s="18"/>
      <c r="KJS142" s="18"/>
      <c r="KJT142" s="18"/>
      <c r="KJU142" s="18"/>
      <c r="KJV142" s="18"/>
      <c r="KJW142" s="18"/>
      <c r="KJX142" s="18"/>
      <c r="KJY142" s="18"/>
      <c r="KJZ142" s="18"/>
      <c r="KKA142" s="18"/>
      <c r="KKB142" s="18"/>
      <c r="KKC142" s="18"/>
      <c r="KKD142" s="18"/>
      <c r="KKE142" s="18"/>
      <c r="KKF142" s="18"/>
      <c r="KKG142" s="18"/>
      <c r="KKH142" s="18"/>
      <c r="KKI142" s="18"/>
      <c r="KKJ142" s="18"/>
      <c r="KKK142" s="18"/>
      <c r="KKL142" s="18"/>
      <c r="KKM142" s="18"/>
      <c r="KKN142" s="18"/>
      <c r="KKO142" s="18"/>
      <c r="KKP142" s="18"/>
      <c r="KKQ142" s="18"/>
      <c r="KKR142" s="18"/>
      <c r="KKS142" s="18"/>
      <c r="KKT142" s="18"/>
      <c r="KKU142" s="18"/>
      <c r="KKV142" s="18"/>
      <c r="KKW142" s="18"/>
      <c r="KKX142" s="18"/>
      <c r="KKY142" s="18"/>
      <c r="KKZ142" s="18"/>
      <c r="KLA142" s="18"/>
      <c r="KLB142" s="18"/>
      <c r="KLC142" s="18"/>
      <c r="KLD142" s="18"/>
      <c r="KLE142" s="18"/>
      <c r="KLF142" s="18"/>
      <c r="KLG142" s="18"/>
      <c r="KLH142" s="18"/>
      <c r="KLI142" s="18"/>
      <c r="KLJ142" s="18"/>
      <c r="KLK142" s="18"/>
      <c r="KLL142" s="18"/>
      <c r="KLM142" s="18"/>
      <c r="KLN142" s="18"/>
      <c r="KLO142" s="18"/>
      <c r="KLP142" s="18"/>
      <c r="KLQ142" s="18"/>
      <c r="KLR142" s="18"/>
      <c r="KLS142" s="18"/>
      <c r="KLT142" s="18"/>
      <c r="KLU142" s="18"/>
      <c r="KLV142" s="18"/>
      <c r="KLW142" s="18"/>
      <c r="KLX142" s="18"/>
      <c r="KLY142" s="18"/>
      <c r="KLZ142" s="18"/>
      <c r="KMA142" s="18"/>
      <c r="KMB142" s="18"/>
      <c r="KMC142" s="18"/>
      <c r="KMD142" s="18"/>
      <c r="KME142" s="18"/>
      <c r="KMF142" s="18"/>
      <c r="KMG142" s="18"/>
      <c r="KMH142" s="18"/>
      <c r="KMI142" s="18"/>
      <c r="KMJ142" s="18"/>
      <c r="KMK142" s="18"/>
      <c r="KML142" s="18"/>
      <c r="KMM142" s="18"/>
      <c r="KMN142" s="18"/>
      <c r="KMO142" s="18"/>
      <c r="KMP142" s="18"/>
      <c r="KMQ142" s="18"/>
      <c r="KMR142" s="18"/>
      <c r="KMS142" s="18"/>
      <c r="KMT142" s="18"/>
      <c r="KMU142" s="18"/>
      <c r="KMV142" s="18"/>
      <c r="KMW142" s="18"/>
      <c r="KMX142" s="18"/>
      <c r="KMY142" s="18"/>
      <c r="KMZ142" s="18"/>
      <c r="KNA142" s="18"/>
      <c r="KNB142" s="18"/>
      <c r="KNC142" s="18"/>
      <c r="KND142" s="18"/>
      <c r="KNE142" s="18"/>
      <c r="KNF142" s="18"/>
      <c r="KNG142" s="18"/>
      <c r="KNH142" s="18"/>
      <c r="KNI142" s="18"/>
      <c r="KNJ142" s="18"/>
      <c r="KNK142" s="18"/>
      <c r="KNL142" s="18"/>
      <c r="KNM142" s="18"/>
      <c r="KNN142" s="18"/>
      <c r="KNO142" s="18"/>
      <c r="KNP142" s="18"/>
      <c r="KNQ142" s="18"/>
      <c r="KNR142" s="18"/>
      <c r="KNS142" s="18"/>
      <c r="KNT142" s="18"/>
      <c r="KNU142" s="18"/>
      <c r="KNV142" s="18"/>
      <c r="KNW142" s="18"/>
      <c r="KNX142" s="18"/>
      <c r="KNY142" s="18"/>
      <c r="KNZ142" s="18"/>
      <c r="KOA142" s="18"/>
      <c r="KOB142" s="18"/>
      <c r="KOC142" s="18"/>
      <c r="KOD142" s="18"/>
      <c r="KOE142" s="18"/>
      <c r="KOF142" s="18"/>
      <c r="KOG142" s="18"/>
      <c r="KOH142" s="18"/>
      <c r="KOI142" s="18"/>
      <c r="KOJ142" s="18"/>
      <c r="KOK142" s="18"/>
      <c r="KOL142" s="18"/>
      <c r="KOM142" s="18"/>
      <c r="KON142" s="18"/>
      <c r="KOO142" s="18"/>
      <c r="KOP142" s="18"/>
      <c r="KOQ142" s="18"/>
      <c r="KOR142" s="18"/>
      <c r="KOS142" s="18"/>
      <c r="KOT142" s="18"/>
      <c r="KOU142" s="18"/>
      <c r="KOV142" s="18"/>
      <c r="KOW142" s="18"/>
      <c r="KOX142" s="18"/>
      <c r="KOY142" s="18"/>
      <c r="KOZ142" s="18"/>
      <c r="KPA142" s="18"/>
      <c r="KPB142" s="18"/>
      <c r="KPC142" s="18"/>
      <c r="KPD142" s="18"/>
      <c r="KPE142" s="18"/>
      <c r="KPF142" s="18"/>
      <c r="KPG142" s="18"/>
      <c r="KPH142" s="18"/>
      <c r="KPI142" s="18"/>
      <c r="KPJ142" s="18"/>
      <c r="KPK142" s="18"/>
      <c r="KPL142" s="18"/>
      <c r="KPM142" s="18"/>
      <c r="KPN142" s="18"/>
      <c r="KPO142" s="18"/>
      <c r="KPP142" s="18"/>
      <c r="KPQ142" s="18"/>
      <c r="KPR142" s="18"/>
      <c r="KPS142" s="18"/>
      <c r="KPT142" s="18"/>
      <c r="KPU142" s="18"/>
      <c r="KPV142" s="18"/>
      <c r="KPW142" s="18"/>
      <c r="KPX142" s="18"/>
      <c r="KPY142" s="18"/>
      <c r="KPZ142" s="18"/>
      <c r="KQA142" s="18"/>
      <c r="KQB142" s="18"/>
      <c r="KQC142" s="18"/>
      <c r="KQD142" s="18"/>
      <c r="KQE142" s="18"/>
      <c r="KQF142" s="18"/>
      <c r="KQG142" s="18"/>
      <c r="KQH142" s="18"/>
      <c r="KQI142" s="18"/>
      <c r="KQJ142" s="18"/>
      <c r="KQK142" s="18"/>
      <c r="KQL142" s="18"/>
      <c r="KQM142" s="18"/>
      <c r="KQN142" s="18"/>
      <c r="KQO142" s="18"/>
      <c r="KQP142" s="18"/>
      <c r="KQQ142" s="18"/>
      <c r="KQR142" s="18"/>
      <c r="KQS142" s="18"/>
      <c r="KQT142" s="18"/>
      <c r="KQU142" s="18"/>
      <c r="KQV142" s="18"/>
      <c r="KQW142" s="18"/>
      <c r="KQX142" s="18"/>
      <c r="KQY142" s="18"/>
      <c r="KQZ142" s="18"/>
      <c r="KRA142" s="18"/>
      <c r="KRB142" s="18"/>
      <c r="KRC142" s="18"/>
      <c r="KRD142" s="18"/>
      <c r="KRE142" s="18"/>
      <c r="KRF142" s="18"/>
      <c r="KRG142" s="18"/>
      <c r="KRH142" s="18"/>
      <c r="KRI142" s="18"/>
      <c r="KRJ142" s="18"/>
      <c r="KRK142" s="18"/>
      <c r="KRL142" s="18"/>
      <c r="KRM142" s="18"/>
      <c r="KRN142" s="18"/>
      <c r="KRO142" s="18"/>
      <c r="KRP142" s="18"/>
      <c r="KRQ142" s="18"/>
      <c r="KRR142" s="18"/>
      <c r="KRS142" s="18"/>
      <c r="KRT142" s="18"/>
      <c r="KRU142" s="18"/>
      <c r="KRV142" s="18"/>
      <c r="KRW142" s="18"/>
      <c r="KRX142" s="18"/>
      <c r="KRY142" s="18"/>
      <c r="KRZ142" s="18"/>
      <c r="KSA142" s="18"/>
      <c r="KSB142" s="18"/>
      <c r="KSC142" s="18"/>
      <c r="KSD142" s="18"/>
      <c r="KSE142" s="18"/>
      <c r="KSF142" s="18"/>
      <c r="KSG142" s="18"/>
      <c r="KSH142" s="18"/>
      <c r="KSI142" s="18"/>
      <c r="KSJ142" s="18"/>
      <c r="KSK142" s="18"/>
      <c r="KSL142" s="18"/>
      <c r="KSM142" s="18"/>
      <c r="KSN142" s="18"/>
      <c r="KSO142" s="18"/>
      <c r="KSP142" s="18"/>
      <c r="KSQ142" s="18"/>
      <c r="KSR142" s="18"/>
      <c r="KSS142" s="18"/>
      <c r="KST142" s="18"/>
      <c r="KSU142" s="18"/>
      <c r="KSV142" s="18"/>
      <c r="KSW142" s="18"/>
      <c r="KSX142" s="18"/>
      <c r="KSY142" s="18"/>
      <c r="KSZ142" s="18"/>
      <c r="KTA142" s="18"/>
      <c r="KTB142" s="18"/>
      <c r="KTC142" s="18"/>
      <c r="KTD142" s="18"/>
      <c r="KTE142" s="18"/>
      <c r="KTF142" s="18"/>
      <c r="KTG142" s="18"/>
      <c r="KTH142" s="18"/>
      <c r="KTI142" s="18"/>
      <c r="KTJ142" s="18"/>
      <c r="KTK142" s="18"/>
      <c r="KTL142" s="18"/>
      <c r="KTM142" s="18"/>
      <c r="KTN142" s="18"/>
      <c r="KTO142" s="18"/>
      <c r="KTP142" s="18"/>
      <c r="KTQ142" s="18"/>
      <c r="KTR142" s="18"/>
      <c r="KTS142" s="18"/>
      <c r="KTT142" s="18"/>
      <c r="KTU142" s="18"/>
      <c r="KTV142" s="18"/>
      <c r="KTW142" s="18"/>
      <c r="KTX142" s="18"/>
      <c r="KTY142" s="18"/>
      <c r="KTZ142" s="18"/>
      <c r="KUA142" s="18"/>
      <c r="KUB142" s="18"/>
      <c r="KUC142" s="18"/>
      <c r="KUD142" s="18"/>
      <c r="KUE142" s="18"/>
      <c r="KUF142" s="18"/>
      <c r="KUG142" s="18"/>
      <c r="KUH142" s="18"/>
      <c r="KUI142" s="18"/>
      <c r="KUJ142" s="18"/>
      <c r="KUK142" s="18"/>
      <c r="KUL142" s="18"/>
      <c r="KUM142" s="18"/>
      <c r="KUN142" s="18"/>
      <c r="KUO142" s="18"/>
      <c r="KUP142" s="18"/>
      <c r="KUQ142" s="18"/>
      <c r="KUR142" s="18"/>
      <c r="KUS142" s="18"/>
      <c r="KUT142" s="18"/>
      <c r="KUU142" s="18"/>
      <c r="KUV142" s="18"/>
      <c r="KUW142" s="18"/>
      <c r="KUX142" s="18"/>
      <c r="KUY142" s="18"/>
      <c r="KUZ142" s="18"/>
      <c r="KVA142" s="18"/>
      <c r="KVB142" s="18"/>
      <c r="KVC142" s="18"/>
      <c r="KVD142" s="18"/>
      <c r="KVE142" s="18"/>
      <c r="KVF142" s="18"/>
      <c r="KVG142" s="18"/>
      <c r="KVH142" s="18"/>
      <c r="KVI142" s="18"/>
      <c r="KVJ142" s="18"/>
      <c r="KVK142" s="18"/>
      <c r="KVL142" s="18"/>
      <c r="KVM142" s="18"/>
      <c r="KVN142" s="18"/>
      <c r="KVO142" s="18"/>
      <c r="KVP142" s="18"/>
      <c r="KVQ142" s="18"/>
      <c r="KVR142" s="18"/>
      <c r="KVS142" s="18"/>
      <c r="KVT142" s="18"/>
      <c r="KVU142" s="18"/>
      <c r="KVV142" s="18"/>
      <c r="KVW142" s="18"/>
      <c r="KVX142" s="18"/>
      <c r="KVY142" s="18"/>
      <c r="KVZ142" s="18"/>
      <c r="KWA142" s="18"/>
      <c r="KWB142" s="18"/>
      <c r="KWC142" s="18"/>
      <c r="KWD142" s="18"/>
      <c r="KWE142" s="18"/>
      <c r="KWF142" s="18"/>
      <c r="KWG142" s="18"/>
      <c r="KWH142" s="18"/>
      <c r="KWI142" s="18"/>
      <c r="KWJ142" s="18"/>
      <c r="KWK142" s="18"/>
      <c r="KWL142" s="18"/>
      <c r="KWM142" s="18"/>
      <c r="KWN142" s="18"/>
      <c r="KWO142" s="18"/>
      <c r="KWP142" s="18"/>
      <c r="KWQ142" s="18"/>
      <c r="KWR142" s="18"/>
      <c r="KWS142" s="18"/>
      <c r="KWT142" s="18"/>
      <c r="KWU142" s="18"/>
      <c r="KWV142" s="18"/>
      <c r="KWW142" s="18"/>
      <c r="KWX142" s="18"/>
      <c r="KWY142" s="18"/>
      <c r="KWZ142" s="18"/>
      <c r="KXA142" s="18"/>
      <c r="KXB142" s="18"/>
      <c r="KXC142" s="18"/>
      <c r="KXD142" s="18"/>
      <c r="KXE142" s="18"/>
      <c r="KXF142" s="18"/>
      <c r="KXG142" s="18"/>
      <c r="KXH142" s="18"/>
      <c r="KXI142" s="18"/>
      <c r="KXJ142" s="18"/>
      <c r="KXK142" s="18"/>
      <c r="KXL142" s="18"/>
      <c r="KXM142" s="18"/>
      <c r="KXN142" s="18"/>
      <c r="KXO142" s="18"/>
      <c r="KXP142" s="18"/>
      <c r="KXQ142" s="18"/>
      <c r="KXR142" s="18"/>
      <c r="KXS142" s="18"/>
      <c r="KXT142" s="18"/>
      <c r="KXU142" s="18"/>
      <c r="KXV142" s="18"/>
      <c r="KXW142" s="18"/>
      <c r="KXX142" s="18"/>
      <c r="KXY142" s="18"/>
      <c r="KXZ142" s="18"/>
      <c r="KYA142" s="18"/>
      <c r="KYB142" s="18"/>
      <c r="KYC142" s="18"/>
      <c r="KYD142" s="18"/>
      <c r="KYE142" s="18"/>
      <c r="KYF142" s="18"/>
      <c r="KYG142" s="18"/>
      <c r="KYH142" s="18"/>
      <c r="KYI142" s="18"/>
      <c r="KYJ142" s="18"/>
      <c r="KYK142" s="18"/>
      <c r="KYL142" s="18"/>
      <c r="KYM142" s="18"/>
      <c r="KYN142" s="18"/>
      <c r="KYO142" s="18"/>
      <c r="KYP142" s="18"/>
      <c r="KYQ142" s="18"/>
      <c r="KYR142" s="18"/>
      <c r="KYS142" s="18"/>
      <c r="KYT142" s="18"/>
      <c r="KYU142" s="18"/>
      <c r="KYV142" s="18"/>
      <c r="KYW142" s="18"/>
      <c r="KYX142" s="18"/>
      <c r="KYY142" s="18"/>
      <c r="KYZ142" s="18"/>
      <c r="KZA142" s="18"/>
      <c r="KZB142" s="18"/>
      <c r="KZC142" s="18"/>
      <c r="KZD142" s="18"/>
      <c r="KZE142" s="18"/>
      <c r="KZF142" s="18"/>
      <c r="KZG142" s="18"/>
      <c r="KZH142" s="18"/>
      <c r="KZI142" s="18"/>
      <c r="KZJ142" s="18"/>
      <c r="KZK142" s="18"/>
      <c r="KZL142" s="18"/>
      <c r="KZM142" s="18"/>
      <c r="KZN142" s="18"/>
      <c r="KZO142" s="18"/>
      <c r="KZP142" s="18"/>
      <c r="KZQ142" s="18"/>
      <c r="KZR142" s="18"/>
      <c r="KZS142" s="18"/>
      <c r="KZT142" s="18"/>
      <c r="KZU142" s="18"/>
      <c r="KZV142" s="18"/>
      <c r="KZW142" s="18"/>
      <c r="KZX142" s="18"/>
      <c r="KZY142" s="18"/>
      <c r="KZZ142" s="18"/>
      <c r="LAA142" s="18"/>
      <c r="LAB142" s="18"/>
      <c r="LAC142" s="18"/>
      <c r="LAD142" s="18"/>
      <c r="LAE142" s="18"/>
      <c r="LAF142" s="18"/>
      <c r="LAG142" s="18"/>
      <c r="LAH142" s="18"/>
      <c r="LAI142" s="18"/>
      <c r="LAJ142" s="18"/>
      <c r="LAK142" s="18"/>
      <c r="LAL142" s="18"/>
      <c r="LAM142" s="18"/>
      <c r="LAN142" s="18"/>
      <c r="LAO142" s="18"/>
      <c r="LAP142" s="18"/>
      <c r="LAQ142" s="18"/>
      <c r="LAR142" s="18"/>
      <c r="LAS142" s="18"/>
      <c r="LAT142" s="18"/>
      <c r="LAU142" s="18"/>
      <c r="LAV142" s="18"/>
      <c r="LAW142" s="18"/>
      <c r="LAX142" s="18"/>
      <c r="LAY142" s="18"/>
      <c r="LAZ142" s="18"/>
      <c r="LBA142" s="18"/>
      <c r="LBB142" s="18"/>
      <c r="LBC142" s="18"/>
      <c r="LBD142" s="18"/>
      <c r="LBE142" s="18"/>
      <c r="LBF142" s="18"/>
      <c r="LBG142" s="18"/>
      <c r="LBH142" s="18"/>
      <c r="LBI142" s="18"/>
      <c r="LBJ142" s="18"/>
      <c r="LBK142" s="18"/>
      <c r="LBL142" s="18"/>
      <c r="LBM142" s="18"/>
      <c r="LBN142" s="18"/>
      <c r="LBO142" s="18"/>
      <c r="LBP142" s="18"/>
      <c r="LBQ142" s="18"/>
      <c r="LBR142" s="18"/>
      <c r="LBS142" s="18"/>
      <c r="LBT142" s="18"/>
      <c r="LBU142" s="18"/>
      <c r="LBV142" s="18"/>
      <c r="LBW142" s="18"/>
      <c r="LBX142" s="18"/>
      <c r="LBY142" s="18"/>
      <c r="LBZ142" s="18"/>
      <c r="LCA142" s="18"/>
      <c r="LCB142" s="18"/>
      <c r="LCC142" s="18"/>
      <c r="LCD142" s="18"/>
      <c r="LCE142" s="18"/>
      <c r="LCF142" s="18"/>
      <c r="LCG142" s="18"/>
      <c r="LCH142" s="18"/>
      <c r="LCI142" s="18"/>
      <c r="LCJ142" s="18"/>
      <c r="LCK142" s="18"/>
      <c r="LCL142" s="18"/>
      <c r="LCM142" s="18"/>
      <c r="LCN142" s="18"/>
      <c r="LCO142" s="18"/>
      <c r="LCP142" s="18"/>
      <c r="LCQ142" s="18"/>
      <c r="LCR142" s="18"/>
      <c r="LCS142" s="18"/>
      <c r="LCT142" s="18"/>
      <c r="LCU142" s="18"/>
      <c r="LCV142" s="18"/>
      <c r="LCW142" s="18"/>
      <c r="LCX142" s="18"/>
      <c r="LCY142" s="18"/>
      <c r="LCZ142" s="18"/>
      <c r="LDA142" s="18"/>
      <c r="LDB142" s="18"/>
      <c r="LDC142" s="18"/>
      <c r="LDD142" s="18"/>
      <c r="LDE142" s="18"/>
      <c r="LDF142" s="18"/>
      <c r="LDG142" s="18"/>
      <c r="LDH142" s="18"/>
      <c r="LDI142" s="18"/>
      <c r="LDJ142" s="18"/>
      <c r="LDK142" s="18"/>
      <c r="LDL142" s="18"/>
      <c r="LDM142" s="18"/>
      <c r="LDN142" s="18"/>
      <c r="LDO142" s="18"/>
      <c r="LDP142" s="18"/>
      <c r="LDQ142" s="18"/>
      <c r="LDR142" s="18"/>
      <c r="LDS142" s="18"/>
      <c r="LDT142" s="18"/>
      <c r="LDU142" s="18"/>
      <c r="LDV142" s="18"/>
      <c r="LDW142" s="18"/>
      <c r="LDX142" s="18"/>
      <c r="LDY142" s="18"/>
      <c r="LDZ142" s="18"/>
      <c r="LEA142" s="18"/>
      <c r="LEB142" s="18"/>
      <c r="LEC142" s="18"/>
      <c r="LED142" s="18"/>
      <c r="LEE142" s="18"/>
      <c r="LEF142" s="18"/>
      <c r="LEG142" s="18"/>
      <c r="LEH142" s="18"/>
      <c r="LEI142" s="18"/>
      <c r="LEJ142" s="18"/>
      <c r="LEK142" s="18"/>
      <c r="LEL142" s="18"/>
      <c r="LEM142" s="18"/>
      <c r="LEN142" s="18"/>
      <c r="LEO142" s="18"/>
      <c r="LEP142" s="18"/>
      <c r="LEQ142" s="18"/>
      <c r="LER142" s="18"/>
      <c r="LES142" s="18"/>
      <c r="LET142" s="18"/>
      <c r="LEU142" s="18"/>
      <c r="LEV142" s="18"/>
      <c r="LEW142" s="18"/>
      <c r="LEX142" s="18"/>
      <c r="LEY142" s="18"/>
      <c r="LEZ142" s="18"/>
      <c r="LFA142" s="18"/>
      <c r="LFB142" s="18"/>
      <c r="LFC142" s="18"/>
      <c r="LFD142" s="18"/>
      <c r="LFE142" s="18"/>
      <c r="LFF142" s="18"/>
      <c r="LFG142" s="18"/>
      <c r="LFH142" s="18"/>
      <c r="LFI142" s="18"/>
      <c r="LFJ142" s="18"/>
      <c r="LFK142" s="18"/>
      <c r="LFL142" s="18"/>
      <c r="LFM142" s="18"/>
      <c r="LFN142" s="18"/>
      <c r="LFO142" s="18"/>
      <c r="LFP142" s="18"/>
      <c r="LFQ142" s="18"/>
      <c r="LFR142" s="18"/>
      <c r="LFS142" s="18"/>
      <c r="LFT142" s="18"/>
      <c r="LFU142" s="18"/>
      <c r="LFV142" s="18"/>
      <c r="LFW142" s="18"/>
      <c r="LFX142" s="18"/>
      <c r="LFY142" s="18"/>
      <c r="LFZ142" s="18"/>
      <c r="LGA142" s="18"/>
      <c r="LGB142" s="18"/>
      <c r="LGC142" s="18"/>
      <c r="LGD142" s="18"/>
      <c r="LGE142" s="18"/>
      <c r="LGF142" s="18"/>
      <c r="LGG142" s="18"/>
      <c r="LGH142" s="18"/>
      <c r="LGI142" s="18"/>
      <c r="LGJ142" s="18"/>
      <c r="LGK142" s="18"/>
      <c r="LGL142" s="18"/>
      <c r="LGM142" s="18"/>
      <c r="LGN142" s="18"/>
      <c r="LGO142" s="18"/>
      <c r="LGP142" s="18"/>
      <c r="LGQ142" s="18"/>
      <c r="LGR142" s="18"/>
      <c r="LGS142" s="18"/>
      <c r="LGT142" s="18"/>
      <c r="LGU142" s="18"/>
      <c r="LGV142" s="18"/>
      <c r="LGW142" s="18"/>
      <c r="LGX142" s="18"/>
      <c r="LGY142" s="18"/>
      <c r="LGZ142" s="18"/>
      <c r="LHA142" s="18"/>
      <c r="LHB142" s="18"/>
      <c r="LHC142" s="18"/>
      <c r="LHD142" s="18"/>
      <c r="LHE142" s="18"/>
      <c r="LHF142" s="18"/>
      <c r="LHG142" s="18"/>
      <c r="LHH142" s="18"/>
      <c r="LHI142" s="18"/>
      <c r="LHJ142" s="18"/>
      <c r="LHK142" s="18"/>
      <c r="LHL142" s="18"/>
      <c r="LHM142" s="18"/>
      <c r="LHN142" s="18"/>
      <c r="LHO142" s="18"/>
      <c r="LHP142" s="18"/>
      <c r="LHQ142" s="18"/>
      <c r="LHR142" s="18"/>
      <c r="LHS142" s="18"/>
      <c r="LHT142" s="18"/>
      <c r="LHU142" s="18"/>
      <c r="LHV142" s="18"/>
      <c r="LHW142" s="18"/>
      <c r="LHX142" s="18"/>
      <c r="LHY142" s="18"/>
      <c r="LHZ142" s="18"/>
      <c r="LIA142" s="18"/>
      <c r="LIB142" s="18"/>
      <c r="LIC142" s="18"/>
      <c r="LID142" s="18"/>
      <c r="LIE142" s="18"/>
      <c r="LIF142" s="18"/>
      <c r="LIG142" s="18"/>
      <c r="LIH142" s="18"/>
      <c r="LII142" s="18"/>
      <c r="LIJ142" s="18"/>
      <c r="LIK142" s="18"/>
      <c r="LIL142" s="18"/>
      <c r="LIM142" s="18"/>
      <c r="LIN142" s="18"/>
      <c r="LIO142" s="18"/>
      <c r="LIP142" s="18"/>
      <c r="LIQ142" s="18"/>
      <c r="LIR142" s="18"/>
      <c r="LIS142" s="18"/>
      <c r="LIT142" s="18"/>
      <c r="LIU142" s="18"/>
      <c r="LIV142" s="18"/>
      <c r="LIW142" s="18"/>
      <c r="LIX142" s="18"/>
      <c r="LIY142" s="18"/>
      <c r="LIZ142" s="18"/>
      <c r="LJA142" s="18"/>
      <c r="LJB142" s="18"/>
      <c r="LJC142" s="18"/>
      <c r="LJD142" s="18"/>
      <c r="LJE142" s="18"/>
      <c r="LJF142" s="18"/>
      <c r="LJG142" s="18"/>
      <c r="LJH142" s="18"/>
      <c r="LJI142" s="18"/>
      <c r="LJJ142" s="18"/>
      <c r="LJK142" s="18"/>
      <c r="LJL142" s="18"/>
      <c r="LJM142" s="18"/>
      <c r="LJN142" s="18"/>
      <c r="LJO142" s="18"/>
      <c r="LJP142" s="18"/>
      <c r="LJQ142" s="18"/>
      <c r="LJR142" s="18"/>
      <c r="LJS142" s="18"/>
      <c r="LJT142" s="18"/>
      <c r="LJU142" s="18"/>
      <c r="LJV142" s="18"/>
      <c r="LJW142" s="18"/>
      <c r="LJX142" s="18"/>
      <c r="LJY142" s="18"/>
      <c r="LJZ142" s="18"/>
      <c r="LKA142" s="18"/>
      <c r="LKB142" s="18"/>
      <c r="LKC142" s="18"/>
      <c r="LKD142" s="18"/>
      <c r="LKE142" s="18"/>
      <c r="LKF142" s="18"/>
      <c r="LKG142" s="18"/>
      <c r="LKH142" s="18"/>
      <c r="LKI142" s="18"/>
      <c r="LKJ142" s="18"/>
      <c r="LKK142" s="18"/>
      <c r="LKL142" s="18"/>
      <c r="LKM142" s="18"/>
      <c r="LKN142" s="18"/>
      <c r="LKO142" s="18"/>
      <c r="LKP142" s="18"/>
      <c r="LKQ142" s="18"/>
      <c r="LKR142" s="18"/>
      <c r="LKS142" s="18"/>
      <c r="LKT142" s="18"/>
      <c r="LKU142" s="18"/>
      <c r="LKV142" s="18"/>
      <c r="LKW142" s="18"/>
      <c r="LKX142" s="18"/>
      <c r="LKY142" s="18"/>
      <c r="LKZ142" s="18"/>
      <c r="LLA142" s="18"/>
      <c r="LLB142" s="18"/>
      <c r="LLC142" s="18"/>
      <c r="LLD142" s="18"/>
      <c r="LLE142" s="18"/>
      <c r="LLF142" s="18"/>
      <c r="LLG142" s="18"/>
      <c r="LLH142" s="18"/>
      <c r="LLI142" s="18"/>
      <c r="LLJ142" s="18"/>
      <c r="LLK142" s="18"/>
      <c r="LLL142" s="18"/>
      <c r="LLM142" s="18"/>
      <c r="LLN142" s="18"/>
      <c r="LLO142" s="18"/>
      <c r="LLP142" s="18"/>
      <c r="LLQ142" s="18"/>
      <c r="LLR142" s="18"/>
      <c r="LLS142" s="18"/>
      <c r="LLT142" s="18"/>
      <c r="LLU142" s="18"/>
      <c r="LLV142" s="18"/>
      <c r="LLW142" s="18"/>
      <c r="LLX142" s="18"/>
      <c r="LLY142" s="18"/>
      <c r="LLZ142" s="18"/>
      <c r="LMA142" s="18"/>
      <c r="LMB142" s="18"/>
      <c r="LMC142" s="18"/>
      <c r="LMD142" s="18"/>
      <c r="LME142" s="18"/>
      <c r="LMF142" s="18"/>
      <c r="LMG142" s="18"/>
      <c r="LMH142" s="18"/>
      <c r="LMI142" s="18"/>
      <c r="LMJ142" s="18"/>
      <c r="LMK142" s="18"/>
      <c r="LML142" s="18"/>
      <c r="LMM142" s="18"/>
      <c r="LMN142" s="18"/>
      <c r="LMO142" s="18"/>
      <c r="LMP142" s="18"/>
      <c r="LMQ142" s="18"/>
      <c r="LMR142" s="18"/>
      <c r="LMS142" s="18"/>
      <c r="LMT142" s="18"/>
      <c r="LMU142" s="18"/>
      <c r="LMV142" s="18"/>
      <c r="LMW142" s="18"/>
      <c r="LMX142" s="18"/>
      <c r="LMY142" s="18"/>
      <c r="LMZ142" s="18"/>
      <c r="LNA142" s="18"/>
      <c r="LNB142" s="18"/>
      <c r="LNC142" s="18"/>
      <c r="LND142" s="18"/>
      <c r="LNE142" s="18"/>
      <c r="LNF142" s="18"/>
      <c r="LNG142" s="18"/>
      <c r="LNH142" s="18"/>
      <c r="LNI142" s="18"/>
      <c r="LNJ142" s="18"/>
      <c r="LNK142" s="18"/>
      <c r="LNL142" s="18"/>
      <c r="LNM142" s="18"/>
      <c r="LNN142" s="18"/>
      <c r="LNO142" s="18"/>
      <c r="LNP142" s="18"/>
      <c r="LNQ142" s="18"/>
      <c r="LNR142" s="18"/>
      <c r="LNS142" s="18"/>
      <c r="LNT142" s="18"/>
      <c r="LNU142" s="18"/>
      <c r="LNV142" s="18"/>
      <c r="LNW142" s="18"/>
      <c r="LNX142" s="18"/>
      <c r="LNY142" s="18"/>
      <c r="LNZ142" s="18"/>
      <c r="LOA142" s="18"/>
      <c r="LOB142" s="18"/>
      <c r="LOC142" s="18"/>
      <c r="LOD142" s="18"/>
      <c r="LOE142" s="18"/>
      <c r="LOF142" s="18"/>
      <c r="LOG142" s="18"/>
      <c r="LOH142" s="18"/>
      <c r="LOI142" s="18"/>
      <c r="LOJ142" s="18"/>
      <c r="LOK142" s="18"/>
      <c r="LOL142" s="18"/>
      <c r="LOM142" s="18"/>
      <c r="LON142" s="18"/>
      <c r="LOO142" s="18"/>
      <c r="LOP142" s="18"/>
      <c r="LOQ142" s="18"/>
      <c r="LOR142" s="18"/>
      <c r="LOS142" s="18"/>
      <c r="LOT142" s="18"/>
      <c r="LOU142" s="18"/>
      <c r="LOV142" s="18"/>
      <c r="LOW142" s="18"/>
      <c r="LOX142" s="18"/>
      <c r="LOY142" s="18"/>
      <c r="LOZ142" s="18"/>
      <c r="LPA142" s="18"/>
      <c r="LPB142" s="18"/>
      <c r="LPC142" s="18"/>
      <c r="LPD142" s="18"/>
      <c r="LPE142" s="18"/>
      <c r="LPF142" s="18"/>
      <c r="LPG142" s="18"/>
      <c r="LPH142" s="18"/>
      <c r="LPI142" s="18"/>
      <c r="LPJ142" s="18"/>
      <c r="LPK142" s="18"/>
      <c r="LPL142" s="18"/>
      <c r="LPM142" s="18"/>
      <c r="LPN142" s="18"/>
      <c r="LPO142" s="18"/>
      <c r="LPP142" s="18"/>
      <c r="LPQ142" s="18"/>
      <c r="LPR142" s="18"/>
      <c r="LPS142" s="18"/>
      <c r="LPT142" s="18"/>
      <c r="LPU142" s="18"/>
      <c r="LPV142" s="18"/>
      <c r="LPW142" s="18"/>
      <c r="LPX142" s="18"/>
      <c r="LPY142" s="18"/>
      <c r="LPZ142" s="18"/>
      <c r="LQA142" s="18"/>
      <c r="LQB142" s="18"/>
      <c r="LQC142" s="18"/>
      <c r="LQD142" s="18"/>
      <c r="LQE142" s="18"/>
      <c r="LQF142" s="18"/>
      <c r="LQG142" s="18"/>
      <c r="LQH142" s="18"/>
      <c r="LQI142" s="18"/>
      <c r="LQJ142" s="18"/>
      <c r="LQK142" s="18"/>
      <c r="LQL142" s="18"/>
      <c r="LQM142" s="18"/>
      <c r="LQN142" s="18"/>
      <c r="LQO142" s="18"/>
      <c r="LQP142" s="18"/>
      <c r="LQQ142" s="18"/>
      <c r="LQR142" s="18"/>
      <c r="LQS142" s="18"/>
      <c r="LQT142" s="18"/>
      <c r="LQU142" s="18"/>
      <c r="LQV142" s="18"/>
      <c r="LQW142" s="18"/>
      <c r="LQX142" s="18"/>
      <c r="LQY142" s="18"/>
      <c r="LQZ142" s="18"/>
      <c r="LRA142" s="18"/>
      <c r="LRB142" s="18"/>
      <c r="LRC142" s="18"/>
      <c r="LRD142" s="18"/>
      <c r="LRE142" s="18"/>
      <c r="LRF142" s="18"/>
      <c r="LRG142" s="18"/>
      <c r="LRH142" s="18"/>
      <c r="LRI142" s="18"/>
      <c r="LRJ142" s="18"/>
      <c r="LRK142" s="18"/>
      <c r="LRL142" s="18"/>
      <c r="LRM142" s="18"/>
      <c r="LRN142" s="18"/>
      <c r="LRO142" s="18"/>
      <c r="LRP142" s="18"/>
      <c r="LRQ142" s="18"/>
      <c r="LRR142" s="18"/>
      <c r="LRS142" s="18"/>
      <c r="LRT142" s="18"/>
      <c r="LRU142" s="18"/>
      <c r="LRV142" s="18"/>
      <c r="LRW142" s="18"/>
      <c r="LRX142" s="18"/>
      <c r="LRY142" s="18"/>
      <c r="LRZ142" s="18"/>
      <c r="LSA142" s="18"/>
      <c r="LSB142" s="18"/>
      <c r="LSC142" s="18"/>
      <c r="LSD142" s="18"/>
      <c r="LSE142" s="18"/>
      <c r="LSF142" s="18"/>
      <c r="LSG142" s="18"/>
      <c r="LSH142" s="18"/>
      <c r="LSI142" s="18"/>
      <c r="LSJ142" s="18"/>
      <c r="LSK142" s="18"/>
      <c r="LSL142" s="18"/>
      <c r="LSM142" s="18"/>
      <c r="LSN142" s="18"/>
      <c r="LSO142" s="18"/>
      <c r="LSP142" s="18"/>
      <c r="LSQ142" s="18"/>
      <c r="LSR142" s="18"/>
      <c r="LSS142" s="18"/>
      <c r="LST142" s="18"/>
      <c r="LSU142" s="18"/>
      <c r="LSV142" s="18"/>
      <c r="LSW142" s="18"/>
      <c r="LSX142" s="18"/>
      <c r="LSY142" s="18"/>
      <c r="LSZ142" s="18"/>
      <c r="LTA142" s="18"/>
      <c r="LTB142" s="18"/>
      <c r="LTC142" s="18"/>
      <c r="LTD142" s="18"/>
      <c r="LTE142" s="18"/>
      <c r="LTF142" s="18"/>
      <c r="LTG142" s="18"/>
      <c r="LTH142" s="18"/>
      <c r="LTI142" s="18"/>
      <c r="LTJ142" s="18"/>
      <c r="LTK142" s="18"/>
      <c r="LTL142" s="18"/>
      <c r="LTM142" s="18"/>
      <c r="LTN142" s="18"/>
      <c r="LTO142" s="18"/>
      <c r="LTP142" s="18"/>
      <c r="LTQ142" s="18"/>
      <c r="LTR142" s="18"/>
      <c r="LTS142" s="18"/>
      <c r="LTT142" s="18"/>
      <c r="LTU142" s="18"/>
      <c r="LTV142" s="18"/>
      <c r="LTW142" s="18"/>
      <c r="LTX142" s="18"/>
      <c r="LTY142" s="18"/>
      <c r="LTZ142" s="18"/>
      <c r="LUA142" s="18"/>
      <c r="LUB142" s="18"/>
      <c r="LUC142" s="18"/>
      <c r="LUD142" s="18"/>
      <c r="LUE142" s="18"/>
      <c r="LUF142" s="18"/>
      <c r="LUG142" s="18"/>
      <c r="LUH142" s="18"/>
      <c r="LUI142" s="18"/>
      <c r="LUJ142" s="18"/>
      <c r="LUK142" s="18"/>
      <c r="LUL142" s="18"/>
      <c r="LUM142" s="18"/>
      <c r="LUN142" s="18"/>
      <c r="LUO142" s="18"/>
      <c r="LUP142" s="18"/>
      <c r="LUQ142" s="18"/>
      <c r="LUR142" s="18"/>
      <c r="LUS142" s="18"/>
      <c r="LUT142" s="18"/>
      <c r="LUU142" s="18"/>
      <c r="LUV142" s="18"/>
      <c r="LUW142" s="18"/>
      <c r="LUX142" s="18"/>
      <c r="LUY142" s="18"/>
      <c r="LUZ142" s="18"/>
      <c r="LVA142" s="18"/>
      <c r="LVB142" s="18"/>
      <c r="LVC142" s="18"/>
      <c r="LVD142" s="18"/>
      <c r="LVE142" s="18"/>
      <c r="LVF142" s="18"/>
      <c r="LVG142" s="18"/>
      <c r="LVH142" s="18"/>
      <c r="LVI142" s="18"/>
      <c r="LVJ142" s="18"/>
      <c r="LVK142" s="18"/>
      <c r="LVL142" s="18"/>
      <c r="LVM142" s="18"/>
      <c r="LVN142" s="18"/>
      <c r="LVO142" s="18"/>
      <c r="LVP142" s="18"/>
      <c r="LVQ142" s="18"/>
      <c r="LVR142" s="18"/>
      <c r="LVS142" s="18"/>
      <c r="LVT142" s="18"/>
      <c r="LVU142" s="18"/>
      <c r="LVV142" s="18"/>
      <c r="LVW142" s="18"/>
      <c r="LVX142" s="18"/>
      <c r="LVY142" s="18"/>
      <c r="LVZ142" s="18"/>
      <c r="LWA142" s="18"/>
      <c r="LWB142" s="18"/>
      <c r="LWC142" s="18"/>
      <c r="LWD142" s="18"/>
      <c r="LWE142" s="18"/>
      <c r="LWF142" s="18"/>
      <c r="LWG142" s="18"/>
      <c r="LWH142" s="18"/>
      <c r="LWI142" s="18"/>
      <c r="LWJ142" s="18"/>
      <c r="LWK142" s="18"/>
      <c r="LWL142" s="18"/>
      <c r="LWM142" s="18"/>
      <c r="LWN142" s="18"/>
      <c r="LWO142" s="18"/>
      <c r="LWP142" s="18"/>
      <c r="LWQ142" s="18"/>
      <c r="LWR142" s="18"/>
      <c r="LWS142" s="18"/>
      <c r="LWT142" s="18"/>
      <c r="LWU142" s="18"/>
      <c r="LWV142" s="18"/>
      <c r="LWW142" s="18"/>
      <c r="LWX142" s="18"/>
      <c r="LWY142" s="18"/>
      <c r="LWZ142" s="18"/>
      <c r="LXA142" s="18"/>
      <c r="LXB142" s="18"/>
      <c r="LXC142" s="18"/>
      <c r="LXD142" s="18"/>
      <c r="LXE142" s="18"/>
      <c r="LXF142" s="18"/>
      <c r="LXG142" s="18"/>
      <c r="LXH142" s="18"/>
      <c r="LXI142" s="18"/>
      <c r="LXJ142" s="18"/>
      <c r="LXK142" s="18"/>
      <c r="LXL142" s="18"/>
      <c r="LXM142" s="18"/>
      <c r="LXN142" s="18"/>
      <c r="LXO142" s="18"/>
      <c r="LXP142" s="18"/>
      <c r="LXQ142" s="18"/>
      <c r="LXR142" s="18"/>
      <c r="LXS142" s="18"/>
      <c r="LXT142" s="18"/>
      <c r="LXU142" s="18"/>
      <c r="LXV142" s="18"/>
      <c r="LXW142" s="18"/>
      <c r="LXX142" s="18"/>
      <c r="LXY142" s="18"/>
      <c r="LXZ142" s="18"/>
      <c r="LYA142" s="18"/>
      <c r="LYB142" s="18"/>
      <c r="LYC142" s="18"/>
      <c r="LYD142" s="18"/>
      <c r="LYE142" s="18"/>
      <c r="LYF142" s="18"/>
      <c r="LYG142" s="18"/>
      <c r="LYH142" s="18"/>
      <c r="LYI142" s="18"/>
      <c r="LYJ142" s="18"/>
      <c r="LYK142" s="18"/>
      <c r="LYL142" s="18"/>
      <c r="LYM142" s="18"/>
      <c r="LYN142" s="18"/>
      <c r="LYO142" s="18"/>
      <c r="LYP142" s="18"/>
      <c r="LYQ142" s="18"/>
      <c r="LYR142" s="18"/>
      <c r="LYS142" s="18"/>
      <c r="LYT142" s="18"/>
      <c r="LYU142" s="18"/>
      <c r="LYV142" s="18"/>
      <c r="LYW142" s="18"/>
      <c r="LYX142" s="18"/>
      <c r="LYY142" s="18"/>
      <c r="LYZ142" s="18"/>
      <c r="LZA142" s="18"/>
      <c r="LZB142" s="18"/>
      <c r="LZC142" s="18"/>
      <c r="LZD142" s="18"/>
      <c r="LZE142" s="18"/>
      <c r="LZF142" s="18"/>
      <c r="LZG142" s="18"/>
      <c r="LZH142" s="18"/>
      <c r="LZI142" s="18"/>
      <c r="LZJ142" s="18"/>
      <c r="LZK142" s="18"/>
      <c r="LZL142" s="18"/>
      <c r="LZM142" s="18"/>
      <c r="LZN142" s="18"/>
      <c r="LZO142" s="18"/>
      <c r="LZP142" s="18"/>
      <c r="LZQ142" s="18"/>
      <c r="LZR142" s="18"/>
      <c r="LZS142" s="18"/>
      <c r="LZT142" s="18"/>
      <c r="LZU142" s="18"/>
      <c r="LZV142" s="18"/>
      <c r="LZW142" s="18"/>
      <c r="LZX142" s="18"/>
      <c r="LZY142" s="18"/>
      <c r="LZZ142" s="18"/>
      <c r="MAA142" s="18"/>
      <c r="MAB142" s="18"/>
      <c r="MAC142" s="18"/>
      <c r="MAD142" s="18"/>
      <c r="MAE142" s="18"/>
      <c r="MAF142" s="18"/>
      <c r="MAG142" s="18"/>
      <c r="MAH142" s="18"/>
      <c r="MAI142" s="18"/>
      <c r="MAJ142" s="18"/>
      <c r="MAK142" s="18"/>
      <c r="MAL142" s="18"/>
      <c r="MAM142" s="18"/>
      <c r="MAN142" s="18"/>
      <c r="MAO142" s="18"/>
      <c r="MAP142" s="18"/>
      <c r="MAQ142" s="18"/>
      <c r="MAR142" s="18"/>
      <c r="MAS142" s="18"/>
      <c r="MAT142" s="18"/>
      <c r="MAU142" s="18"/>
      <c r="MAV142" s="18"/>
      <c r="MAW142" s="18"/>
      <c r="MAX142" s="18"/>
      <c r="MAY142" s="18"/>
      <c r="MAZ142" s="18"/>
      <c r="MBA142" s="18"/>
      <c r="MBB142" s="18"/>
      <c r="MBC142" s="18"/>
      <c r="MBD142" s="18"/>
      <c r="MBE142" s="18"/>
      <c r="MBF142" s="18"/>
      <c r="MBG142" s="18"/>
      <c r="MBH142" s="18"/>
      <c r="MBI142" s="18"/>
      <c r="MBJ142" s="18"/>
      <c r="MBK142" s="18"/>
      <c r="MBL142" s="18"/>
      <c r="MBM142" s="18"/>
      <c r="MBN142" s="18"/>
      <c r="MBO142" s="18"/>
      <c r="MBP142" s="18"/>
      <c r="MBQ142" s="18"/>
      <c r="MBR142" s="18"/>
      <c r="MBS142" s="18"/>
      <c r="MBT142" s="18"/>
      <c r="MBU142" s="18"/>
      <c r="MBV142" s="18"/>
      <c r="MBW142" s="18"/>
      <c r="MBX142" s="18"/>
      <c r="MBY142" s="18"/>
      <c r="MBZ142" s="18"/>
      <c r="MCA142" s="18"/>
      <c r="MCB142" s="18"/>
      <c r="MCC142" s="18"/>
      <c r="MCD142" s="18"/>
      <c r="MCE142" s="18"/>
      <c r="MCF142" s="18"/>
      <c r="MCG142" s="18"/>
      <c r="MCH142" s="18"/>
      <c r="MCI142" s="18"/>
      <c r="MCJ142" s="18"/>
      <c r="MCK142" s="18"/>
      <c r="MCL142" s="18"/>
      <c r="MCM142" s="18"/>
      <c r="MCN142" s="18"/>
      <c r="MCO142" s="18"/>
      <c r="MCP142" s="18"/>
      <c r="MCQ142" s="18"/>
      <c r="MCR142" s="18"/>
      <c r="MCS142" s="18"/>
      <c r="MCT142" s="18"/>
      <c r="MCU142" s="18"/>
      <c r="MCV142" s="18"/>
      <c r="MCW142" s="18"/>
      <c r="MCX142" s="18"/>
      <c r="MCY142" s="18"/>
      <c r="MCZ142" s="18"/>
      <c r="MDA142" s="18"/>
      <c r="MDB142" s="18"/>
      <c r="MDC142" s="18"/>
      <c r="MDD142" s="18"/>
      <c r="MDE142" s="18"/>
      <c r="MDF142" s="18"/>
      <c r="MDG142" s="18"/>
      <c r="MDH142" s="18"/>
      <c r="MDI142" s="18"/>
      <c r="MDJ142" s="18"/>
      <c r="MDK142" s="18"/>
      <c r="MDL142" s="18"/>
      <c r="MDM142" s="18"/>
      <c r="MDN142" s="18"/>
      <c r="MDO142" s="18"/>
      <c r="MDP142" s="18"/>
      <c r="MDQ142" s="18"/>
      <c r="MDR142" s="18"/>
      <c r="MDS142" s="18"/>
      <c r="MDT142" s="18"/>
      <c r="MDU142" s="18"/>
      <c r="MDV142" s="18"/>
      <c r="MDW142" s="18"/>
      <c r="MDX142" s="18"/>
      <c r="MDY142" s="18"/>
      <c r="MDZ142" s="18"/>
      <c r="MEA142" s="18"/>
      <c r="MEB142" s="18"/>
      <c r="MEC142" s="18"/>
      <c r="MED142" s="18"/>
      <c r="MEE142" s="18"/>
      <c r="MEF142" s="18"/>
      <c r="MEG142" s="18"/>
      <c r="MEH142" s="18"/>
      <c r="MEI142" s="18"/>
      <c r="MEJ142" s="18"/>
      <c r="MEK142" s="18"/>
      <c r="MEL142" s="18"/>
      <c r="MEM142" s="18"/>
      <c r="MEN142" s="18"/>
      <c r="MEO142" s="18"/>
      <c r="MEP142" s="18"/>
      <c r="MEQ142" s="18"/>
      <c r="MER142" s="18"/>
      <c r="MES142" s="18"/>
      <c r="MET142" s="18"/>
      <c r="MEU142" s="18"/>
      <c r="MEV142" s="18"/>
      <c r="MEW142" s="18"/>
      <c r="MEX142" s="18"/>
      <c r="MEY142" s="18"/>
      <c r="MEZ142" s="18"/>
      <c r="MFA142" s="18"/>
      <c r="MFB142" s="18"/>
      <c r="MFC142" s="18"/>
      <c r="MFD142" s="18"/>
      <c r="MFE142" s="18"/>
      <c r="MFF142" s="18"/>
      <c r="MFG142" s="18"/>
      <c r="MFH142" s="18"/>
      <c r="MFI142" s="18"/>
      <c r="MFJ142" s="18"/>
      <c r="MFK142" s="18"/>
      <c r="MFL142" s="18"/>
      <c r="MFM142" s="18"/>
      <c r="MFN142" s="18"/>
      <c r="MFO142" s="18"/>
      <c r="MFP142" s="18"/>
      <c r="MFQ142" s="18"/>
      <c r="MFR142" s="18"/>
      <c r="MFS142" s="18"/>
      <c r="MFT142" s="18"/>
      <c r="MFU142" s="18"/>
      <c r="MFV142" s="18"/>
      <c r="MFW142" s="18"/>
      <c r="MFX142" s="18"/>
      <c r="MFY142" s="18"/>
      <c r="MFZ142" s="18"/>
      <c r="MGA142" s="18"/>
      <c r="MGB142" s="18"/>
      <c r="MGC142" s="18"/>
      <c r="MGD142" s="18"/>
      <c r="MGE142" s="18"/>
      <c r="MGF142" s="18"/>
      <c r="MGG142" s="18"/>
      <c r="MGH142" s="18"/>
      <c r="MGI142" s="18"/>
      <c r="MGJ142" s="18"/>
      <c r="MGK142" s="18"/>
      <c r="MGL142" s="18"/>
      <c r="MGM142" s="18"/>
      <c r="MGN142" s="18"/>
      <c r="MGO142" s="18"/>
      <c r="MGP142" s="18"/>
      <c r="MGQ142" s="18"/>
      <c r="MGR142" s="18"/>
      <c r="MGS142" s="18"/>
      <c r="MGT142" s="18"/>
      <c r="MGU142" s="18"/>
      <c r="MGV142" s="18"/>
      <c r="MGW142" s="18"/>
      <c r="MGX142" s="18"/>
      <c r="MGY142" s="18"/>
      <c r="MGZ142" s="18"/>
      <c r="MHA142" s="18"/>
      <c r="MHB142" s="18"/>
      <c r="MHC142" s="18"/>
      <c r="MHD142" s="18"/>
      <c r="MHE142" s="18"/>
      <c r="MHF142" s="18"/>
      <c r="MHG142" s="18"/>
      <c r="MHH142" s="18"/>
      <c r="MHI142" s="18"/>
      <c r="MHJ142" s="18"/>
      <c r="MHK142" s="18"/>
      <c r="MHL142" s="18"/>
      <c r="MHM142" s="18"/>
      <c r="MHN142" s="18"/>
      <c r="MHO142" s="18"/>
      <c r="MHP142" s="18"/>
      <c r="MHQ142" s="18"/>
      <c r="MHR142" s="18"/>
      <c r="MHS142" s="18"/>
      <c r="MHT142" s="18"/>
      <c r="MHU142" s="18"/>
      <c r="MHV142" s="18"/>
      <c r="MHW142" s="18"/>
      <c r="MHX142" s="18"/>
      <c r="MHY142" s="18"/>
      <c r="MHZ142" s="18"/>
      <c r="MIA142" s="18"/>
      <c r="MIB142" s="18"/>
      <c r="MIC142" s="18"/>
      <c r="MID142" s="18"/>
      <c r="MIE142" s="18"/>
      <c r="MIF142" s="18"/>
      <c r="MIG142" s="18"/>
      <c r="MIH142" s="18"/>
      <c r="MII142" s="18"/>
      <c r="MIJ142" s="18"/>
      <c r="MIK142" s="18"/>
      <c r="MIL142" s="18"/>
      <c r="MIM142" s="18"/>
      <c r="MIN142" s="18"/>
      <c r="MIO142" s="18"/>
      <c r="MIP142" s="18"/>
      <c r="MIQ142" s="18"/>
      <c r="MIR142" s="18"/>
      <c r="MIS142" s="18"/>
      <c r="MIT142" s="18"/>
      <c r="MIU142" s="18"/>
      <c r="MIV142" s="18"/>
      <c r="MIW142" s="18"/>
      <c r="MIX142" s="18"/>
      <c r="MIY142" s="18"/>
      <c r="MIZ142" s="18"/>
      <c r="MJA142" s="18"/>
      <c r="MJB142" s="18"/>
      <c r="MJC142" s="18"/>
      <c r="MJD142" s="18"/>
      <c r="MJE142" s="18"/>
      <c r="MJF142" s="18"/>
      <c r="MJG142" s="18"/>
      <c r="MJH142" s="18"/>
      <c r="MJI142" s="18"/>
      <c r="MJJ142" s="18"/>
      <c r="MJK142" s="18"/>
      <c r="MJL142" s="18"/>
      <c r="MJM142" s="18"/>
      <c r="MJN142" s="18"/>
      <c r="MJO142" s="18"/>
      <c r="MJP142" s="18"/>
      <c r="MJQ142" s="18"/>
      <c r="MJR142" s="18"/>
      <c r="MJS142" s="18"/>
      <c r="MJT142" s="18"/>
      <c r="MJU142" s="18"/>
      <c r="MJV142" s="18"/>
      <c r="MJW142" s="18"/>
      <c r="MJX142" s="18"/>
      <c r="MJY142" s="18"/>
      <c r="MJZ142" s="18"/>
      <c r="MKA142" s="18"/>
      <c r="MKB142" s="18"/>
      <c r="MKC142" s="18"/>
      <c r="MKD142" s="18"/>
      <c r="MKE142" s="18"/>
      <c r="MKF142" s="18"/>
      <c r="MKG142" s="18"/>
      <c r="MKH142" s="18"/>
      <c r="MKI142" s="18"/>
      <c r="MKJ142" s="18"/>
      <c r="MKK142" s="18"/>
      <c r="MKL142" s="18"/>
      <c r="MKM142" s="18"/>
      <c r="MKN142" s="18"/>
      <c r="MKO142" s="18"/>
      <c r="MKP142" s="18"/>
      <c r="MKQ142" s="18"/>
      <c r="MKR142" s="18"/>
      <c r="MKS142" s="18"/>
      <c r="MKT142" s="18"/>
      <c r="MKU142" s="18"/>
      <c r="MKV142" s="18"/>
      <c r="MKW142" s="18"/>
      <c r="MKX142" s="18"/>
      <c r="MKY142" s="18"/>
      <c r="MKZ142" s="18"/>
      <c r="MLA142" s="18"/>
      <c r="MLB142" s="18"/>
      <c r="MLC142" s="18"/>
      <c r="MLD142" s="18"/>
      <c r="MLE142" s="18"/>
      <c r="MLF142" s="18"/>
      <c r="MLG142" s="18"/>
      <c r="MLH142" s="18"/>
      <c r="MLI142" s="18"/>
      <c r="MLJ142" s="18"/>
      <c r="MLK142" s="18"/>
      <c r="MLL142" s="18"/>
      <c r="MLM142" s="18"/>
      <c r="MLN142" s="18"/>
      <c r="MLO142" s="18"/>
      <c r="MLP142" s="18"/>
      <c r="MLQ142" s="18"/>
      <c r="MLR142" s="18"/>
      <c r="MLS142" s="18"/>
      <c r="MLT142" s="18"/>
      <c r="MLU142" s="18"/>
      <c r="MLV142" s="18"/>
      <c r="MLW142" s="18"/>
      <c r="MLX142" s="18"/>
      <c r="MLY142" s="18"/>
      <c r="MLZ142" s="18"/>
      <c r="MMA142" s="18"/>
      <c r="MMB142" s="18"/>
      <c r="MMC142" s="18"/>
      <c r="MMD142" s="18"/>
      <c r="MME142" s="18"/>
      <c r="MMF142" s="18"/>
      <c r="MMG142" s="18"/>
      <c r="MMH142" s="18"/>
      <c r="MMI142" s="18"/>
      <c r="MMJ142" s="18"/>
      <c r="MMK142" s="18"/>
      <c r="MML142" s="18"/>
      <c r="MMM142" s="18"/>
      <c r="MMN142" s="18"/>
      <c r="MMO142" s="18"/>
      <c r="MMP142" s="18"/>
      <c r="MMQ142" s="18"/>
      <c r="MMR142" s="18"/>
      <c r="MMS142" s="18"/>
      <c r="MMT142" s="18"/>
      <c r="MMU142" s="18"/>
      <c r="MMV142" s="18"/>
      <c r="MMW142" s="18"/>
      <c r="MMX142" s="18"/>
      <c r="MMY142" s="18"/>
      <c r="MMZ142" s="18"/>
      <c r="MNA142" s="18"/>
      <c r="MNB142" s="18"/>
      <c r="MNC142" s="18"/>
      <c r="MND142" s="18"/>
      <c r="MNE142" s="18"/>
      <c r="MNF142" s="18"/>
      <c r="MNG142" s="18"/>
      <c r="MNH142" s="18"/>
      <c r="MNI142" s="18"/>
      <c r="MNJ142" s="18"/>
      <c r="MNK142" s="18"/>
      <c r="MNL142" s="18"/>
      <c r="MNM142" s="18"/>
      <c r="MNN142" s="18"/>
      <c r="MNO142" s="18"/>
      <c r="MNP142" s="18"/>
      <c r="MNQ142" s="18"/>
      <c r="MNR142" s="18"/>
      <c r="MNS142" s="18"/>
      <c r="MNT142" s="18"/>
      <c r="MNU142" s="18"/>
      <c r="MNV142" s="18"/>
      <c r="MNW142" s="18"/>
      <c r="MNX142" s="18"/>
      <c r="MNY142" s="18"/>
      <c r="MNZ142" s="18"/>
      <c r="MOA142" s="18"/>
      <c r="MOB142" s="18"/>
      <c r="MOC142" s="18"/>
      <c r="MOD142" s="18"/>
      <c r="MOE142" s="18"/>
      <c r="MOF142" s="18"/>
      <c r="MOG142" s="18"/>
      <c r="MOH142" s="18"/>
      <c r="MOI142" s="18"/>
      <c r="MOJ142" s="18"/>
      <c r="MOK142" s="18"/>
      <c r="MOL142" s="18"/>
      <c r="MOM142" s="18"/>
      <c r="MON142" s="18"/>
      <c r="MOO142" s="18"/>
      <c r="MOP142" s="18"/>
      <c r="MOQ142" s="18"/>
      <c r="MOR142" s="18"/>
      <c r="MOS142" s="18"/>
      <c r="MOT142" s="18"/>
      <c r="MOU142" s="18"/>
      <c r="MOV142" s="18"/>
      <c r="MOW142" s="18"/>
      <c r="MOX142" s="18"/>
      <c r="MOY142" s="18"/>
      <c r="MOZ142" s="18"/>
      <c r="MPA142" s="18"/>
      <c r="MPB142" s="18"/>
      <c r="MPC142" s="18"/>
      <c r="MPD142" s="18"/>
      <c r="MPE142" s="18"/>
      <c r="MPF142" s="18"/>
      <c r="MPG142" s="18"/>
      <c r="MPH142" s="18"/>
      <c r="MPI142" s="18"/>
      <c r="MPJ142" s="18"/>
      <c r="MPK142" s="18"/>
      <c r="MPL142" s="18"/>
      <c r="MPM142" s="18"/>
      <c r="MPN142" s="18"/>
      <c r="MPO142" s="18"/>
      <c r="MPP142" s="18"/>
      <c r="MPQ142" s="18"/>
      <c r="MPR142" s="18"/>
      <c r="MPS142" s="18"/>
      <c r="MPT142" s="18"/>
      <c r="MPU142" s="18"/>
      <c r="MPV142" s="18"/>
      <c r="MPW142" s="18"/>
      <c r="MPX142" s="18"/>
      <c r="MPY142" s="18"/>
      <c r="MPZ142" s="18"/>
      <c r="MQA142" s="18"/>
      <c r="MQB142" s="18"/>
      <c r="MQC142" s="18"/>
      <c r="MQD142" s="18"/>
      <c r="MQE142" s="18"/>
      <c r="MQF142" s="18"/>
      <c r="MQG142" s="18"/>
      <c r="MQH142" s="18"/>
      <c r="MQI142" s="18"/>
      <c r="MQJ142" s="18"/>
      <c r="MQK142" s="18"/>
      <c r="MQL142" s="18"/>
      <c r="MQM142" s="18"/>
      <c r="MQN142" s="18"/>
      <c r="MQO142" s="18"/>
      <c r="MQP142" s="18"/>
      <c r="MQQ142" s="18"/>
      <c r="MQR142" s="18"/>
      <c r="MQS142" s="18"/>
      <c r="MQT142" s="18"/>
      <c r="MQU142" s="18"/>
      <c r="MQV142" s="18"/>
      <c r="MQW142" s="18"/>
      <c r="MQX142" s="18"/>
      <c r="MQY142" s="18"/>
      <c r="MQZ142" s="18"/>
      <c r="MRA142" s="18"/>
      <c r="MRB142" s="18"/>
      <c r="MRC142" s="18"/>
      <c r="MRD142" s="18"/>
      <c r="MRE142" s="18"/>
      <c r="MRF142" s="18"/>
      <c r="MRG142" s="18"/>
      <c r="MRH142" s="18"/>
      <c r="MRI142" s="18"/>
      <c r="MRJ142" s="18"/>
      <c r="MRK142" s="18"/>
      <c r="MRL142" s="18"/>
      <c r="MRM142" s="18"/>
      <c r="MRN142" s="18"/>
      <c r="MRO142" s="18"/>
      <c r="MRP142" s="18"/>
      <c r="MRQ142" s="18"/>
      <c r="MRR142" s="18"/>
      <c r="MRS142" s="18"/>
      <c r="MRT142" s="18"/>
      <c r="MRU142" s="18"/>
      <c r="MRV142" s="18"/>
      <c r="MRW142" s="18"/>
      <c r="MRX142" s="18"/>
      <c r="MRY142" s="18"/>
      <c r="MRZ142" s="18"/>
      <c r="MSA142" s="18"/>
      <c r="MSB142" s="18"/>
      <c r="MSC142" s="18"/>
      <c r="MSD142" s="18"/>
      <c r="MSE142" s="18"/>
      <c r="MSF142" s="18"/>
      <c r="MSG142" s="18"/>
      <c r="MSH142" s="18"/>
      <c r="MSI142" s="18"/>
      <c r="MSJ142" s="18"/>
      <c r="MSK142" s="18"/>
      <c r="MSL142" s="18"/>
      <c r="MSM142" s="18"/>
      <c r="MSN142" s="18"/>
      <c r="MSO142" s="18"/>
      <c r="MSP142" s="18"/>
      <c r="MSQ142" s="18"/>
      <c r="MSR142" s="18"/>
      <c r="MSS142" s="18"/>
      <c r="MST142" s="18"/>
      <c r="MSU142" s="18"/>
      <c r="MSV142" s="18"/>
      <c r="MSW142" s="18"/>
      <c r="MSX142" s="18"/>
      <c r="MSY142" s="18"/>
      <c r="MSZ142" s="18"/>
      <c r="MTA142" s="18"/>
      <c r="MTB142" s="18"/>
      <c r="MTC142" s="18"/>
      <c r="MTD142" s="18"/>
      <c r="MTE142" s="18"/>
      <c r="MTF142" s="18"/>
      <c r="MTG142" s="18"/>
      <c r="MTH142" s="18"/>
      <c r="MTI142" s="18"/>
      <c r="MTJ142" s="18"/>
      <c r="MTK142" s="18"/>
      <c r="MTL142" s="18"/>
      <c r="MTM142" s="18"/>
      <c r="MTN142" s="18"/>
      <c r="MTO142" s="18"/>
      <c r="MTP142" s="18"/>
      <c r="MTQ142" s="18"/>
      <c r="MTR142" s="18"/>
      <c r="MTS142" s="18"/>
      <c r="MTT142" s="18"/>
      <c r="MTU142" s="18"/>
      <c r="MTV142" s="18"/>
      <c r="MTW142" s="18"/>
      <c r="MTX142" s="18"/>
      <c r="MTY142" s="18"/>
      <c r="MTZ142" s="18"/>
      <c r="MUA142" s="18"/>
      <c r="MUB142" s="18"/>
      <c r="MUC142" s="18"/>
      <c r="MUD142" s="18"/>
      <c r="MUE142" s="18"/>
      <c r="MUF142" s="18"/>
      <c r="MUG142" s="18"/>
      <c r="MUH142" s="18"/>
      <c r="MUI142" s="18"/>
      <c r="MUJ142" s="18"/>
      <c r="MUK142" s="18"/>
      <c r="MUL142" s="18"/>
      <c r="MUM142" s="18"/>
      <c r="MUN142" s="18"/>
      <c r="MUO142" s="18"/>
      <c r="MUP142" s="18"/>
      <c r="MUQ142" s="18"/>
      <c r="MUR142" s="18"/>
      <c r="MUS142" s="18"/>
      <c r="MUT142" s="18"/>
      <c r="MUU142" s="18"/>
      <c r="MUV142" s="18"/>
      <c r="MUW142" s="18"/>
      <c r="MUX142" s="18"/>
      <c r="MUY142" s="18"/>
      <c r="MUZ142" s="18"/>
      <c r="MVA142" s="18"/>
      <c r="MVB142" s="18"/>
      <c r="MVC142" s="18"/>
      <c r="MVD142" s="18"/>
      <c r="MVE142" s="18"/>
      <c r="MVF142" s="18"/>
      <c r="MVG142" s="18"/>
      <c r="MVH142" s="18"/>
      <c r="MVI142" s="18"/>
      <c r="MVJ142" s="18"/>
      <c r="MVK142" s="18"/>
      <c r="MVL142" s="18"/>
      <c r="MVM142" s="18"/>
      <c r="MVN142" s="18"/>
      <c r="MVO142" s="18"/>
      <c r="MVP142" s="18"/>
      <c r="MVQ142" s="18"/>
      <c r="MVR142" s="18"/>
      <c r="MVS142" s="18"/>
      <c r="MVT142" s="18"/>
      <c r="MVU142" s="18"/>
      <c r="MVV142" s="18"/>
      <c r="MVW142" s="18"/>
      <c r="MVX142" s="18"/>
      <c r="MVY142" s="18"/>
      <c r="MVZ142" s="18"/>
      <c r="MWA142" s="18"/>
      <c r="MWB142" s="18"/>
      <c r="MWC142" s="18"/>
      <c r="MWD142" s="18"/>
      <c r="MWE142" s="18"/>
      <c r="MWF142" s="18"/>
      <c r="MWG142" s="18"/>
      <c r="MWH142" s="18"/>
      <c r="MWI142" s="18"/>
      <c r="MWJ142" s="18"/>
      <c r="MWK142" s="18"/>
      <c r="MWL142" s="18"/>
      <c r="MWM142" s="18"/>
      <c r="MWN142" s="18"/>
      <c r="MWO142" s="18"/>
      <c r="MWP142" s="18"/>
      <c r="MWQ142" s="18"/>
      <c r="MWR142" s="18"/>
      <c r="MWS142" s="18"/>
      <c r="MWT142" s="18"/>
      <c r="MWU142" s="18"/>
      <c r="MWV142" s="18"/>
      <c r="MWW142" s="18"/>
      <c r="MWX142" s="18"/>
      <c r="MWY142" s="18"/>
      <c r="MWZ142" s="18"/>
      <c r="MXA142" s="18"/>
      <c r="MXB142" s="18"/>
      <c r="MXC142" s="18"/>
      <c r="MXD142" s="18"/>
      <c r="MXE142" s="18"/>
      <c r="MXF142" s="18"/>
      <c r="MXG142" s="18"/>
      <c r="MXH142" s="18"/>
      <c r="MXI142" s="18"/>
      <c r="MXJ142" s="18"/>
      <c r="MXK142" s="18"/>
      <c r="MXL142" s="18"/>
      <c r="MXM142" s="18"/>
      <c r="MXN142" s="18"/>
      <c r="MXO142" s="18"/>
      <c r="MXP142" s="18"/>
      <c r="MXQ142" s="18"/>
      <c r="MXR142" s="18"/>
      <c r="MXS142" s="18"/>
      <c r="MXT142" s="18"/>
      <c r="MXU142" s="18"/>
      <c r="MXV142" s="18"/>
      <c r="MXW142" s="18"/>
      <c r="MXX142" s="18"/>
      <c r="MXY142" s="18"/>
      <c r="MXZ142" s="18"/>
      <c r="MYA142" s="18"/>
      <c r="MYB142" s="18"/>
      <c r="MYC142" s="18"/>
      <c r="MYD142" s="18"/>
      <c r="MYE142" s="18"/>
      <c r="MYF142" s="18"/>
      <c r="MYG142" s="18"/>
      <c r="MYH142" s="18"/>
      <c r="MYI142" s="18"/>
      <c r="MYJ142" s="18"/>
      <c r="MYK142" s="18"/>
      <c r="MYL142" s="18"/>
      <c r="MYM142" s="18"/>
      <c r="MYN142" s="18"/>
      <c r="MYO142" s="18"/>
      <c r="MYP142" s="18"/>
      <c r="MYQ142" s="18"/>
      <c r="MYR142" s="18"/>
      <c r="MYS142" s="18"/>
      <c r="MYT142" s="18"/>
      <c r="MYU142" s="18"/>
      <c r="MYV142" s="18"/>
      <c r="MYW142" s="18"/>
      <c r="MYX142" s="18"/>
      <c r="MYY142" s="18"/>
      <c r="MYZ142" s="18"/>
      <c r="MZA142" s="18"/>
      <c r="MZB142" s="18"/>
      <c r="MZC142" s="18"/>
      <c r="MZD142" s="18"/>
      <c r="MZE142" s="18"/>
      <c r="MZF142" s="18"/>
      <c r="MZG142" s="18"/>
      <c r="MZH142" s="18"/>
      <c r="MZI142" s="18"/>
      <c r="MZJ142" s="18"/>
      <c r="MZK142" s="18"/>
      <c r="MZL142" s="18"/>
      <c r="MZM142" s="18"/>
      <c r="MZN142" s="18"/>
      <c r="MZO142" s="18"/>
      <c r="MZP142" s="18"/>
      <c r="MZQ142" s="18"/>
      <c r="MZR142" s="18"/>
      <c r="MZS142" s="18"/>
      <c r="MZT142" s="18"/>
      <c r="MZU142" s="18"/>
      <c r="MZV142" s="18"/>
      <c r="MZW142" s="18"/>
      <c r="MZX142" s="18"/>
      <c r="MZY142" s="18"/>
      <c r="MZZ142" s="18"/>
      <c r="NAA142" s="18"/>
      <c r="NAB142" s="18"/>
      <c r="NAC142" s="18"/>
      <c r="NAD142" s="18"/>
      <c r="NAE142" s="18"/>
      <c r="NAF142" s="18"/>
      <c r="NAG142" s="18"/>
      <c r="NAH142" s="18"/>
      <c r="NAI142" s="18"/>
      <c r="NAJ142" s="18"/>
      <c r="NAK142" s="18"/>
      <c r="NAL142" s="18"/>
      <c r="NAM142" s="18"/>
      <c r="NAN142" s="18"/>
      <c r="NAO142" s="18"/>
      <c r="NAP142" s="18"/>
      <c r="NAQ142" s="18"/>
      <c r="NAR142" s="18"/>
      <c r="NAS142" s="18"/>
      <c r="NAT142" s="18"/>
      <c r="NAU142" s="18"/>
      <c r="NAV142" s="18"/>
      <c r="NAW142" s="18"/>
      <c r="NAX142" s="18"/>
      <c r="NAY142" s="18"/>
      <c r="NAZ142" s="18"/>
      <c r="NBA142" s="18"/>
      <c r="NBB142" s="18"/>
      <c r="NBC142" s="18"/>
      <c r="NBD142" s="18"/>
      <c r="NBE142" s="18"/>
      <c r="NBF142" s="18"/>
      <c r="NBG142" s="18"/>
      <c r="NBH142" s="18"/>
      <c r="NBI142" s="18"/>
      <c r="NBJ142" s="18"/>
      <c r="NBK142" s="18"/>
      <c r="NBL142" s="18"/>
      <c r="NBM142" s="18"/>
      <c r="NBN142" s="18"/>
      <c r="NBO142" s="18"/>
      <c r="NBP142" s="18"/>
      <c r="NBQ142" s="18"/>
      <c r="NBR142" s="18"/>
      <c r="NBS142" s="18"/>
      <c r="NBT142" s="18"/>
      <c r="NBU142" s="18"/>
      <c r="NBV142" s="18"/>
      <c r="NBW142" s="18"/>
      <c r="NBX142" s="18"/>
      <c r="NBY142" s="18"/>
      <c r="NBZ142" s="18"/>
      <c r="NCA142" s="18"/>
      <c r="NCB142" s="18"/>
      <c r="NCC142" s="18"/>
      <c r="NCD142" s="18"/>
      <c r="NCE142" s="18"/>
      <c r="NCF142" s="18"/>
      <c r="NCG142" s="18"/>
      <c r="NCH142" s="18"/>
      <c r="NCI142" s="18"/>
      <c r="NCJ142" s="18"/>
      <c r="NCK142" s="18"/>
      <c r="NCL142" s="18"/>
      <c r="NCM142" s="18"/>
      <c r="NCN142" s="18"/>
      <c r="NCO142" s="18"/>
      <c r="NCP142" s="18"/>
      <c r="NCQ142" s="18"/>
      <c r="NCR142" s="18"/>
      <c r="NCS142" s="18"/>
      <c r="NCT142" s="18"/>
      <c r="NCU142" s="18"/>
      <c r="NCV142" s="18"/>
      <c r="NCW142" s="18"/>
      <c r="NCX142" s="18"/>
      <c r="NCY142" s="18"/>
      <c r="NCZ142" s="18"/>
      <c r="NDA142" s="18"/>
      <c r="NDB142" s="18"/>
      <c r="NDC142" s="18"/>
      <c r="NDD142" s="18"/>
      <c r="NDE142" s="18"/>
      <c r="NDF142" s="18"/>
      <c r="NDG142" s="18"/>
      <c r="NDH142" s="18"/>
      <c r="NDI142" s="18"/>
      <c r="NDJ142" s="18"/>
      <c r="NDK142" s="18"/>
      <c r="NDL142" s="18"/>
      <c r="NDM142" s="18"/>
      <c r="NDN142" s="18"/>
      <c r="NDO142" s="18"/>
      <c r="NDP142" s="18"/>
      <c r="NDQ142" s="18"/>
      <c r="NDR142" s="18"/>
      <c r="NDS142" s="18"/>
      <c r="NDT142" s="18"/>
      <c r="NDU142" s="18"/>
      <c r="NDV142" s="18"/>
      <c r="NDW142" s="18"/>
      <c r="NDX142" s="18"/>
      <c r="NDY142" s="18"/>
      <c r="NDZ142" s="18"/>
      <c r="NEA142" s="18"/>
      <c r="NEB142" s="18"/>
      <c r="NEC142" s="18"/>
      <c r="NED142" s="18"/>
      <c r="NEE142" s="18"/>
      <c r="NEF142" s="18"/>
      <c r="NEG142" s="18"/>
      <c r="NEH142" s="18"/>
      <c r="NEI142" s="18"/>
      <c r="NEJ142" s="18"/>
      <c r="NEK142" s="18"/>
      <c r="NEL142" s="18"/>
      <c r="NEM142" s="18"/>
      <c r="NEN142" s="18"/>
      <c r="NEO142" s="18"/>
      <c r="NEP142" s="18"/>
      <c r="NEQ142" s="18"/>
      <c r="NER142" s="18"/>
      <c r="NES142" s="18"/>
      <c r="NET142" s="18"/>
      <c r="NEU142" s="18"/>
      <c r="NEV142" s="18"/>
      <c r="NEW142" s="18"/>
      <c r="NEX142" s="18"/>
      <c r="NEY142" s="18"/>
      <c r="NEZ142" s="18"/>
      <c r="NFA142" s="18"/>
      <c r="NFB142" s="18"/>
      <c r="NFC142" s="18"/>
      <c r="NFD142" s="18"/>
      <c r="NFE142" s="18"/>
      <c r="NFF142" s="18"/>
      <c r="NFG142" s="18"/>
      <c r="NFH142" s="18"/>
      <c r="NFI142" s="18"/>
      <c r="NFJ142" s="18"/>
      <c r="NFK142" s="18"/>
      <c r="NFL142" s="18"/>
      <c r="NFM142" s="18"/>
      <c r="NFN142" s="18"/>
      <c r="NFO142" s="18"/>
      <c r="NFP142" s="18"/>
      <c r="NFQ142" s="18"/>
      <c r="NFR142" s="18"/>
      <c r="NFS142" s="18"/>
      <c r="NFT142" s="18"/>
      <c r="NFU142" s="18"/>
      <c r="NFV142" s="18"/>
      <c r="NFW142" s="18"/>
      <c r="NFX142" s="18"/>
      <c r="NFY142" s="18"/>
      <c r="NFZ142" s="18"/>
      <c r="NGA142" s="18"/>
      <c r="NGB142" s="18"/>
      <c r="NGC142" s="18"/>
      <c r="NGD142" s="18"/>
      <c r="NGE142" s="18"/>
      <c r="NGF142" s="18"/>
      <c r="NGG142" s="18"/>
      <c r="NGH142" s="18"/>
      <c r="NGI142" s="18"/>
      <c r="NGJ142" s="18"/>
      <c r="NGK142" s="18"/>
      <c r="NGL142" s="18"/>
      <c r="NGM142" s="18"/>
      <c r="NGN142" s="18"/>
      <c r="NGO142" s="18"/>
      <c r="NGP142" s="18"/>
      <c r="NGQ142" s="18"/>
      <c r="NGR142" s="18"/>
      <c r="NGS142" s="18"/>
      <c r="NGT142" s="18"/>
      <c r="NGU142" s="18"/>
      <c r="NGV142" s="18"/>
      <c r="NGW142" s="18"/>
      <c r="NGX142" s="18"/>
      <c r="NGY142" s="18"/>
      <c r="NGZ142" s="18"/>
      <c r="NHA142" s="18"/>
      <c r="NHB142" s="18"/>
      <c r="NHC142" s="18"/>
      <c r="NHD142" s="18"/>
      <c r="NHE142" s="18"/>
      <c r="NHF142" s="18"/>
      <c r="NHG142" s="18"/>
      <c r="NHH142" s="18"/>
      <c r="NHI142" s="18"/>
      <c r="NHJ142" s="18"/>
      <c r="NHK142" s="18"/>
      <c r="NHL142" s="18"/>
      <c r="NHM142" s="18"/>
      <c r="NHN142" s="18"/>
      <c r="NHO142" s="18"/>
      <c r="NHP142" s="18"/>
      <c r="NHQ142" s="18"/>
      <c r="NHR142" s="18"/>
      <c r="NHS142" s="18"/>
      <c r="NHT142" s="18"/>
      <c r="NHU142" s="18"/>
      <c r="NHV142" s="18"/>
      <c r="NHW142" s="18"/>
      <c r="NHX142" s="18"/>
      <c r="NHY142" s="18"/>
      <c r="NHZ142" s="18"/>
      <c r="NIA142" s="18"/>
      <c r="NIB142" s="18"/>
      <c r="NIC142" s="18"/>
      <c r="NID142" s="18"/>
      <c r="NIE142" s="18"/>
      <c r="NIF142" s="18"/>
      <c r="NIG142" s="18"/>
      <c r="NIH142" s="18"/>
      <c r="NII142" s="18"/>
      <c r="NIJ142" s="18"/>
      <c r="NIK142" s="18"/>
      <c r="NIL142" s="18"/>
      <c r="NIM142" s="18"/>
      <c r="NIN142" s="18"/>
      <c r="NIO142" s="18"/>
      <c r="NIP142" s="18"/>
      <c r="NIQ142" s="18"/>
      <c r="NIR142" s="18"/>
      <c r="NIS142" s="18"/>
      <c r="NIT142" s="18"/>
      <c r="NIU142" s="18"/>
      <c r="NIV142" s="18"/>
      <c r="NIW142" s="18"/>
      <c r="NIX142" s="18"/>
      <c r="NIY142" s="18"/>
      <c r="NIZ142" s="18"/>
      <c r="NJA142" s="18"/>
      <c r="NJB142" s="18"/>
      <c r="NJC142" s="18"/>
      <c r="NJD142" s="18"/>
      <c r="NJE142" s="18"/>
      <c r="NJF142" s="18"/>
      <c r="NJG142" s="18"/>
      <c r="NJH142" s="18"/>
      <c r="NJI142" s="18"/>
      <c r="NJJ142" s="18"/>
      <c r="NJK142" s="18"/>
      <c r="NJL142" s="18"/>
      <c r="NJM142" s="18"/>
      <c r="NJN142" s="18"/>
      <c r="NJO142" s="18"/>
      <c r="NJP142" s="18"/>
      <c r="NJQ142" s="18"/>
      <c r="NJR142" s="18"/>
      <c r="NJS142" s="18"/>
      <c r="NJT142" s="18"/>
      <c r="NJU142" s="18"/>
      <c r="NJV142" s="18"/>
      <c r="NJW142" s="18"/>
      <c r="NJX142" s="18"/>
      <c r="NJY142" s="18"/>
      <c r="NJZ142" s="18"/>
      <c r="NKA142" s="18"/>
      <c r="NKB142" s="18"/>
      <c r="NKC142" s="18"/>
      <c r="NKD142" s="18"/>
      <c r="NKE142" s="18"/>
      <c r="NKF142" s="18"/>
      <c r="NKG142" s="18"/>
      <c r="NKH142" s="18"/>
      <c r="NKI142" s="18"/>
      <c r="NKJ142" s="18"/>
      <c r="NKK142" s="18"/>
      <c r="NKL142" s="18"/>
      <c r="NKM142" s="18"/>
      <c r="NKN142" s="18"/>
      <c r="NKO142" s="18"/>
      <c r="NKP142" s="18"/>
      <c r="NKQ142" s="18"/>
      <c r="NKR142" s="18"/>
      <c r="NKS142" s="18"/>
      <c r="NKT142" s="18"/>
      <c r="NKU142" s="18"/>
      <c r="NKV142" s="18"/>
      <c r="NKW142" s="18"/>
      <c r="NKX142" s="18"/>
      <c r="NKY142" s="18"/>
      <c r="NKZ142" s="18"/>
      <c r="NLA142" s="18"/>
      <c r="NLB142" s="18"/>
      <c r="NLC142" s="18"/>
      <c r="NLD142" s="18"/>
      <c r="NLE142" s="18"/>
      <c r="NLF142" s="18"/>
      <c r="NLG142" s="18"/>
      <c r="NLH142" s="18"/>
      <c r="NLI142" s="18"/>
      <c r="NLJ142" s="18"/>
      <c r="NLK142" s="18"/>
      <c r="NLL142" s="18"/>
      <c r="NLM142" s="18"/>
      <c r="NLN142" s="18"/>
      <c r="NLO142" s="18"/>
      <c r="NLP142" s="18"/>
      <c r="NLQ142" s="18"/>
      <c r="NLR142" s="18"/>
      <c r="NLS142" s="18"/>
      <c r="NLT142" s="18"/>
      <c r="NLU142" s="18"/>
      <c r="NLV142" s="18"/>
      <c r="NLW142" s="18"/>
      <c r="NLX142" s="18"/>
      <c r="NLY142" s="18"/>
      <c r="NLZ142" s="18"/>
      <c r="NMA142" s="18"/>
      <c r="NMB142" s="18"/>
      <c r="NMC142" s="18"/>
      <c r="NMD142" s="18"/>
      <c r="NME142" s="18"/>
      <c r="NMF142" s="18"/>
      <c r="NMG142" s="18"/>
      <c r="NMH142" s="18"/>
      <c r="NMI142" s="18"/>
      <c r="NMJ142" s="18"/>
      <c r="NMK142" s="18"/>
      <c r="NML142" s="18"/>
      <c r="NMM142" s="18"/>
      <c r="NMN142" s="18"/>
      <c r="NMO142" s="18"/>
      <c r="NMP142" s="18"/>
      <c r="NMQ142" s="18"/>
      <c r="NMR142" s="18"/>
      <c r="NMS142" s="18"/>
      <c r="NMT142" s="18"/>
      <c r="NMU142" s="18"/>
      <c r="NMV142" s="18"/>
      <c r="NMW142" s="18"/>
      <c r="NMX142" s="18"/>
      <c r="NMY142" s="18"/>
      <c r="NMZ142" s="18"/>
      <c r="NNA142" s="18"/>
      <c r="NNB142" s="18"/>
      <c r="NNC142" s="18"/>
      <c r="NND142" s="18"/>
      <c r="NNE142" s="18"/>
      <c r="NNF142" s="18"/>
      <c r="NNG142" s="18"/>
      <c r="NNH142" s="18"/>
      <c r="NNI142" s="18"/>
      <c r="NNJ142" s="18"/>
      <c r="NNK142" s="18"/>
      <c r="NNL142" s="18"/>
      <c r="NNM142" s="18"/>
      <c r="NNN142" s="18"/>
      <c r="NNO142" s="18"/>
      <c r="NNP142" s="18"/>
      <c r="NNQ142" s="18"/>
      <c r="NNR142" s="18"/>
      <c r="NNS142" s="18"/>
      <c r="NNT142" s="18"/>
      <c r="NNU142" s="18"/>
      <c r="NNV142" s="18"/>
      <c r="NNW142" s="18"/>
      <c r="NNX142" s="18"/>
      <c r="NNY142" s="18"/>
      <c r="NNZ142" s="18"/>
      <c r="NOA142" s="18"/>
      <c r="NOB142" s="18"/>
      <c r="NOC142" s="18"/>
      <c r="NOD142" s="18"/>
      <c r="NOE142" s="18"/>
      <c r="NOF142" s="18"/>
      <c r="NOG142" s="18"/>
      <c r="NOH142" s="18"/>
      <c r="NOI142" s="18"/>
      <c r="NOJ142" s="18"/>
      <c r="NOK142" s="18"/>
      <c r="NOL142" s="18"/>
      <c r="NOM142" s="18"/>
      <c r="NON142" s="18"/>
      <c r="NOO142" s="18"/>
      <c r="NOP142" s="18"/>
      <c r="NOQ142" s="18"/>
      <c r="NOR142" s="18"/>
      <c r="NOS142" s="18"/>
      <c r="NOT142" s="18"/>
      <c r="NOU142" s="18"/>
      <c r="NOV142" s="18"/>
      <c r="NOW142" s="18"/>
      <c r="NOX142" s="18"/>
      <c r="NOY142" s="18"/>
      <c r="NOZ142" s="18"/>
      <c r="NPA142" s="18"/>
      <c r="NPB142" s="18"/>
      <c r="NPC142" s="18"/>
      <c r="NPD142" s="18"/>
      <c r="NPE142" s="18"/>
      <c r="NPF142" s="18"/>
      <c r="NPG142" s="18"/>
      <c r="NPH142" s="18"/>
      <c r="NPI142" s="18"/>
      <c r="NPJ142" s="18"/>
      <c r="NPK142" s="18"/>
      <c r="NPL142" s="18"/>
      <c r="NPM142" s="18"/>
      <c r="NPN142" s="18"/>
      <c r="NPO142" s="18"/>
      <c r="NPP142" s="18"/>
      <c r="NPQ142" s="18"/>
      <c r="NPR142" s="18"/>
      <c r="NPS142" s="18"/>
      <c r="NPT142" s="18"/>
      <c r="NPU142" s="18"/>
      <c r="NPV142" s="18"/>
      <c r="NPW142" s="18"/>
      <c r="NPX142" s="18"/>
      <c r="NPY142" s="18"/>
      <c r="NPZ142" s="18"/>
      <c r="NQA142" s="18"/>
      <c r="NQB142" s="18"/>
      <c r="NQC142" s="18"/>
      <c r="NQD142" s="18"/>
      <c r="NQE142" s="18"/>
      <c r="NQF142" s="18"/>
      <c r="NQG142" s="18"/>
      <c r="NQH142" s="18"/>
      <c r="NQI142" s="18"/>
      <c r="NQJ142" s="18"/>
      <c r="NQK142" s="18"/>
      <c r="NQL142" s="18"/>
      <c r="NQM142" s="18"/>
      <c r="NQN142" s="18"/>
      <c r="NQO142" s="18"/>
      <c r="NQP142" s="18"/>
      <c r="NQQ142" s="18"/>
      <c r="NQR142" s="18"/>
      <c r="NQS142" s="18"/>
      <c r="NQT142" s="18"/>
      <c r="NQU142" s="18"/>
      <c r="NQV142" s="18"/>
      <c r="NQW142" s="18"/>
      <c r="NQX142" s="18"/>
      <c r="NQY142" s="18"/>
      <c r="NQZ142" s="18"/>
      <c r="NRA142" s="18"/>
      <c r="NRB142" s="18"/>
      <c r="NRC142" s="18"/>
      <c r="NRD142" s="18"/>
      <c r="NRE142" s="18"/>
      <c r="NRF142" s="18"/>
      <c r="NRG142" s="18"/>
      <c r="NRH142" s="18"/>
      <c r="NRI142" s="18"/>
      <c r="NRJ142" s="18"/>
      <c r="NRK142" s="18"/>
      <c r="NRL142" s="18"/>
      <c r="NRM142" s="18"/>
      <c r="NRN142" s="18"/>
      <c r="NRO142" s="18"/>
      <c r="NRP142" s="18"/>
      <c r="NRQ142" s="18"/>
      <c r="NRR142" s="18"/>
      <c r="NRS142" s="18"/>
      <c r="NRT142" s="18"/>
      <c r="NRU142" s="18"/>
      <c r="NRV142" s="18"/>
      <c r="NRW142" s="18"/>
      <c r="NRX142" s="18"/>
      <c r="NRY142" s="18"/>
      <c r="NRZ142" s="18"/>
      <c r="NSA142" s="18"/>
      <c r="NSB142" s="18"/>
      <c r="NSC142" s="18"/>
      <c r="NSD142" s="18"/>
      <c r="NSE142" s="18"/>
      <c r="NSF142" s="18"/>
      <c r="NSG142" s="18"/>
      <c r="NSH142" s="18"/>
      <c r="NSI142" s="18"/>
      <c r="NSJ142" s="18"/>
      <c r="NSK142" s="18"/>
      <c r="NSL142" s="18"/>
      <c r="NSM142" s="18"/>
      <c r="NSN142" s="18"/>
      <c r="NSO142" s="18"/>
      <c r="NSP142" s="18"/>
      <c r="NSQ142" s="18"/>
      <c r="NSR142" s="18"/>
      <c r="NSS142" s="18"/>
      <c r="NST142" s="18"/>
      <c r="NSU142" s="18"/>
      <c r="NSV142" s="18"/>
      <c r="NSW142" s="18"/>
      <c r="NSX142" s="18"/>
      <c r="NSY142" s="18"/>
      <c r="NSZ142" s="18"/>
      <c r="NTA142" s="18"/>
      <c r="NTB142" s="18"/>
      <c r="NTC142" s="18"/>
      <c r="NTD142" s="18"/>
      <c r="NTE142" s="18"/>
      <c r="NTF142" s="18"/>
      <c r="NTG142" s="18"/>
      <c r="NTH142" s="18"/>
      <c r="NTI142" s="18"/>
      <c r="NTJ142" s="18"/>
      <c r="NTK142" s="18"/>
      <c r="NTL142" s="18"/>
      <c r="NTM142" s="18"/>
      <c r="NTN142" s="18"/>
      <c r="NTO142" s="18"/>
      <c r="NTP142" s="18"/>
      <c r="NTQ142" s="18"/>
      <c r="NTR142" s="18"/>
      <c r="NTS142" s="18"/>
      <c r="NTT142" s="18"/>
      <c r="NTU142" s="18"/>
      <c r="NTV142" s="18"/>
      <c r="NTW142" s="18"/>
      <c r="NTX142" s="18"/>
      <c r="NTY142" s="18"/>
      <c r="NTZ142" s="18"/>
      <c r="NUA142" s="18"/>
      <c r="NUB142" s="18"/>
      <c r="NUC142" s="18"/>
      <c r="NUD142" s="18"/>
      <c r="NUE142" s="18"/>
      <c r="NUF142" s="18"/>
      <c r="NUG142" s="18"/>
      <c r="NUH142" s="18"/>
      <c r="NUI142" s="18"/>
      <c r="NUJ142" s="18"/>
      <c r="NUK142" s="18"/>
      <c r="NUL142" s="18"/>
      <c r="NUM142" s="18"/>
      <c r="NUN142" s="18"/>
      <c r="NUO142" s="18"/>
      <c r="NUP142" s="18"/>
      <c r="NUQ142" s="18"/>
      <c r="NUR142" s="18"/>
      <c r="NUS142" s="18"/>
      <c r="NUT142" s="18"/>
      <c r="NUU142" s="18"/>
      <c r="NUV142" s="18"/>
      <c r="NUW142" s="18"/>
      <c r="NUX142" s="18"/>
      <c r="NUY142" s="18"/>
      <c r="NUZ142" s="18"/>
      <c r="NVA142" s="18"/>
      <c r="NVB142" s="18"/>
      <c r="NVC142" s="18"/>
      <c r="NVD142" s="18"/>
      <c r="NVE142" s="18"/>
      <c r="NVF142" s="18"/>
      <c r="NVG142" s="18"/>
      <c r="NVH142" s="18"/>
      <c r="NVI142" s="18"/>
      <c r="NVJ142" s="18"/>
      <c r="NVK142" s="18"/>
      <c r="NVL142" s="18"/>
      <c r="NVM142" s="18"/>
      <c r="NVN142" s="18"/>
      <c r="NVO142" s="18"/>
      <c r="NVP142" s="18"/>
      <c r="NVQ142" s="18"/>
      <c r="NVR142" s="18"/>
      <c r="NVS142" s="18"/>
      <c r="NVT142" s="18"/>
      <c r="NVU142" s="18"/>
      <c r="NVV142" s="18"/>
      <c r="NVW142" s="18"/>
      <c r="NVX142" s="18"/>
      <c r="NVY142" s="18"/>
      <c r="NVZ142" s="18"/>
      <c r="NWA142" s="18"/>
      <c r="NWB142" s="18"/>
      <c r="NWC142" s="18"/>
      <c r="NWD142" s="18"/>
      <c r="NWE142" s="18"/>
      <c r="NWF142" s="18"/>
      <c r="NWG142" s="18"/>
      <c r="NWH142" s="18"/>
      <c r="NWI142" s="18"/>
      <c r="NWJ142" s="18"/>
      <c r="NWK142" s="18"/>
      <c r="NWL142" s="18"/>
      <c r="NWM142" s="18"/>
      <c r="NWN142" s="18"/>
      <c r="NWO142" s="18"/>
      <c r="NWP142" s="18"/>
      <c r="NWQ142" s="18"/>
      <c r="NWR142" s="18"/>
      <c r="NWS142" s="18"/>
      <c r="NWT142" s="18"/>
      <c r="NWU142" s="18"/>
      <c r="NWV142" s="18"/>
      <c r="NWW142" s="18"/>
      <c r="NWX142" s="18"/>
      <c r="NWY142" s="18"/>
      <c r="NWZ142" s="18"/>
      <c r="NXA142" s="18"/>
      <c r="NXB142" s="18"/>
      <c r="NXC142" s="18"/>
      <c r="NXD142" s="18"/>
      <c r="NXE142" s="18"/>
      <c r="NXF142" s="18"/>
      <c r="NXG142" s="18"/>
      <c r="NXH142" s="18"/>
      <c r="NXI142" s="18"/>
      <c r="NXJ142" s="18"/>
      <c r="NXK142" s="18"/>
      <c r="NXL142" s="18"/>
      <c r="NXM142" s="18"/>
      <c r="NXN142" s="18"/>
      <c r="NXO142" s="18"/>
      <c r="NXP142" s="18"/>
      <c r="NXQ142" s="18"/>
      <c r="NXR142" s="18"/>
      <c r="NXS142" s="18"/>
      <c r="NXT142" s="18"/>
      <c r="NXU142" s="18"/>
      <c r="NXV142" s="18"/>
      <c r="NXW142" s="18"/>
      <c r="NXX142" s="18"/>
      <c r="NXY142" s="18"/>
      <c r="NXZ142" s="18"/>
      <c r="NYA142" s="18"/>
      <c r="NYB142" s="18"/>
      <c r="NYC142" s="18"/>
      <c r="NYD142" s="18"/>
      <c r="NYE142" s="18"/>
      <c r="NYF142" s="18"/>
      <c r="NYG142" s="18"/>
      <c r="NYH142" s="18"/>
      <c r="NYI142" s="18"/>
      <c r="NYJ142" s="18"/>
      <c r="NYK142" s="18"/>
      <c r="NYL142" s="18"/>
      <c r="NYM142" s="18"/>
      <c r="NYN142" s="18"/>
      <c r="NYO142" s="18"/>
      <c r="NYP142" s="18"/>
      <c r="NYQ142" s="18"/>
      <c r="NYR142" s="18"/>
      <c r="NYS142" s="18"/>
      <c r="NYT142" s="18"/>
      <c r="NYU142" s="18"/>
      <c r="NYV142" s="18"/>
      <c r="NYW142" s="18"/>
      <c r="NYX142" s="18"/>
      <c r="NYY142" s="18"/>
      <c r="NYZ142" s="18"/>
      <c r="NZA142" s="18"/>
      <c r="NZB142" s="18"/>
      <c r="NZC142" s="18"/>
      <c r="NZD142" s="18"/>
      <c r="NZE142" s="18"/>
      <c r="NZF142" s="18"/>
      <c r="NZG142" s="18"/>
      <c r="NZH142" s="18"/>
      <c r="NZI142" s="18"/>
      <c r="NZJ142" s="18"/>
      <c r="NZK142" s="18"/>
      <c r="NZL142" s="18"/>
      <c r="NZM142" s="18"/>
      <c r="NZN142" s="18"/>
      <c r="NZO142" s="18"/>
      <c r="NZP142" s="18"/>
      <c r="NZQ142" s="18"/>
      <c r="NZR142" s="18"/>
      <c r="NZS142" s="18"/>
      <c r="NZT142" s="18"/>
      <c r="NZU142" s="18"/>
      <c r="NZV142" s="18"/>
      <c r="NZW142" s="18"/>
      <c r="NZX142" s="18"/>
      <c r="NZY142" s="18"/>
      <c r="NZZ142" s="18"/>
      <c r="OAA142" s="18"/>
      <c r="OAB142" s="18"/>
      <c r="OAC142" s="18"/>
      <c r="OAD142" s="18"/>
      <c r="OAE142" s="18"/>
      <c r="OAF142" s="18"/>
      <c r="OAG142" s="18"/>
      <c r="OAH142" s="18"/>
      <c r="OAI142" s="18"/>
      <c r="OAJ142" s="18"/>
      <c r="OAK142" s="18"/>
      <c r="OAL142" s="18"/>
      <c r="OAM142" s="18"/>
      <c r="OAN142" s="18"/>
      <c r="OAO142" s="18"/>
      <c r="OAP142" s="18"/>
      <c r="OAQ142" s="18"/>
      <c r="OAR142" s="18"/>
      <c r="OAS142" s="18"/>
      <c r="OAT142" s="18"/>
      <c r="OAU142" s="18"/>
      <c r="OAV142" s="18"/>
      <c r="OAW142" s="18"/>
      <c r="OAX142" s="18"/>
      <c r="OAY142" s="18"/>
      <c r="OAZ142" s="18"/>
      <c r="OBA142" s="18"/>
      <c r="OBB142" s="18"/>
      <c r="OBC142" s="18"/>
      <c r="OBD142" s="18"/>
      <c r="OBE142" s="18"/>
      <c r="OBF142" s="18"/>
      <c r="OBG142" s="18"/>
      <c r="OBH142" s="18"/>
      <c r="OBI142" s="18"/>
      <c r="OBJ142" s="18"/>
      <c r="OBK142" s="18"/>
      <c r="OBL142" s="18"/>
      <c r="OBM142" s="18"/>
      <c r="OBN142" s="18"/>
      <c r="OBO142" s="18"/>
      <c r="OBP142" s="18"/>
      <c r="OBQ142" s="18"/>
      <c r="OBR142" s="18"/>
      <c r="OBS142" s="18"/>
      <c r="OBT142" s="18"/>
      <c r="OBU142" s="18"/>
      <c r="OBV142" s="18"/>
      <c r="OBW142" s="18"/>
      <c r="OBX142" s="18"/>
      <c r="OBY142" s="18"/>
      <c r="OBZ142" s="18"/>
      <c r="OCA142" s="18"/>
      <c r="OCB142" s="18"/>
      <c r="OCC142" s="18"/>
      <c r="OCD142" s="18"/>
      <c r="OCE142" s="18"/>
      <c r="OCF142" s="18"/>
      <c r="OCG142" s="18"/>
      <c r="OCH142" s="18"/>
      <c r="OCI142" s="18"/>
      <c r="OCJ142" s="18"/>
      <c r="OCK142" s="18"/>
      <c r="OCL142" s="18"/>
      <c r="OCM142" s="18"/>
      <c r="OCN142" s="18"/>
      <c r="OCO142" s="18"/>
      <c r="OCP142" s="18"/>
      <c r="OCQ142" s="18"/>
      <c r="OCR142" s="18"/>
      <c r="OCS142" s="18"/>
      <c r="OCT142" s="18"/>
      <c r="OCU142" s="18"/>
      <c r="OCV142" s="18"/>
      <c r="OCW142" s="18"/>
      <c r="OCX142" s="18"/>
      <c r="OCY142" s="18"/>
      <c r="OCZ142" s="18"/>
      <c r="ODA142" s="18"/>
      <c r="ODB142" s="18"/>
      <c r="ODC142" s="18"/>
      <c r="ODD142" s="18"/>
      <c r="ODE142" s="18"/>
      <c r="ODF142" s="18"/>
      <c r="ODG142" s="18"/>
      <c r="ODH142" s="18"/>
      <c r="ODI142" s="18"/>
      <c r="ODJ142" s="18"/>
      <c r="ODK142" s="18"/>
      <c r="ODL142" s="18"/>
      <c r="ODM142" s="18"/>
      <c r="ODN142" s="18"/>
      <c r="ODO142" s="18"/>
      <c r="ODP142" s="18"/>
      <c r="ODQ142" s="18"/>
      <c r="ODR142" s="18"/>
      <c r="ODS142" s="18"/>
      <c r="ODT142" s="18"/>
      <c r="ODU142" s="18"/>
      <c r="ODV142" s="18"/>
      <c r="ODW142" s="18"/>
      <c r="ODX142" s="18"/>
      <c r="ODY142" s="18"/>
      <c r="ODZ142" s="18"/>
      <c r="OEA142" s="18"/>
      <c r="OEB142" s="18"/>
      <c r="OEC142" s="18"/>
      <c r="OED142" s="18"/>
      <c r="OEE142" s="18"/>
      <c r="OEF142" s="18"/>
      <c r="OEG142" s="18"/>
      <c r="OEH142" s="18"/>
      <c r="OEI142" s="18"/>
      <c r="OEJ142" s="18"/>
      <c r="OEK142" s="18"/>
      <c r="OEL142" s="18"/>
      <c r="OEM142" s="18"/>
      <c r="OEN142" s="18"/>
      <c r="OEO142" s="18"/>
      <c r="OEP142" s="18"/>
      <c r="OEQ142" s="18"/>
      <c r="OER142" s="18"/>
      <c r="OES142" s="18"/>
      <c r="OET142" s="18"/>
      <c r="OEU142" s="18"/>
      <c r="OEV142" s="18"/>
      <c r="OEW142" s="18"/>
      <c r="OEX142" s="18"/>
      <c r="OEY142" s="18"/>
      <c r="OEZ142" s="18"/>
      <c r="OFA142" s="18"/>
      <c r="OFB142" s="18"/>
      <c r="OFC142" s="18"/>
      <c r="OFD142" s="18"/>
      <c r="OFE142" s="18"/>
      <c r="OFF142" s="18"/>
      <c r="OFG142" s="18"/>
      <c r="OFH142" s="18"/>
      <c r="OFI142" s="18"/>
      <c r="OFJ142" s="18"/>
      <c r="OFK142" s="18"/>
      <c r="OFL142" s="18"/>
      <c r="OFM142" s="18"/>
      <c r="OFN142" s="18"/>
      <c r="OFO142" s="18"/>
      <c r="OFP142" s="18"/>
      <c r="OFQ142" s="18"/>
      <c r="OFR142" s="18"/>
      <c r="OFS142" s="18"/>
      <c r="OFT142" s="18"/>
      <c r="OFU142" s="18"/>
      <c r="OFV142" s="18"/>
      <c r="OFW142" s="18"/>
      <c r="OFX142" s="18"/>
      <c r="OFY142" s="18"/>
      <c r="OFZ142" s="18"/>
      <c r="OGA142" s="18"/>
      <c r="OGB142" s="18"/>
      <c r="OGC142" s="18"/>
      <c r="OGD142" s="18"/>
      <c r="OGE142" s="18"/>
      <c r="OGF142" s="18"/>
      <c r="OGG142" s="18"/>
      <c r="OGH142" s="18"/>
      <c r="OGI142" s="18"/>
      <c r="OGJ142" s="18"/>
      <c r="OGK142" s="18"/>
      <c r="OGL142" s="18"/>
      <c r="OGM142" s="18"/>
      <c r="OGN142" s="18"/>
      <c r="OGO142" s="18"/>
      <c r="OGP142" s="18"/>
      <c r="OGQ142" s="18"/>
      <c r="OGR142" s="18"/>
      <c r="OGS142" s="18"/>
      <c r="OGT142" s="18"/>
      <c r="OGU142" s="18"/>
      <c r="OGV142" s="18"/>
      <c r="OGW142" s="18"/>
      <c r="OGX142" s="18"/>
      <c r="OGY142" s="18"/>
      <c r="OGZ142" s="18"/>
      <c r="OHA142" s="18"/>
      <c r="OHB142" s="18"/>
      <c r="OHC142" s="18"/>
      <c r="OHD142" s="18"/>
      <c r="OHE142" s="18"/>
      <c r="OHF142" s="18"/>
      <c r="OHG142" s="18"/>
      <c r="OHH142" s="18"/>
      <c r="OHI142" s="18"/>
      <c r="OHJ142" s="18"/>
      <c r="OHK142" s="18"/>
      <c r="OHL142" s="18"/>
      <c r="OHM142" s="18"/>
      <c r="OHN142" s="18"/>
      <c r="OHO142" s="18"/>
      <c r="OHP142" s="18"/>
      <c r="OHQ142" s="18"/>
      <c r="OHR142" s="18"/>
      <c r="OHS142" s="18"/>
      <c r="OHT142" s="18"/>
      <c r="OHU142" s="18"/>
      <c r="OHV142" s="18"/>
      <c r="OHW142" s="18"/>
      <c r="OHX142" s="18"/>
      <c r="OHY142" s="18"/>
      <c r="OHZ142" s="18"/>
      <c r="OIA142" s="18"/>
      <c r="OIB142" s="18"/>
      <c r="OIC142" s="18"/>
      <c r="OID142" s="18"/>
      <c r="OIE142" s="18"/>
      <c r="OIF142" s="18"/>
      <c r="OIG142" s="18"/>
      <c r="OIH142" s="18"/>
      <c r="OII142" s="18"/>
      <c r="OIJ142" s="18"/>
      <c r="OIK142" s="18"/>
      <c r="OIL142" s="18"/>
      <c r="OIM142" s="18"/>
      <c r="OIN142" s="18"/>
      <c r="OIO142" s="18"/>
      <c r="OIP142" s="18"/>
      <c r="OIQ142" s="18"/>
      <c r="OIR142" s="18"/>
      <c r="OIS142" s="18"/>
      <c r="OIT142" s="18"/>
      <c r="OIU142" s="18"/>
      <c r="OIV142" s="18"/>
      <c r="OIW142" s="18"/>
      <c r="OIX142" s="18"/>
      <c r="OIY142" s="18"/>
      <c r="OIZ142" s="18"/>
      <c r="OJA142" s="18"/>
      <c r="OJB142" s="18"/>
      <c r="OJC142" s="18"/>
      <c r="OJD142" s="18"/>
      <c r="OJE142" s="18"/>
      <c r="OJF142" s="18"/>
      <c r="OJG142" s="18"/>
      <c r="OJH142" s="18"/>
      <c r="OJI142" s="18"/>
      <c r="OJJ142" s="18"/>
      <c r="OJK142" s="18"/>
      <c r="OJL142" s="18"/>
      <c r="OJM142" s="18"/>
      <c r="OJN142" s="18"/>
      <c r="OJO142" s="18"/>
      <c r="OJP142" s="18"/>
      <c r="OJQ142" s="18"/>
      <c r="OJR142" s="18"/>
      <c r="OJS142" s="18"/>
      <c r="OJT142" s="18"/>
      <c r="OJU142" s="18"/>
      <c r="OJV142" s="18"/>
      <c r="OJW142" s="18"/>
      <c r="OJX142" s="18"/>
      <c r="OJY142" s="18"/>
      <c r="OJZ142" s="18"/>
      <c r="OKA142" s="18"/>
      <c r="OKB142" s="18"/>
      <c r="OKC142" s="18"/>
      <c r="OKD142" s="18"/>
      <c r="OKE142" s="18"/>
      <c r="OKF142" s="18"/>
      <c r="OKG142" s="18"/>
      <c r="OKH142" s="18"/>
      <c r="OKI142" s="18"/>
      <c r="OKJ142" s="18"/>
      <c r="OKK142" s="18"/>
      <c r="OKL142" s="18"/>
      <c r="OKM142" s="18"/>
      <c r="OKN142" s="18"/>
      <c r="OKO142" s="18"/>
      <c r="OKP142" s="18"/>
      <c r="OKQ142" s="18"/>
      <c r="OKR142" s="18"/>
      <c r="OKS142" s="18"/>
      <c r="OKT142" s="18"/>
      <c r="OKU142" s="18"/>
      <c r="OKV142" s="18"/>
      <c r="OKW142" s="18"/>
      <c r="OKX142" s="18"/>
      <c r="OKY142" s="18"/>
      <c r="OKZ142" s="18"/>
      <c r="OLA142" s="18"/>
      <c r="OLB142" s="18"/>
      <c r="OLC142" s="18"/>
      <c r="OLD142" s="18"/>
      <c r="OLE142" s="18"/>
      <c r="OLF142" s="18"/>
      <c r="OLG142" s="18"/>
      <c r="OLH142" s="18"/>
      <c r="OLI142" s="18"/>
      <c r="OLJ142" s="18"/>
      <c r="OLK142" s="18"/>
      <c r="OLL142" s="18"/>
      <c r="OLM142" s="18"/>
      <c r="OLN142" s="18"/>
      <c r="OLO142" s="18"/>
      <c r="OLP142" s="18"/>
      <c r="OLQ142" s="18"/>
      <c r="OLR142" s="18"/>
      <c r="OLS142" s="18"/>
      <c r="OLT142" s="18"/>
      <c r="OLU142" s="18"/>
      <c r="OLV142" s="18"/>
      <c r="OLW142" s="18"/>
      <c r="OLX142" s="18"/>
      <c r="OLY142" s="18"/>
      <c r="OLZ142" s="18"/>
      <c r="OMA142" s="18"/>
      <c r="OMB142" s="18"/>
      <c r="OMC142" s="18"/>
      <c r="OMD142" s="18"/>
      <c r="OME142" s="18"/>
      <c r="OMF142" s="18"/>
      <c r="OMG142" s="18"/>
      <c r="OMH142" s="18"/>
      <c r="OMI142" s="18"/>
      <c r="OMJ142" s="18"/>
      <c r="OMK142" s="18"/>
      <c r="OML142" s="18"/>
      <c r="OMM142" s="18"/>
      <c r="OMN142" s="18"/>
      <c r="OMO142" s="18"/>
      <c r="OMP142" s="18"/>
      <c r="OMQ142" s="18"/>
      <c r="OMR142" s="18"/>
      <c r="OMS142" s="18"/>
      <c r="OMT142" s="18"/>
      <c r="OMU142" s="18"/>
      <c r="OMV142" s="18"/>
      <c r="OMW142" s="18"/>
      <c r="OMX142" s="18"/>
      <c r="OMY142" s="18"/>
      <c r="OMZ142" s="18"/>
      <c r="ONA142" s="18"/>
      <c r="ONB142" s="18"/>
      <c r="ONC142" s="18"/>
      <c r="OND142" s="18"/>
      <c r="ONE142" s="18"/>
      <c r="ONF142" s="18"/>
      <c r="ONG142" s="18"/>
      <c r="ONH142" s="18"/>
      <c r="ONI142" s="18"/>
      <c r="ONJ142" s="18"/>
      <c r="ONK142" s="18"/>
      <c r="ONL142" s="18"/>
      <c r="ONM142" s="18"/>
      <c r="ONN142" s="18"/>
      <c r="ONO142" s="18"/>
      <c r="ONP142" s="18"/>
      <c r="ONQ142" s="18"/>
      <c r="ONR142" s="18"/>
      <c r="ONS142" s="18"/>
      <c r="ONT142" s="18"/>
      <c r="ONU142" s="18"/>
      <c r="ONV142" s="18"/>
      <c r="ONW142" s="18"/>
      <c r="ONX142" s="18"/>
      <c r="ONY142" s="18"/>
      <c r="ONZ142" s="18"/>
      <c r="OOA142" s="18"/>
      <c r="OOB142" s="18"/>
      <c r="OOC142" s="18"/>
      <c r="OOD142" s="18"/>
      <c r="OOE142" s="18"/>
      <c r="OOF142" s="18"/>
      <c r="OOG142" s="18"/>
      <c r="OOH142" s="18"/>
      <c r="OOI142" s="18"/>
      <c r="OOJ142" s="18"/>
      <c r="OOK142" s="18"/>
      <c r="OOL142" s="18"/>
      <c r="OOM142" s="18"/>
      <c r="OON142" s="18"/>
      <c r="OOO142" s="18"/>
      <c r="OOP142" s="18"/>
      <c r="OOQ142" s="18"/>
      <c r="OOR142" s="18"/>
      <c r="OOS142" s="18"/>
      <c r="OOT142" s="18"/>
      <c r="OOU142" s="18"/>
      <c r="OOV142" s="18"/>
      <c r="OOW142" s="18"/>
      <c r="OOX142" s="18"/>
      <c r="OOY142" s="18"/>
      <c r="OOZ142" s="18"/>
      <c r="OPA142" s="18"/>
      <c r="OPB142" s="18"/>
      <c r="OPC142" s="18"/>
      <c r="OPD142" s="18"/>
      <c r="OPE142" s="18"/>
      <c r="OPF142" s="18"/>
      <c r="OPG142" s="18"/>
      <c r="OPH142" s="18"/>
      <c r="OPI142" s="18"/>
      <c r="OPJ142" s="18"/>
      <c r="OPK142" s="18"/>
      <c r="OPL142" s="18"/>
      <c r="OPM142" s="18"/>
      <c r="OPN142" s="18"/>
      <c r="OPO142" s="18"/>
      <c r="OPP142" s="18"/>
      <c r="OPQ142" s="18"/>
      <c r="OPR142" s="18"/>
      <c r="OPS142" s="18"/>
      <c r="OPT142" s="18"/>
      <c r="OPU142" s="18"/>
      <c r="OPV142" s="18"/>
      <c r="OPW142" s="18"/>
      <c r="OPX142" s="18"/>
      <c r="OPY142" s="18"/>
      <c r="OPZ142" s="18"/>
      <c r="OQA142" s="18"/>
      <c r="OQB142" s="18"/>
      <c r="OQC142" s="18"/>
      <c r="OQD142" s="18"/>
      <c r="OQE142" s="18"/>
      <c r="OQF142" s="18"/>
      <c r="OQG142" s="18"/>
      <c r="OQH142" s="18"/>
      <c r="OQI142" s="18"/>
      <c r="OQJ142" s="18"/>
      <c r="OQK142" s="18"/>
      <c r="OQL142" s="18"/>
      <c r="OQM142" s="18"/>
      <c r="OQN142" s="18"/>
      <c r="OQO142" s="18"/>
      <c r="OQP142" s="18"/>
      <c r="OQQ142" s="18"/>
      <c r="OQR142" s="18"/>
      <c r="OQS142" s="18"/>
      <c r="OQT142" s="18"/>
      <c r="OQU142" s="18"/>
      <c r="OQV142" s="18"/>
      <c r="OQW142" s="18"/>
      <c r="OQX142" s="18"/>
      <c r="OQY142" s="18"/>
      <c r="OQZ142" s="18"/>
      <c r="ORA142" s="18"/>
      <c r="ORB142" s="18"/>
      <c r="ORC142" s="18"/>
      <c r="ORD142" s="18"/>
      <c r="ORE142" s="18"/>
      <c r="ORF142" s="18"/>
      <c r="ORG142" s="18"/>
      <c r="ORH142" s="18"/>
      <c r="ORI142" s="18"/>
      <c r="ORJ142" s="18"/>
      <c r="ORK142" s="18"/>
      <c r="ORL142" s="18"/>
      <c r="ORM142" s="18"/>
      <c r="ORN142" s="18"/>
      <c r="ORO142" s="18"/>
      <c r="ORP142" s="18"/>
      <c r="ORQ142" s="18"/>
      <c r="ORR142" s="18"/>
      <c r="ORS142" s="18"/>
      <c r="ORT142" s="18"/>
      <c r="ORU142" s="18"/>
      <c r="ORV142" s="18"/>
      <c r="ORW142" s="18"/>
      <c r="ORX142" s="18"/>
      <c r="ORY142" s="18"/>
      <c r="ORZ142" s="18"/>
      <c r="OSA142" s="18"/>
      <c r="OSB142" s="18"/>
      <c r="OSC142" s="18"/>
      <c r="OSD142" s="18"/>
      <c r="OSE142" s="18"/>
      <c r="OSF142" s="18"/>
      <c r="OSG142" s="18"/>
      <c r="OSH142" s="18"/>
      <c r="OSI142" s="18"/>
      <c r="OSJ142" s="18"/>
      <c r="OSK142" s="18"/>
      <c r="OSL142" s="18"/>
      <c r="OSM142" s="18"/>
      <c r="OSN142" s="18"/>
      <c r="OSO142" s="18"/>
      <c r="OSP142" s="18"/>
      <c r="OSQ142" s="18"/>
      <c r="OSR142" s="18"/>
      <c r="OSS142" s="18"/>
      <c r="OST142" s="18"/>
      <c r="OSU142" s="18"/>
      <c r="OSV142" s="18"/>
      <c r="OSW142" s="18"/>
      <c r="OSX142" s="18"/>
      <c r="OSY142" s="18"/>
      <c r="OSZ142" s="18"/>
      <c r="OTA142" s="18"/>
      <c r="OTB142" s="18"/>
      <c r="OTC142" s="18"/>
      <c r="OTD142" s="18"/>
      <c r="OTE142" s="18"/>
      <c r="OTF142" s="18"/>
      <c r="OTG142" s="18"/>
      <c r="OTH142" s="18"/>
      <c r="OTI142" s="18"/>
      <c r="OTJ142" s="18"/>
      <c r="OTK142" s="18"/>
      <c r="OTL142" s="18"/>
      <c r="OTM142" s="18"/>
      <c r="OTN142" s="18"/>
      <c r="OTO142" s="18"/>
      <c r="OTP142" s="18"/>
      <c r="OTQ142" s="18"/>
      <c r="OTR142" s="18"/>
      <c r="OTS142" s="18"/>
      <c r="OTT142" s="18"/>
      <c r="OTU142" s="18"/>
      <c r="OTV142" s="18"/>
      <c r="OTW142" s="18"/>
      <c r="OTX142" s="18"/>
      <c r="OTY142" s="18"/>
      <c r="OTZ142" s="18"/>
      <c r="OUA142" s="18"/>
      <c r="OUB142" s="18"/>
      <c r="OUC142" s="18"/>
      <c r="OUD142" s="18"/>
      <c r="OUE142" s="18"/>
      <c r="OUF142" s="18"/>
      <c r="OUG142" s="18"/>
      <c r="OUH142" s="18"/>
      <c r="OUI142" s="18"/>
      <c r="OUJ142" s="18"/>
      <c r="OUK142" s="18"/>
      <c r="OUL142" s="18"/>
      <c r="OUM142" s="18"/>
      <c r="OUN142" s="18"/>
      <c r="OUO142" s="18"/>
      <c r="OUP142" s="18"/>
      <c r="OUQ142" s="18"/>
      <c r="OUR142" s="18"/>
      <c r="OUS142" s="18"/>
      <c r="OUT142" s="18"/>
      <c r="OUU142" s="18"/>
      <c r="OUV142" s="18"/>
      <c r="OUW142" s="18"/>
      <c r="OUX142" s="18"/>
      <c r="OUY142" s="18"/>
      <c r="OUZ142" s="18"/>
      <c r="OVA142" s="18"/>
      <c r="OVB142" s="18"/>
      <c r="OVC142" s="18"/>
      <c r="OVD142" s="18"/>
      <c r="OVE142" s="18"/>
      <c r="OVF142" s="18"/>
      <c r="OVG142" s="18"/>
      <c r="OVH142" s="18"/>
      <c r="OVI142" s="18"/>
      <c r="OVJ142" s="18"/>
      <c r="OVK142" s="18"/>
      <c r="OVL142" s="18"/>
      <c r="OVM142" s="18"/>
      <c r="OVN142" s="18"/>
      <c r="OVO142" s="18"/>
      <c r="OVP142" s="18"/>
      <c r="OVQ142" s="18"/>
      <c r="OVR142" s="18"/>
      <c r="OVS142" s="18"/>
      <c r="OVT142" s="18"/>
      <c r="OVU142" s="18"/>
      <c r="OVV142" s="18"/>
      <c r="OVW142" s="18"/>
      <c r="OVX142" s="18"/>
      <c r="OVY142" s="18"/>
      <c r="OVZ142" s="18"/>
      <c r="OWA142" s="18"/>
      <c r="OWB142" s="18"/>
      <c r="OWC142" s="18"/>
      <c r="OWD142" s="18"/>
      <c r="OWE142" s="18"/>
      <c r="OWF142" s="18"/>
      <c r="OWG142" s="18"/>
      <c r="OWH142" s="18"/>
      <c r="OWI142" s="18"/>
      <c r="OWJ142" s="18"/>
      <c r="OWK142" s="18"/>
      <c r="OWL142" s="18"/>
      <c r="OWM142" s="18"/>
      <c r="OWN142" s="18"/>
      <c r="OWO142" s="18"/>
      <c r="OWP142" s="18"/>
      <c r="OWQ142" s="18"/>
      <c r="OWR142" s="18"/>
      <c r="OWS142" s="18"/>
      <c r="OWT142" s="18"/>
      <c r="OWU142" s="18"/>
      <c r="OWV142" s="18"/>
      <c r="OWW142" s="18"/>
      <c r="OWX142" s="18"/>
      <c r="OWY142" s="18"/>
      <c r="OWZ142" s="18"/>
      <c r="OXA142" s="18"/>
      <c r="OXB142" s="18"/>
      <c r="OXC142" s="18"/>
      <c r="OXD142" s="18"/>
      <c r="OXE142" s="18"/>
      <c r="OXF142" s="18"/>
      <c r="OXG142" s="18"/>
      <c r="OXH142" s="18"/>
      <c r="OXI142" s="18"/>
      <c r="OXJ142" s="18"/>
      <c r="OXK142" s="18"/>
      <c r="OXL142" s="18"/>
      <c r="OXM142" s="18"/>
      <c r="OXN142" s="18"/>
      <c r="OXO142" s="18"/>
      <c r="OXP142" s="18"/>
      <c r="OXQ142" s="18"/>
      <c r="OXR142" s="18"/>
      <c r="OXS142" s="18"/>
      <c r="OXT142" s="18"/>
      <c r="OXU142" s="18"/>
      <c r="OXV142" s="18"/>
      <c r="OXW142" s="18"/>
      <c r="OXX142" s="18"/>
      <c r="OXY142" s="18"/>
      <c r="OXZ142" s="18"/>
      <c r="OYA142" s="18"/>
      <c r="OYB142" s="18"/>
      <c r="OYC142" s="18"/>
      <c r="OYD142" s="18"/>
      <c r="OYE142" s="18"/>
      <c r="OYF142" s="18"/>
      <c r="OYG142" s="18"/>
      <c r="OYH142" s="18"/>
      <c r="OYI142" s="18"/>
      <c r="OYJ142" s="18"/>
      <c r="OYK142" s="18"/>
      <c r="OYL142" s="18"/>
      <c r="OYM142" s="18"/>
      <c r="OYN142" s="18"/>
      <c r="OYO142" s="18"/>
      <c r="OYP142" s="18"/>
      <c r="OYQ142" s="18"/>
      <c r="OYR142" s="18"/>
      <c r="OYS142" s="18"/>
      <c r="OYT142" s="18"/>
      <c r="OYU142" s="18"/>
      <c r="OYV142" s="18"/>
      <c r="OYW142" s="18"/>
      <c r="OYX142" s="18"/>
      <c r="OYY142" s="18"/>
      <c r="OYZ142" s="18"/>
      <c r="OZA142" s="18"/>
      <c r="OZB142" s="18"/>
      <c r="OZC142" s="18"/>
      <c r="OZD142" s="18"/>
      <c r="OZE142" s="18"/>
      <c r="OZF142" s="18"/>
      <c r="OZG142" s="18"/>
      <c r="OZH142" s="18"/>
      <c r="OZI142" s="18"/>
      <c r="OZJ142" s="18"/>
      <c r="OZK142" s="18"/>
      <c r="OZL142" s="18"/>
      <c r="OZM142" s="18"/>
      <c r="OZN142" s="18"/>
      <c r="OZO142" s="18"/>
      <c r="OZP142" s="18"/>
      <c r="OZQ142" s="18"/>
      <c r="OZR142" s="18"/>
      <c r="OZS142" s="18"/>
      <c r="OZT142" s="18"/>
      <c r="OZU142" s="18"/>
      <c r="OZV142" s="18"/>
      <c r="OZW142" s="18"/>
      <c r="OZX142" s="18"/>
      <c r="OZY142" s="18"/>
      <c r="OZZ142" s="18"/>
      <c r="PAA142" s="18"/>
      <c r="PAB142" s="18"/>
      <c r="PAC142" s="18"/>
      <c r="PAD142" s="18"/>
      <c r="PAE142" s="18"/>
      <c r="PAF142" s="18"/>
      <c r="PAG142" s="18"/>
      <c r="PAH142" s="18"/>
      <c r="PAI142" s="18"/>
      <c r="PAJ142" s="18"/>
      <c r="PAK142" s="18"/>
      <c r="PAL142" s="18"/>
      <c r="PAM142" s="18"/>
      <c r="PAN142" s="18"/>
      <c r="PAO142" s="18"/>
      <c r="PAP142" s="18"/>
      <c r="PAQ142" s="18"/>
      <c r="PAR142" s="18"/>
      <c r="PAS142" s="18"/>
      <c r="PAT142" s="18"/>
      <c r="PAU142" s="18"/>
      <c r="PAV142" s="18"/>
      <c r="PAW142" s="18"/>
      <c r="PAX142" s="18"/>
      <c r="PAY142" s="18"/>
      <c r="PAZ142" s="18"/>
      <c r="PBA142" s="18"/>
      <c r="PBB142" s="18"/>
      <c r="PBC142" s="18"/>
      <c r="PBD142" s="18"/>
      <c r="PBE142" s="18"/>
      <c r="PBF142" s="18"/>
      <c r="PBG142" s="18"/>
      <c r="PBH142" s="18"/>
      <c r="PBI142" s="18"/>
      <c r="PBJ142" s="18"/>
      <c r="PBK142" s="18"/>
      <c r="PBL142" s="18"/>
      <c r="PBM142" s="18"/>
      <c r="PBN142" s="18"/>
      <c r="PBO142" s="18"/>
      <c r="PBP142" s="18"/>
      <c r="PBQ142" s="18"/>
      <c r="PBR142" s="18"/>
      <c r="PBS142" s="18"/>
      <c r="PBT142" s="18"/>
      <c r="PBU142" s="18"/>
      <c r="PBV142" s="18"/>
      <c r="PBW142" s="18"/>
      <c r="PBX142" s="18"/>
      <c r="PBY142" s="18"/>
      <c r="PBZ142" s="18"/>
      <c r="PCA142" s="18"/>
      <c r="PCB142" s="18"/>
      <c r="PCC142" s="18"/>
      <c r="PCD142" s="18"/>
      <c r="PCE142" s="18"/>
      <c r="PCF142" s="18"/>
      <c r="PCG142" s="18"/>
      <c r="PCH142" s="18"/>
      <c r="PCI142" s="18"/>
      <c r="PCJ142" s="18"/>
      <c r="PCK142" s="18"/>
      <c r="PCL142" s="18"/>
      <c r="PCM142" s="18"/>
      <c r="PCN142" s="18"/>
      <c r="PCO142" s="18"/>
      <c r="PCP142" s="18"/>
      <c r="PCQ142" s="18"/>
      <c r="PCR142" s="18"/>
      <c r="PCS142" s="18"/>
      <c r="PCT142" s="18"/>
      <c r="PCU142" s="18"/>
      <c r="PCV142" s="18"/>
      <c r="PCW142" s="18"/>
      <c r="PCX142" s="18"/>
      <c r="PCY142" s="18"/>
      <c r="PCZ142" s="18"/>
      <c r="PDA142" s="18"/>
      <c r="PDB142" s="18"/>
      <c r="PDC142" s="18"/>
      <c r="PDD142" s="18"/>
      <c r="PDE142" s="18"/>
      <c r="PDF142" s="18"/>
      <c r="PDG142" s="18"/>
      <c r="PDH142" s="18"/>
      <c r="PDI142" s="18"/>
      <c r="PDJ142" s="18"/>
      <c r="PDK142" s="18"/>
      <c r="PDL142" s="18"/>
      <c r="PDM142" s="18"/>
      <c r="PDN142" s="18"/>
      <c r="PDO142" s="18"/>
      <c r="PDP142" s="18"/>
      <c r="PDQ142" s="18"/>
      <c r="PDR142" s="18"/>
      <c r="PDS142" s="18"/>
      <c r="PDT142" s="18"/>
      <c r="PDU142" s="18"/>
      <c r="PDV142" s="18"/>
      <c r="PDW142" s="18"/>
      <c r="PDX142" s="18"/>
      <c r="PDY142" s="18"/>
      <c r="PDZ142" s="18"/>
      <c r="PEA142" s="18"/>
      <c r="PEB142" s="18"/>
      <c r="PEC142" s="18"/>
      <c r="PED142" s="18"/>
      <c r="PEE142" s="18"/>
      <c r="PEF142" s="18"/>
      <c r="PEG142" s="18"/>
      <c r="PEH142" s="18"/>
      <c r="PEI142" s="18"/>
      <c r="PEJ142" s="18"/>
      <c r="PEK142" s="18"/>
      <c r="PEL142" s="18"/>
      <c r="PEM142" s="18"/>
      <c r="PEN142" s="18"/>
      <c r="PEO142" s="18"/>
      <c r="PEP142" s="18"/>
      <c r="PEQ142" s="18"/>
      <c r="PER142" s="18"/>
      <c r="PES142" s="18"/>
      <c r="PET142" s="18"/>
      <c r="PEU142" s="18"/>
      <c r="PEV142" s="18"/>
      <c r="PEW142" s="18"/>
      <c r="PEX142" s="18"/>
      <c r="PEY142" s="18"/>
      <c r="PEZ142" s="18"/>
      <c r="PFA142" s="18"/>
      <c r="PFB142" s="18"/>
      <c r="PFC142" s="18"/>
      <c r="PFD142" s="18"/>
      <c r="PFE142" s="18"/>
      <c r="PFF142" s="18"/>
      <c r="PFG142" s="18"/>
      <c r="PFH142" s="18"/>
      <c r="PFI142" s="18"/>
      <c r="PFJ142" s="18"/>
      <c r="PFK142" s="18"/>
      <c r="PFL142" s="18"/>
      <c r="PFM142" s="18"/>
      <c r="PFN142" s="18"/>
      <c r="PFO142" s="18"/>
      <c r="PFP142" s="18"/>
      <c r="PFQ142" s="18"/>
      <c r="PFR142" s="18"/>
      <c r="PFS142" s="18"/>
      <c r="PFT142" s="18"/>
      <c r="PFU142" s="18"/>
      <c r="PFV142" s="18"/>
      <c r="PFW142" s="18"/>
      <c r="PFX142" s="18"/>
      <c r="PFY142" s="18"/>
      <c r="PFZ142" s="18"/>
      <c r="PGA142" s="18"/>
      <c r="PGB142" s="18"/>
      <c r="PGC142" s="18"/>
      <c r="PGD142" s="18"/>
      <c r="PGE142" s="18"/>
      <c r="PGF142" s="18"/>
      <c r="PGG142" s="18"/>
      <c r="PGH142" s="18"/>
      <c r="PGI142" s="18"/>
      <c r="PGJ142" s="18"/>
      <c r="PGK142" s="18"/>
      <c r="PGL142" s="18"/>
      <c r="PGM142" s="18"/>
      <c r="PGN142" s="18"/>
      <c r="PGO142" s="18"/>
      <c r="PGP142" s="18"/>
      <c r="PGQ142" s="18"/>
      <c r="PGR142" s="18"/>
      <c r="PGS142" s="18"/>
      <c r="PGT142" s="18"/>
      <c r="PGU142" s="18"/>
      <c r="PGV142" s="18"/>
      <c r="PGW142" s="18"/>
      <c r="PGX142" s="18"/>
      <c r="PGY142" s="18"/>
      <c r="PGZ142" s="18"/>
      <c r="PHA142" s="18"/>
      <c r="PHB142" s="18"/>
      <c r="PHC142" s="18"/>
      <c r="PHD142" s="18"/>
      <c r="PHE142" s="18"/>
      <c r="PHF142" s="18"/>
      <c r="PHG142" s="18"/>
      <c r="PHH142" s="18"/>
      <c r="PHI142" s="18"/>
      <c r="PHJ142" s="18"/>
      <c r="PHK142" s="18"/>
      <c r="PHL142" s="18"/>
      <c r="PHM142" s="18"/>
      <c r="PHN142" s="18"/>
      <c r="PHO142" s="18"/>
      <c r="PHP142" s="18"/>
      <c r="PHQ142" s="18"/>
      <c r="PHR142" s="18"/>
      <c r="PHS142" s="18"/>
      <c r="PHT142" s="18"/>
      <c r="PHU142" s="18"/>
      <c r="PHV142" s="18"/>
      <c r="PHW142" s="18"/>
      <c r="PHX142" s="18"/>
      <c r="PHY142" s="18"/>
      <c r="PHZ142" s="18"/>
      <c r="PIA142" s="18"/>
      <c r="PIB142" s="18"/>
      <c r="PIC142" s="18"/>
      <c r="PID142" s="18"/>
      <c r="PIE142" s="18"/>
      <c r="PIF142" s="18"/>
      <c r="PIG142" s="18"/>
      <c r="PIH142" s="18"/>
      <c r="PII142" s="18"/>
      <c r="PIJ142" s="18"/>
      <c r="PIK142" s="18"/>
      <c r="PIL142" s="18"/>
      <c r="PIM142" s="18"/>
      <c r="PIN142" s="18"/>
      <c r="PIO142" s="18"/>
      <c r="PIP142" s="18"/>
      <c r="PIQ142" s="18"/>
      <c r="PIR142" s="18"/>
      <c r="PIS142" s="18"/>
      <c r="PIT142" s="18"/>
      <c r="PIU142" s="18"/>
      <c r="PIV142" s="18"/>
      <c r="PIW142" s="18"/>
      <c r="PIX142" s="18"/>
      <c r="PIY142" s="18"/>
      <c r="PIZ142" s="18"/>
      <c r="PJA142" s="18"/>
      <c r="PJB142" s="18"/>
      <c r="PJC142" s="18"/>
      <c r="PJD142" s="18"/>
      <c r="PJE142" s="18"/>
      <c r="PJF142" s="18"/>
      <c r="PJG142" s="18"/>
      <c r="PJH142" s="18"/>
      <c r="PJI142" s="18"/>
      <c r="PJJ142" s="18"/>
      <c r="PJK142" s="18"/>
      <c r="PJL142" s="18"/>
      <c r="PJM142" s="18"/>
      <c r="PJN142" s="18"/>
      <c r="PJO142" s="18"/>
      <c r="PJP142" s="18"/>
      <c r="PJQ142" s="18"/>
      <c r="PJR142" s="18"/>
      <c r="PJS142" s="18"/>
      <c r="PJT142" s="18"/>
      <c r="PJU142" s="18"/>
      <c r="PJV142" s="18"/>
      <c r="PJW142" s="18"/>
      <c r="PJX142" s="18"/>
      <c r="PJY142" s="18"/>
      <c r="PJZ142" s="18"/>
      <c r="PKA142" s="18"/>
      <c r="PKB142" s="18"/>
      <c r="PKC142" s="18"/>
      <c r="PKD142" s="18"/>
      <c r="PKE142" s="18"/>
      <c r="PKF142" s="18"/>
      <c r="PKG142" s="18"/>
      <c r="PKH142" s="18"/>
      <c r="PKI142" s="18"/>
      <c r="PKJ142" s="18"/>
      <c r="PKK142" s="18"/>
      <c r="PKL142" s="18"/>
      <c r="PKM142" s="18"/>
      <c r="PKN142" s="18"/>
      <c r="PKO142" s="18"/>
      <c r="PKP142" s="18"/>
      <c r="PKQ142" s="18"/>
      <c r="PKR142" s="18"/>
      <c r="PKS142" s="18"/>
      <c r="PKT142" s="18"/>
      <c r="PKU142" s="18"/>
      <c r="PKV142" s="18"/>
      <c r="PKW142" s="18"/>
      <c r="PKX142" s="18"/>
      <c r="PKY142" s="18"/>
      <c r="PKZ142" s="18"/>
      <c r="PLA142" s="18"/>
      <c r="PLB142" s="18"/>
      <c r="PLC142" s="18"/>
      <c r="PLD142" s="18"/>
      <c r="PLE142" s="18"/>
      <c r="PLF142" s="18"/>
      <c r="PLG142" s="18"/>
      <c r="PLH142" s="18"/>
      <c r="PLI142" s="18"/>
      <c r="PLJ142" s="18"/>
      <c r="PLK142" s="18"/>
      <c r="PLL142" s="18"/>
      <c r="PLM142" s="18"/>
      <c r="PLN142" s="18"/>
      <c r="PLO142" s="18"/>
      <c r="PLP142" s="18"/>
      <c r="PLQ142" s="18"/>
      <c r="PLR142" s="18"/>
      <c r="PLS142" s="18"/>
      <c r="PLT142" s="18"/>
      <c r="PLU142" s="18"/>
      <c r="PLV142" s="18"/>
      <c r="PLW142" s="18"/>
      <c r="PLX142" s="18"/>
      <c r="PLY142" s="18"/>
      <c r="PLZ142" s="18"/>
      <c r="PMA142" s="18"/>
      <c r="PMB142" s="18"/>
      <c r="PMC142" s="18"/>
      <c r="PMD142" s="18"/>
      <c r="PME142" s="18"/>
      <c r="PMF142" s="18"/>
      <c r="PMG142" s="18"/>
      <c r="PMH142" s="18"/>
      <c r="PMI142" s="18"/>
      <c r="PMJ142" s="18"/>
      <c r="PMK142" s="18"/>
      <c r="PML142" s="18"/>
      <c r="PMM142" s="18"/>
      <c r="PMN142" s="18"/>
      <c r="PMO142" s="18"/>
      <c r="PMP142" s="18"/>
      <c r="PMQ142" s="18"/>
      <c r="PMR142" s="18"/>
      <c r="PMS142" s="18"/>
      <c r="PMT142" s="18"/>
      <c r="PMU142" s="18"/>
      <c r="PMV142" s="18"/>
      <c r="PMW142" s="18"/>
      <c r="PMX142" s="18"/>
      <c r="PMY142" s="18"/>
      <c r="PMZ142" s="18"/>
      <c r="PNA142" s="18"/>
      <c r="PNB142" s="18"/>
      <c r="PNC142" s="18"/>
      <c r="PND142" s="18"/>
      <c r="PNE142" s="18"/>
      <c r="PNF142" s="18"/>
      <c r="PNG142" s="18"/>
      <c r="PNH142" s="18"/>
      <c r="PNI142" s="18"/>
      <c r="PNJ142" s="18"/>
      <c r="PNK142" s="18"/>
      <c r="PNL142" s="18"/>
      <c r="PNM142" s="18"/>
      <c r="PNN142" s="18"/>
      <c r="PNO142" s="18"/>
      <c r="PNP142" s="18"/>
      <c r="PNQ142" s="18"/>
      <c r="PNR142" s="18"/>
      <c r="PNS142" s="18"/>
      <c r="PNT142" s="18"/>
      <c r="PNU142" s="18"/>
      <c r="PNV142" s="18"/>
      <c r="PNW142" s="18"/>
      <c r="PNX142" s="18"/>
      <c r="PNY142" s="18"/>
      <c r="PNZ142" s="18"/>
      <c r="POA142" s="18"/>
      <c r="POB142" s="18"/>
      <c r="POC142" s="18"/>
      <c r="POD142" s="18"/>
      <c r="POE142" s="18"/>
      <c r="POF142" s="18"/>
      <c r="POG142" s="18"/>
      <c r="POH142" s="18"/>
      <c r="POI142" s="18"/>
      <c r="POJ142" s="18"/>
      <c r="POK142" s="18"/>
      <c r="POL142" s="18"/>
      <c r="POM142" s="18"/>
      <c r="PON142" s="18"/>
      <c r="POO142" s="18"/>
      <c r="POP142" s="18"/>
      <c r="POQ142" s="18"/>
      <c r="POR142" s="18"/>
      <c r="POS142" s="18"/>
      <c r="POT142" s="18"/>
      <c r="POU142" s="18"/>
      <c r="POV142" s="18"/>
      <c r="POW142" s="18"/>
      <c r="POX142" s="18"/>
      <c r="POY142" s="18"/>
      <c r="POZ142" s="18"/>
      <c r="PPA142" s="18"/>
      <c r="PPB142" s="18"/>
      <c r="PPC142" s="18"/>
      <c r="PPD142" s="18"/>
      <c r="PPE142" s="18"/>
      <c r="PPF142" s="18"/>
      <c r="PPG142" s="18"/>
      <c r="PPH142" s="18"/>
      <c r="PPI142" s="18"/>
      <c r="PPJ142" s="18"/>
      <c r="PPK142" s="18"/>
      <c r="PPL142" s="18"/>
      <c r="PPM142" s="18"/>
      <c r="PPN142" s="18"/>
      <c r="PPO142" s="18"/>
      <c r="PPP142" s="18"/>
      <c r="PPQ142" s="18"/>
      <c r="PPR142" s="18"/>
      <c r="PPS142" s="18"/>
      <c r="PPT142" s="18"/>
      <c r="PPU142" s="18"/>
      <c r="PPV142" s="18"/>
      <c r="PPW142" s="18"/>
      <c r="PPX142" s="18"/>
      <c r="PPY142" s="18"/>
      <c r="PPZ142" s="18"/>
      <c r="PQA142" s="18"/>
      <c r="PQB142" s="18"/>
      <c r="PQC142" s="18"/>
      <c r="PQD142" s="18"/>
      <c r="PQE142" s="18"/>
      <c r="PQF142" s="18"/>
      <c r="PQG142" s="18"/>
      <c r="PQH142" s="18"/>
      <c r="PQI142" s="18"/>
      <c r="PQJ142" s="18"/>
      <c r="PQK142" s="18"/>
      <c r="PQL142" s="18"/>
      <c r="PQM142" s="18"/>
      <c r="PQN142" s="18"/>
      <c r="PQO142" s="18"/>
      <c r="PQP142" s="18"/>
      <c r="PQQ142" s="18"/>
      <c r="PQR142" s="18"/>
      <c r="PQS142" s="18"/>
      <c r="PQT142" s="18"/>
      <c r="PQU142" s="18"/>
      <c r="PQV142" s="18"/>
      <c r="PQW142" s="18"/>
      <c r="PQX142" s="18"/>
      <c r="PQY142" s="18"/>
      <c r="PQZ142" s="18"/>
      <c r="PRA142" s="18"/>
      <c r="PRB142" s="18"/>
      <c r="PRC142" s="18"/>
      <c r="PRD142" s="18"/>
      <c r="PRE142" s="18"/>
      <c r="PRF142" s="18"/>
      <c r="PRG142" s="18"/>
      <c r="PRH142" s="18"/>
      <c r="PRI142" s="18"/>
      <c r="PRJ142" s="18"/>
      <c r="PRK142" s="18"/>
      <c r="PRL142" s="18"/>
      <c r="PRM142" s="18"/>
      <c r="PRN142" s="18"/>
      <c r="PRO142" s="18"/>
      <c r="PRP142" s="18"/>
      <c r="PRQ142" s="18"/>
      <c r="PRR142" s="18"/>
      <c r="PRS142" s="18"/>
      <c r="PRT142" s="18"/>
      <c r="PRU142" s="18"/>
      <c r="PRV142" s="18"/>
      <c r="PRW142" s="18"/>
      <c r="PRX142" s="18"/>
      <c r="PRY142" s="18"/>
      <c r="PRZ142" s="18"/>
      <c r="PSA142" s="18"/>
      <c r="PSB142" s="18"/>
      <c r="PSC142" s="18"/>
      <c r="PSD142" s="18"/>
      <c r="PSE142" s="18"/>
      <c r="PSF142" s="18"/>
      <c r="PSG142" s="18"/>
      <c r="PSH142" s="18"/>
      <c r="PSI142" s="18"/>
      <c r="PSJ142" s="18"/>
      <c r="PSK142" s="18"/>
      <c r="PSL142" s="18"/>
      <c r="PSM142" s="18"/>
      <c r="PSN142" s="18"/>
      <c r="PSO142" s="18"/>
      <c r="PSP142" s="18"/>
      <c r="PSQ142" s="18"/>
      <c r="PSR142" s="18"/>
      <c r="PSS142" s="18"/>
      <c r="PST142" s="18"/>
      <c r="PSU142" s="18"/>
      <c r="PSV142" s="18"/>
      <c r="PSW142" s="18"/>
      <c r="PSX142" s="18"/>
      <c r="PSY142" s="18"/>
      <c r="PSZ142" s="18"/>
      <c r="PTA142" s="18"/>
      <c r="PTB142" s="18"/>
      <c r="PTC142" s="18"/>
      <c r="PTD142" s="18"/>
      <c r="PTE142" s="18"/>
      <c r="PTF142" s="18"/>
      <c r="PTG142" s="18"/>
      <c r="PTH142" s="18"/>
      <c r="PTI142" s="18"/>
      <c r="PTJ142" s="18"/>
      <c r="PTK142" s="18"/>
      <c r="PTL142" s="18"/>
      <c r="PTM142" s="18"/>
      <c r="PTN142" s="18"/>
      <c r="PTO142" s="18"/>
      <c r="PTP142" s="18"/>
      <c r="PTQ142" s="18"/>
      <c r="PTR142" s="18"/>
      <c r="PTS142" s="18"/>
      <c r="PTT142" s="18"/>
      <c r="PTU142" s="18"/>
      <c r="PTV142" s="18"/>
      <c r="PTW142" s="18"/>
      <c r="PTX142" s="18"/>
      <c r="PTY142" s="18"/>
      <c r="PTZ142" s="18"/>
      <c r="PUA142" s="18"/>
      <c r="PUB142" s="18"/>
      <c r="PUC142" s="18"/>
      <c r="PUD142" s="18"/>
      <c r="PUE142" s="18"/>
      <c r="PUF142" s="18"/>
      <c r="PUG142" s="18"/>
      <c r="PUH142" s="18"/>
      <c r="PUI142" s="18"/>
      <c r="PUJ142" s="18"/>
      <c r="PUK142" s="18"/>
      <c r="PUL142" s="18"/>
      <c r="PUM142" s="18"/>
      <c r="PUN142" s="18"/>
      <c r="PUO142" s="18"/>
      <c r="PUP142" s="18"/>
      <c r="PUQ142" s="18"/>
      <c r="PUR142" s="18"/>
      <c r="PUS142" s="18"/>
      <c r="PUT142" s="18"/>
      <c r="PUU142" s="18"/>
      <c r="PUV142" s="18"/>
      <c r="PUW142" s="18"/>
      <c r="PUX142" s="18"/>
      <c r="PUY142" s="18"/>
      <c r="PUZ142" s="18"/>
      <c r="PVA142" s="18"/>
      <c r="PVB142" s="18"/>
      <c r="PVC142" s="18"/>
      <c r="PVD142" s="18"/>
      <c r="PVE142" s="18"/>
      <c r="PVF142" s="18"/>
      <c r="PVG142" s="18"/>
      <c r="PVH142" s="18"/>
      <c r="PVI142" s="18"/>
      <c r="PVJ142" s="18"/>
      <c r="PVK142" s="18"/>
      <c r="PVL142" s="18"/>
      <c r="PVM142" s="18"/>
      <c r="PVN142" s="18"/>
      <c r="PVO142" s="18"/>
      <c r="PVP142" s="18"/>
      <c r="PVQ142" s="18"/>
      <c r="PVR142" s="18"/>
      <c r="PVS142" s="18"/>
      <c r="PVT142" s="18"/>
      <c r="PVU142" s="18"/>
      <c r="PVV142" s="18"/>
      <c r="PVW142" s="18"/>
      <c r="PVX142" s="18"/>
      <c r="PVY142" s="18"/>
      <c r="PVZ142" s="18"/>
      <c r="PWA142" s="18"/>
      <c r="PWB142" s="18"/>
      <c r="PWC142" s="18"/>
      <c r="PWD142" s="18"/>
      <c r="PWE142" s="18"/>
      <c r="PWF142" s="18"/>
      <c r="PWG142" s="18"/>
      <c r="PWH142" s="18"/>
      <c r="PWI142" s="18"/>
      <c r="PWJ142" s="18"/>
      <c r="PWK142" s="18"/>
      <c r="PWL142" s="18"/>
      <c r="PWM142" s="18"/>
      <c r="PWN142" s="18"/>
      <c r="PWO142" s="18"/>
      <c r="PWP142" s="18"/>
      <c r="PWQ142" s="18"/>
      <c r="PWR142" s="18"/>
      <c r="PWS142" s="18"/>
      <c r="PWT142" s="18"/>
      <c r="PWU142" s="18"/>
      <c r="PWV142" s="18"/>
      <c r="PWW142" s="18"/>
      <c r="PWX142" s="18"/>
      <c r="PWY142" s="18"/>
      <c r="PWZ142" s="18"/>
      <c r="PXA142" s="18"/>
      <c r="PXB142" s="18"/>
      <c r="PXC142" s="18"/>
      <c r="PXD142" s="18"/>
      <c r="PXE142" s="18"/>
      <c r="PXF142" s="18"/>
      <c r="PXG142" s="18"/>
      <c r="PXH142" s="18"/>
      <c r="PXI142" s="18"/>
      <c r="PXJ142" s="18"/>
      <c r="PXK142" s="18"/>
      <c r="PXL142" s="18"/>
      <c r="PXM142" s="18"/>
      <c r="PXN142" s="18"/>
      <c r="PXO142" s="18"/>
      <c r="PXP142" s="18"/>
      <c r="PXQ142" s="18"/>
      <c r="PXR142" s="18"/>
      <c r="PXS142" s="18"/>
      <c r="PXT142" s="18"/>
      <c r="PXU142" s="18"/>
      <c r="PXV142" s="18"/>
      <c r="PXW142" s="18"/>
      <c r="PXX142" s="18"/>
      <c r="PXY142" s="18"/>
      <c r="PXZ142" s="18"/>
      <c r="PYA142" s="18"/>
      <c r="PYB142" s="18"/>
      <c r="PYC142" s="18"/>
      <c r="PYD142" s="18"/>
      <c r="PYE142" s="18"/>
      <c r="PYF142" s="18"/>
      <c r="PYG142" s="18"/>
      <c r="PYH142" s="18"/>
      <c r="PYI142" s="18"/>
      <c r="PYJ142" s="18"/>
      <c r="PYK142" s="18"/>
      <c r="PYL142" s="18"/>
      <c r="PYM142" s="18"/>
      <c r="PYN142" s="18"/>
      <c r="PYO142" s="18"/>
      <c r="PYP142" s="18"/>
      <c r="PYQ142" s="18"/>
      <c r="PYR142" s="18"/>
      <c r="PYS142" s="18"/>
      <c r="PYT142" s="18"/>
      <c r="PYU142" s="18"/>
      <c r="PYV142" s="18"/>
      <c r="PYW142" s="18"/>
      <c r="PYX142" s="18"/>
      <c r="PYY142" s="18"/>
      <c r="PYZ142" s="18"/>
      <c r="PZA142" s="18"/>
      <c r="PZB142" s="18"/>
      <c r="PZC142" s="18"/>
      <c r="PZD142" s="18"/>
      <c r="PZE142" s="18"/>
      <c r="PZF142" s="18"/>
      <c r="PZG142" s="18"/>
      <c r="PZH142" s="18"/>
      <c r="PZI142" s="18"/>
      <c r="PZJ142" s="18"/>
      <c r="PZK142" s="18"/>
      <c r="PZL142" s="18"/>
      <c r="PZM142" s="18"/>
      <c r="PZN142" s="18"/>
      <c r="PZO142" s="18"/>
      <c r="PZP142" s="18"/>
      <c r="PZQ142" s="18"/>
      <c r="PZR142" s="18"/>
      <c r="PZS142" s="18"/>
      <c r="PZT142" s="18"/>
      <c r="PZU142" s="18"/>
      <c r="PZV142" s="18"/>
      <c r="PZW142" s="18"/>
      <c r="PZX142" s="18"/>
      <c r="PZY142" s="18"/>
      <c r="PZZ142" s="18"/>
      <c r="QAA142" s="18"/>
      <c r="QAB142" s="18"/>
      <c r="QAC142" s="18"/>
      <c r="QAD142" s="18"/>
      <c r="QAE142" s="18"/>
      <c r="QAF142" s="18"/>
      <c r="QAG142" s="18"/>
      <c r="QAH142" s="18"/>
      <c r="QAI142" s="18"/>
      <c r="QAJ142" s="18"/>
      <c r="QAK142" s="18"/>
      <c r="QAL142" s="18"/>
      <c r="QAM142" s="18"/>
      <c r="QAN142" s="18"/>
      <c r="QAO142" s="18"/>
      <c r="QAP142" s="18"/>
      <c r="QAQ142" s="18"/>
      <c r="QAR142" s="18"/>
      <c r="QAS142" s="18"/>
      <c r="QAT142" s="18"/>
      <c r="QAU142" s="18"/>
      <c r="QAV142" s="18"/>
      <c r="QAW142" s="18"/>
      <c r="QAX142" s="18"/>
      <c r="QAY142" s="18"/>
      <c r="QAZ142" s="18"/>
      <c r="QBA142" s="18"/>
      <c r="QBB142" s="18"/>
      <c r="QBC142" s="18"/>
      <c r="QBD142" s="18"/>
      <c r="QBE142" s="18"/>
      <c r="QBF142" s="18"/>
      <c r="QBG142" s="18"/>
      <c r="QBH142" s="18"/>
      <c r="QBI142" s="18"/>
      <c r="QBJ142" s="18"/>
      <c r="QBK142" s="18"/>
      <c r="QBL142" s="18"/>
      <c r="QBM142" s="18"/>
      <c r="QBN142" s="18"/>
      <c r="QBO142" s="18"/>
      <c r="QBP142" s="18"/>
      <c r="QBQ142" s="18"/>
      <c r="QBR142" s="18"/>
      <c r="QBS142" s="18"/>
      <c r="QBT142" s="18"/>
      <c r="QBU142" s="18"/>
      <c r="QBV142" s="18"/>
      <c r="QBW142" s="18"/>
      <c r="QBX142" s="18"/>
      <c r="QBY142" s="18"/>
      <c r="QBZ142" s="18"/>
      <c r="QCA142" s="18"/>
      <c r="QCB142" s="18"/>
      <c r="QCC142" s="18"/>
      <c r="QCD142" s="18"/>
      <c r="QCE142" s="18"/>
      <c r="QCF142" s="18"/>
      <c r="QCG142" s="18"/>
      <c r="QCH142" s="18"/>
      <c r="QCI142" s="18"/>
      <c r="QCJ142" s="18"/>
      <c r="QCK142" s="18"/>
      <c r="QCL142" s="18"/>
      <c r="QCM142" s="18"/>
      <c r="QCN142" s="18"/>
      <c r="QCO142" s="18"/>
      <c r="QCP142" s="18"/>
      <c r="QCQ142" s="18"/>
      <c r="QCR142" s="18"/>
      <c r="QCS142" s="18"/>
      <c r="QCT142" s="18"/>
      <c r="QCU142" s="18"/>
      <c r="QCV142" s="18"/>
      <c r="QCW142" s="18"/>
      <c r="QCX142" s="18"/>
      <c r="QCY142" s="18"/>
      <c r="QCZ142" s="18"/>
      <c r="QDA142" s="18"/>
      <c r="QDB142" s="18"/>
      <c r="QDC142" s="18"/>
      <c r="QDD142" s="18"/>
      <c r="QDE142" s="18"/>
      <c r="QDF142" s="18"/>
      <c r="QDG142" s="18"/>
      <c r="QDH142" s="18"/>
      <c r="QDI142" s="18"/>
      <c r="QDJ142" s="18"/>
      <c r="QDK142" s="18"/>
      <c r="QDL142" s="18"/>
      <c r="QDM142" s="18"/>
      <c r="QDN142" s="18"/>
      <c r="QDO142" s="18"/>
      <c r="QDP142" s="18"/>
      <c r="QDQ142" s="18"/>
      <c r="QDR142" s="18"/>
      <c r="QDS142" s="18"/>
      <c r="QDT142" s="18"/>
      <c r="QDU142" s="18"/>
      <c r="QDV142" s="18"/>
      <c r="QDW142" s="18"/>
      <c r="QDX142" s="18"/>
      <c r="QDY142" s="18"/>
      <c r="QDZ142" s="18"/>
      <c r="QEA142" s="18"/>
      <c r="QEB142" s="18"/>
      <c r="QEC142" s="18"/>
      <c r="QED142" s="18"/>
      <c r="QEE142" s="18"/>
      <c r="QEF142" s="18"/>
      <c r="QEG142" s="18"/>
      <c r="QEH142" s="18"/>
      <c r="QEI142" s="18"/>
      <c r="QEJ142" s="18"/>
      <c r="QEK142" s="18"/>
      <c r="QEL142" s="18"/>
      <c r="QEM142" s="18"/>
      <c r="QEN142" s="18"/>
      <c r="QEO142" s="18"/>
      <c r="QEP142" s="18"/>
      <c r="QEQ142" s="18"/>
      <c r="QER142" s="18"/>
      <c r="QES142" s="18"/>
      <c r="QET142" s="18"/>
      <c r="QEU142" s="18"/>
      <c r="QEV142" s="18"/>
      <c r="QEW142" s="18"/>
      <c r="QEX142" s="18"/>
      <c r="QEY142" s="18"/>
      <c r="QEZ142" s="18"/>
      <c r="QFA142" s="18"/>
      <c r="QFB142" s="18"/>
      <c r="QFC142" s="18"/>
      <c r="QFD142" s="18"/>
      <c r="QFE142" s="18"/>
      <c r="QFF142" s="18"/>
      <c r="QFG142" s="18"/>
      <c r="QFH142" s="18"/>
      <c r="QFI142" s="18"/>
      <c r="QFJ142" s="18"/>
      <c r="QFK142" s="18"/>
      <c r="QFL142" s="18"/>
      <c r="QFM142" s="18"/>
      <c r="QFN142" s="18"/>
      <c r="QFO142" s="18"/>
      <c r="QFP142" s="18"/>
      <c r="QFQ142" s="18"/>
      <c r="QFR142" s="18"/>
      <c r="QFS142" s="18"/>
      <c r="QFT142" s="18"/>
      <c r="QFU142" s="18"/>
      <c r="QFV142" s="18"/>
      <c r="QFW142" s="18"/>
      <c r="QFX142" s="18"/>
      <c r="QFY142" s="18"/>
      <c r="QFZ142" s="18"/>
      <c r="QGA142" s="18"/>
      <c r="QGB142" s="18"/>
      <c r="QGC142" s="18"/>
      <c r="QGD142" s="18"/>
      <c r="QGE142" s="18"/>
      <c r="QGF142" s="18"/>
      <c r="QGG142" s="18"/>
      <c r="QGH142" s="18"/>
      <c r="QGI142" s="18"/>
      <c r="QGJ142" s="18"/>
      <c r="QGK142" s="18"/>
      <c r="QGL142" s="18"/>
      <c r="QGM142" s="18"/>
      <c r="QGN142" s="18"/>
      <c r="QGO142" s="18"/>
      <c r="QGP142" s="18"/>
      <c r="QGQ142" s="18"/>
      <c r="QGR142" s="18"/>
      <c r="QGS142" s="18"/>
      <c r="QGT142" s="18"/>
      <c r="QGU142" s="18"/>
      <c r="QGV142" s="18"/>
      <c r="QGW142" s="18"/>
      <c r="QGX142" s="18"/>
      <c r="QGY142" s="18"/>
      <c r="QGZ142" s="18"/>
      <c r="QHA142" s="18"/>
      <c r="QHB142" s="18"/>
      <c r="QHC142" s="18"/>
      <c r="QHD142" s="18"/>
      <c r="QHE142" s="18"/>
      <c r="QHF142" s="18"/>
      <c r="QHG142" s="18"/>
      <c r="QHH142" s="18"/>
      <c r="QHI142" s="18"/>
      <c r="QHJ142" s="18"/>
      <c r="QHK142" s="18"/>
      <c r="QHL142" s="18"/>
      <c r="QHM142" s="18"/>
      <c r="QHN142" s="18"/>
      <c r="QHO142" s="18"/>
      <c r="QHP142" s="18"/>
      <c r="QHQ142" s="18"/>
      <c r="QHR142" s="18"/>
      <c r="QHS142" s="18"/>
      <c r="QHT142" s="18"/>
      <c r="QHU142" s="18"/>
      <c r="QHV142" s="18"/>
      <c r="QHW142" s="18"/>
      <c r="QHX142" s="18"/>
      <c r="QHY142" s="18"/>
      <c r="QHZ142" s="18"/>
      <c r="QIA142" s="18"/>
      <c r="QIB142" s="18"/>
      <c r="QIC142" s="18"/>
      <c r="QID142" s="18"/>
      <c r="QIE142" s="18"/>
      <c r="QIF142" s="18"/>
      <c r="QIG142" s="18"/>
      <c r="QIH142" s="18"/>
      <c r="QII142" s="18"/>
      <c r="QIJ142" s="18"/>
      <c r="QIK142" s="18"/>
      <c r="QIL142" s="18"/>
      <c r="QIM142" s="18"/>
      <c r="QIN142" s="18"/>
      <c r="QIO142" s="18"/>
      <c r="QIP142" s="18"/>
      <c r="QIQ142" s="18"/>
      <c r="QIR142" s="18"/>
      <c r="QIS142" s="18"/>
      <c r="QIT142" s="18"/>
      <c r="QIU142" s="18"/>
      <c r="QIV142" s="18"/>
      <c r="QIW142" s="18"/>
      <c r="QIX142" s="18"/>
      <c r="QIY142" s="18"/>
      <c r="QIZ142" s="18"/>
      <c r="QJA142" s="18"/>
      <c r="QJB142" s="18"/>
      <c r="QJC142" s="18"/>
      <c r="QJD142" s="18"/>
      <c r="QJE142" s="18"/>
      <c r="QJF142" s="18"/>
      <c r="QJG142" s="18"/>
      <c r="QJH142" s="18"/>
      <c r="QJI142" s="18"/>
      <c r="QJJ142" s="18"/>
      <c r="QJK142" s="18"/>
      <c r="QJL142" s="18"/>
      <c r="QJM142" s="18"/>
      <c r="QJN142" s="18"/>
      <c r="QJO142" s="18"/>
      <c r="QJP142" s="18"/>
      <c r="QJQ142" s="18"/>
      <c r="QJR142" s="18"/>
      <c r="QJS142" s="18"/>
      <c r="QJT142" s="18"/>
      <c r="QJU142" s="18"/>
      <c r="QJV142" s="18"/>
      <c r="QJW142" s="18"/>
      <c r="QJX142" s="18"/>
      <c r="QJY142" s="18"/>
      <c r="QJZ142" s="18"/>
      <c r="QKA142" s="18"/>
      <c r="QKB142" s="18"/>
      <c r="QKC142" s="18"/>
      <c r="QKD142" s="18"/>
      <c r="QKE142" s="18"/>
      <c r="QKF142" s="18"/>
      <c r="QKG142" s="18"/>
      <c r="QKH142" s="18"/>
      <c r="QKI142" s="18"/>
      <c r="QKJ142" s="18"/>
      <c r="QKK142" s="18"/>
      <c r="QKL142" s="18"/>
      <c r="QKM142" s="18"/>
      <c r="QKN142" s="18"/>
      <c r="QKO142" s="18"/>
      <c r="QKP142" s="18"/>
      <c r="QKQ142" s="18"/>
      <c r="QKR142" s="18"/>
      <c r="QKS142" s="18"/>
      <c r="QKT142" s="18"/>
      <c r="QKU142" s="18"/>
      <c r="QKV142" s="18"/>
      <c r="QKW142" s="18"/>
      <c r="QKX142" s="18"/>
      <c r="QKY142" s="18"/>
      <c r="QKZ142" s="18"/>
      <c r="QLA142" s="18"/>
      <c r="QLB142" s="18"/>
      <c r="QLC142" s="18"/>
      <c r="QLD142" s="18"/>
      <c r="QLE142" s="18"/>
      <c r="QLF142" s="18"/>
      <c r="QLG142" s="18"/>
      <c r="QLH142" s="18"/>
      <c r="QLI142" s="18"/>
      <c r="QLJ142" s="18"/>
      <c r="QLK142" s="18"/>
      <c r="QLL142" s="18"/>
      <c r="QLM142" s="18"/>
      <c r="QLN142" s="18"/>
      <c r="QLO142" s="18"/>
      <c r="QLP142" s="18"/>
      <c r="QLQ142" s="18"/>
      <c r="QLR142" s="18"/>
      <c r="QLS142" s="18"/>
      <c r="QLT142" s="18"/>
      <c r="QLU142" s="18"/>
      <c r="QLV142" s="18"/>
      <c r="QLW142" s="18"/>
      <c r="QLX142" s="18"/>
      <c r="QLY142" s="18"/>
      <c r="QLZ142" s="18"/>
      <c r="QMA142" s="18"/>
      <c r="QMB142" s="18"/>
      <c r="QMC142" s="18"/>
      <c r="QMD142" s="18"/>
      <c r="QME142" s="18"/>
      <c r="QMF142" s="18"/>
      <c r="QMG142" s="18"/>
      <c r="QMH142" s="18"/>
      <c r="QMI142" s="18"/>
      <c r="QMJ142" s="18"/>
      <c r="QMK142" s="18"/>
      <c r="QML142" s="18"/>
      <c r="QMM142" s="18"/>
      <c r="QMN142" s="18"/>
      <c r="QMO142" s="18"/>
      <c r="QMP142" s="18"/>
      <c r="QMQ142" s="18"/>
      <c r="QMR142" s="18"/>
      <c r="QMS142" s="18"/>
      <c r="QMT142" s="18"/>
      <c r="QMU142" s="18"/>
      <c r="QMV142" s="18"/>
      <c r="QMW142" s="18"/>
      <c r="QMX142" s="18"/>
      <c r="QMY142" s="18"/>
      <c r="QMZ142" s="18"/>
      <c r="QNA142" s="18"/>
      <c r="QNB142" s="18"/>
      <c r="QNC142" s="18"/>
      <c r="QND142" s="18"/>
      <c r="QNE142" s="18"/>
      <c r="QNF142" s="18"/>
      <c r="QNG142" s="18"/>
      <c r="QNH142" s="18"/>
      <c r="QNI142" s="18"/>
      <c r="QNJ142" s="18"/>
      <c r="QNK142" s="18"/>
      <c r="QNL142" s="18"/>
      <c r="QNM142" s="18"/>
      <c r="QNN142" s="18"/>
      <c r="QNO142" s="18"/>
      <c r="QNP142" s="18"/>
      <c r="QNQ142" s="18"/>
      <c r="QNR142" s="18"/>
      <c r="QNS142" s="18"/>
      <c r="QNT142" s="18"/>
      <c r="QNU142" s="18"/>
      <c r="QNV142" s="18"/>
      <c r="QNW142" s="18"/>
      <c r="QNX142" s="18"/>
      <c r="QNY142" s="18"/>
      <c r="QNZ142" s="18"/>
      <c r="QOA142" s="18"/>
      <c r="QOB142" s="18"/>
      <c r="QOC142" s="18"/>
      <c r="QOD142" s="18"/>
      <c r="QOE142" s="18"/>
      <c r="QOF142" s="18"/>
      <c r="QOG142" s="18"/>
      <c r="QOH142" s="18"/>
      <c r="QOI142" s="18"/>
      <c r="QOJ142" s="18"/>
      <c r="QOK142" s="18"/>
      <c r="QOL142" s="18"/>
      <c r="QOM142" s="18"/>
      <c r="QON142" s="18"/>
      <c r="QOO142" s="18"/>
      <c r="QOP142" s="18"/>
      <c r="QOQ142" s="18"/>
      <c r="QOR142" s="18"/>
      <c r="QOS142" s="18"/>
      <c r="QOT142" s="18"/>
      <c r="QOU142" s="18"/>
      <c r="QOV142" s="18"/>
      <c r="QOW142" s="18"/>
      <c r="QOX142" s="18"/>
      <c r="QOY142" s="18"/>
      <c r="QOZ142" s="18"/>
      <c r="QPA142" s="18"/>
      <c r="QPB142" s="18"/>
      <c r="QPC142" s="18"/>
      <c r="QPD142" s="18"/>
      <c r="QPE142" s="18"/>
      <c r="QPF142" s="18"/>
      <c r="QPG142" s="18"/>
      <c r="QPH142" s="18"/>
      <c r="QPI142" s="18"/>
      <c r="QPJ142" s="18"/>
      <c r="QPK142" s="18"/>
      <c r="QPL142" s="18"/>
      <c r="QPM142" s="18"/>
      <c r="QPN142" s="18"/>
      <c r="QPO142" s="18"/>
      <c r="QPP142" s="18"/>
      <c r="QPQ142" s="18"/>
      <c r="QPR142" s="18"/>
      <c r="QPS142" s="18"/>
      <c r="QPT142" s="18"/>
      <c r="QPU142" s="18"/>
      <c r="QPV142" s="18"/>
      <c r="QPW142" s="18"/>
      <c r="QPX142" s="18"/>
      <c r="QPY142" s="18"/>
      <c r="QPZ142" s="18"/>
      <c r="QQA142" s="18"/>
      <c r="QQB142" s="18"/>
      <c r="QQC142" s="18"/>
      <c r="QQD142" s="18"/>
      <c r="QQE142" s="18"/>
      <c r="QQF142" s="18"/>
      <c r="QQG142" s="18"/>
      <c r="QQH142" s="18"/>
      <c r="QQI142" s="18"/>
      <c r="QQJ142" s="18"/>
      <c r="QQK142" s="18"/>
      <c r="QQL142" s="18"/>
      <c r="QQM142" s="18"/>
      <c r="QQN142" s="18"/>
      <c r="QQO142" s="18"/>
      <c r="QQP142" s="18"/>
      <c r="QQQ142" s="18"/>
      <c r="QQR142" s="18"/>
      <c r="QQS142" s="18"/>
      <c r="QQT142" s="18"/>
      <c r="QQU142" s="18"/>
      <c r="QQV142" s="18"/>
      <c r="QQW142" s="18"/>
      <c r="QQX142" s="18"/>
      <c r="QQY142" s="18"/>
      <c r="QQZ142" s="18"/>
      <c r="QRA142" s="18"/>
      <c r="QRB142" s="18"/>
      <c r="QRC142" s="18"/>
      <c r="QRD142" s="18"/>
      <c r="QRE142" s="18"/>
      <c r="QRF142" s="18"/>
      <c r="QRG142" s="18"/>
      <c r="QRH142" s="18"/>
      <c r="QRI142" s="18"/>
      <c r="QRJ142" s="18"/>
      <c r="QRK142" s="18"/>
      <c r="QRL142" s="18"/>
      <c r="QRM142" s="18"/>
      <c r="QRN142" s="18"/>
      <c r="QRO142" s="18"/>
      <c r="QRP142" s="18"/>
      <c r="QRQ142" s="18"/>
      <c r="QRR142" s="18"/>
      <c r="QRS142" s="18"/>
      <c r="QRT142" s="18"/>
      <c r="QRU142" s="18"/>
      <c r="QRV142" s="18"/>
      <c r="QRW142" s="18"/>
      <c r="QRX142" s="18"/>
      <c r="QRY142" s="18"/>
      <c r="QRZ142" s="18"/>
      <c r="QSA142" s="18"/>
      <c r="QSB142" s="18"/>
      <c r="QSC142" s="18"/>
      <c r="QSD142" s="18"/>
      <c r="QSE142" s="18"/>
      <c r="QSF142" s="18"/>
      <c r="QSG142" s="18"/>
      <c r="QSH142" s="18"/>
      <c r="QSI142" s="18"/>
      <c r="QSJ142" s="18"/>
      <c r="QSK142" s="18"/>
      <c r="QSL142" s="18"/>
      <c r="QSM142" s="18"/>
      <c r="QSN142" s="18"/>
      <c r="QSO142" s="18"/>
      <c r="QSP142" s="18"/>
      <c r="QSQ142" s="18"/>
      <c r="QSR142" s="18"/>
      <c r="QSS142" s="18"/>
      <c r="QST142" s="18"/>
      <c r="QSU142" s="18"/>
      <c r="QSV142" s="18"/>
      <c r="QSW142" s="18"/>
      <c r="QSX142" s="18"/>
      <c r="QSY142" s="18"/>
      <c r="QSZ142" s="18"/>
      <c r="QTA142" s="18"/>
      <c r="QTB142" s="18"/>
      <c r="QTC142" s="18"/>
      <c r="QTD142" s="18"/>
      <c r="QTE142" s="18"/>
      <c r="QTF142" s="18"/>
      <c r="QTG142" s="18"/>
      <c r="QTH142" s="18"/>
      <c r="QTI142" s="18"/>
      <c r="QTJ142" s="18"/>
      <c r="QTK142" s="18"/>
      <c r="QTL142" s="18"/>
      <c r="QTM142" s="18"/>
      <c r="QTN142" s="18"/>
      <c r="QTO142" s="18"/>
      <c r="QTP142" s="18"/>
      <c r="QTQ142" s="18"/>
      <c r="QTR142" s="18"/>
      <c r="QTS142" s="18"/>
      <c r="QTT142" s="18"/>
      <c r="QTU142" s="18"/>
      <c r="QTV142" s="18"/>
      <c r="QTW142" s="18"/>
      <c r="QTX142" s="18"/>
      <c r="QTY142" s="18"/>
      <c r="QTZ142" s="18"/>
      <c r="QUA142" s="18"/>
      <c r="QUB142" s="18"/>
      <c r="QUC142" s="18"/>
      <c r="QUD142" s="18"/>
      <c r="QUE142" s="18"/>
      <c r="QUF142" s="18"/>
      <c r="QUG142" s="18"/>
      <c r="QUH142" s="18"/>
      <c r="QUI142" s="18"/>
      <c r="QUJ142" s="18"/>
      <c r="QUK142" s="18"/>
      <c r="QUL142" s="18"/>
      <c r="QUM142" s="18"/>
      <c r="QUN142" s="18"/>
      <c r="QUO142" s="18"/>
      <c r="QUP142" s="18"/>
      <c r="QUQ142" s="18"/>
      <c r="QUR142" s="18"/>
      <c r="QUS142" s="18"/>
      <c r="QUT142" s="18"/>
      <c r="QUU142" s="18"/>
      <c r="QUV142" s="18"/>
      <c r="QUW142" s="18"/>
      <c r="QUX142" s="18"/>
      <c r="QUY142" s="18"/>
      <c r="QUZ142" s="18"/>
      <c r="QVA142" s="18"/>
      <c r="QVB142" s="18"/>
      <c r="QVC142" s="18"/>
      <c r="QVD142" s="18"/>
      <c r="QVE142" s="18"/>
      <c r="QVF142" s="18"/>
      <c r="QVG142" s="18"/>
      <c r="QVH142" s="18"/>
      <c r="QVI142" s="18"/>
      <c r="QVJ142" s="18"/>
      <c r="QVK142" s="18"/>
      <c r="QVL142" s="18"/>
      <c r="QVM142" s="18"/>
      <c r="QVN142" s="18"/>
      <c r="QVO142" s="18"/>
      <c r="QVP142" s="18"/>
      <c r="QVQ142" s="18"/>
      <c r="QVR142" s="18"/>
      <c r="QVS142" s="18"/>
      <c r="QVT142" s="18"/>
      <c r="QVU142" s="18"/>
      <c r="QVV142" s="18"/>
      <c r="QVW142" s="18"/>
      <c r="QVX142" s="18"/>
      <c r="QVY142" s="18"/>
      <c r="QVZ142" s="18"/>
      <c r="QWA142" s="18"/>
      <c r="QWB142" s="18"/>
      <c r="QWC142" s="18"/>
      <c r="QWD142" s="18"/>
      <c r="QWE142" s="18"/>
      <c r="QWF142" s="18"/>
      <c r="QWG142" s="18"/>
      <c r="QWH142" s="18"/>
      <c r="QWI142" s="18"/>
      <c r="QWJ142" s="18"/>
      <c r="QWK142" s="18"/>
      <c r="QWL142" s="18"/>
      <c r="QWM142" s="18"/>
      <c r="QWN142" s="18"/>
      <c r="QWO142" s="18"/>
      <c r="QWP142" s="18"/>
      <c r="QWQ142" s="18"/>
      <c r="QWR142" s="18"/>
      <c r="QWS142" s="18"/>
      <c r="QWT142" s="18"/>
      <c r="QWU142" s="18"/>
      <c r="QWV142" s="18"/>
      <c r="QWW142" s="18"/>
      <c r="QWX142" s="18"/>
      <c r="QWY142" s="18"/>
      <c r="QWZ142" s="18"/>
      <c r="QXA142" s="18"/>
      <c r="QXB142" s="18"/>
      <c r="QXC142" s="18"/>
      <c r="QXD142" s="18"/>
      <c r="QXE142" s="18"/>
      <c r="QXF142" s="18"/>
      <c r="QXG142" s="18"/>
      <c r="QXH142" s="18"/>
      <c r="QXI142" s="18"/>
      <c r="QXJ142" s="18"/>
      <c r="QXK142" s="18"/>
      <c r="QXL142" s="18"/>
      <c r="QXM142" s="18"/>
      <c r="QXN142" s="18"/>
      <c r="QXO142" s="18"/>
      <c r="QXP142" s="18"/>
      <c r="QXQ142" s="18"/>
      <c r="QXR142" s="18"/>
      <c r="QXS142" s="18"/>
      <c r="QXT142" s="18"/>
      <c r="QXU142" s="18"/>
      <c r="QXV142" s="18"/>
      <c r="QXW142" s="18"/>
      <c r="QXX142" s="18"/>
      <c r="QXY142" s="18"/>
      <c r="QXZ142" s="18"/>
      <c r="QYA142" s="18"/>
      <c r="QYB142" s="18"/>
      <c r="QYC142" s="18"/>
      <c r="QYD142" s="18"/>
      <c r="QYE142" s="18"/>
      <c r="QYF142" s="18"/>
      <c r="QYG142" s="18"/>
      <c r="QYH142" s="18"/>
      <c r="QYI142" s="18"/>
      <c r="QYJ142" s="18"/>
      <c r="QYK142" s="18"/>
      <c r="QYL142" s="18"/>
      <c r="QYM142" s="18"/>
      <c r="QYN142" s="18"/>
      <c r="QYO142" s="18"/>
      <c r="QYP142" s="18"/>
      <c r="QYQ142" s="18"/>
      <c r="QYR142" s="18"/>
      <c r="QYS142" s="18"/>
      <c r="QYT142" s="18"/>
      <c r="QYU142" s="18"/>
      <c r="QYV142" s="18"/>
      <c r="QYW142" s="18"/>
      <c r="QYX142" s="18"/>
      <c r="QYY142" s="18"/>
      <c r="QYZ142" s="18"/>
      <c r="QZA142" s="18"/>
      <c r="QZB142" s="18"/>
      <c r="QZC142" s="18"/>
      <c r="QZD142" s="18"/>
      <c r="QZE142" s="18"/>
      <c r="QZF142" s="18"/>
      <c r="QZG142" s="18"/>
      <c r="QZH142" s="18"/>
      <c r="QZI142" s="18"/>
      <c r="QZJ142" s="18"/>
      <c r="QZK142" s="18"/>
      <c r="QZL142" s="18"/>
      <c r="QZM142" s="18"/>
      <c r="QZN142" s="18"/>
      <c r="QZO142" s="18"/>
      <c r="QZP142" s="18"/>
      <c r="QZQ142" s="18"/>
      <c r="QZR142" s="18"/>
      <c r="QZS142" s="18"/>
      <c r="QZT142" s="18"/>
      <c r="QZU142" s="18"/>
      <c r="QZV142" s="18"/>
      <c r="QZW142" s="18"/>
      <c r="QZX142" s="18"/>
      <c r="QZY142" s="18"/>
      <c r="QZZ142" s="18"/>
      <c r="RAA142" s="18"/>
      <c r="RAB142" s="18"/>
      <c r="RAC142" s="18"/>
      <c r="RAD142" s="18"/>
      <c r="RAE142" s="18"/>
      <c r="RAF142" s="18"/>
      <c r="RAG142" s="18"/>
      <c r="RAH142" s="18"/>
      <c r="RAI142" s="18"/>
      <c r="RAJ142" s="18"/>
      <c r="RAK142" s="18"/>
      <c r="RAL142" s="18"/>
      <c r="RAM142" s="18"/>
      <c r="RAN142" s="18"/>
      <c r="RAO142" s="18"/>
      <c r="RAP142" s="18"/>
      <c r="RAQ142" s="18"/>
      <c r="RAR142" s="18"/>
      <c r="RAS142" s="18"/>
      <c r="RAT142" s="18"/>
      <c r="RAU142" s="18"/>
      <c r="RAV142" s="18"/>
      <c r="RAW142" s="18"/>
      <c r="RAX142" s="18"/>
      <c r="RAY142" s="18"/>
      <c r="RAZ142" s="18"/>
      <c r="RBA142" s="18"/>
      <c r="RBB142" s="18"/>
      <c r="RBC142" s="18"/>
      <c r="RBD142" s="18"/>
      <c r="RBE142" s="18"/>
      <c r="RBF142" s="18"/>
      <c r="RBG142" s="18"/>
      <c r="RBH142" s="18"/>
      <c r="RBI142" s="18"/>
      <c r="RBJ142" s="18"/>
      <c r="RBK142" s="18"/>
      <c r="RBL142" s="18"/>
      <c r="RBM142" s="18"/>
      <c r="RBN142" s="18"/>
      <c r="RBO142" s="18"/>
      <c r="RBP142" s="18"/>
      <c r="RBQ142" s="18"/>
      <c r="RBR142" s="18"/>
      <c r="RBS142" s="18"/>
      <c r="RBT142" s="18"/>
      <c r="RBU142" s="18"/>
      <c r="RBV142" s="18"/>
      <c r="RBW142" s="18"/>
      <c r="RBX142" s="18"/>
      <c r="RBY142" s="18"/>
      <c r="RBZ142" s="18"/>
      <c r="RCA142" s="18"/>
      <c r="RCB142" s="18"/>
      <c r="RCC142" s="18"/>
      <c r="RCD142" s="18"/>
      <c r="RCE142" s="18"/>
      <c r="RCF142" s="18"/>
      <c r="RCG142" s="18"/>
      <c r="RCH142" s="18"/>
      <c r="RCI142" s="18"/>
      <c r="RCJ142" s="18"/>
      <c r="RCK142" s="18"/>
      <c r="RCL142" s="18"/>
      <c r="RCM142" s="18"/>
      <c r="RCN142" s="18"/>
      <c r="RCO142" s="18"/>
      <c r="RCP142" s="18"/>
      <c r="RCQ142" s="18"/>
      <c r="RCR142" s="18"/>
      <c r="RCS142" s="18"/>
      <c r="RCT142" s="18"/>
      <c r="RCU142" s="18"/>
      <c r="RCV142" s="18"/>
      <c r="RCW142" s="18"/>
      <c r="RCX142" s="18"/>
      <c r="RCY142" s="18"/>
      <c r="RCZ142" s="18"/>
      <c r="RDA142" s="18"/>
      <c r="RDB142" s="18"/>
      <c r="RDC142" s="18"/>
      <c r="RDD142" s="18"/>
      <c r="RDE142" s="18"/>
      <c r="RDF142" s="18"/>
      <c r="RDG142" s="18"/>
      <c r="RDH142" s="18"/>
      <c r="RDI142" s="18"/>
      <c r="RDJ142" s="18"/>
      <c r="RDK142" s="18"/>
      <c r="RDL142" s="18"/>
      <c r="RDM142" s="18"/>
      <c r="RDN142" s="18"/>
      <c r="RDO142" s="18"/>
      <c r="RDP142" s="18"/>
      <c r="RDQ142" s="18"/>
      <c r="RDR142" s="18"/>
      <c r="RDS142" s="18"/>
      <c r="RDT142" s="18"/>
      <c r="RDU142" s="18"/>
      <c r="RDV142" s="18"/>
      <c r="RDW142" s="18"/>
      <c r="RDX142" s="18"/>
      <c r="RDY142" s="18"/>
      <c r="RDZ142" s="18"/>
      <c r="REA142" s="18"/>
      <c r="REB142" s="18"/>
      <c r="REC142" s="18"/>
      <c r="RED142" s="18"/>
      <c r="REE142" s="18"/>
      <c r="REF142" s="18"/>
      <c r="REG142" s="18"/>
      <c r="REH142" s="18"/>
      <c r="REI142" s="18"/>
      <c r="REJ142" s="18"/>
      <c r="REK142" s="18"/>
      <c r="REL142" s="18"/>
      <c r="REM142" s="18"/>
      <c r="REN142" s="18"/>
      <c r="REO142" s="18"/>
      <c r="REP142" s="18"/>
      <c r="REQ142" s="18"/>
      <c r="RER142" s="18"/>
      <c r="RES142" s="18"/>
      <c r="RET142" s="18"/>
      <c r="REU142" s="18"/>
      <c r="REV142" s="18"/>
      <c r="REW142" s="18"/>
      <c r="REX142" s="18"/>
      <c r="REY142" s="18"/>
      <c r="REZ142" s="18"/>
      <c r="RFA142" s="18"/>
      <c r="RFB142" s="18"/>
      <c r="RFC142" s="18"/>
      <c r="RFD142" s="18"/>
      <c r="RFE142" s="18"/>
      <c r="RFF142" s="18"/>
      <c r="RFG142" s="18"/>
      <c r="RFH142" s="18"/>
      <c r="RFI142" s="18"/>
      <c r="RFJ142" s="18"/>
      <c r="RFK142" s="18"/>
      <c r="RFL142" s="18"/>
      <c r="RFM142" s="18"/>
      <c r="RFN142" s="18"/>
      <c r="RFO142" s="18"/>
      <c r="RFP142" s="18"/>
      <c r="RFQ142" s="18"/>
      <c r="RFR142" s="18"/>
      <c r="RFS142" s="18"/>
      <c r="RFT142" s="18"/>
      <c r="RFU142" s="18"/>
      <c r="RFV142" s="18"/>
      <c r="RFW142" s="18"/>
      <c r="RFX142" s="18"/>
      <c r="RFY142" s="18"/>
      <c r="RFZ142" s="18"/>
      <c r="RGA142" s="18"/>
      <c r="RGB142" s="18"/>
      <c r="RGC142" s="18"/>
      <c r="RGD142" s="18"/>
      <c r="RGE142" s="18"/>
      <c r="RGF142" s="18"/>
      <c r="RGG142" s="18"/>
      <c r="RGH142" s="18"/>
      <c r="RGI142" s="18"/>
      <c r="RGJ142" s="18"/>
      <c r="RGK142" s="18"/>
      <c r="RGL142" s="18"/>
      <c r="RGM142" s="18"/>
      <c r="RGN142" s="18"/>
      <c r="RGO142" s="18"/>
      <c r="RGP142" s="18"/>
      <c r="RGQ142" s="18"/>
      <c r="RGR142" s="18"/>
      <c r="RGS142" s="18"/>
      <c r="RGT142" s="18"/>
      <c r="RGU142" s="18"/>
      <c r="RGV142" s="18"/>
      <c r="RGW142" s="18"/>
      <c r="RGX142" s="18"/>
      <c r="RGY142" s="18"/>
      <c r="RGZ142" s="18"/>
      <c r="RHA142" s="18"/>
      <c r="RHB142" s="18"/>
      <c r="RHC142" s="18"/>
      <c r="RHD142" s="18"/>
      <c r="RHE142" s="18"/>
      <c r="RHF142" s="18"/>
      <c r="RHG142" s="18"/>
      <c r="RHH142" s="18"/>
      <c r="RHI142" s="18"/>
      <c r="RHJ142" s="18"/>
      <c r="RHK142" s="18"/>
      <c r="RHL142" s="18"/>
      <c r="RHM142" s="18"/>
      <c r="RHN142" s="18"/>
      <c r="RHO142" s="18"/>
      <c r="RHP142" s="18"/>
      <c r="RHQ142" s="18"/>
      <c r="RHR142" s="18"/>
      <c r="RHS142" s="18"/>
      <c r="RHT142" s="18"/>
      <c r="RHU142" s="18"/>
      <c r="RHV142" s="18"/>
      <c r="RHW142" s="18"/>
      <c r="RHX142" s="18"/>
      <c r="RHY142" s="18"/>
      <c r="RHZ142" s="18"/>
      <c r="RIA142" s="18"/>
      <c r="RIB142" s="18"/>
      <c r="RIC142" s="18"/>
      <c r="RID142" s="18"/>
      <c r="RIE142" s="18"/>
      <c r="RIF142" s="18"/>
      <c r="RIG142" s="18"/>
      <c r="RIH142" s="18"/>
      <c r="RII142" s="18"/>
      <c r="RIJ142" s="18"/>
      <c r="RIK142" s="18"/>
      <c r="RIL142" s="18"/>
      <c r="RIM142" s="18"/>
      <c r="RIN142" s="18"/>
      <c r="RIO142" s="18"/>
      <c r="RIP142" s="18"/>
      <c r="RIQ142" s="18"/>
      <c r="RIR142" s="18"/>
      <c r="RIS142" s="18"/>
      <c r="RIT142" s="18"/>
      <c r="RIU142" s="18"/>
      <c r="RIV142" s="18"/>
      <c r="RIW142" s="18"/>
      <c r="RIX142" s="18"/>
      <c r="RIY142" s="18"/>
      <c r="RIZ142" s="18"/>
      <c r="RJA142" s="18"/>
      <c r="RJB142" s="18"/>
      <c r="RJC142" s="18"/>
      <c r="RJD142" s="18"/>
      <c r="RJE142" s="18"/>
      <c r="RJF142" s="18"/>
      <c r="RJG142" s="18"/>
      <c r="RJH142" s="18"/>
      <c r="RJI142" s="18"/>
      <c r="RJJ142" s="18"/>
      <c r="RJK142" s="18"/>
      <c r="RJL142" s="18"/>
      <c r="RJM142" s="18"/>
      <c r="RJN142" s="18"/>
      <c r="RJO142" s="18"/>
      <c r="RJP142" s="18"/>
      <c r="RJQ142" s="18"/>
      <c r="RJR142" s="18"/>
      <c r="RJS142" s="18"/>
      <c r="RJT142" s="18"/>
      <c r="RJU142" s="18"/>
      <c r="RJV142" s="18"/>
      <c r="RJW142" s="18"/>
      <c r="RJX142" s="18"/>
      <c r="RJY142" s="18"/>
      <c r="RJZ142" s="18"/>
      <c r="RKA142" s="18"/>
      <c r="RKB142" s="18"/>
      <c r="RKC142" s="18"/>
      <c r="RKD142" s="18"/>
      <c r="RKE142" s="18"/>
      <c r="RKF142" s="18"/>
      <c r="RKG142" s="18"/>
      <c r="RKH142" s="18"/>
      <c r="RKI142" s="18"/>
      <c r="RKJ142" s="18"/>
      <c r="RKK142" s="18"/>
      <c r="RKL142" s="18"/>
      <c r="RKM142" s="18"/>
      <c r="RKN142" s="18"/>
      <c r="RKO142" s="18"/>
      <c r="RKP142" s="18"/>
      <c r="RKQ142" s="18"/>
      <c r="RKR142" s="18"/>
      <c r="RKS142" s="18"/>
      <c r="RKT142" s="18"/>
      <c r="RKU142" s="18"/>
      <c r="RKV142" s="18"/>
      <c r="RKW142" s="18"/>
      <c r="RKX142" s="18"/>
      <c r="RKY142" s="18"/>
      <c r="RKZ142" s="18"/>
      <c r="RLA142" s="18"/>
      <c r="RLB142" s="18"/>
      <c r="RLC142" s="18"/>
      <c r="RLD142" s="18"/>
      <c r="RLE142" s="18"/>
      <c r="RLF142" s="18"/>
      <c r="RLG142" s="18"/>
      <c r="RLH142" s="18"/>
      <c r="RLI142" s="18"/>
      <c r="RLJ142" s="18"/>
      <c r="RLK142" s="18"/>
      <c r="RLL142" s="18"/>
      <c r="RLM142" s="18"/>
      <c r="RLN142" s="18"/>
      <c r="RLO142" s="18"/>
      <c r="RLP142" s="18"/>
      <c r="RLQ142" s="18"/>
      <c r="RLR142" s="18"/>
      <c r="RLS142" s="18"/>
      <c r="RLT142" s="18"/>
      <c r="RLU142" s="18"/>
      <c r="RLV142" s="18"/>
      <c r="RLW142" s="18"/>
      <c r="RLX142" s="18"/>
      <c r="RLY142" s="18"/>
      <c r="RLZ142" s="18"/>
      <c r="RMA142" s="18"/>
      <c r="RMB142" s="18"/>
      <c r="RMC142" s="18"/>
      <c r="RMD142" s="18"/>
      <c r="RME142" s="18"/>
      <c r="RMF142" s="18"/>
      <c r="RMG142" s="18"/>
      <c r="RMH142" s="18"/>
      <c r="RMI142" s="18"/>
      <c r="RMJ142" s="18"/>
      <c r="RMK142" s="18"/>
      <c r="RML142" s="18"/>
      <c r="RMM142" s="18"/>
      <c r="RMN142" s="18"/>
      <c r="RMO142" s="18"/>
      <c r="RMP142" s="18"/>
      <c r="RMQ142" s="18"/>
      <c r="RMR142" s="18"/>
      <c r="RMS142" s="18"/>
      <c r="RMT142" s="18"/>
      <c r="RMU142" s="18"/>
      <c r="RMV142" s="18"/>
      <c r="RMW142" s="18"/>
      <c r="RMX142" s="18"/>
      <c r="RMY142" s="18"/>
      <c r="RMZ142" s="18"/>
      <c r="RNA142" s="18"/>
      <c r="RNB142" s="18"/>
      <c r="RNC142" s="18"/>
      <c r="RND142" s="18"/>
      <c r="RNE142" s="18"/>
      <c r="RNF142" s="18"/>
      <c r="RNG142" s="18"/>
      <c r="RNH142" s="18"/>
      <c r="RNI142" s="18"/>
      <c r="RNJ142" s="18"/>
      <c r="RNK142" s="18"/>
      <c r="RNL142" s="18"/>
      <c r="RNM142" s="18"/>
      <c r="RNN142" s="18"/>
      <c r="RNO142" s="18"/>
      <c r="RNP142" s="18"/>
      <c r="RNQ142" s="18"/>
      <c r="RNR142" s="18"/>
      <c r="RNS142" s="18"/>
      <c r="RNT142" s="18"/>
      <c r="RNU142" s="18"/>
      <c r="RNV142" s="18"/>
      <c r="RNW142" s="18"/>
      <c r="RNX142" s="18"/>
      <c r="RNY142" s="18"/>
      <c r="RNZ142" s="18"/>
      <c r="ROA142" s="18"/>
      <c r="ROB142" s="18"/>
      <c r="ROC142" s="18"/>
      <c r="ROD142" s="18"/>
      <c r="ROE142" s="18"/>
      <c r="ROF142" s="18"/>
      <c r="ROG142" s="18"/>
      <c r="ROH142" s="18"/>
      <c r="ROI142" s="18"/>
      <c r="ROJ142" s="18"/>
      <c r="ROK142" s="18"/>
      <c r="ROL142" s="18"/>
      <c r="ROM142" s="18"/>
      <c r="RON142" s="18"/>
      <c r="ROO142" s="18"/>
      <c r="ROP142" s="18"/>
      <c r="ROQ142" s="18"/>
      <c r="ROR142" s="18"/>
      <c r="ROS142" s="18"/>
      <c r="ROT142" s="18"/>
      <c r="ROU142" s="18"/>
      <c r="ROV142" s="18"/>
      <c r="ROW142" s="18"/>
      <c r="ROX142" s="18"/>
      <c r="ROY142" s="18"/>
      <c r="ROZ142" s="18"/>
      <c r="RPA142" s="18"/>
      <c r="RPB142" s="18"/>
      <c r="RPC142" s="18"/>
      <c r="RPD142" s="18"/>
      <c r="RPE142" s="18"/>
      <c r="RPF142" s="18"/>
      <c r="RPG142" s="18"/>
      <c r="RPH142" s="18"/>
      <c r="RPI142" s="18"/>
      <c r="RPJ142" s="18"/>
      <c r="RPK142" s="18"/>
      <c r="RPL142" s="18"/>
      <c r="RPM142" s="18"/>
      <c r="RPN142" s="18"/>
      <c r="RPO142" s="18"/>
      <c r="RPP142" s="18"/>
      <c r="RPQ142" s="18"/>
      <c r="RPR142" s="18"/>
      <c r="RPS142" s="18"/>
      <c r="RPT142" s="18"/>
      <c r="RPU142" s="18"/>
      <c r="RPV142" s="18"/>
      <c r="RPW142" s="18"/>
      <c r="RPX142" s="18"/>
      <c r="RPY142" s="18"/>
      <c r="RPZ142" s="18"/>
      <c r="RQA142" s="18"/>
      <c r="RQB142" s="18"/>
      <c r="RQC142" s="18"/>
      <c r="RQD142" s="18"/>
      <c r="RQE142" s="18"/>
      <c r="RQF142" s="18"/>
      <c r="RQG142" s="18"/>
      <c r="RQH142" s="18"/>
      <c r="RQI142" s="18"/>
      <c r="RQJ142" s="18"/>
      <c r="RQK142" s="18"/>
      <c r="RQL142" s="18"/>
      <c r="RQM142" s="18"/>
      <c r="RQN142" s="18"/>
      <c r="RQO142" s="18"/>
      <c r="RQP142" s="18"/>
      <c r="RQQ142" s="18"/>
      <c r="RQR142" s="18"/>
      <c r="RQS142" s="18"/>
      <c r="RQT142" s="18"/>
      <c r="RQU142" s="18"/>
      <c r="RQV142" s="18"/>
      <c r="RQW142" s="18"/>
      <c r="RQX142" s="18"/>
      <c r="RQY142" s="18"/>
      <c r="RQZ142" s="18"/>
      <c r="RRA142" s="18"/>
      <c r="RRB142" s="18"/>
      <c r="RRC142" s="18"/>
      <c r="RRD142" s="18"/>
      <c r="RRE142" s="18"/>
      <c r="RRF142" s="18"/>
      <c r="RRG142" s="18"/>
      <c r="RRH142" s="18"/>
      <c r="RRI142" s="18"/>
      <c r="RRJ142" s="18"/>
      <c r="RRK142" s="18"/>
      <c r="RRL142" s="18"/>
      <c r="RRM142" s="18"/>
      <c r="RRN142" s="18"/>
      <c r="RRO142" s="18"/>
      <c r="RRP142" s="18"/>
      <c r="RRQ142" s="18"/>
      <c r="RRR142" s="18"/>
      <c r="RRS142" s="18"/>
      <c r="RRT142" s="18"/>
      <c r="RRU142" s="18"/>
      <c r="RRV142" s="18"/>
      <c r="RRW142" s="18"/>
      <c r="RRX142" s="18"/>
      <c r="RRY142" s="18"/>
      <c r="RRZ142" s="18"/>
      <c r="RSA142" s="18"/>
      <c r="RSB142" s="18"/>
      <c r="RSC142" s="18"/>
      <c r="RSD142" s="18"/>
      <c r="RSE142" s="18"/>
      <c r="RSF142" s="18"/>
      <c r="RSG142" s="18"/>
      <c r="RSH142" s="18"/>
      <c r="RSI142" s="18"/>
      <c r="RSJ142" s="18"/>
      <c r="RSK142" s="18"/>
      <c r="RSL142" s="18"/>
      <c r="RSM142" s="18"/>
      <c r="RSN142" s="18"/>
      <c r="RSO142" s="18"/>
      <c r="RSP142" s="18"/>
      <c r="RSQ142" s="18"/>
      <c r="RSR142" s="18"/>
      <c r="RSS142" s="18"/>
      <c r="RST142" s="18"/>
      <c r="RSU142" s="18"/>
      <c r="RSV142" s="18"/>
      <c r="RSW142" s="18"/>
      <c r="RSX142" s="18"/>
      <c r="RSY142" s="18"/>
      <c r="RSZ142" s="18"/>
      <c r="RTA142" s="18"/>
      <c r="RTB142" s="18"/>
      <c r="RTC142" s="18"/>
      <c r="RTD142" s="18"/>
      <c r="RTE142" s="18"/>
      <c r="RTF142" s="18"/>
      <c r="RTG142" s="18"/>
      <c r="RTH142" s="18"/>
      <c r="RTI142" s="18"/>
      <c r="RTJ142" s="18"/>
      <c r="RTK142" s="18"/>
      <c r="RTL142" s="18"/>
      <c r="RTM142" s="18"/>
      <c r="RTN142" s="18"/>
      <c r="RTO142" s="18"/>
      <c r="RTP142" s="18"/>
      <c r="RTQ142" s="18"/>
      <c r="RTR142" s="18"/>
      <c r="RTS142" s="18"/>
      <c r="RTT142" s="18"/>
      <c r="RTU142" s="18"/>
      <c r="RTV142" s="18"/>
      <c r="RTW142" s="18"/>
      <c r="RTX142" s="18"/>
      <c r="RTY142" s="18"/>
      <c r="RTZ142" s="18"/>
      <c r="RUA142" s="18"/>
      <c r="RUB142" s="18"/>
      <c r="RUC142" s="18"/>
      <c r="RUD142" s="18"/>
      <c r="RUE142" s="18"/>
      <c r="RUF142" s="18"/>
      <c r="RUG142" s="18"/>
      <c r="RUH142" s="18"/>
      <c r="RUI142" s="18"/>
      <c r="RUJ142" s="18"/>
      <c r="RUK142" s="18"/>
      <c r="RUL142" s="18"/>
      <c r="RUM142" s="18"/>
      <c r="RUN142" s="18"/>
      <c r="RUO142" s="18"/>
      <c r="RUP142" s="18"/>
      <c r="RUQ142" s="18"/>
      <c r="RUR142" s="18"/>
      <c r="RUS142" s="18"/>
      <c r="RUT142" s="18"/>
      <c r="RUU142" s="18"/>
      <c r="RUV142" s="18"/>
      <c r="RUW142" s="18"/>
      <c r="RUX142" s="18"/>
      <c r="RUY142" s="18"/>
      <c r="RUZ142" s="18"/>
      <c r="RVA142" s="18"/>
      <c r="RVB142" s="18"/>
      <c r="RVC142" s="18"/>
      <c r="RVD142" s="18"/>
      <c r="RVE142" s="18"/>
      <c r="RVF142" s="18"/>
      <c r="RVG142" s="18"/>
      <c r="RVH142" s="18"/>
      <c r="RVI142" s="18"/>
      <c r="RVJ142" s="18"/>
      <c r="RVK142" s="18"/>
      <c r="RVL142" s="18"/>
      <c r="RVM142" s="18"/>
      <c r="RVN142" s="18"/>
      <c r="RVO142" s="18"/>
      <c r="RVP142" s="18"/>
      <c r="RVQ142" s="18"/>
      <c r="RVR142" s="18"/>
      <c r="RVS142" s="18"/>
      <c r="RVT142" s="18"/>
      <c r="RVU142" s="18"/>
      <c r="RVV142" s="18"/>
      <c r="RVW142" s="18"/>
      <c r="RVX142" s="18"/>
      <c r="RVY142" s="18"/>
      <c r="RVZ142" s="18"/>
      <c r="RWA142" s="18"/>
      <c r="RWB142" s="18"/>
      <c r="RWC142" s="18"/>
      <c r="RWD142" s="18"/>
      <c r="RWE142" s="18"/>
      <c r="RWF142" s="18"/>
      <c r="RWG142" s="18"/>
      <c r="RWH142" s="18"/>
      <c r="RWI142" s="18"/>
      <c r="RWJ142" s="18"/>
      <c r="RWK142" s="18"/>
      <c r="RWL142" s="18"/>
      <c r="RWM142" s="18"/>
      <c r="RWN142" s="18"/>
      <c r="RWO142" s="18"/>
      <c r="RWP142" s="18"/>
      <c r="RWQ142" s="18"/>
      <c r="RWR142" s="18"/>
      <c r="RWS142" s="18"/>
      <c r="RWT142" s="18"/>
      <c r="RWU142" s="18"/>
      <c r="RWV142" s="18"/>
      <c r="RWW142" s="18"/>
      <c r="RWX142" s="18"/>
      <c r="RWY142" s="18"/>
      <c r="RWZ142" s="18"/>
      <c r="RXA142" s="18"/>
      <c r="RXB142" s="18"/>
      <c r="RXC142" s="18"/>
      <c r="RXD142" s="18"/>
      <c r="RXE142" s="18"/>
      <c r="RXF142" s="18"/>
      <c r="RXG142" s="18"/>
      <c r="RXH142" s="18"/>
      <c r="RXI142" s="18"/>
      <c r="RXJ142" s="18"/>
      <c r="RXK142" s="18"/>
      <c r="RXL142" s="18"/>
      <c r="RXM142" s="18"/>
      <c r="RXN142" s="18"/>
      <c r="RXO142" s="18"/>
      <c r="RXP142" s="18"/>
      <c r="RXQ142" s="18"/>
      <c r="RXR142" s="18"/>
      <c r="RXS142" s="18"/>
      <c r="RXT142" s="18"/>
      <c r="RXU142" s="18"/>
      <c r="RXV142" s="18"/>
      <c r="RXW142" s="18"/>
      <c r="RXX142" s="18"/>
      <c r="RXY142" s="18"/>
      <c r="RXZ142" s="18"/>
      <c r="RYA142" s="18"/>
      <c r="RYB142" s="18"/>
      <c r="RYC142" s="18"/>
      <c r="RYD142" s="18"/>
      <c r="RYE142" s="18"/>
      <c r="RYF142" s="18"/>
      <c r="RYG142" s="18"/>
      <c r="RYH142" s="18"/>
      <c r="RYI142" s="18"/>
      <c r="RYJ142" s="18"/>
      <c r="RYK142" s="18"/>
      <c r="RYL142" s="18"/>
      <c r="RYM142" s="18"/>
      <c r="RYN142" s="18"/>
      <c r="RYO142" s="18"/>
      <c r="RYP142" s="18"/>
      <c r="RYQ142" s="18"/>
      <c r="RYR142" s="18"/>
      <c r="RYS142" s="18"/>
      <c r="RYT142" s="18"/>
      <c r="RYU142" s="18"/>
      <c r="RYV142" s="18"/>
      <c r="RYW142" s="18"/>
      <c r="RYX142" s="18"/>
      <c r="RYY142" s="18"/>
      <c r="RYZ142" s="18"/>
      <c r="RZA142" s="18"/>
      <c r="RZB142" s="18"/>
      <c r="RZC142" s="18"/>
      <c r="RZD142" s="18"/>
      <c r="RZE142" s="18"/>
      <c r="RZF142" s="18"/>
      <c r="RZG142" s="18"/>
      <c r="RZH142" s="18"/>
      <c r="RZI142" s="18"/>
      <c r="RZJ142" s="18"/>
      <c r="RZK142" s="18"/>
      <c r="RZL142" s="18"/>
      <c r="RZM142" s="18"/>
      <c r="RZN142" s="18"/>
      <c r="RZO142" s="18"/>
      <c r="RZP142" s="18"/>
      <c r="RZQ142" s="18"/>
      <c r="RZR142" s="18"/>
      <c r="RZS142" s="18"/>
      <c r="RZT142" s="18"/>
      <c r="RZU142" s="18"/>
      <c r="RZV142" s="18"/>
      <c r="RZW142" s="18"/>
      <c r="RZX142" s="18"/>
      <c r="RZY142" s="18"/>
      <c r="RZZ142" s="18"/>
      <c r="SAA142" s="18"/>
      <c r="SAB142" s="18"/>
      <c r="SAC142" s="18"/>
      <c r="SAD142" s="18"/>
      <c r="SAE142" s="18"/>
      <c r="SAF142" s="18"/>
      <c r="SAG142" s="18"/>
      <c r="SAH142" s="18"/>
      <c r="SAI142" s="18"/>
      <c r="SAJ142" s="18"/>
      <c r="SAK142" s="18"/>
      <c r="SAL142" s="18"/>
      <c r="SAM142" s="18"/>
      <c r="SAN142" s="18"/>
      <c r="SAO142" s="18"/>
      <c r="SAP142" s="18"/>
      <c r="SAQ142" s="18"/>
      <c r="SAR142" s="18"/>
      <c r="SAS142" s="18"/>
      <c r="SAT142" s="18"/>
      <c r="SAU142" s="18"/>
      <c r="SAV142" s="18"/>
      <c r="SAW142" s="18"/>
      <c r="SAX142" s="18"/>
      <c r="SAY142" s="18"/>
      <c r="SAZ142" s="18"/>
      <c r="SBA142" s="18"/>
      <c r="SBB142" s="18"/>
      <c r="SBC142" s="18"/>
      <c r="SBD142" s="18"/>
      <c r="SBE142" s="18"/>
      <c r="SBF142" s="18"/>
      <c r="SBG142" s="18"/>
      <c r="SBH142" s="18"/>
      <c r="SBI142" s="18"/>
      <c r="SBJ142" s="18"/>
      <c r="SBK142" s="18"/>
      <c r="SBL142" s="18"/>
      <c r="SBM142" s="18"/>
      <c r="SBN142" s="18"/>
      <c r="SBO142" s="18"/>
      <c r="SBP142" s="18"/>
      <c r="SBQ142" s="18"/>
      <c r="SBR142" s="18"/>
      <c r="SBS142" s="18"/>
      <c r="SBT142" s="18"/>
      <c r="SBU142" s="18"/>
      <c r="SBV142" s="18"/>
      <c r="SBW142" s="18"/>
      <c r="SBX142" s="18"/>
      <c r="SBY142" s="18"/>
      <c r="SBZ142" s="18"/>
      <c r="SCA142" s="18"/>
      <c r="SCB142" s="18"/>
      <c r="SCC142" s="18"/>
      <c r="SCD142" s="18"/>
      <c r="SCE142" s="18"/>
      <c r="SCF142" s="18"/>
      <c r="SCG142" s="18"/>
      <c r="SCH142" s="18"/>
      <c r="SCI142" s="18"/>
      <c r="SCJ142" s="18"/>
      <c r="SCK142" s="18"/>
      <c r="SCL142" s="18"/>
      <c r="SCM142" s="18"/>
      <c r="SCN142" s="18"/>
      <c r="SCO142" s="18"/>
      <c r="SCP142" s="18"/>
      <c r="SCQ142" s="18"/>
      <c r="SCR142" s="18"/>
      <c r="SCS142" s="18"/>
      <c r="SCT142" s="18"/>
      <c r="SCU142" s="18"/>
      <c r="SCV142" s="18"/>
      <c r="SCW142" s="18"/>
      <c r="SCX142" s="18"/>
      <c r="SCY142" s="18"/>
      <c r="SCZ142" s="18"/>
      <c r="SDA142" s="18"/>
      <c r="SDB142" s="18"/>
      <c r="SDC142" s="18"/>
      <c r="SDD142" s="18"/>
      <c r="SDE142" s="18"/>
      <c r="SDF142" s="18"/>
      <c r="SDG142" s="18"/>
      <c r="SDH142" s="18"/>
      <c r="SDI142" s="18"/>
      <c r="SDJ142" s="18"/>
      <c r="SDK142" s="18"/>
      <c r="SDL142" s="18"/>
      <c r="SDM142" s="18"/>
      <c r="SDN142" s="18"/>
      <c r="SDO142" s="18"/>
      <c r="SDP142" s="18"/>
      <c r="SDQ142" s="18"/>
      <c r="SDR142" s="18"/>
      <c r="SDS142" s="18"/>
      <c r="SDT142" s="18"/>
      <c r="SDU142" s="18"/>
      <c r="SDV142" s="18"/>
      <c r="SDW142" s="18"/>
      <c r="SDX142" s="18"/>
      <c r="SDY142" s="18"/>
      <c r="SDZ142" s="18"/>
      <c r="SEA142" s="18"/>
      <c r="SEB142" s="18"/>
      <c r="SEC142" s="18"/>
      <c r="SED142" s="18"/>
      <c r="SEE142" s="18"/>
      <c r="SEF142" s="18"/>
      <c r="SEG142" s="18"/>
      <c r="SEH142" s="18"/>
      <c r="SEI142" s="18"/>
      <c r="SEJ142" s="18"/>
      <c r="SEK142" s="18"/>
      <c r="SEL142" s="18"/>
      <c r="SEM142" s="18"/>
      <c r="SEN142" s="18"/>
      <c r="SEO142" s="18"/>
      <c r="SEP142" s="18"/>
      <c r="SEQ142" s="18"/>
      <c r="SER142" s="18"/>
      <c r="SES142" s="18"/>
      <c r="SET142" s="18"/>
      <c r="SEU142" s="18"/>
      <c r="SEV142" s="18"/>
      <c r="SEW142" s="18"/>
      <c r="SEX142" s="18"/>
      <c r="SEY142" s="18"/>
      <c r="SEZ142" s="18"/>
      <c r="SFA142" s="18"/>
      <c r="SFB142" s="18"/>
      <c r="SFC142" s="18"/>
      <c r="SFD142" s="18"/>
      <c r="SFE142" s="18"/>
      <c r="SFF142" s="18"/>
      <c r="SFG142" s="18"/>
      <c r="SFH142" s="18"/>
      <c r="SFI142" s="18"/>
      <c r="SFJ142" s="18"/>
      <c r="SFK142" s="18"/>
      <c r="SFL142" s="18"/>
      <c r="SFM142" s="18"/>
      <c r="SFN142" s="18"/>
      <c r="SFO142" s="18"/>
      <c r="SFP142" s="18"/>
      <c r="SFQ142" s="18"/>
      <c r="SFR142" s="18"/>
      <c r="SFS142" s="18"/>
      <c r="SFT142" s="18"/>
      <c r="SFU142" s="18"/>
      <c r="SFV142" s="18"/>
      <c r="SFW142" s="18"/>
      <c r="SFX142" s="18"/>
      <c r="SFY142" s="18"/>
      <c r="SFZ142" s="18"/>
      <c r="SGA142" s="18"/>
      <c r="SGB142" s="18"/>
      <c r="SGC142" s="18"/>
      <c r="SGD142" s="18"/>
      <c r="SGE142" s="18"/>
      <c r="SGF142" s="18"/>
      <c r="SGG142" s="18"/>
      <c r="SGH142" s="18"/>
      <c r="SGI142" s="18"/>
      <c r="SGJ142" s="18"/>
      <c r="SGK142" s="18"/>
      <c r="SGL142" s="18"/>
      <c r="SGM142" s="18"/>
      <c r="SGN142" s="18"/>
      <c r="SGO142" s="18"/>
      <c r="SGP142" s="18"/>
      <c r="SGQ142" s="18"/>
      <c r="SGR142" s="18"/>
      <c r="SGS142" s="18"/>
      <c r="SGT142" s="18"/>
      <c r="SGU142" s="18"/>
      <c r="SGV142" s="18"/>
      <c r="SGW142" s="18"/>
      <c r="SGX142" s="18"/>
      <c r="SGY142" s="18"/>
      <c r="SGZ142" s="18"/>
      <c r="SHA142" s="18"/>
      <c r="SHB142" s="18"/>
      <c r="SHC142" s="18"/>
      <c r="SHD142" s="18"/>
      <c r="SHE142" s="18"/>
      <c r="SHF142" s="18"/>
      <c r="SHG142" s="18"/>
      <c r="SHH142" s="18"/>
      <c r="SHI142" s="18"/>
      <c r="SHJ142" s="18"/>
      <c r="SHK142" s="18"/>
      <c r="SHL142" s="18"/>
      <c r="SHM142" s="18"/>
      <c r="SHN142" s="18"/>
      <c r="SHO142" s="18"/>
      <c r="SHP142" s="18"/>
      <c r="SHQ142" s="18"/>
      <c r="SHR142" s="18"/>
      <c r="SHS142" s="18"/>
      <c r="SHT142" s="18"/>
      <c r="SHU142" s="18"/>
      <c r="SHV142" s="18"/>
      <c r="SHW142" s="18"/>
      <c r="SHX142" s="18"/>
      <c r="SHY142" s="18"/>
      <c r="SHZ142" s="18"/>
      <c r="SIA142" s="18"/>
      <c r="SIB142" s="18"/>
      <c r="SIC142" s="18"/>
      <c r="SID142" s="18"/>
      <c r="SIE142" s="18"/>
      <c r="SIF142" s="18"/>
      <c r="SIG142" s="18"/>
      <c r="SIH142" s="18"/>
      <c r="SII142" s="18"/>
      <c r="SIJ142" s="18"/>
      <c r="SIK142" s="18"/>
      <c r="SIL142" s="18"/>
      <c r="SIM142" s="18"/>
      <c r="SIN142" s="18"/>
      <c r="SIO142" s="18"/>
      <c r="SIP142" s="18"/>
      <c r="SIQ142" s="18"/>
      <c r="SIR142" s="18"/>
      <c r="SIS142" s="18"/>
      <c r="SIT142" s="18"/>
      <c r="SIU142" s="18"/>
      <c r="SIV142" s="18"/>
      <c r="SIW142" s="18"/>
      <c r="SIX142" s="18"/>
      <c r="SIY142" s="18"/>
      <c r="SIZ142" s="18"/>
      <c r="SJA142" s="18"/>
      <c r="SJB142" s="18"/>
      <c r="SJC142" s="18"/>
      <c r="SJD142" s="18"/>
      <c r="SJE142" s="18"/>
      <c r="SJF142" s="18"/>
      <c r="SJG142" s="18"/>
      <c r="SJH142" s="18"/>
      <c r="SJI142" s="18"/>
      <c r="SJJ142" s="18"/>
      <c r="SJK142" s="18"/>
      <c r="SJL142" s="18"/>
      <c r="SJM142" s="18"/>
      <c r="SJN142" s="18"/>
      <c r="SJO142" s="18"/>
      <c r="SJP142" s="18"/>
      <c r="SJQ142" s="18"/>
      <c r="SJR142" s="18"/>
      <c r="SJS142" s="18"/>
      <c r="SJT142" s="18"/>
      <c r="SJU142" s="18"/>
      <c r="SJV142" s="18"/>
      <c r="SJW142" s="18"/>
      <c r="SJX142" s="18"/>
      <c r="SJY142" s="18"/>
      <c r="SJZ142" s="18"/>
      <c r="SKA142" s="18"/>
      <c r="SKB142" s="18"/>
      <c r="SKC142" s="18"/>
      <c r="SKD142" s="18"/>
      <c r="SKE142" s="18"/>
      <c r="SKF142" s="18"/>
      <c r="SKG142" s="18"/>
      <c r="SKH142" s="18"/>
      <c r="SKI142" s="18"/>
      <c r="SKJ142" s="18"/>
      <c r="SKK142" s="18"/>
      <c r="SKL142" s="18"/>
      <c r="SKM142" s="18"/>
      <c r="SKN142" s="18"/>
      <c r="SKO142" s="18"/>
      <c r="SKP142" s="18"/>
      <c r="SKQ142" s="18"/>
      <c r="SKR142" s="18"/>
      <c r="SKS142" s="18"/>
      <c r="SKT142" s="18"/>
      <c r="SKU142" s="18"/>
      <c r="SKV142" s="18"/>
      <c r="SKW142" s="18"/>
      <c r="SKX142" s="18"/>
      <c r="SKY142" s="18"/>
      <c r="SKZ142" s="18"/>
      <c r="SLA142" s="18"/>
      <c r="SLB142" s="18"/>
      <c r="SLC142" s="18"/>
      <c r="SLD142" s="18"/>
      <c r="SLE142" s="18"/>
      <c r="SLF142" s="18"/>
      <c r="SLG142" s="18"/>
      <c r="SLH142" s="18"/>
      <c r="SLI142" s="18"/>
      <c r="SLJ142" s="18"/>
      <c r="SLK142" s="18"/>
      <c r="SLL142" s="18"/>
      <c r="SLM142" s="18"/>
      <c r="SLN142" s="18"/>
      <c r="SLO142" s="18"/>
      <c r="SLP142" s="18"/>
      <c r="SLQ142" s="18"/>
      <c r="SLR142" s="18"/>
      <c r="SLS142" s="18"/>
      <c r="SLT142" s="18"/>
      <c r="SLU142" s="18"/>
      <c r="SLV142" s="18"/>
      <c r="SLW142" s="18"/>
      <c r="SLX142" s="18"/>
      <c r="SLY142" s="18"/>
      <c r="SLZ142" s="18"/>
      <c r="SMA142" s="18"/>
      <c r="SMB142" s="18"/>
      <c r="SMC142" s="18"/>
      <c r="SMD142" s="18"/>
      <c r="SME142" s="18"/>
      <c r="SMF142" s="18"/>
      <c r="SMG142" s="18"/>
      <c r="SMH142" s="18"/>
      <c r="SMI142" s="18"/>
      <c r="SMJ142" s="18"/>
      <c r="SMK142" s="18"/>
      <c r="SML142" s="18"/>
      <c r="SMM142" s="18"/>
      <c r="SMN142" s="18"/>
      <c r="SMO142" s="18"/>
      <c r="SMP142" s="18"/>
      <c r="SMQ142" s="18"/>
      <c r="SMR142" s="18"/>
      <c r="SMS142" s="18"/>
      <c r="SMT142" s="18"/>
      <c r="SMU142" s="18"/>
      <c r="SMV142" s="18"/>
      <c r="SMW142" s="18"/>
      <c r="SMX142" s="18"/>
      <c r="SMY142" s="18"/>
      <c r="SMZ142" s="18"/>
      <c r="SNA142" s="18"/>
      <c r="SNB142" s="18"/>
      <c r="SNC142" s="18"/>
      <c r="SND142" s="18"/>
      <c r="SNE142" s="18"/>
      <c r="SNF142" s="18"/>
      <c r="SNG142" s="18"/>
      <c r="SNH142" s="18"/>
      <c r="SNI142" s="18"/>
      <c r="SNJ142" s="18"/>
      <c r="SNK142" s="18"/>
      <c r="SNL142" s="18"/>
      <c r="SNM142" s="18"/>
      <c r="SNN142" s="18"/>
      <c r="SNO142" s="18"/>
      <c r="SNP142" s="18"/>
      <c r="SNQ142" s="18"/>
      <c r="SNR142" s="18"/>
      <c r="SNS142" s="18"/>
      <c r="SNT142" s="18"/>
      <c r="SNU142" s="18"/>
      <c r="SNV142" s="18"/>
      <c r="SNW142" s="18"/>
      <c r="SNX142" s="18"/>
      <c r="SNY142" s="18"/>
      <c r="SNZ142" s="18"/>
      <c r="SOA142" s="18"/>
      <c r="SOB142" s="18"/>
      <c r="SOC142" s="18"/>
      <c r="SOD142" s="18"/>
      <c r="SOE142" s="18"/>
      <c r="SOF142" s="18"/>
      <c r="SOG142" s="18"/>
      <c r="SOH142" s="18"/>
      <c r="SOI142" s="18"/>
      <c r="SOJ142" s="18"/>
      <c r="SOK142" s="18"/>
      <c r="SOL142" s="18"/>
      <c r="SOM142" s="18"/>
      <c r="SON142" s="18"/>
      <c r="SOO142" s="18"/>
      <c r="SOP142" s="18"/>
      <c r="SOQ142" s="18"/>
      <c r="SOR142" s="18"/>
      <c r="SOS142" s="18"/>
      <c r="SOT142" s="18"/>
      <c r="SOU142" s="18"/>
      <c r="SOV142" s="18"/>
      <c r="SOW142" s="18"/>
      <c r="SOX142" s="18"/>
      <c r="SOY142" s="18"/>
      <c r="SOZ142" s="18"/>
      <c r="SPA142" s="18"/>
      <c r="SPB142" s="18"/>
      <c r="SPC142" s="18"/>
      <c r="SPD142" s="18"/>
      <c r="SPE142" s="18"/>
      <c r="SPF142" s="18"/>
      <c r="SPG142" s="18"/>
      <c r="SPH142" s="18"/>
      <c r="SPI142" s="18"/>
      <c r="SPJ142" s="18"/>
      <c r="SPK142" s="18"/>
      <c r="SPL142" s="18"/>
      <c r="SPM142" s="18"/>
      <c r="SPN142" s="18"/>
      <c r="SPO142" s="18"/>
      <c r="SPP142" s="18"/>
      <c r="SPQ142" s="18"/>
      <c r="SPR142" s="18"/>
      <c r="SPS142" s="18"/>
      <c r="SPT142" s="18"/>
      <c r="SPU142" s="18"/>
      <c r="SPV142" s="18"/>
      <c r="SPW142" s="18"/>
      <c r="SPX142" s="18"/>
      <c r="SPY142" s="18"/>
      <c r="SPZ142" s="18"/>
      <c r="SQA142" s="18"/>
      <c r="SQB142" s="18"/>
      <c r="SQC142" s="18"/>
      <c r="SQD142" s="18"/>
      <c r="SQE142" s="18"/>
      <c r="SQF142" s="18"/>
      <c r="SQG142" s="18"/>
      <c r="SQH142" s="18"/>
      <c r="SQI142" s="18"/>
      <c r="SQJ142" s="18"/>
      <c r="SQK142" s="18"/>
      <c r="SQL142" s="18"/>
      <c r="SQM142" s="18"/>
      <c r="SQN142" s="18"/>
      <c r="SQO142" s="18"/>
      <c r="SQP142" s="18"/>
      <c r="SQQ142" s="18"/>
      <c r="SQR142" s="18"/>
      <c r="SQS142" s="18"/>
      <c r="SQT142" s="18"/>
      <c r="SQU142" s="18"/>
      <c r="SQV142" s="18"/>
      <c r="SQW142" s="18"/>
      <c r="SQX142" s="18"/>
      <c r="SQY142" s="18"/>
      <c r="SQZ142" s="18"/>
      <c r="SRA142" s="18"/>
      <c r="SRB142" s="18"/>
      <c r="SRC142" s="18"/>
      <c r="SRD142" s="18"/>
      <c r="SRE142" s="18"/>
      <c r="SRF142" s="18"/>
      <c r="SRG142" s="18"/>
      <c r="SRH142" s="18"/>
      <c r="SRI142" s="18"/>
      <c r="SRJ142" s="18"/>
      <c r="SRK142" s="18"/>
      <c r="SRL142" s="18"/>
      <c r="SRM142" s="18"/>
      <c r="SRN142" s="18"/>
      <c r="SRO142" s="18"/>
      <c r="SRP142" s="18"/>
      <c r="SRQ142" s="18"/>
      <c r="SRR142" s="18"/>
      <c r="SRS142" s="18"/>
      <c r="SRT142" s="18"/>
      <c r="SRU142" s="18"/>
      <c r="SRV142" s="18"/>
      <c r="SRW142" s="18"/>
      <c r="SRX142" s="18"/>
      <c r="SRY142" s="18"/>
      <c r="SRZ142" s="18"/>
      <c r="SSA142" s="18"/>
      <c r="SSB142" s="18"/>
      <c r="SSC142" s="18"/>
      <c r="SSD142" s="18"/>
      <c r="SSE142" s="18"/>
      <c r="SSF142" s="18"/>
      <c r="SSG142" s="18"/>
      <c r="SSH142" s="18"/>
      <c r="SSI142" s="18"/>
      <c r="SSJ142" s="18"/>
      <c r="SSK142" s="18"/>
      <c r="SSL142" s="18"/>
      <c r="SSM142" s="18"/>
      <c r="SSN142" s="18"/>
      <c r="SSO142" s="18"/>
      <c r="SSP142" s="18"/>
      <c r="SSQ142" s="18"/>
      <c r="SSR142" s="18"/>
      <c r="SSS142" s="18"/>
      <c r="SST142" s="18"/>
      <c r="SSU142" s="18"/>
      <c r="SSV142" s="18"/>
      <c r="SSW142" s="18"/>
      <c r="SSX142" s="18"/>
      <c r="SSY142" s="18"/>
      <c r="SSZ142" s="18"/>
      <c r="STA142" s="18"/>
      <c r="STB142" s="18"/>
      <c r="STC142" s="18"/>
      <c r="STD142" s="18"/>
      <c r="STE142" s="18"/>
      <c r="STF142" s="18"/>
      <c r="STG142" s="18"/>
      <c r="STH142" s="18"/>
      <c r="STI142" s="18"/>
      <c r="STJ142" s="18"/>
      <c r="STK142" s="18"/>
      <c r="STL142" s="18"/>
      <c r="STM142" s="18"/>
      <c r="STN142" s="18"/>
      <c r="STO142" s="18"/>
      <c r="STP142" s="18"/>
      <c r="STQ142" s="18"/>
      <c r="STR142" s="18"/>
      <c r="STS142" s="18"/>
      <c r="STT142" s="18"/>
      <c r="STU142" s="18"/>
      <c r="STV142" s="18"/>
      <c r="STW142" s="18"/>
      <c r="STX142" s="18"/>
      <c r="STY142" s="18"/>
      <c r="STZ142" s="18"/>
      <c r="SUA142" s="18"/>
      <c r="SUB142" s="18"/>
      <c r="SUC142" s="18"/>
      <c r="SUD142" s="18"/>
      <c r="SUE142" s="18"/>
      <c r="SUF142" s="18"/>
      <c r="SUG142" s="18"/>
      <c r="SUH142" s="18"/>
      <c r="SUI142" s="18"/>
      <c r="SUJ142" s="18"/>
      <c r="SUK142" s="18"/>
      <c r="SUL142" s="18"/>
      <c r="SUM142" s="18"/>
      <c r="SUN142" s="18"/>
      <c r="SUO142" s="18"/>
      <c r="SUP142" s="18"/>
      <c r="SUQ142" s="18"/>
      <c r="SUR142" s="18"/>
      <c r="SUS142" s="18"/>
      <c r="SUT142" s="18"/>
      <c r="SUU142" s="18"/>
      <c r="SUV142" s="18"/>
      <c r="SUW142" s="18"/>
      <c r="SUX142" s="18"/>
      <c r="SUY142" s="18"/>
      <c r="SUZ142" s="18"/>
      <c r="SVA142" s="18"/>
      <c r="SVB142" s="18"/>
      <c r="SVC142" s="18"/>
      <c r="SVD142" s="18"/>
      <c r="SVE142" s="18"/>
      <c r="SVF142" s="18"/>
      <c r="SVG142" s="18"/>
      <c r="SVH142" s="18"/>
      <c r="SVI142" s="18"/>
      <c r="SVJ142" s="18"/>
      <c r="SVK142" s="18"/>
      <c r="SVL142" s="18"/>
      <c r="SVM142" s="18"/>
      <c r="SVN142" s="18"/>
      <c r="SVO142" s="18"/>
      <c r="SVP142" s="18"/>
      <c r="SVQ142" s="18"/>
      <c r="SVR142" s="18"/>
      <c r="SVS142" s="18"/>
      <c r="SVT142" s="18"/>
      <c r="SVU142" s="18"/>
      <c r="SVV142" s="18"/>
      <c r="SVW142" s="18"/>
      <c r="SVX142" s="18"/>
      <c r="SVY142" s="18"/>
      <c r="SVZ142" s="18"/>
      <c r="SWA142" s="18"/>
      <c r="SWB142" s="18"/>
      <c r="SWC142" s="18"/>
      <c r="SWD142" s="18"/>
      <c r="SWE142" s="18"/>
      <c r="SWF142" s="18"/>
      <c r="SWG142" s="18"/>
      <c r="SWH142" s="18"/>
      <c r="SWI142" s="18"/>
      <c r="SWJ142" s="18"/>
      <c r="SWK142" s="18"/>
      <c r="SWL142" s="18"/>
      <c r="SWM142" s="18"/>
      <c r="SWN142" s="18"/>
      <c r="SWO142" s="18"/>
      <c r="SWP142" s="18"/>
      <c r="SWQ142" s="18"/>
      <c r="SWR142" s="18"/>
      <c r="SWS142" s="18"/>
      <c r="SWT142" s="18"/>
      <c r="SWU142" s="18"/>
      <c r="SWV142" s="18"/>
      <c r="SWW142" s="18"/>
      <c r="SWX142" s="18"/>
      <c r="SWY142" s="18"/>
      <c r="SWZ142" s="18"/>
      <c r="SXA142" s="18"/>
      <c r="SXB142" s="18"/>
      <c r="SXC142" s="18"/>
      <c r="SXD142" s="18"/>
      <c r="SXE142" s="18"/>
      <c r="SXF142" s="18"/>
      <c r="SXG142" s="18"/>
      <c r="SXH142" s="18"/>
      <c r="SXI142" s="18"/>
      <c r="SXJ142" s="18"/>
      <c r="SXK142" s="18"/>
      <c r="SXL142" s="18"/>
      <c r="SXM142" s="18"/>
      <c r="SXN142" s="18"/>
      <c r="SXO142" s="18"/>
      <c r="SXP142" s="18"/>
      <c r="SXQ142" s="18"/>
      <c r="SXR142" s="18"/>
      <c r="SXS142" s="18"/>
      <c r="SXT142" s="18"/>
      <c r="SXU142" s="18"/>
      <c r="SXV142" s="18"/>
      <c r="SXW142" s="18"/>
      <c r="SXX142" s="18"/>
      <c r="SXY142" s="18"/>
      <c r="SXZ142" s="18"/>
      <c r="SYA142" s="18"/>
      <c r="SYB142" s="18"/>
      <c r="SYC142" s="18"/>
      <c r="SYD142" s="18"/>
      <c r="SYE142" s="18"/>
      <c r="SYF142" s="18"/>
      <c r="SYG142" s="18"/>
      <c r="SYH142" s="18"/>
      <c r="SYI142" s="18"/>
      <c r="SYJ142" s="18"/>
      <c r="SYK142" s="18"/>
      <c r="SYL142" s="18"/>
      <c r="SYM142" s="18"/>
      <c r="SYN142" s="18"/>
      <c r="SYO142" s="18"/>
      <c r="SYP142" s="18"/>
      <c r="SYQ142" s="18"/>
      <c r="SYR142" s="18"/>
      <c r="SYS142" s="18"/>
      <c r="SYT142" s="18"/>
      <c r="SYU142" s="18"/>
      <c r="SYV142" s="18"/>
      <c r="SYW142" s="18"/>
      <c r="SYX142" s="18"/>
      <c r="SYY142" s="18"/>
      <c r="SYZ142" s="18"/>
      <c r="SZA142" s="18"/>
      <c r="SZB142" s="18"/>
      <c r="SZC142" s="18"/>
      <c r="SZD142" s="18"/>
      <c r="SZE142" s="18"/>
      <c r="SZF142" s="18"/>
      <c r="SZG142" s="18"/>
      <c r="SZH142" s="18"/>
      <c r="SZI142" s="18"/>
      <c r="SZJ142" s="18"/>
      <c r="SZK142" s="18"/>
      <c r="SZL142" s="18"/>
      <c r="SZM142" s="18"/>
      <c r="SZN142" s="18"/>
      <c r="SZO142" s="18"/>
      <c r="SZP142" s="18"/>
      <c r="SZQ142" s="18"/>
      <c r="SZR142" s="18"/>
      <c r="SZS142" s="18"/>
      <c r="SZT142" s="18"/>
      <c r="SZU142" s="18"/>
      <c r="SZV142" s="18"/>
      <c r="SZW142" s="18"/>
      <c r="SZX142" s="18"/>
      <c r="SZY142" s="18"/>
      <c r="SZZ142" s="18"/>
      <c r="TAA142" s="18"/>
      <c r="TAB142" s="18"/>
      <c r="TAC142" s="18"/>
      <c r="TAD142" s="18"/>
      <c r="TAE142" s="18"/>
      <c r="TAF142" s="18"/>
      <c r="TAG142" s="18"/>
      <c r="TAH142" s="18"/>
      <c r="TAI142" s="18"/>
      <c r="TAJ142" s="18"/>
      <c r="TAK142" s="18"/>
      <c r="TAL142" s="18"/>
      <c r="TAM142" s="18"/>
      <c r="TAN142" s="18"/>
      <c r="TAO142" s="18"/>
      <c r="TAP142" s="18"/>
      <c r="TAQ142" s="18"/>
      <c r="TAR142" s="18"/>
      <c r="TAS142" s="18"/>
      <c r="TAT142" s="18"/>
      <c r="TAU142" s="18"/>
      <c r="TAV142" s="18"/>
      <c r="TAW142" s="18"/>
      <c r="TAX142" s="18"/>
      <c r="TAY142" s="18"/>
      <c r="TAZ142" s="18"/>
      <c r="TBA142" s="18"/>
      <c r="TBB142" s="18"/>
      <c r="TBC142" s="18"/>
      <c r="TBD142" s="18"/>
      <c r="TBE142" s="18"/>
      <c r="TBF142" s="18"/>
      <c r="TBG142" s="18"/>
      <c r="TBH142" s="18"/>
      <c r="TBI142" s="18"/>
      <c r="TBJ142" s="18"/>
      <c r="TBK142" s="18"/>
      <c r="TBL142" s="18"/>
      <c r="TBM142" s="18"/>
      <c r="TBN142" s="18"/>
      <c r="TBO142" s="18"/>
      <c r="TBP142" s="18"/>
      <c r="TBQ142" s="18"/>
      <c r="TBR142" s="18"/>
      <c r="TBS142" s="18"/>
      <c r="TBT142" s="18"/>
      <c r="TBU142" s="18"/>
      <c r="TBV142" s="18"/>
      <c r="TBW142" s="18"/>
      <c r="TBX142" s="18"/>
      <c r="TBY142" s="18"/>
      <c r="TBZ142" s="18"/>
      <c r="TCA142" s="18"/>
      <c r="TCB142" s="18"/>
      <c r="TCC142" s="18"/>
      <c r="TCD142" s="18"/>
      <c r="TCE142" s="18"/>
      <c r="TCF142" s="18"/>
      <c r="TCG142" s="18"/>
      <c r="TCH142" s="18"/>
      <c r="TCI142" s="18"/>
      <c r="TCJ142" s="18"/>
      <c r="TCK142" s="18"/>
      <c r="TCL142" s="18"/>
      <c r="TCM142" s="18"/>
      <c r="TCN142" s="18"/>
      <c r="TCO142" s="18"/>
      <c r="TCP142" s="18"/>
      <c r="TCQ142" s="18"/>
      <c r="TCR142" s="18"/>
      <c r="TCS142" s="18"/>
      <c r="TCT142" s="18"/>
      <c r="TCU142" s="18"/>
      <c r="TCV142" s="18"/>
      <c r="TCW142" s="18"/>
      <c r="TCX142" s="18"/>
      <c r="TCY142" s="18"/>
      <c r="TCZ142" s="18"/>
      <c r="TDA142" s="18"/>
      <c r="TDB142" s="18"/>
      <c r="TDC142" s="18"/>
      <c r="TDD142" s="18"/>
      <c r="TDE142" s="18"/>
      <c r="TDF142" s="18"/>
      <c r="TDG142" s="18"/>
      <c r="TDH142" s="18"/>
      <c r="TDI142" s="18"/>
      <c r="TDJ142" s="18"/>
      <c r="TDK142" s="18"/>
      <c r="TDL142" s="18"/>
      <c r="TDM142" s="18"/>
      <c r="TDN142" s="18"/>
      <c r="TDO142" s="18"/>
      <c r="TDP142" s="18"/>
      <c r="TDQ142" s="18"/>
      <c r="TDR142" s="18"/>
      <c r="TDS142" s="18"/>
      <c r="TDT142" s="18"/>
      <c r="TDU142" s="18"/>
      <c r="TDV142" s="18"/>
      <c r="TDW142" s="18"/>
      <c r="TDX142" s="18"/>
      <c r="TDY142" s="18"/>
      <c r="TDZ142" s="18"/>
      <c r="TEA142" s="18"/>
      <c r="TEB142" s="18"/>
      <c r="TEC142" s="18"/>
      <c r="TED142" s="18"/>
      <c r="TEE142" s="18"/>
      <c r="TEF142" s="18"/>
      <c r="TEG142" s="18"/>
      <c r="TEH142" s="18"/>
      <c r="TEI142" s="18"/>
      <c r="TEJ142" s="18"/>
      <c r="TEK142" s="18"/>
      <c r="TEL142" s="18"/>
      <c r="TEM142" s="18"/>
      <c r="TEN142" s="18"/>
      <c r="TEO142" s="18"/>
      <c r="TEP142" s="18"/>
      <c r="TEQ142" s="18"/>
      <c r="TER142" s="18"/>
      <c r="TES142" s="18"/>
      <c r="TET142" s="18"/>
      <c r="TEU142" s="18"/>
      <c r="TEV142" s="18"/>
      <c r="TEW142" s="18"/>
      <c r="TEX142" s="18"/>
      <c r="TEY142" s="18"/>
      <c r="TEZ142" s="18"/>
      <c r="TFA142" s="18"/>
      <c r="TFB142" s="18"/>
      <c r="TFC142" s="18"/>
      <c r="TFD142" s="18"/>
      <c r="TFE142" s="18"/>
      <c r="TFF142" s="18"/>
      <c r="TFG142" s="18"/>
      <c r="TFH142" s="18"/>
      <c r="TFI142" s="18"/>
      <c r="TFJ142" s="18"/>
      <c r="TFK142" s="18"/>
      <c r="TFL142" s="18"/>
      <c r="TFM142" s="18"/>
      <c r="TFN142" s="18"/>
      <c r="TFO142" s="18"/>
      <c r="TFP142" s="18"/>
      <c r="TFQ142" s="18"/>
      <c r="TFR142" s="18"/>
      <c r="TFS142" s="18"/>
      <c r="TFT142" s="18"/>
      <c r="TFU142" s="18"/>
      <c r="TFV142" s="18"/>
      <c r="TFW142" s="18"/>
      <c r="TFX142" s="18"/>
      <c r="TFY142" s="18"/>
      <c r="TFZ142" s="18"/>
      <c r="TGA142" s="18"/>
      <c r="TGB142" s="18"/>
      <c r="TGC142" s="18"/>
      <c r="TGD142" s="18"/>
      <c r="TGE142" s="18"/>
      <c r="TGF142" s="18"/>
      <c r="TGG142" s="18"/>
      <c r="TGH142" s="18"/>
      <c r="TGI142" s="18"/>
      <c r="TGJ142" s="18"/>
      <c r="TGK142" s="18"/>
      <c r="TGL142" s="18"/>
      <c r="TGM142" s="18"/>
      <c r="TGN142" s="18"/>
      <c r="TGO142" s="18"/>
      <c r="TGP142" s="18"/>
      <c r="TGQ142" s="18"/>
      <c r="TGR142" s="18"/>
      <c r="TGS142" s="18"/>
      <c r="TGT142" s="18"/>
      <c r="TGU142" s="18"/>
      <c r="TGV142" s="18"/>
      <c r="TGW142" s="18"/>
      <c r="TGX142" s="18"/>
      <c r="TGY142" s="18"/>
      <c r="TGZ142" s="18"/>
      <c r="THA142" s="18"/>
      <c r="THB142" s="18"/>
      <c r="THC142" s="18"/>
      <c r="THD142" s="18"/>
      <c r="THE142" s="18"/>
      <c r="THF142" s="18"/>
      <c r="THG142" s="18"/>
      <c r="THH142" s="18"/>
      <c r="THI142" s="18"/>
      <c r="THJ142" s="18"/>
      <c r="THK142" s="18"/>
      <c r="THL142" s="18"/>
      <c r="THM142" s="18"/>
      <c r="THN142" s="18"/>
      <c r="THO142" s="18"/>
      <c r="THP142" s="18"/>
      <c r="THQ142" s="18"/>
      <c r="THR142" s="18"/>
      <c r="THS142" s="18"/>
      <c r="THT142" s="18"/>
      <c r="THU142" s="18"/>
      <c r="THV142" s="18"/>
      <c r="THW142" s="18"/>
      <c r="THX142" s="18"/>
      <c r="THY142" s="18"/>
      <c r="THZ142" s="18"/>
      <c r="TIA142" s="18"/>
      <c r="TIB142" s="18"/>
      <c r="TIC142" s="18"/>
      <c r="TID142" s="18"/>
      <c r="TIE142" s="18"/>
      <c r="TIF142" s="18"/>
      <c r="TIG142" s="18"/>
      <c r="TIH142" s="18"/>
      <c r="TII142" s="18"/>
      <c r="TIJ142" s="18"/>
      <c r="TIK142" s="18"/>
      <c r="TIL142" s="18"/>
      <c r="TIM142" s="18"/>
      <c r="TIN142" s="18"/>
      <c r="TIO142" s="18"/>
      <c r="TIP142" s="18"/>
      <c r="TIQ142" s="18"/>
      <c r="TIR142" s="18"/>
      <c r="TIS142" s="18"/>
      <c r="TIT142" s="18"/>
      <c r="TIU142" s="18"/>
      <c r="TIV142" s="18"/>
      <c r="TIW142" s="18"/>
      <c r="TIX142" s="18"/>
      <c r="TIY142" s="18"/>
      <c r="TIZ142" s="18"/>
      <c r="TJA142" s="18"/>
      <c r="TJB142" s="18"/>
      <c r="TJC142" s="18"/>
      <c r="TJD142" s="18"/>
      <c r="TJE142" s="18"/>
      <c r="TJF142" s="18"/>
      <c r="TJG142" s="18"/>
      <c r="TJH142" s="18"/>
      <c r="TJI142" s="18"/>
      <c r="TJJ142" s="18"/>
      <c r="TJK142" s="18"/>
      <c r="TJL142" s="18"/>
      <c r="TJM142" s="18"/>
      <c r="TJN142" s="18"/>
      <c r="TJO142" s="18"/>
      <c r="TJP142" s="18"/>
      <c r="TJQ142" s="18"/>
      <c r="TJR142" s="18"/>
      <c r="TJS142" s="18"/>
      <c r="TJT142" s="18"/>
      <c r="TJU142" s="18"/>
      <c r="TJV142" s="18"/>
      <c r="TJW142" s="18"/>
      <c r="TJX142" s="18"/>
      <c r="TJY142" s="18"/>
      <c r="TJZ142" s="18"/>
      <c r="TKA142" s="18"/>
      <c r="TKB142" s="18"/>
      <c r="TKC142" s="18"/>
      <c r="TKD142" s="18"/>
      <c r="TKE142" s="18"/>
      <c r="TKF142" s="18"/>
      <c r="TKG142" s="18"/>
      <c r="TKH142" s="18"/>
      <c r="TKI142" s="18"/>
      <c r="TKJ142" s="18"/>
      <c r="TKK142" s="18"/>
      <c r="TKL142" s="18"/>
      <c r="TKM142" s="18"/>
      <c r="TKN142" s="18"/>
      <c r="TKO142" s="18"/>
      <c r="TKP142" s="18"/>
      <c r="TKQ142" s="18"/>
      <c r="TKR142" s="18"/>
      <c r="TKS142" s="18"/>
      <c r="TKT142" s="18"/>
      <c r="TKU142" s="18"/>
      <c r="TKV142" s="18"/>
      <c r="TKW142" s="18"/>
      <c r="TKX142" s="18"/>
      <c r="TKY142" s="18"/>
      <c r="TKZ142" s="18"/>
      <c r="TLA142" s="18"/>
      <c r="TLB142" s="18"/>
      <c r="TLC142" s="18"/>
      <c r="TLD142" s="18"/>
      <c r="TLE142" s="18"/>
      <c r="TLF142" s="18"/>
      <c r="TLG142" s="18"/>
      <c r="TLH142" s="18"/>
      <c r="TLI142" s="18"/>
      <c r="TLJ142" s="18"/>
      <c r="TLK142" s="18"/>
      <c r="TLL142" s="18"/>
      <c r="TLM142" s="18"/>
      <c r="TLN142" s="18"/>
      <c r="TLO142" s="18"/>
      <c r="TLP142" s="18"/>
      <c r="TLQ142" s="18"/>
      <c r="TLR142" s="18"/>
      <c r="TLS142" s="18"/>
      <c r="TLT142" s="18"/>
      <c r="TLU142" s="18"/>
      <c r="TLV142" s="18"/>
      <c r="TLW142" s="18"/>
      <c r="TLX142" s="18"/>
      <c r="TLY142" s="18"/>
      <c r="TLZ142" s="18"/>
      <c r="TMA142" s="18"/>
      <c r="TMB142" s="18"/>
      <c r="TMC142" s="18"/>
      <c r="TMD142" s="18"/>
      <c r="TME142" s="18"/>
      <c r="TMF142" s="18"/>
      <c r="TMG142" s="18"/>
      <c r="TMH142" s="18"/>
      <c r="TMI142" s="18"/>
      <c r="TMJ142" s="18"/>
      <c r="TMK142" s="18"/>
      <c r="TML142" s="18"/>
      <c r="TMM142" s="18"/>
      <c r="TMN142" s="18"/>
      <c r="TMO142" s="18"/>
      <c r="TMP142" s="18"/>
      <c r="TMQ142" s="18"/>
      <c r="TMR142" s="18"/>
      <c r="TMS142" s="18"/>
      <c r="TMT142" s="18"/>
      <c r="TMU142" s="18"/>
      <c r="TMV142" s="18"/>
      <c r="TMW142" s="18"/>
      <c r="TMX142" s="18"/>
      <c r="TMY142" s="18"/>
      <c r="TMZ142" s="18"/>
      <c r="TNA142" s="18"/>
      <c r="TNB142" s="18"/>
      <c r="TNC142" s="18"/>
      <c r="TND142" s="18"/>
      <c r="TNE142" s="18"/>
      <c r="TNF142" s="18"/>
      <c r="TNG142" s="18"/>
      <c r="TNH142" s="18"/>
      <c r="TNI142" s="18"/>
      <c r="TNJ142" s="18"/>
      <c r="TNK142" s="18"/>
      <c r="TNL142" s="18"/>
      <c r="TNM142" s="18"/>
      <c r="TNN142" s="18"/>
      <c r="TNO142" s="18"/>
      <c r="TNP142" s="18"/>
      <c r="TNQ142" s="18"/>
      <c r="TNR142" s="18"/>
      <c r="TNS142" s="18"/>
      <c r="TNT142" s="18"/>
      <c r="TNU142" s="18"/>
      <c r="TNV142" s="18"/>
      <c r="TNW142" s="18"/>
      <c r="TNX142" s="18"/>
      <c r="TNY142" s="18"/>
      <c r="TNZ142" s="18"/>
      <c r="TOA142" s="18"/>
      <c r="TOB142" s="18"/>
      <c r="TOC142" s="18"/>
      <c r="TOD142" s="18"/>
      <c r="TOE142" s="18"/>
      <c r="TOF142" s="18"/>
      <c r="TOG142" s="18"/>
      <c r="TOH142" s="18"/>
      <c r="TOI142" s="18"/>
      <c r="TOJ142" s="18"/>
      <c r="TOK142" s="18"/>
      <c r="TOL142" s="18"/>
      <c r="TOM142" s="18"/>
      <c r="TON142" s="18"/>
      <c r="TOO142" s="18"/>
      <c r="TOP142" s="18"/>
      <c r="TOQ142" s="18"/>
      <c r="TOR142" s="18"/>
      <c r="TOS142" s="18"/>
      <c r="TOT142" s="18"/>
      <c r="TOU142" s="18"/>
      <c r="TOV142" s="18"/>
      <c r="TOW142" s="18"/>
      <c r="TOX142" s="18"/>
      <c r="TOY142" s="18"/>
      <c r="TOZ142" s="18"/>
      <c r="TPA142" s="18"/>
      <c r="TPB142" s="18"/>
      <c r="TPC142" s="18"/>
      <c r="TPD142" s="18"/>
      <c r="TPE142" s="18"/>
      <c r="TPF142" s="18"/>
      <c r="TPG142" s="18"/>
      <c r="TPH142" s="18"/>
      <c r="TPI142" s="18"/>
      <c r="TPJ142" s="18"/>
      <c r="TPK142" s="18"/>
      <c r="TPL142" s="18"/>
      <c r="TPM142" s="18"/>
      <c r="TPN142" s="18"/>
      <c r="TPO142" s="18"/>
      <c r="TPP142" s="18"/>
      <c r="TPQ142" s="18"/>
      <c r="TPR142" s="18"/>
      <c r="TPS142" s="18"/>
      <c r="TPT142" s="18"/>
      <c r="TPU142" s="18"/>
      <c r="TPV142" s="18"/>
      <c r="TPW142" s="18"/>
      <c r="TPX142" s="18"/>
      <c r="TPY142" s="18"/>
      <c r="TPZ142" s="18"/>
      <c r="TQA142" s="18"/>
      <c r="TQB142" s="18"/>
      <c r="TQC142" s="18"/>
      <c r="TQD142" s="18"/>
      <c r="TQE142" s="18"/>
      <c r="TQF142" s="18"/>
      <c r="TQG142" s="18"/>
      <c r="TQH142" s="18"/>
      <c r="TQI142" s="18"/>
      <c r="TQJ142" s="18"/>
      <c r="TQK142" s="18"/>
      <c r="TQL142" s="18"/>
      <c r="TQM142" s="18"/>
      <c r="TQN142" s="18"/>
      <c r="TQO142" s="18"/>
      <c r="TQP142" s="18"/>
      <c r="TQQ142" s="18"/>
      <c r="TQR142" s="18"/>
      <c r="TQS142" s="18"/>
      <c r="TQT142" s="18"/>
      <c r="TQU142" s="18"/>
      <c r="TQV142" s="18"/>
      <c r="TQW142" s="18"/>
      <c r="TQX142" s="18"/>
      <c r="TQY142" s="18"/>
      <c r="TQZ142" s="18"/>
      <c r="TRA142" s="18"/>
      <c r="TRB142" s="18"/>
      <c r="TRC142" s="18"/>
      <c r="TRD142" s="18"/>
      <c r="TRE142" s="18"/>
      <c r="TRF142" s="18"/>
      <c r="TRG142" s="18"/>
      <c r="TRH142" s="18"/>
      <c r="TRI142" s="18"/>
      <c r="TRJ142" s="18"/>
      <c r="TRK142" s="18"/>
      <c r="TRL142" s="18"/>
      <c r="TRM142" s="18"/>
      <c r="TRN142" s="18"/>
      <c r="TRO142" s="18"/>
      <c r="TRP142" s="18"/>
      <c r="TRQ142" s="18"/>
      <c r="TRR142" s="18"/>
      <c r="TRS142" s="18"/>
      <c r="TRT142" s="18"/>
      <c r="TRU142" s="18"/>
      <c r="TRV142" s="18"/>
      <c r="TRW142" s="18"/>
      <c r="TRX142" s="18"/>
      <c r="TRY142" s="18"/>
      <c r="TRZ142" s="18"/>
      <c r="TSA142" s="18"/>
      <c r="TSB142" s="18"/>
      <c r="TSC142" s="18"/>
      <c r="TSD142" s="18"/>
      <c r="TSE142" s="18"/>
      <c r="TSF142" s="18"/>
      <c r="TSG142" s="18"/>
      <c r="TSH142" s="18"/>
      <c r="TSI142" s="18"/>
      <c r="TSJ142" s="18"/>
      <c r="TSK142" s="18"/>
      <c r="TSL142" s="18"/>
      <c r="TSM142" s="18"/>
      <c r="TSN142" s="18"/>
      <c r="TSO142" s="18"/>
      <c r="TSP142" s="18"/>
      <c r="TSQ142" s="18"/>
      <c r="TSR142" s="18"/>
      <c r="TSS142" s="18"/>
      <c r="TST142" s="18"/>
      <c r="TSU142" s="18"/>
      <c r="TSV142" s="18"/>
      <c r="TSW142" s="18"/>
      <c r="TSX142" s="18"/>
      <c r="TSY142" s="18"/>
      <c r="TSZ142" s="18"/>
      <c r="TTA142" s="18"/>
      <c r="TTB142" s="18"/>
      <c r="TTC142" s="18"/>
      <c r="TTD142" s="18"/>
      <c r="TTE142" s="18"/>
      <c r="TTF142" s="18"/>
      <c r="TTG142" s="18"/>
      <c r="TTH142" s="18"/>
      <c r="TTI142" s="18"/>
      <c r="TTJ142" s="18"/>
      <c r="TTK142" s="18"/>
      <c r="TTL142" s="18"/>
      <c r="TTM142" s="18"/>
      <c r="TTN142" s="18"/>
      <c r="TTO142" s="18"/>
      <c r="TTP142" s="18"/>
      <c r="TTQ142" s="18"/>
      <c r="TTR142" s="18"/>
      <c r="TTS142" s="18"/>
      <c r="TTT142" s="18"/>
      <c r="TTU142" s="18"/>
      <c r="TTV142" s="18"/>
      <c r="TTW142" s="18"/>
      <c r="TTX142" s="18"/>
      <c r="TTY142" s="18"/>
      <c r="TTZ142" s="18"/>
      <c r="TUA142" s="18"/>
      <c r="TUB142" s="18"/>
      <c r="TUC142" s="18"/>
      <c r="TUD142" s="18"/>
      <c r="TUE142" s="18"/>
      <c r="TUF142" s="18"/>
      <c r="TUG142" s="18"/>
      <c r="TUH142" s="18"/>
      <c r="TUI142" s="18"/>
      <c r="TUJ142" s="18"/>
      <c r="TUK142" s="18"/>
      <c r="TUL142" s="18"/>
      <c r="TUM142" s="18"/>
      <c r="TUN142" s="18"/>
      <c r="TUO142" s="18"/>
      <c r="TUP142" s="18"/>
      <c r="TUQ142" s="18"/>
      <c r="TUR142" s="18"/>
      <c r="TUS142" s="18"/>
      <c r="TUT142" s="18"/>
      <c r="TUU142" s="18"/>
      <c r="TUV142" s="18"/>
      <c r="TUW142" s="18"/>
      <c r="TUX142" s="18"/>
      <c r="TUY142" s="18"/>
      <c r="TUZ142" s="18"/>
      <c r="TVA142" s="18"/>
      <c r="TVB142" s="18"/>
      <c r="TVC142" s="18"/>
      <c r="TVD142" s="18"/>
      <c r="TVE142" s="18"/>
      <c r="TVF142" s="18"/>
      <c r="TVG142" s="18"/>
      <c r="TVH142" s="18"/>
      <c r="TVI142" s="18"/>
      <c r="TVJ142" s="18"/>
      <c r="TVK142" s="18"/>
      <c r="TVL142" s="18"/>
      <c r="TVM142" s="18"/>
      <c r="TVN142" s="18"/>
      <c r="TVO142" s="18"/>
      <c r="TVP142" s="18"/>
      <c r="TVQ142" s="18"/>
      <c r="TVR142" s="18"/>
      <c r="TVS142" s="18"/>
      <c r="TVT142" s="18"/>
      <c r="TVU142" s="18"/>
      <c r="TVV142" s="18"/>
      <c r="TVW142" s="18"/>
      <c r="TVX142" s="18"/>
      <c r="TVY142" s="18"/>
      <c r="TVZ142" s="18"/>
      <c r="TWA142" s="18"/>
      <c r="TWB142" s="18"/>
      <c r="TWC142" s="18"/>
      <c r="TWD142" s="18"/>
      <c r="TWE142" s="18"/>
      <c r="TWF142" s="18"/>
      <c r="TWG142" s="18"/>
      <c r="TWH142" s="18"/>
      <c r="TWI142" s="18"/>
      <c r="TWJ142" s="18"/>
      <c r="TWK142" s="18"/>
      <c r="TWL142" s="18"/>
      <c r="TWM142" s="18"/>
      <c r="TWN142" s="18"/>
      <c r="TWO142" s="18"/>
      <c r="TWP142" s="18"/>
      <c r="TWQ142" s="18"/>
      <c r="TWR142" s="18"/>
      <c r="TWS142" s="18"/>
      <c r="TWT142" s="18"/>
      <c r="TWU142" s="18"/>
      <c r="TWV142" s="18"/>
      <c r="TWW142" s="18"/>
      <c r="TWX142" s="18"/>
      <c r="TWY142" s="18"/>
      <c r="TWZ142" s="18"/>
      <c r="TXA142" s="18"/>
      <c r="TXB142" s="18"/>
      <c r="TXC142" s="18"/>
      <c r="TXD142" s="18"/>
      <c r="TXE142" s="18"/>
      <c r="TXF142" s="18"/>
      <c r="TXG142" s="18"/>
      <c r="TXH142" s="18"/>
      <c r="TXI142" s="18"/>
      <c r="TXJ142" s="18"/>
      <c r="TXK142" s="18"/>
      <c r="TXL142" s="18"/>
      <c r="TXM142" s="18"/>
      <c r="TXN142" s="18"/>
      <c r="TXO142" s="18"/>
      <c r="TXP142" s="18"/>
      <c r="TXQ142" s="18"/>
      <c r="TXR142" s="18"/>
      <c r="TXS142" s="18"/>
      <c r="TXT142" s="18"/>
      <c r="TXU142" s="18"/>
      <c r="TXV142" s="18"/>
      <c r="TXW142" s="18"/>
      <c r="TXX142" s="18"/>
      <c r="TXY142" s="18"/>
      <c r="TXZ142" s="18"/>
      <c r="TYA142" s="18"/>
      <c r="TYB142" s="18"/>
      <c r="TYC142" s="18"/>
      <c r="TYD142" s="18"/>
      <c r="TYE142" s="18"/>
      <c r="TYF142" s="18"/>
      <c r="TYG142" s="18"/>
      <c r="TYH142" s="18"/>
      <c r="TYI142" s="18"/>
      <c r="TYJ142" s="18"/>
      <c r="TYK142" s="18"/>
      <c r="TYL142" s="18"/>
      <c r="TYM142" s="18"/>
      <c r="TYN142" s="18"/>
      <c r="TYO142" s="18"/>
      <c r="TYP142" s="18"/>
      <c r="TYQ142" s="18"/>
      <c r="TYR142" s="18"/>
      <c r="TYS142" s="18"/>
      <c r="TYT142" s="18"/>
      <c r="TYU142" s="18"/>
      <c r="TYV142" s="18"/>
      <c r="TYW142" s="18"/>
      <c r="TYX142" s="18"/>
      <c r="TYY142" s="18"/>
      <c r="TYZ142" s="18"/>
      <c r="TZA142" s="18"/>
      <c r="TZB142" s="18"/>
      <c r="TZC142" s="18"/>
      <c r="TZD142" s="18"/>
      <c r="TZE142" s="18"/>
      <c r="TZF142" s="18"/>
      <c r="TZG142" s="18"/>
      <c r="TZH142" s="18"/>
      <c r="TZI142" s="18"/>
      <c r="TZJ142" s="18"/>
      <c r="TZK142" s="18"/>
      <c r="TZL142" s="18"/>
      <c r="TZM142" s="18"/>
      <c r="TZN142" s="18"/>
      <c r="TZO142" s="18"/>
      <c r="TZP142" s="18"/>
      <c r="TZQ142" s="18"/>
      <c r="TZR142" s="18"/>
      <c r="TZS142" s="18"/>
      <c r="TZT142" s="18"/>
      <c r="TZU142" s="18"/>
      <c r="TZV142" s="18"/>
      <c r="TZW142" s="18"/>
      <c r="TZX142" s="18"/>
      <c r="TZY142" s="18"/>
      <c r="TZZ142" s="18"/>
      <c r="UAA142" s="18"/>
      <c r="UAB142" s="18"/>
      <c r="UAC142" s="18"/>
      <c r="UAD142" s="18"/>
      <c r="UAE142" s="18"/>
      <c r="UAF142" s="18"/>
      <c r="UAG142" s="18"/>
      <c r="UAH142" s="18"/>
      <c r="UAI142" s="18"/>
      <c r="UAJ142" s="18"/>
      <c r="UAK142" s="18"/>
      <c r="UAL142" s="18"/>
      <c r="UAM142" s="18"/>
      <c r="UAN142" s="18"/>
      <c r="UAO142" s="18"/>
      <c r="UAP142" s="18"/>
      <c r="UAQ142" s="18"/>
      <c r="UAR142" s="18"/>
      <c r="UAS142" s="18"/>
      <c r="UAT142" s="18"/>
      <c r="UAU142" s="18"/>
      <c r="UAV142" s="18"/>
      <c r="UAW142" s="18"/>
      <c r="UAX142" s="18"/>
      <c r="UAY142" s="18"/>
      <c r="UAZ142" s="18"/>
      <c r="UBA142" s="18"/>
      <c r="UBB142" s="18"/>
      <c r="UBC142" s="18"/>
      <c r="UBD142" s="18"/>
      <c r="UBE142" s="18"/>
      <c r="UBF142" s="18"/>
      <c r="UBG142" s="18"/>
      <c r="UBH142" s="18"/>
      <c r="UBI142" s="18"/>
      <c r="UBJ142" s="18"/>
      <c r="UBK142" s="18"/>
      <c r="UBL142" s="18"/>
      <c r="UBM142" s="18"/>
      <c r="UBN142" s="18"/>
      <c r="UBO142" s="18"/>
      <c r="UBP142" s="18"/>
      <c r="UBQ142" s="18"/>
      <c r="UBR142" s="18"/>
      <c r="UBS142" s="18"/>
      <c r="UBT142" s="18"/>
      <c r="UBU142" s="18"/>
      <c r="UBV142" s="18"/>
      <c r="UBW142" s="18"/>
      <c r="UBX142" s="18"/>
      <c r="UBY142" s="18"/>
      <c r="UBZ142" s="18"/>
      <c r="UCA142" s="18"/>
      <c r="UCB142" s="18"/>
      <c r="UCC142" s="18"/>
      <c r="UCD142" s="18"/>
      <c r="UCE142" s="18"/>
      <c r="UCF142" s="18"/>
      <c r="UCG142" s="18"/>
      <c r="UCH142" s="18"/>
      <c r="UCI142" s="18"/>
      <c r="UCJ142" s="18"/>
      <c r="UCK142" s="18"/>
      <c r="UCL142" s="18"/>
      <c r="UCM142" s="18"/>
      <c r="UCN142" s="18"/>
      <c r="UCO142" s="18"/>
      <c r="UCP142" s="18"/>
      <c r="UCQ142" s="18"/>
      <c r="UCR142" s="18"/>
      <c r="UCS142" s="18"/>
      <c r="UCT142" s="18"/>
      <c r="UCU142" s="18"/>
      <c r="UCV142" s="18"/>
      <c r="UCW142" s="18"/>
      <c r="UCX142" s="18"/>
      <c r="UCY142" s="18"/>
      <c r="UCZ142" s="18"/>
      <c r="UDA142" s="18"/>
      <c r="UDB142" s="18"/>
      <c r="UDC142" s="18"/>
      <c r="UDD142" s="18"/>
      <c r="UDE142" s="18"/>
      <c r="UDF142" s="18"/>
      <c r="UDG142" s="18"/>
      <c r="UDH142" s="18"/>
      <c r="UDI142" s="18"/>
      <c r="UDJ142" s="18"/>
      <c r="UDK142" s="18"/>
      <c r="UDL142" s="18"/>
      <c r="UDM142" s="18"/>
      <c r="UDN142" s="18"/>
      <c r="UDO142" s="18"/>
      <c r="UDP142" s="18"/>
      <c r="UDQ142" s="18"/>
      <c r="UDR142" s="18"/>
      <c r="UDS142" s="18"/>
      <c r="UDT142" s="18"/>
      <c r="UDU142" s="18"/>
      <c r="UDV142" s="18"/>
      <c r="UDW142" s="18"/>
      <c r="UDX142" s="18"/>
      <c r="UDY142" s="18"/>
      <c r="UDZ142" s="18"/>
      <c r="UEA142" s="18"/>
      <c r="UEB142" s="18"/>
      <c r="UEC142" s="18"/>
      <c r="UED142" s="18"/>
      <c r="UEE142" s="18"/>
      <c r="UEF142" s="18"/>
      <c r="UEG142" s="18"/>
      <c r="UEH142" s="18"/>
      <c r="UEI142" s="18"/>
      <c r="UEJ142" s="18"/>
      <c r="UEK142" s="18"/>
      <c r="UEL142" s="18"/>
      <c r="UEM142" s="18"/>
      <c r="UEN142" s="18"/>
      <c r="UEO142" s="18"/>
      <c r="UEP142" s="18"/>
      <c r="UEQ142" s="18"/>
      <c r="UER142" s="18"/>
      <c r="UES142" s="18"/>
      <c r="UET142" s="18"/>
      <c r="UEU142" s="18"/>
      <c r="UEV142" s="18"/>
      <c r="UEW142" s="18"/>
      <c r="UEX142" s="18"/>
      <c r="UEY142" s="18"/>
      <c r="UEZ142" s="18"/>
      <c r="UFA142" s="18"/>
      <c r="UFB142" s="18"/>
      <c r="UFC142" s="18"/>
      <c r="UFD142" s="18"/>
      <c r="UFE142" s="18"/>
      <c r="UFF142" s="18"/>
      <c r="UFG142" s="18"/>
      <c r="UFH142" s="18"/>
      <c r="UFI142" s="18"/>
      <c r="UFJ142" s="18"/>
      <c r="UFK142" s="18"/>
      <c r="UFL142" s="18"/>
      <c r="UFM142" s="18"/>
      <c r="UFN142" s="18"/>
      <c r="UFO142" s="18"/>
      <c r="UFP142" s="18"/>
      <c r="UFQ142" s="18"/>
      <c r="UFR142" s="18"/>
      <c r="UFS142" s="18"/>
      <c r="UFT142" s="18"/>
      <c r="UFU142" s="18"/>
      <c r="UFV142" s="18"/>
      <c r="UFW142" s="18"/>
      <c r="UFX142" s="18"/>
      <c r="UFY142" s="18"/>
      <c r="UFZ142" s="18"/>
      <c r="UGA142" s="18"/>
      <c r="UGB142" s="18"/>
      <c r="UGC142" s="18"/>
      <c r="UGD142" s="18"/>
      <c r="UGE142" s="18"/>
      <c r="UGF142" s="18"/>
      <c r="UGG142" s="18"/>
      <c r="UGH142" s="18"/>
      <c r="UGI142" s="18"/>
      <c r="UGJ142" s="18"/>
      <c r="UGK142" s="18"/>
      <c r="UGL142" s="18"/>
      <c r="UGM142" s="18"/>
      <c r="UGN142" s="18"/>
      <c r="UGO142" s="18"/>
      <c r="UGP142" s="18"/>
      <c r="UGQ142" s="18"/>
      <c r="UGR142" s="18"/>
      <c r="UGS142" s="18"/>
      <c r="UGT142" s="18"/>
      <c r="UGU142" s="18"/>
      <c r="UGV142" s="18"/>
      <c r="UGW142" s="18"/>
      <c r="UGX142" s="18"/>
      <c r="UGY142" s="18"/>
      <c r="UGZ142" s="18"/>
      <c r="UHA142" s="18"/>
      <c r="UHB142" s="18"/>
      <c r="UHC142" s="18"/>
      <c r="UHD142" s="18"/>
      <c r="UHE142" s="18"/>
      <c r="UHF142" s="18"/>
      <c r="UHG142" s="18"/>
      <c r="UHH142" s="18"/>
      <c r="UHI142" s="18"/>
      <c r="UHJ142" s="18"/>
      <c r="UHK142" s="18"/>
      <c r="UHL142" s="18"/>
      <c r="UHM142" s="18"/>
      <c r="UHN142" s="18"/>
      <c r="UHO142" s="18"/>
      <c r="UHP142" s="18"/>
      <c r="UHQ142" s="18"/>
      <c r="UHR142" s="18"/>
      <c r="UHS142" s="18"/>
      <c r="UHT142" s="18"/>
      <c r="UHU142" s="18"/>
      <c r="UHV142" s="18"/>
      <c r="UHW142" s="18"/>
      <c r="UHX142" s="18"/>
      <c r="UHY142" s="18"/>
      <c r="UHZ142" s="18"/>
      <c r="UIA142" s="18"/>
      <c r="UIB142" s="18"/>
      <c r="UIC142" s="18"/>
      <c r="UID142" s="18"/>
      <c r="UIE142" s="18"/>
      <c r="UIF142" s="18"/>
      <c r="UIG142" s="18"/>
      <c r="UIH142" s="18"/>
      <c r="UII142" s="18"/>
      <c r="UIJ142" s="18"/>
      <c r="UIK142" s="18"/>
      <c r="UIL142" s="18"/>
      <c r="UIM142" s="18"/>
      <c r="UIN142" s="18"/>
      <c r="UIO142" s="18"/>
      <c r="UIP142" s="18"/>
      <c r="UIQ142" s="18"/>
      <c r="UIR142" s="18"/>
      <c r="UIS142" s="18"/>
      <c r="UIT142" s="18"/>
      <c r="UIU142" s="18"/>
      <c r="UIV142" s="18"/>
      <c r="UIW142" s="18"/>
      <c r="UIX142" s="18"/>
      <c r="UIY142" s="18"/>
      <c r="UIZ142" s="18"/>
      <c r="UJA142" s="18"/>
      <c r="UJB142" s="18"/>
      <c r="UJC142" s="18"/>
      <c r="UJD142" s="18"/>
      <c r="UJE142" s="18"/>
      <c r="UJF142" s="18"/>
      <c r="UJG142" s="18"/>
      <c r="UJH142" s="18"/>
      <c r="UJI142" s="18"/>
      <c r="UJJ142" s="18"/>
      <c r="UJK142" s="18"/>
      <c r="UJL142" s="18"/>
      <c r="UJM142" s="18"/>
      <c r="UJN142" s="18"/>
      <c r="UJO142" s="18"/>
      <c r="UJP142" s="18"/>
      <c r="UJQ142" s="18"/>
      <c r="UJR142" s="18"/>
      <c r="UJS142" s="18"/>
      <c r="UJT142" s="18"/>
      <c r="UJU142" s="18"/>
      <c r="UJV142" s="18"/>
      <c r="UJW142" s="18"/>
      <c r="UJX142" s="18"/>
      <c r="UJY142" s="18"/>
      <c r="UJZ142" s="18"/>
      <c r="UKA142" s="18"/>
      <c r="UKB142" s="18"/>
      <c r="UKC142" s="18"/>
      <c r="UKD142" s="18"/>
      <c r="UKE142" s="18"/>
      <c r="UKF142" s="18"/>
      <c r="UKG142" s="18"/>
      <c r="UKH142" s="18"/>
      <c r="UKI142" s="18"/>
      <c r="UKJ142" s="18"/>
      <c r="UKK142" s="18"/>
      <c r="UKL142" s="18"/>
      <c r="UKM142" s="18"/>
      <c r="UKN142" s="18"/>
      <c r="UKO142" s="18"/>
      <c r="UKP142" s="18"/>
      <c r="UKQ142" s="18"/>
      <c r="UKR142" s="18"/>
      <c r="UKS142" s="18"/>
      <c r="UKT142" s="18"/>
      <c r="UKU142" s="18"/>
      <c r="UKV142" s="18"/>
      <c r="UKW142" s="18"/>
      <c r="UKX142" s="18"/>
      <c r="UKY142" s="18"/>
      <c r="UKZ142" s="18"/>
      <c r="ULA142" s="18"/>
      <c r="ULB142" s="18"/>
      <c r="ULC142" s="18"/>
      <c r="ULD142" s="18"/>
      <c r="ULE142" s="18"/>
      <c r="ULF142" s="18"/>
      <c r="ULG142" s="18"/>
      <c r="ULH142" s="18"/>
      <c r="ULI142" s="18"/>
      <c r="ULJ142" s="18"/>
      <c r="ULK142" s="18"/>
      <c r="ULL142" s="18"/>
      <c r="ULM142" s="18"/>
      <c r="ULN142" s="18"/>
      <c r="ULO142" s="18"/>
      <c r="ULP142" s="18"/>
      <c r="ULQ142" s="18"/>
      <c r="ULR142" s="18"/>
      <c r="ULS142" s="18"/>
      <c r="ULT142" s="18"/>
      <c r="ULU142" s="18"/>
      <c r="ULV142" s="18"/>
      <c r="ULW142" s="18"/>
      <c r="ULX142" s="18"/>
      <c r="ULY142" s="18"/>
      <c r="ULZ142" s="18"/>
      <c r="UMA142" s="18"/>
      <c r="UMB142" s="18"/>
      <c r="UMC142" s="18"/>
      <c r="UMD142" s="18"/>
      <c r="UME142" s="18"/>
      <c r="UMF142" s="18"/>
      <c r="UMG142" s="18"/>
      <c r="UMH142" s="18"/>
      <c r="UMI142" s="18"/>
      <c r="UMJ142" s="18"/>
      <c r="UMK142" s="18"/>
      <c r="UML142" s="18"/>
      <c r="UMM142" s="18"/>
      <c r="UMN142" s="18"/>
      <c r="UMO142" s="18"/>
      <c r="UMP142" s="18"/>
      <c r="UMQ142" s="18"/>
      <c r="UMR142" s="18"/>
      <c r="UMS142" s="18"/>
      <c r="UMT142" s="18"/>
      <c r="UMU142" s="18"/>
      <c r="UMV142" s="18"/>
      <c r="UMW142" s="18"/>
      <c r="UMX142" s="18"/>
      <c r="UMY142" s="18"/>
      <c r="UMZ142" s="18"/>
      <c r="UNA142" s="18"/>
      <c r="UNB142" s="18"/>
      <c r="UNC142" s="18"/>
      <c r="UND142" s="18"/>
      <c r="UNE142" s="18"/>
      <c r="UNF142" s="18"/>
      <c r="UNG142" s="18"/>
      <c r="UNH142" s="18"/>
      <c r="UNI142" s="18"/>
      <c r="UNJ142" s="18"/>
      <c r="UNK142" s="18"/>
      <c r="UNL142" s="18"/>
      <c r="UNM142" s="18"/>
      <c r="UNN142" s="18"/>
      <c r="UNO142" s="18"/>
      <c r="UNP142" s="18"/>
      <c r="UNQ142" s="18"/>
      <c r="UNR142" s="18"/>
      <c r="UNS142" s="18"/>
      <c r="UNT142" s="18"/>
      <c r="UNU142" s="18"/>
      <c r="UNV142" s="18"/>
      <c r="UNW142" s="18"/>
      <c r="UNX142" s="18"/>
      <c r="UNY142" s="18"/>
      <c r="UNZ142" s="18"/>
      <c r="UOA142" s="18"/>
      <c r="UOB142" s="18"/>
      <c r="UOC142" s="18"/>
      <c r="UOD142" s="18"/>
      <c r="UOE142" s="18"/>
      <c r="UOF142" s="18"/>
      <c r="UOG142" s="18"/>
      <c r="UOH142" s="18"/>
      <c r="UOI142" s="18"/>
      <c r="UOJ142" s="18"/>
      <c r="UOK142" s="18"/>
      <c r="UOL142" s="18"/>
      <c r="UOM142" s="18"/>
      <c r="UON142" s="18"/>
      <c r="UOO142" s="18"/>
      <c r="UOP142" s="18"/>
      <c r="UOQ142" s="18"/>
      <c r="UOR142" s="18"/>
      <c r="UOS142" s="18"/>
      <c r="UOT142" s="18"/>
      <c r="UOU142" s="18"/>
      <c r="UOV142" s="18"/>
      <c r="UOW142" s="18"/>
      <c r="UOX142" s="18"/>
      <c r="UOY142" s="18"/>
      <c r="UOZ142" s="18"/>
      <c r="UPA142" s="18"/>
      <c r="UPB142" s="18"/>
      <c r="UPC142" s="18"/>
      <c r="UPD142" s="18"/>
      <c r="UPE142" s="18"/>
      <c r="UPF142" s="18"/>
      <c r="UPG142" s="18"/>
      <c r="UPH142" s="18"/>
      <c r="UPI142" s="18"/>
      <c r="UPJ142" s="18"/>
      <c r="UPK142" s="18"/>
      <c r="UPL142" s="18"/>
      <c r="UPM142" s="18"/>
      <c r="UPN142" s="18"/>
      <c r="UPO142" s="18"/>
      <c r="UPP142" s="18"/>
      <c r="UPQ142" s="18"/>
      <c r="UPR142" s="18"/>
      <c r="UPS142" s="18"/>
      <c r="UPT142" s="18"/>
      <c r="UPU142" s="18"/>
      <c r="UPV142" s="18"/>
      <c r="UPW142" s="18"/>
      <c r="UPX142" s="18"/>
      <c r="UPY142" s="18"/>
      <c r="UPZ142" s="18"/>
      <c r="UQA142" s="18"/>
      <c r="UQB142" s="18"/>
      <c r="UQC142" s="18"/>
      <c r="UQD142" s="18"/>
      <c r="UQE142" s="18"/>
      <c r="UQF142" s="18"/>
      <c r="UQG142" s="18"/>
      <c r="UQH142" s="18"/>
      <c r="UQI142" s="18"/>
      <c r="UQJ142" s="18"/>
      <c r="UQK142" s="18"/>
      <c r="UQL142" s="18"/>
      <c r="UQM142" s="18"/>
      <c r="UQN142" s="18"/>
      <c r="UQO142" s="18"/>
      <c r="UQP142" s="18"/>
      <c r="UQQ142" s="18"/>
      <c r="UQR142" s="18"/>
      <c r="UQS142" s="18"/>
      <c r="UQT142" s="18"/>
      <c r="UQU142" s="18"/>
      <c r="UQV142" s="18"/>
      <c r="UQW142" s="18"/>
      <c r="UQX142" s="18"/>
      <c r="UQY142" s="18"/>
      <c r="UQZ142" s="18"/>
      <c r="URA142" s="18"/>
      <c r="URB142" s="18"/>
      <c r="URC142" s="18"/>
      <c r="URD142" s="18"/>
      <c r="URE142" s="18"/>
      <c r="URF142" s="18"/>
      <c r="URG142" s="18"/>
      <c r="URH142" s="18"/>
      <c r="URI142" s="18"/>
      <c r="URJ142" s="18"/>
      <c r="URK142" s="18"/>
      <c r="URL142" s="18"/>
      <c r="URM142" s="18"/>
      <c r="URN142" s="18"/>
      <c r="URO142" s="18"/>
      <c r="URP142" s="18"/>
      <c r="URQ142" s="18"/>
      <c r="URR142" s="18"/>
      <c r="URS142" s="18"/>
      <c r="URT142" s="18"/>
      <c r="URU142" s="18"/>
      <c r="URV142" s="18"/>
      <c r="URW142" s="18"/>
      <c r="URX142" s="18"/>
      <c r="URY142" s="18"/>
      <c r="URZ142" s="18"/>
      <c r="USA142" s="18"/>
      <c r="USB142" s="18"/>
      <c r="USC142" s="18"/>
      <c r="USD142" s="18"/>
      <c r="USE142" s="18"/>
      <c r="USF142" s="18"/>
      <c r="USG142" s="18"/>
      <c r="USH142" s="18"/>
      <c r="USI142" s="18"/>
      <c r="USJ142" s="18"/>
      <c r="USK142" s="18"/>
      <c r="USL142" s="18"/>
      <c r="USM142" s="18"/>
      <c r="USN142" s="18"/>
      <c r="USO142" s="18"/>
      <c r="USP142" s="18"/>
      <c r="USQ142" s="18"/>
      <c r="USR142" s="18"/>
      <c r="USS142" s="18"/>
      <c r="UST142" s="18"/>
      <c r="USU142" s="18"/>
      <c r="USV142" s="18"/>
      <c r="USW142" s="18"/>
      <c r="USX142" s="18"/>
      <c r="USY142" s="18"/>
      <c r="USZ142" s="18"/>
      <c r="UTA142" s="18"/>
      <c r="UTB142" s="18"/>
      <c r="UTC142" s="18"/>
      <c r="UTD142" s="18"/>
      <c r="UTE142" s="18"/>
      <c r="UTF142" s="18"/>
      <c r="UTG142" s="18"/>
      <c r="UTH142" s="18"/>
      <c r="UTI142" s="18"/>
      <c r="UTJ142" s="18"/>
      <c r="UTK142" s="18"/>
      <c r="UTL142" s="18"/>
      <c r="UTM142" s="18"/>
      <c r="UTN142" s="18"/>
      <c r="UTO142" s="18"/>
      <c r="UTP142" s="18"/>
      <c r="UTQ142" s="18"/>
      <c r="UTR142" s="18"/>
      <c r="UTS142" s="18"/>
      <c r="UTT142" s="18"/>
      <c r="UTU142" s="18"/>
      <c r="UTV142" s="18"/>
      <c r="UTW142" s="18"/>
      <c r="UTX142" s="18"/>
      <c r="UTY142" s="18"/>
      <c r="UTZ142" s="18"/>
      <c r="UUA142" s="18"/>
      <c r="UUB142" s="18"/>
      <c r="UUC142" s="18"/>
      <c r="UUD142" s="18"/>
      <c r="UUE142" s="18"/>
      <c r="UUF142" s="18"/>
      <c r="UUG142" s="18"/>
      <c r="UUH142" s="18"/>
      <c r="UUI142" s="18"/>
      <c r="UUJ142" s="18"/>
      <c r="UUK142" s="18"/>
      <c r="UUL142" s="18"/>
      <c r="UUM142" s="18"/>
      <c r="UUN142" s="18"/>
      <c r="UUO142" s="18"/>
      <c r="UUP142" s="18"/>
      <c r="UUQ142" s="18"/>
      <c r="UUR142" s="18"/>
      <c r="UUS142" s="18"/>
      <c r="UUT142" s="18"/>
      <c r="UUU142" s="18"/>
      <c r="UUV142" s="18"/>
      <c r="UUW142" s="18"/>
      <c r="UUX142" s="18"/>
      <c r="UUY142" s="18"/>
      <c r="UUZ142" s="18"/>
      <c r="UVA142" s="18"/>
      <c r="UVB142" s="18"/>
      <c r="UVC142" s="18"/>
      <c r="UVD142" s="18"/>
      <c r="UVE142" s="18"/>
      <c r="UVF142" s="18"/>
      <c r="UVG142" s="18"/>
      <c r="UVH142" s="18"/>
      <c r="UVI142" s="18"/>
      <c r="UVJ142" s="18"/>
      <c r="UVK142" s="18"/>
      <c r="UVL142" s="18"/>
      <c r="UVM142" s="18"/>
      <c r="UVN142" s="18"/>
      <c r="UVO142" s="18"/>
      <c r="UVP142" s="18"/>
      <c r="UVQ142" s="18"/>
      <c r="UVR142" s="18"/>
      <c r="UVS142" s="18"/>
      <c r="UVT142" s="18"/>
      <c r="UVU142" s="18"/>
      <c r="UVV142" s="18"/>
      <c r="UVW142" s="18"/>
      <c r="UVX142" s="18"/>
      <c r="UVY142" s="18"/>
      <c r="UVZ142" s="18"/>
      <c r="UWA142" s="18"/>
      <c r="UWB142" s="18"/>
      <c r="UWC142" s="18"/>
      <c r="UWD142" s="18"/>
      <c r="UWE142" s="18"/>
      <c r="UWF142" s="18"/>
      <c r="UWG142" s="18"/>
      <c r="UWH142" s="18"/>
      <c r="UWI142" s="18"/>
      <c r="UWJ142" s="18"/>
      <c r="UWK142" s="18"/>
      <c r="UWL142" s="18"/>
      <c r="UWM142" s="18"/>
      <c r="UWN142" s="18"/>
      <c r="UWO142" s="18"/>
      <c r="UWP142" s="18"/>
      <c r="UWQ142" s="18"/>
      <c r="UWR142" s="18"/>
      <c r="UWS142" s="18"/>
      <c r="UWT142" s="18"/>
      <c r="UWU142" s="18"/>
      <c r="UWV142" s="18"/>
      <c r="UWW142" s="18"/>
      <c r="UWX142" s="18"/>
      <c r="UWY142" s="18"/>
      <c r="UWZ142" s="18"/>
      <c r="UXA142" s="18"/>
      <c r="UXB142" s="18"/>
      <c r="UXC142" s="18"/>
      <c r="UXD142" s="18"/>
      <c r="UXE142" s="18"/>
      <c r="UXF142" s="18"/>
      <c r="UXG142" s="18"/>
      <c r="UXH142" s="18"/>
      <c r="UXI142" s="18"/>
      <c r="UXJ142" s="18"/>
      <c r="UXK142" s="18"/>
      <c r="UXL142" s="18"/>
      <c r="UXM142" s="18"/>
      <c r="UXN142" s="18"/>
      <c r="UXO142" s="18"/>
      <c r="UXP142" s="18"/>
      <c r="UXQ142" s="18"/>
      <c r="UXR142" s="18"/>
      <c r="UXS142" s="18"/>
      <c r="UXT142" s="18"/>
      <c r="UXU142" s="18"/>
      <c r="UXV142" s="18"/>
      <c r="UXW142" s="18"/>
      <c r="UXX142" s="18"/>
      <c r="UXY142" s="18"/>
      <c r="UXZ142" s="18"/>
      <c r="UYA142" s="18"/>
      <c r="UYB142" s="18"/>
      <c r="UYC142" s="18"/>
      <c r="UYD142" s="18"/>
      <c r="UYE142" s="18"/>
      <c r="UYF142" s="18"/>
      <c r="UYG142" s="18"/>
      <c r="UYH142" s="18"/>
      <c r="UYI142" s="18"/>
      <c r="UYJ142" s="18"/>
      <c r="UYK142" s="18"/>
      <c r="UYL142" s="18"/>
      <c r="UYM142" s="18"/>
      <c r="UYN142" s="18"/>
      <c r="UYO142" s="18"/>
      <c r="UYP142" s="18"/>
      <c r="UYQ142" s="18"/>
      <c r="UYR142" s="18"/>
      <c r="UYS142" s="18"/>
      <c r="UYT142" s="18"/>
      <c r="UYU142" s="18"/>
      <c r="UYV142" s="18"/>
      <c r="UYW142" s="18"/>
      <c r="UYX142" s="18"/>
      <c r="UYY142" s="18"/>
      <c r="UYZ142" s="18"/>
      <c r="UZA142" s="18"/>
      <c r="UZB142" s="18"/>
      <c r="UZC142" s="18"/>
      <c r="UZD142" s="18"/>
      <c r="UZE142" s="18"/>
      <c r="UZF142" s="18"/>
      <c r="UZG142" s="18"/>
      <c r="UZH142" s="18"/>
      <c r="UZI142" s="18"/>
      <c r="UZJ142" s="18"/>
      <c r="UZK142" s="18"/>
      <c r="UZL142" s="18"/>
      <c r="UZM142" s="18"/>
      <c r="UZN142" s="18"/>
      <c r="UZO142" s="18"/>
      <c r="UZP142" s="18"/>
      <c r="UZQ142" s="18"/>
      <c r="UZR142" s="18"/>
      <c r="UZS142" s="18"/>
      <c r="UZT142" s="18"/>
      <c r="UZU142" s="18"/>
      <c r="UZV142" s="18"/>
      <c r="UZW142" s="18"/>
      <c r="UZX142" s="18"/>
      <c r="UZY142" s="18"/>
      <c r="UZZ142" s="18"/>
      <c r="VAA142" s="18"/>
      <c r="VAB142" s="18"/>
      <c r="VAC142" s="18"/>
      <c r="VAD142" s="18"/>
      <c r="VAE142" s="18"/>
      <c r="VAF142" s="18"/>
      <c r="VAG142" s="18"/>
      <c r="VAH142" s="18"/>
      <c r="VAI142" s="18"/>
      <c r="VAJ142" s="18"/>
      <c r="VAK142" s="18"/>
      <c r="VAL142" s="18"/>
      <c r="VAM142" s="18"/>
      <c r="VAN142" s="18"/>
      <c r="VAO142" s="18"/>
      <c r="VAP142" s="18"/>
      <c r="VAQ142" s="18"/>
      <c r="VAR142" s="18"/>
      <c r="VAS142" s="18"/>
      <c r="VAT142" s="18"/>
      <c r="VAU142" s="18"/>
      <c r="VAV142" s="18"/>
      <c r="VAW142" s="18"/>
      <c r="VAX142" s="18"/>
      <c r="VAY142" s="18"/>
      <c r="VAZ142" s="18"/>
      <c r="VBA142" s="18"/>
      <c r="VBB142" s="18"/>
      <c r="VBC142" s="18"/>
      <c r="VBD142" s="18"/>
      <c r="VBE142" s="18"/>
      <c r="VBF142" s="18"/>
      <c r="VBG142" s="18"/>
      <c r="VBH142" s="18"/>
      <c r="VBI142" s="18"/>
      <c r="VBJ142" s="18"/>
      <c r="VBK142" s="18"/>
      <c r="VBL142" s="18"/>
      <c r="VBM142" s="18"/>
      <c r="VBN142" s="18"/>
      <c r="VBO142" s="18"/>
      <c r="VBP142" s="18"/>
      <c r="VBQ142" s="18"/>
      <c r="VBR142" s="18"/>
      <c r="VBS142" s="18"/>
      <c r="VBT142" s="18"/>
      <c r="VBU142" s="18"/>
      <c r="VBV142" s="18"/>
      <c r="VBW142" s="18"/>
      <c r="VBX142" s="18"/>
      <c r="VBY142" s="18"/>
      <c r="VBZ142" s="18"/>
      <c r="VCA142" s="18"/>
      <c r="VCB142" s="18"/>
      <c r="VCC142" s="18"/>
      <c r="VCD142" s="18"/>
      <c r="VCE142" s="18"/>
      <c r="VCF142" s="18"/>
      <c r="VCG142" s="18"/>
      <c r="VCH142" s="18"/>
      <c r="VCI142" s="18"/>
      <c r="VCJ142" s="18"/>
      <c r="VCK142" s="18"/>
      <c r="VCL142" s="18"/>
      <c r="VCM142" s="18"/>
      <c r="VCN142" s="18"/>
      <c r="VCO142" s="18"/>
      <c r="VCP142" s="18"/>
      <c r="VCQ142" s="18"/>
      <c r="VCR142" s="18"/>
      <c r="VCS142" s="18"/>
      <c r="VCT142" s="18"/>
      <c r="VCU142" s="18"/>
      <c r="VCV142" s="18"/>
      <c r="VCW142" s="18"/>
      <c r="VCX142" s="18"/>
      <c r="VCY142" s="18"/>
      <c r="VCZ142" s="18"/>
      <c r="VDA142" s="18"/>
      <c r="VDB142" s="18"/>
      <c r="VDC142" s="18"/>
      <c r="VDD142" s="18"/>
      <c r="VDE142" s="18"/>
      <c r="VDF142" s="18"/>
      <c r="VDG142" s="18"/>
      <c r="VDH142" s="18"/>
      <c r="VDI142" s="18"/>
      <c r="VDJ142" s="18"/>
      <c r="VDK142" s="18"/>
      <c r="VDL142" s="18"/>
      <c r="VDM142" s="18"/>
      <c r="VDN142" s="18"/>
      <c r="VDO142" s="18"/>
      <c r="VDP142" s="18"/>
      <c r="VDQ142" s="18"/>
      <c r="VDR142" s="18"/>
      <c r="VDS142" s="18"/>
      <c r="VDT142" s="18"/>
      <c r="VDU142" s="18"/>
      <c r="VDV142" s="18"/>
      <c r="VDW142" s="18"/>
      <c r="VDX142" s="18"/>
      <c r="VDY142" s="18"/>
      <c r="VDZ142" s="18"/>
      <c r="VEA142" s="18"/>
      <c r="VEB142" s="18"/>
      <c r="VEC142" s="18"/>
      <c r="VED142" s="18"/>
      <c r="VEE142" s="18"/>
      <c r="VEF142" s="18"/>
      <c r="VEG142" s="18"/>
      <c r="VEH142" s="18"/>
      <c r="VEI142" s="18"/>
      <c r="VEJ142" s="18"/>
      <c r="VEK142" s="18"/>
      <c r="VEL142" s="18"/>
      <c r="VEM142" s="18"/>
      <c r="VEN142" s="18"/>
      <c r="VEO142" s="18"/>
      <c r="VEP142" s="18"/>
      <c r="VEQ142" s="18"/>
      <c r="VER142" s="18"/>
      <c r="VES142" s="18"/>
      <c r="VET142" s="18"/>
      <c r="VEU142" s="18"/>
      <c r="VEV142" s="18"/>
      <c r="VEW142" s="18"/>
      <c r="VEX142" s="18"/>
      <c r="VEY142" s="18"/>
      <c r="VEZ142" s="18"/>
      <c r="VFA142" s="18"/>
      <c r="VFB142" s="18"/>
      <c r="VFC142" s="18"/>
      <c r="VFD142" s="18"/>
      <c r="VFE142" s="18"/>
      <c r="VFF142" s="18"/>
      <c r="VFG142" s="18"/>
      <c r="VFH142" s="18"/>
      <c r="VFI142" s="18"/>
      <c r="VFJ142" s="18"/>
      <c r="VFK142" s="18"/>
      <c r="VFL142" s="18"/>
      <c r="VFM142" s="18"/>
      <c r="VFN142" s="18"/>
      <c r="VFO142" s="18"/>
      <c r="VFP142" s="18"/>
      <c r="VFQ142" s="18"/>
      <c r="VFR142" s="18"/>
      <c r="VFS142" s="18"/>
      <c r="VFT142" s="18"/>
      <c r="VFU142" s="18"/>
      <c r="VFV142" s="18"/>
      <c r="VFW142" s="18"/>
      <c r="VFX142" s="18"/>
      <c r="VFY142" s="18"/>
      <c r="VFZ142" s="18"/>
      <c r="VGA142" s="18"/>
      <c r="VGB142" s="18"/>
      <c r="VGC142" s="18"/>
      <c r="VGD142" s="18"/>
      <c r="VGE142" s="18"/>
      <c r="VGF142" s="18"/>
      <c r="VGG142" s="18"/>
      <c r="VGH142" s="18"/>
      <c r="VGI142" s="18"/>
      <c r="VGJ142" s="18"/>
      <c r="VGK142" s="18"/>
      <c r="VGL142" s="18"/>
      <c r="VGM142" s="18"/>
      <c r="VGN142" s="18"/>
      <c r="VGO142" s="18"/>
      <c r="VGP142" s="18"/>
      <c r="VGQ142" s="18"/>
      <c r="VGR142" s="18"/>
      <c r="VGS142" s="18"/>
      <c r="VGT142" s="18"/>
      <c r="VGU142" s="18"/>
      <c r="VGV142" s="18"/>
      <c r="VGW142" s="18"/>
      <c r="VGX142" s="18"/>
      <c r="VGY142" s="18"/>
      <c r="VGZ142" s="18"/>
      <c r="VHA142" s="18"/>
      <c r="VHB142" s="18"/>
      <c r="VHC142" s="18"/>
      <c r="VHD142" s="18"/>
      <c r="VHE142" s="18"/>
      <c r="VHF142" s="18"/>
      <c r="VHG142" s="18"/>
      <c r="VHH142" s="18"/>
      <c r="VHI142" s="18"/>
      <c r="VHJ142" s="18"/>
      <c r="VHK142" s="18"/>
      <c r="VHL142" s="18"/>
      <c r="VHM142" s="18"/>
      <c r="VHN142" s="18"/>
      <c r="VHO142" s="18"/>
      <c r="VHP142" s="18"/>
      <c r="VHQ142" s="18"/>
      <c r="VHR142" s="18"/>
      <c r="VHS142" s="18"/>
      <c r="VHT142" s="18"/>
      <c r="VHU142" s="18"/>
      <c r="VHV142" s="18"/>
      <c r="VHW142" s="18"/>
      <c r="VHX142" s="18"/>
      <c r="VHY142" s="18"/>
      <c r="VHZ142" s="18"/>
      <c r="VIA142" s="18"/>
      <c r="VIB142" s="18"/>
      <c r="VIC142" s="18"/>
      <c r="VID142" s="18"/>
      <c r="VIE142" s="18"/>
      <c r="VIF142" s="18"/>
      <c r="VIG142" s="18"/>
      <c r="VIH142" s="18"/>
      <c r="VII142" s="18"/>
      <c r="VIJ142" s="18"/>
      <c r="VIK142" s="18"/>
      <c r="VIL142" s="18"/>
      <c r="VIM142" s="18"/>
      <c r="VIN142" s="18"/>
      <c r="VIO142" s="18"/>
      <c r="VIP142" s="18"/>
      <c r="VIQ142" s="18"/>
      <c r="VIR142" s="18"/>
      <c r="VIS142" s="18"/>
      <c r="VIT142" s="18"/>
      <c r="VIU142" s="18"/>
      <c r="VIV142" s="18"/>
      <c r="VIW142" s="18"/>
      <c r="VIX142" s="18"/>
      <c r="VIY142" s="18"/>
      <c r="VIZ142" s="18"/>
      <c r="VJA142" s="18"/>
      <c r="VJB142" s="18"/>
      <c r="VJC142" s="18"/>
      <c r="VJD142" s="18"/>
      <c r="VJE142" s="18"/>
      <c r="VJF142" s="18"/>
      <c r="VJG142" s="18"/>
      <c r="VJH142" s="18"/>
      <c r="VJI142" s="18"/>
      <c r="VJJ142" s="18"/>
      <c r="VJK142" s="18"/>
      <c r="VJL142" s="18"/>
      <c r="VJM142" s="18"/>
      <c r="VJN142" s="18"/>
      <c r="VJO142" s="18"/>
      <c r="VJP142" s="18"/>
      <c r="VJQ142" s="18"/>
      <c r="VJR142" s="18"/>
      <c r="VJS142" s="18"/>
      <c r="VJT142" s="18"/>
      <c r="VJU142" s="18"/>
      <c r="VJV142" s="18"/>
      <c r="VJW142" s="18"/>
      <c r="VJX142" s="18"/>
      <c r="VJY142" s="18"/>
      <c r="VJZ142" s="18"/>
      <c r="VKA142" s="18"/>
      <c r="VKB142" s="18"/>
      <c r="VKC142" s="18"/>
      <c r="VKD142" s="18"/>
      <c r="VKE142" s="18"/>
      <c r="VKF142" s="18"/>
      <c r="VKG142" s="18"/>
      <c r="VKH142" s="18"/>
      <c r="VKI142" s="18"/>
      <c r="VKJ142" s="18"/>
      <c r="VKK142" s="18"/>
      <c r="VKL142" s="18"/>
      <c r="VKM142" s="18"/>
      <c r="VKN142" s="18"/>
      <c r="VKO142" s="18"/>
      <c r="VKP142" s="18"/>
      <c r="VKQ142" s="18"/>
      <c r="VKR142" s="18"/>
      <c r="VKS142" s="18"/>
      <c r="VKT142" s="18"/>
      <c r="VKU142" s="18"/>
      <c r="VKV142" s="18"/>
      <c r="VKW142" s="18"/>
      <c r="VKX142" s="18"/>
      <c r="VKY142" s="18"/>
      <c r="VKZ142" s="18"/>
      <c r="VLA142" s="18"/>
      <c r="VLB142" s="18"/>
      <c r="VLC142" s="18"/>
      <c r="VLD142" s="18"/>
      <c r="VLE142" s="18"/>
      <c r="VLF142" s="18"/>
      <c r="VLG142" s="18"/>
      <c r="VLH142" s="18"/>
      <c r="VLI142" s="18"/>
      <c r="VLJ142" s="18"/>
      <c r="VLK142" s="18"/>
      <c r="VLL142" s="18"/>
      <c r="VLM142" s="18"/>
      <c r="VLN142" s="18"/>
      <c r="VLO142" s="18"/>
      <c r="VLP142" s="18"/>
      <c r="VLQ142" s="18"/>
      <c r="VLR142" s="18"/>
      <c r="VLS142" s="18"/>
      <c r="VLT142" s="18"/>
      <c r="VLU142" s="18"/>
      <c r="VLV142" s="18"/>
      <c r="VLW142" s="18"/>
      <c r="VLX142" s="18"/>
      <c r="VLY142" s="18"/>
      <c r="VLZ142" s="18"/>
      <c r="VMA142" s="18"/>
      <c r="VMB142" s="18"/>
      <c r="VMC142" s="18"/>
      <c r="VMD142" s="18"/>
      <c r="VME142" s="18"/>
      <c r="VMF142" s="18"/>
      <c r="VMG142" s="18"/>
      <c r="VMH142" s="18"/>
      <c r="VMI142" s="18"/>
      <c r="VMJ142" s="18"/>
      <c r="VMK142" s="18"/>
      <c r="VML142" s="18"/>
      <c r="VMM142" s="18"/>
      <c r="VMN142" s="18"/>
      <c r="VMO142" s="18"/>
      <c r="VMP142" s="18"/>
      <c r="VMQ142" s="18"/>
      <c r="VMR142" s="18"/>
      <c r="VMS142" s="18"/>
      <c r="VMT142" s="18"/>
      <c r="VMU142" s="18"/>
      <c r="VMV142" s="18"/>
      <c r="VMW142" s="18"/>
      <c r="VMX142" s="18"/>
      <c r="VMY142" s="18"/>
      <c r="VMZ142" s="18"/>
      <c r="VNA142" s="18"/>
      <c r="VNB142" s="18"/>
      <c r="VNC142" s="18"/>
      <c r="VND142" s="18"/>
      <c r="VNE142" s="18"/>
      <c r="VNF142" s="18"/>
      <c r="VNG142" s="18"/>
      <c r="VNH142" s="18"/>
      <c r="VNI142" s="18"/>
      <c r="VNJ142" s="18"/>
      <c r="VNK142" s="18"/>
      <c r="VNL142" s="18"/>
      <c r="VNM142" s="18"/>
      <c r="VNN142" s="18"/>
      <c r="VNO142" s="18"/>
      <c r="VNP142" s="18"/>
      <c r="VNQ142" s="18"/>
      <c r="VNR142" s="18"/>
      <c r="VNS142" s="18"/>
      <c r="VNT142" s="18"/>
      <c r="VNU142" s="18"/>
      <c r="VNV142" s="18"/>
      <c r="VNW142" s="18"/>
      <c r="VNX142" s="18"/>
      <c r="VNY142" s="18"/>
      <c r="VNZ142" s="18"/>
      <c r="VOA142" s="18"/>
      <c r="VOB142" s="18"/>
      <c r="VOC142" s="18"/>
      <c r="VOD142" s="18"/>
      <c r="VOE142" s="18"/>
      <c r="VOF142" s="18"/>
      <c r="VOG142" s="18"/>
      <c r="VOH142" s="18"/>
      <c r="VOI142" s="18"/>
      <c r="VOJ142" s="18"/>
      <c r="VOK142" s="18"/>
      <c r="VOL142" s="18"/>
      <c r="VOM142" s="18"/>
      <c r="VON142" s="18"/>
      <c r="VOO142" s="18"/>
      <c r="VOP142" s="18"/>
      <c r="VOQ142" s="18"/>
      <c r="VOR142" s="18"/>
      <c r="VOS142" s="18"/>
      <c r="VOT142" s="18"/>
      <c r="VOU142" s="18"/>
      <c r="VOV142" s="18"/>
      <c r="VOW142" s="18"/>
      <c r="VOX142" s="18"/>
      <c r="VOY142" s="18"/>
      <c r="VOZ142" s="18"/>
      <c r="VPA142" s="18"/>
      <c r="VPB142" s="18"/>
      <c r="VPC142" s="18"/>
      <c r="VPD142" s="18"/>
      <c r="VPE142" s="18"/>
      <c r="VPF142" s="18"/>
      <c r="VPG142" s="18"/>
      <c r="VPH142" s="18"/>
      <c r="VPI142" s="18"/>
      <c r="VPJ142" s="18"/>
      <c r="VPK142" s="18"/>
      <c r="VPL142" s="18"/>
      <c r="VPM142" s="18"/>
      <c r="VPN142" s="18"/>
      <c r="VPO142" s="18"/>
      <c r="VPP142" s="18"/>
      <c r="VPQ142" s="18"/>
      <c r="VPR142" s="18"/>
      <c r="VPS142" s="18"/>
      <c r="VPT142" s="18"/>
      <c r="VPU142" s="18"/>
      <c r="VPV142" s="18"/>
      <c r="VPW142" s="18"/>
      <c r="VPX142" s="18"/>
      <c r="VPY142" s="18"/>
      <c r="VPZ142" s="18"/>
      <c r="VQA142" s="18"/>
      <c r="VQB142" s="18"/>
      <c r="VQC142" s="18"/>
      <c r="VQD142" s="18"/>
      <c r="VQE142" s="18"/>
      <c r="VQF142" s="18"/>
      <c r="VQG142" s="18"/>
      <c r="VQH142" s="18"/>
      <c r="VQI142" s="18"/>
      <c r="VQJ142" s="18"/>
      <c r="VQK142" s="18"/>
      <c r="VQL142" s="18"/>
      <c r="VQM142" s="18"/>
      <c r="VQN142" s="18"/>
      <c r="VQO142" s="18"/>
      <c r="VQP142" s="18"/>
      <c r="VQQ142" s="18"/>
      <c r="VQR142" s="18"/>
      <c r="VQS142" s="18"/>
      <c r="VQT142" s="18"/>
      <c r="VQU142" s="18"/>
      <c r="VQV142" s="18"/>
      <c r="VQW142" s="18"/>
      <c r="VQX142" s="18"/>
      <c r="VQY142" s="18"/>
      <c r="VQZ142" s="18"/>
      <c r="VRA142" s="18"/>
      <c r="VRB142" s="18"/>
      <c r="VRC142" s="18"/>
      <c r="VRD142" s="18"/>
      <c r="VRE142" s="18"/>
      <c r="VRF142" s="18"/>
      <c r="VRG142" s="18"/>
      <c r="VRH142" s="18"/>
      <c r="VRI142" s="18"/>
      <c r="VRJ142" s="18"/>
      <c r="VRK142" s="18"/>
      <c r="VRL142" s="18"/>
      <c r="VRM142" s="18"/>
      <c r="VRN142" s="18"/>
      <c r="VRO142" s="18"/>
      <c r="VRP142" s="18"/>
      <c r="VRQ142" s="18"/>
      <c r="VRR142" s="18"/>
      <c r="VRS142" s="18"/>
      <c r="VRT142" s="18"/>
      <c r="VRU142" s="18"/>
      <c r="VRV142" s="18"/>
      <c r="VRW142" s="18"/>
      <c r="VRX142" s="18"/>
      <c r="VRY142" s="18"/>
      <c r="VRZ142" s="18"/>
      <c r="VSA142" s="18"/>
      <c r="VSB142" s="18"/>
      <c r="VSC142" s="18"/>
      <c r="VSD142" s="18"/>
      <c r="VSE142" s="18"/>
      <c r="VSF142" s="18"/>
      <c r="VSG142" s="18"/>
      <c r="VSH142" s="18"/>
      <c r="VSI142" s="18"/>
      <c r="VSJ142" s="18"/>
      <c r="VSK142" s="18"/>
      <c r="VSL142" s="18"/>
      <c r="VSM142" s="18"/>
      <c r="VSN142" s="18"/>
      <c r="VSO142" s="18"/>
      <c r="VSP142" s="18"/>
      <c r="VSQ142" s="18"/>
      <c r="VSR142" s="18"/>
      <c r="VSS142" s="18"/>
      <c r="VST142" s="18"/>
      <c r="VSU142" s="18"/>
      <c r="VSV142" s="18"/>
      <c r="VSW142" s="18"/>
      <c r="VSX142" s="18"/>
      <c r="VSY142" s="18"/>
      <c r="VSZ142" s="18"/>
      <c r="VTA142" s="18"/>
      <c r="VTB142" s="18"/>
      <c r="VTC142" s="18"/>
      <c r="VTD142" s="18"/>
      <c r="VTE142" s="18"/>
      <c r="VTF142" s="18"/>
      <c r="VTG142" s="18"/>
      <c r="VTH142" s="18"/>
      <c r="VTI142" s="18"/>
      <c r="VTJ142" s="18"/>
      <c r="VTK142" s="18"/>
      <c r="VTL142" s="18"/>
      <c r="VTM142" s="18"/>
      <c r="VTN142" s="18"/>
      <c r="VTO142" s="18"/>
      <c r="VTP142" s="18"/>
      <c r="VTQ142" s="18"/>
      <c r="VTR142" s="18"/>
      <c r="VTS142" s="18"/>
      <c r="VTT142" s="18"/>
      <c r="VTU142" s="18"/>
      <c r="VTV142" s="18"/>
      <c r="VTW142" s="18"/>
      <c r="VTX142" s="18"/>
      <c r="VTY142" s="18"/>
      <c r="VTZ142" s="18"/>
      <c r="VUA142" s="18"/>
      <c r="VUB142" s="18"/>
      <c r="VUC142" s="18"/>
      <c r="VUD142" s="18"/>
      <c r="VUE142" s="18"/>
      <c r="VUF142" s="18"/>
      <c r="VUG142" s="18"/>
      <c r="VUH142" s="18"/>
      <c r="VUI142" s="18"/>
      <c r="VUJ142" s="18"/>
      <c r="VUK142" s="18"/>
      <c r="VUL142" s="18"/>
      <c r="VUM142" s="18"/>
      <c r="VUN142" s="18"/>
      <c r="VUO142" s="18"/>
      <c r="VUP142" s="18"/>
      <c r="VUQ142" s="18"/>
      <c r="VUR142" s="18"/>
      <c r="VUS142" s="18"/>
      <c r="VUT142" s="18"/>
      <c r="VUU142" s="18"/>
      <c r="VUV142" s="18"/>
      <c r="VUW142" s="18"/>
      <c r="VUX142" s="18"/>
      <c r="VUY142" s="18"/>
      <c r="VUZ142" s="18"/>
      <c r="VVA142" s="18"/>
      <c r="VVB142" s="18"/>
      <c r="VVC142" s="18"/>
      <c r="VVD142" s="18"/>
      <c r="VVE142" s="18"/>
      <c r="VVF142" s="18"/>
      <c r="VVG142" s="18"/>
      <c r="VVH142" s="18"/>
      <c r="VVI142" s="18"/>
      <c r="VVJ142" s="18"/>
      <c r="VVK142" s="18"/>
      <c r="VVL142" s="18"/>
      <c r="VVM142" s="18"/>
      <c r="VVN142" s="18"/>
      <c r="VVO142" s="18"/>
      <c r="VVP142" s="18"/>
      <c r="VVQ142" s="18"/>
      <c r="VVR142" s="18"/>
      <c r="VVS142" s="18"/>
      <c r="VVT142" s="18"/>
      <c r="VVU142" s="18"/>
      <c r="VVV142" s="18"/>
      <c r="VVW142" s="18"/>
      <c r="VVX142" s="18"/>
      <c r="VVY142" s="18"/>
      <c r="VVZ142" s="18"/>
      <c r="VWA142" s="18"/>
      <c r="VWB142" s="18"/>
      <c r="VWC142" s="18"/>
      <c r="VWD142" s="18"/>
      <c r="VWE142" s="18"/>
      <c r="VWF142" s="18"/>
      <c r="VWG142" s="18"/>
      <c r="VWH142" s="18"/>
      <c r="VWI142" s="18"/>
      <c r="VWJ142" s="18"/>
      <c r="VWK142" s="18"/>
      <c r="VWL142" s="18"/>
      <c r="VWM142" s="18"/>
      <c r="VWN142" s="18"/>
      <c r="VWO142" s="18"/>
      <c r="VWP142" s="18"/>
      <c r="VWQ142" s="18"/>
      <c r="VWR142" s="18"/>
      <c r="VWS142" s="18"/>
      <c r="VWT142" s="18"/>
      <c r="VWU142" s="18"/>
      <c r="VWV142" s="18"/>
      <c r="VWW142" s="18"/>
      <c r="VWX142" s="18"/>
      <c r="VWY142" s="18"/>
      <c r="VWZ142" s="18"/>
      <c r="VXA142" s="18"/>
      <c r="VXB142" s="18"/>
      <c r="VXC142" s="18"/>
      <c r="VXD142" s="18"/>
      <c r="VXE142" s="18"/>
      <c r="VXF142" s="18"/>
      <c r="VXG142" s="18"/>
      <c r="VXH142" s="18"/>
      <c r="VXI142" s="18"/>
      <c r="VXJ142" s="18"/>
      <c r="VXK142" s="18"/>
      <c r="VXL142" s="18"/>
      <c r="VXM142" s="18"/>
      <c r="VXN142" s="18"/>
      <c r="VXO142" s="18"/>
      <c r="VXP142" s="18"/>
      <c r="VXQ142" s="18"/>
      <c r="VXR142" s="18"/>
      <c r="VXS142" s="18"/>
      <c r="VXT142" s="18"/>
      <c r="VXU142" s="18"/>
      <c r="VXV142" s="18"/>
      <c r="VXW142" s="18"/>
      <c r="VXX142" s="18"/>
      <c r="VXY142" s="18"/>
      <c r="VXZ142" s="18"/>
      <c r="VYA142" s="18"/>
      <c r="VYB142" s="18"/>
      <c r="VYC142" s="18"/>
      <c r="VYD142" s="18"/>
      <c r="VYE142" s="18"/>
      <c r="VYF142" s="18"/>
      <c r="VYG142" s="18"/>
      <c r="VYH142" s="18"/>
      <c r="VYI142" s="18"/>
      <c r="VYJ142" s="18"/>
      <c r="VYK142" s="18"/>
      <c r="VYL142" s="18"/>
      <c r="VYM142" s="18"/>
      <c r="VYN142" s="18"/>
      <c r="VYO142" s="18"/>
      <c r="VYP142" s="18"/>
      <c r="VYQ142" s="18"/>
      <c r="VYR142" s="18"/>
      <c r="VYS142" s="18"/>
      <c r="VYT142" s="18"/>
      <c r="VYU142" s="18"/>
      <c r="VYV142" s="18"/>
      <c r="VYW142" s="18"/>
      <c r="VYX142" s="18"/>
      <c r="VYY142" s="18"/>
      <c r="VYZ142" s="18"/>
      <c r="VZA142" s="18"/>
      <c r="VZB142" s="18"/>
      <c r="VZC142" s="18"/>
      <c r="VZD142" s="18"/>
      <c r="VZE142" s="18"/>
      <c r="VZF142" s="18"/>
      <c r="VZG142" s="18"/>
      <c r="VZH142" s="18"/>
      <c r="VZI142" s="18"/>
      <c r="VZJ142" s="18"/>
      <c r="VZK142" s="18"/>
      <c r="VZL142" s="18"/>
      <c r="VZM142" s="18"/>
      <c r="VZN142" s="18"/>
      <c r="VZO142" s="18"/>
      <c r="VZP142" s="18"/>
      <c r="VZQ142" s="18"/>
      <c r="VZR142" s="18"/>
      <c r="VZS142" s="18"/>
      <c r="VZT142" s="18"/>
      <c r="VZU142" s="18"/>
      <c r="VZV142" s="18"/>
      <c r="VZW142" s="18"/>
      <c r="VZX142" s="18"/>
      <c r="VZY142" s="18"/>
      <c r="VZZ142" s="18"/>
      <c r="WAA142" s="18"/>
      <c r="WAB142" s="18"/>
      <c r="WAC142" s="18"/>
      <c r="WAD142" s="18"/>
      <c r="WAE142" s="18"/>
      <c r="WAF142" s="18"/>
      <c r="WAG142" s="18"/>
      <c r="WAH142" s="18"/>
      <c r="WAI142" s="18"/>
      <c r="WAJ142" s="18"/>
      <c r="WAK142" s="18"/>
      <c r="WAL142" s="18"/>
      <c r="WAM142" s="18"/>
      <c r="WAN142" s="18"/>
      <c r="WAO142" s="18"/>
      <c r="WAP142" s="18"/>
      <c r="WAQ142" s="18"/>
      <c r="WAR142" s="18"/>
      <c r="WAS142" s="18"/>
      <c r="WAT142" s="18"/>
      <c r="WAU142" s="18"/>
      <c r="WAV142" s="18"/>
      <c r="WAW142" s="18"/>
      <c r="WAX142" s="18"/>
      <c r="WAY142" s="18"/>
      <c r="WAZ142" s="18"/>
      <c r="WBA142" s="18"/>
      <c r="WBB142" s="18"/>
      <c r="WBC142" s="18"/>
      <c r="WBD142" s="18"/>
      <c r="WBE142" s="18"/>
      <c r="WBF142" s="18"/>
      <c r="WBG142" s="18"/>
      <c r="WBH142" s="18"/>
      <c r="WBI142" s="18"/>
      <c r="WBJ142" s="18"/>
      <c r="WBK142" s="18"/>
      <c r="WBL142" s="18"/>
      <c r="WBM142" s="18"/>
      <c r="WBN142" s="18"/>
      <c r="WBO142" s="18"/>
      <c r="WBP142" s="18"/>
      <c r="WBQ142" s="18"/>
      <c r="WBR142" s="18"/>
      <c r="WBS142" s="18"/>
      <c r="WBT142" s="18"/>
      <c r="WBU142" s="18"/>
      <c r="WBV142" s="18"/>
      <c r="WBW142" s="18"/>
      <c r="WBX142" s="18"/>
      <c r="WBY142" s="18"/>
      <c r="WBZ142" s="18"/>
      <c r="WCA142" s="18"/>
      <c r="WCB142" s="18"/>
      <c r="WCC142" s="18"/>
      <c r="WCD142" s="18"/>
      <c r="WCE142" s="18"/>
      <c r="WCF142" s="18"/>
      <c r="WCG142" s="18"/>
      <c r="WCH142" s="18"/>
      <c r="WCI142" s="18"/>
      <c r="WCJ142" s="18"/>
      <c r="WCK142" s="18"/>
      <c r="WCL142" s="18"/>
      <c r="WCM142" s="18"/>
      <c r="WCN142" s="18"/>
      <c r="WCO142" s="18"/>
      <c r="WCP142" s="18"/>
      <c r="WCQ142" s="18"/>
      <c r="WCR142" s="18"/>
      <c r="WCS142" s="18"/>
      <c r="WCT142" s="18"/>
      <c r="WCU142" s="18"/>
      <c r="WCV142" s="18"/>
      <c r="WCW142" s="18"/>
      <c r="WCX142" s="18"/>
      <c r="WCY142" s="18"/>
      <c r="WCZ142" s="18"/>
      <c r="WDA142" s="18"/>
      <c r="WDB142" s="18"/>
      <c r="WDC142" s="18"/>
      <c r="WDD142" s="18"/>
      <c r="WDE142" s="18"/>
      <c r="WDF142" s="18"/>
      <c r="WDG142" s="18"/>
      <c r="WDH142" s="18"/>
      <c r="WDI142" s="18"/>
      <c r="WDJ142" s="18"/>
      <c r="WDK142" s="18"/>
      <c r="WDL142" s="18"/>
      <c r="WDM142" s="18"/>
      <c r="WDN142" s="18"/>
      <c r="WDO142" s="18"/>
      <c r="WDP142" s="18"/>
      <c r="WDQ142" s="18"/>
      <c r="WDR142" s="18"/>
      <c r="WDS142" s="18"/>
      <c r="WDT142" s="18"/>
      <c r="WDU142" s="18"/>
      <c r="WDV142" s="18"/>
      <c r="WDW142" s="18"/>
      <c r="WDX142" s="18"/>
      <c r="WDY142" s="18"/>
      <c r="WDZ142" s="18"/>
      <c r="WEA142" s="18"/>
      <c r="WEB142" s="18"/>
      <c r="WEC142" s="18"/>
      <c r="WED142" s="18"/>
      <c r="WEE142" s="18"/>
      <c r="WEF142" s="18"/>
      <c r="WEG142" s="18"/>
      <c r="WEH142" s="18"/>
      <c r="WEI142" s="18"/>
      <c r="WEJ142" s="18"/>
      <c r="WEK142" s="18"/>
      <c r="WEL142" s="18"/>
      <c r="WEM142" s="18"/>
      <c r="WEN142" s="18"/>
      <c r="WEO142" s="18"/>
      <c r="WEP142" s="18"/>
      <c r="WEQ142" s="18"/>
      <c r="WER142" s="18"/>
      <c r="WES142" s="18"/>
      <c r="WET142" s="18"/>
      <c r="WEU142" s="18"/>
      <c r="WEV142" s="18"/>
      <c r="WEW142" s="18"/>
      <c r="WEX142" s="18"/>
      <c r="WEY142" s="18"/>
      <c r="WEZ142" s="18"/>
      <c r="WFA142" s="18"/>
      <c r="WFB142" s="18"/>
      <c r="WFC142" s="18"/>
      <c r="WFD142" s="18"/>
      <c r="WFE142" s="18"/>
      <c r="WFF142" s="18"/>
      <c r="WFG142" s="18"/>
      <c r="WFH142" s="18"/>
      <c r="WFI142" s="18"/>
      <c r="WFJ142" s="18"/>
      <c r="WFK142" s="18"/>
      <c r="WFL142" s="18"/>
      <c r="WFM142" s="18"/>
      <c r="WFN142" s="18"/>
      <c r="WFO142" s="18"/>
      <c r="WFP142" s="18"/>
      <c r="WFQ142" s="18"/>
      <c r="WFR142" s="18"/>
      <c r="WFS142" s="18"/>
      <c r="WFT142" s="18"/>
      <c r="WFU142" s="18"/>
      <c r="WFV142" s="18"/>
      <c r="WFW142" s="18"/>
      <c r="WFX142" s="18"/>
      <c r="WFY142" s="18"/>
      <c r="WFZ142" s="18"/>
      <c r="WGA142" s="18"/>
      <c r="WGB142" s="18"/>
      <c r="WGC142" s="18"/>
      <c r="WGD142" s="18"/>
      <c r="WGE142" s="18"/>
      <c r="WGF142" s="18"/>
      <c r="WGG142" s="18"/>
      <c r="WGH142" s="18"/>
      <c r="WGI142" s="18"/>
      <c r="WGJ142" s="18"/>
      <c r="WGK142" s="18"/>
      <c r="WGL142" s="18"/>
      <c r="WGM142" s="18"/>
      <c r="WGN142" s="18"/>
      <c r="WGO142" s="18"/>
      <c r="WGP142" s="18"/>
      <c r="WGQ142" s="18"/>
      <c r="WGR142" s="18"/>
      <c r="WGS142" s="18"/>
      <c r="WGT142" s="18"/>
      <c r="WGU142" s="18"/>
      <c r="WGV142" s="18"/>
      <c r="WGW142" s="18"/>
      <c r="WGX142" s="18"/>
      <c r="WGY142" s="18"/>
      <c r="WGZ142" s="18"/>
      <c r="WHA142" s="18"/>
      <c r="WHB142" s="18"/>
      <c r="WHC142" s="18"/>
      <c r="WHD142" s="18"/>
      <c r="WHE142" s="18"/>
      <c r="WHF142" s="18"/>
      <c r="WHG142" s="18"/>
      <c r="WHH142" s="18"/>
      <c r="WHI142" s="18"/>
      <c r="WHJ142" s="18"/>
      <c r="WHK142" s="18"/>
      <c r="WHL142" s="18"/>
      <c r="WHM142" s="18"/>
      <c r="WHN142" s="18"/>
      <c r="WHO142" s="18"/>
      <c r="WHP142" s="18"/>
      <c r="WHQ142" s="18"/>
      <c r="WHR142" s="18"/>
      <c r="WHS142" s="18"/>
      <c r="WHT142" s="18"/>
      <c r="WHU142" s="18"/>
      <c r="WHV142" s="18"/>
      <c r="WHW142" s="18"/>
      <c r="WHX142" s="18"/>
      <c r="WHY142" s="18"/>
      <c r="WHZ142" s="18"/>
      <c r="WIA142" s="18"/>
      <c r="WIB142" s="18"/>
      <c r="WIC142" s="18"/>
      <c r="WID142" s="18"/>
      <c r="WIE142" s="18"/>
      <c r="WIF142" s="18"/>
      <c r="WIG142" s="18"/>
      <c r="WIH142" s="18"/>
      <c r="WII142" s="18"/>
      <c r="WIJ142" s="18"/>
      <c r="WIK142" s="18"/>
      <c r="WIL142" s="18"/>
      <c r="WIM142" s="18"/>
      <c r="WIN142" s="18"/>
      <c r="WIO142" s="18"/>
      <c r="WIP142" s="18"/>
      <c r="WIQ142" s="18"/>
      <c r="WIR142" s="18"/>
      <c r="WIS142" s="18"/>
      <c r="WIT142" s="18"/>
      <c r="WIU142" s="18"/>
      <c r="WIV142" s="18"/>
      <c r="WIW142" s="18"/>
      <c r="WIX142" s="18"/>
      <c r="WIY142" s="18"/>
      <c r="WIZ142" s="18"/>
      <c r="WJA142" s="18"/>
      <c r="WJB142" s="18"/>
      <c r="WJC142" s="18"/>
      <c r="WJD142" s="18"/>
      <c r="WJE142" s="18"/>
      <c r="WJF142" s="18"/>
      <c r="WJG142" s="18"/>
      <c r="WJH142" s="18"/>
      <c r="WJI142" s="18"/>
      <c r="WJJ142" s="18"/>
      <c r="WJK142" s="18"/>
      <c r="WJL142" s="18"/>
      <c r="WJM142" s="18"/>
      <c r="WJN142" s="18"/>
      <c r="WJO142" s="18"/>
      <c r="WJP142" s="18"/>
      <c r="WJQ142" s="18"/>
      <c r="WJR142" s="18"/>
      <c r="WJS142" s="18"/>
      <c r="WJT142" s="18"/>
      <c r="WJU142" s="18"/>
      <c r="WJV142" s="18"/>
      <c r="WJW142" s="18"/>
      <c r="WJX142" s="18"/>
      <c r="WJY142" s="18"/>
      <c r="WJZ142" s="18"/>
      <c r="WKA142" s="18"/>
      <c r="WKB142" s="18"/>
      <c r="WKC142" s="18"/>
      <c r="WKD142" s="18"/>
      <c r="WKE142" s="18"/>
      <c r="WKF142" s="18"/>
      <c r="WKG142" s="18"/>
      <c r="WKH142" s="18"/>
      <c r="WKI142" s="18"/>
      <c r="WKJ142" s="18"/>
      <c r="WKK142" s="18"/>
      <c r="WKL142" s="18"/>
      <c r="WKM142" s="18"/>
      <c r="WKN142" s="18"/>
      <c r="WKO142" s="18"/>
      <c r="WKP142" s="18"/>
      <c r="WKQ142" s="18"/>
      <c r="WKR142" s="18"/>
      <c r="WKS142" s="18"/>
      <c r="WKT142" s="18"/>
      <c r="WKU142" s="18"/>
      <c r="WKV142" s="18"/>
      <c r="WKW142" s="18"/>
      <c r="WKX142" s="18"/>
      <c r="WKY142" s="18"/>
      <c r="WKZ142" s="18"/>
      <c r="WLA142" s="18"/>
      <c r="WLB142" s="18"/>
      <c r="WLC142" s="18"/>
      <c r="WLD142" s="18"/>
      <c r="WLE142" s="18"/>
      <c r="WLF142" s="18"/>
      <c r="WLG142" s="18"/>
      <c r="WLH142" s="18"/>
      <c r="WLI142" s="18"/>
      <c r="WLJ142" s="18"/>
      <c r="WLK142" s="18"/>
      <c r="WLL142" s="18"/>
      <c r="WLM142" s="18"/>
      <c r="WLN142" s="18"/>
      <c r="WLO142" s="18"/>
      <c r="WLP142" s="18"/>
      <c r="WLQ142" s="18"/>
      <c r="WLR142" s="18"/>
      <c r="WLS142" s="18"/>
      <c r="WLT142" s="18"/>
      <c r="WLU142" s="18"/>
      <c r="WLV142" s="18"/>
      <c r="WLW142" s="18"/>
      <c r="WLX142" s="18"/>
      <c r="WLY142" s="18"/>
      <c r="WLZ142" s="18"/>
      <c r="WMA142" s="18"/>
      <c r="WMB142" s="18"/>
      <c r="WMC142" s="18"/>
      <c r="WMD142" s="18"/>
      <c r="WME142" s="18"/>
      <c r="WMF142" s="18"/>
      <c r="WMG142" s="18"/>
      <c r="WMH142" s="18"/>
      <c r="WMI142" s="18"/>
      <c r="WMJ142" s="18"/>
      <c r="WMK142" s="18"/>
      <c r="WML142" s="18"/>
      <c r="WMM142" s="18"/>
      <c r="WMN142" s="18"/>
      <c r="WMO142" s="18"/>
      <c r="WMP142" s="18"/>
      <c r="WMQ142" s="18"/>
      <c r="WMR142" s="18"/>
      <c r="WMS142" s="18"/>
      <c r="WMT142" s="18"/>
      <c r="WMU142" s="18"/>
      <c r="WMV142" s="18"/>
      <c r="WMW142" s="18"/>
      <c r="WMX142" s="18"/>
      <c r="WMY142" s="18"/>
      <c r="WMZ142" s="18"/>
      <c r="WNA142" s="18"/>
      <c r="WNB142" s="18"/>
      <c r="WNC142" s="18"/>
      <c r="WND142" s="18"/>
      <c r="WNE142" s="18"/>
      <c r="WNF142" s="18"/>
      <c r="WNG142" s="18"/>
      <c r="WNH142" s="18"/>
      <c r="WNI142" s="18"/>
      <c r="WNJ142" s="18"/>
      <c r="WNK142" s="18"/>
      <c r="WNL142" s="18"/>
      <c r="WNM142" s="18"/>
      <c r="WNN142" s="18"/>
      <c r="WNO142" s="18"/>
      <c r="WNP142" s="18"/>
      <c r="WNQ142" s="18"/>
      <c r="WNR142" s="18"/>
      <c r="WNS142" s="18"/>
      <c r="WNT142" s="18"/>
      <c r="WNU142" s="18"/>
      <c r="WNV142" s="18"/>
      <c r="WNW142" s="18"/>
      <c r="WNX142" s="18"/>
      <c r="WNY142" s="18"/>
      <c r="WNZ142" s="18"/>
      <c r="WOA142" s="18"/>
      <c r="WOB142" s="18"/>
      <c r="WOC142" s="18"/>
      <c r="WOD142" s="18"/>
      <c r="WOE142" s="18"/>
      <c r="WOF142" s="18"/>
      <c r="WOG142" s="18"/>
      <c r="WOH142" s="18"/>
      <c r="WOI142" s="18"/>
      <c r="WOJ142" s="18"/>
      <c r="WOK142" s="18"/>
      <c r="WOL142" s="18"/>
      <c r="WOM142" s="18"/>
      <c r="WON142" s="18"/>
      <c r="WOO142" s="18"/>
      <c r="WOP142" s="18"/>
      <c r="WOQ142" s="18"/>
      <c r="WOR142" s="18"/>
      <c r="WOS142" s="18"/>
      <c r="WOT142" s="18"/>
      <c r="WOU142" s="18"/>
      <c r="WOV142" s="18"/>
      <c r="WOW142" s="18"/>
      <c r="WOX142" s="18"/>
      <c r="WOY142" s="18"/>
      <c r="WOZ142" s="18"/>
      <c r="WPA142" s="18"/>
      <c r="WPB142" s="18"/>
      <c r="WPC142" s="18"/>
      <c r="WPD142" s="18"/>
      <c r="WPE142" s="18"/>
      <c r="WPF142" s="18"/>
      <c r="WPG142" s="18"/>
      <c r="WPH142" s="18"/>
      <c r="WPI142" s="18"/>
      <c r="WPJ142" s="18"/>
      <c r="WPK142" s="18"/>
      <c r="WPL142" s="18"/>
      <c r="WPM142" s="18"/>
      <c r="WPN142" s="18"/>
      <c r="WPO142" s="18"/>
      <c r="WPP142" s="18"/>
      <c r="WPQ142" s="18"/>
      <c r="WPR142" s="18"/>
      <c r="WPS142" s="18"/>
      <c r="WPT142" s="18"/>
      <c r="WPU142" s="18"/>
      <c r="WPV142" s="18"/>
      <c r="WPW142" s="18"/>
      <c r="WPX142" s="18"/>
      <c r="WPY142" s="18"/>
      <c r="WPZ142" s="18"/>
      <c r="WQA142" s="18"/>
      <c r="WQB142" s="18"/>
      <c r="WQC142" s="18"/>
      <c r="WQD142" s="18"/>
      <c r="WQE142" s="18"/>
      <c r="WQF142" s="18"/>
      <c r="WQG142" s="18"/>
      <c r="WQH142" s="18"/>
      <c r="WQI142" s="18"/>
      <c r="WQJ142" s="18"/>
      <c r="WQK142" s="18"/>
      <c r="WQL142" s="18"/>
      <c r="WQM142" s="18"/>
      <c r="WQN142" s="18"/>
      <c r="WQO142" s="18"/>
      <c r="WQP142" s="18"/>
      <c r="WQQ142" s="18"/>
      <c r="WQR142" s="18"/>
      <c r="WQS142" s="18"/>
      <c r="WQT142" s="18"/>
      <c r="WQU142" s="18"/>
      <c r="WQV142" s="18"/>
      <c r="WQW142" s="18"/>
      <c r="WQX142" s="18"/>
      <c r="WQY142" s="18"/>
      <c r="WQZ142" s="18"/>
      <c r="WRA142" s="18"/>
      <c r="WRB142" s="18"/>
      <c r="WRC142" s="18"/>
      <c r="WRD142" s="18"/>
      <c r="WRE142" s="18"/>
      <c r="WRF142" s="18"/>
      <c r="WRG142" s="18"/>
      <c r="WRH142" s="18"/>
      <c r="WRI142" s="18"/>
      <c r="WRJ142" s="18"/>
      <c r="WRK142" s="18"/>
      <c r="WRL142" s="18"/>
      <c r="WRM142" s="18"/>
      <c r="WRN142" s="18"/>
      <c r="WRO142" s="18"/>
      <c r="WRP142" s="18"/>
      <c r="WRQ142" s="18"/>
      <c r="WRR142" s="18"/>
      <c r="WRS142" s="18"/>
      <c r="WRT142" s="18"/>
      <c r="WRU142" s="18"/>
      <c r="WRV142" s="18"/>
      <c r="WRW142" s="18"/>
      <c r="WRX142" s="18"/>
      <c r="WRY142" s="18"/>
      <c r="WRZ142" s="18"/>
      <c r="WSA142" s="18"/>
      <c r="WSB142" s="18"/>
      <c r="WSC142" s="18"/>
      <c r="WSD142" s="18"/>
      <c r="WSE142" s="18"/>
      <c r="WSF142" s="18"/>
      <c r="WSG142" s="18"/>
      <c r="WSH142" s="18"/>
      <c r="WSI142" s="18"/>
      <c r="WSJ142" s="18"/>
      <c r="WSK142" s="18"/>
      <c r="WSL142" s="18"/>
      <c r="WSM142" s="18"/>
      <c r="WSN142" s="18"/>
      <c r="WSO142" s="18"/>
      <c r="WSP142" s="18"/>
      <c r="WSQ142" s="18"/>
      <c r="WSR142" s="18"/>
      <c r="WSS142" s="18"/>
      <c r="WST142" s="18"/>
      <c r="WSU142" s="18"/>
      <c r="WSV142" s="18"/>
      <c r="WSW142" s="18"/>
      <c r="WSX142" s="18"/>
      <c r="WSY142" s="18"/>
      <c r="WSZ142" s="18"/>
      <c r="WTA142" s="18"/>
      <c r="WTB142" s="18"/>
      <c r="WTC142" s="18"/>
      <c r="WTD142" s="18"/>
      <c r="WTE142" s="18"/>
      <c r="WTF142" s="18"/>
      <c r="WTG142" s="18"/>
      <c r="WTH142" s="18"/>
      <c r="WTI142" s="18"/>
      <c r="WTJ142" s="18"/>
      <c r="WTK142" s="18"/>
      <c r="WTL142" s="18"/>
      <c r="WTM142" s="18"/>
      <c r="WTN142" s="18"/>
      <c r="WTO142" s="18"/>
      <c r="WTP142" s="18"/>
      <c r="WTQ142" s="18"/>
      <c r="WTR142" s="18"/>
      <c r="WTS142" s="18"/>
      <c r="WTT142" s="18"/>
      <c r="WTU142" s="18"/>
      <c r="WTV142" s="18"/>
      <c r="WTW142" s="18"/>
      <c r="WTX142" s="18"/>
      <c r="WTY142" s="18"/>
      <c r="WTZ142" s="18"/>
      <c r="WUA142" s="18"/>
      <c r="WUB142" s="18"/>
      <c r="WUC142" s="18"/>
      <c r="WUD142" s="18"/>
      <c r="WUE142" s="18"/>
      <c r="WUF142" s="18"/>
      <c r="WUG142" s="18"/>
      <c r="WUH142" s="18"/>
      <c r="WUI142" s="18"/>
      <c r="WUJ142" s="18"/>
      <c r="WUK142" s="18"/>
      <c r="WUL142" s="18"/>
      <c r="WUM142" s="18"/>
      <c r="WUN142" s="18"/>
      <c r="WUO142" s="18"/>
      <c r="WUP142" s="18"/>
      <c r="WUQ142" s="18"/>
      <c r="WUR142" s="18"/>
      <c r="WUS142" s="18"/>
      <c r="WUT142" s="18"/>
      <c r="WUU142" s="18"/>
      <c r="WUV142" s="18"/>
      <c r="WUW142" s="18"/>
      <c r="WUX142" s="18"/>
      <c r="WUY142" s="18"/>
      <c r="WUZ142" s="18"/>
      <c r="WVA142" s="18"/>
      <c r="WVB142" s="18"/>
      <c r="WVC142" s="18"/>
      <c r="WVD142" s="18"/>
      <c r="WVE142" s="18"/>
      <c r="WVF142" s="18"/>
      <c r="WVG142" s="18"/>
      <c r="WVH142" s="18"/>
      <c r="WVI142" s="18"/>
      <c r="WVJ142" s="18"/>
      <c r="WVK142" s="18"/>
      <c r="WVL142" s="18"/>
      <c r="WVM142" s="18"/>
      <c r="WVN142" s="18"/>
      <c r="WVO142" s="18"/>
      <c r="WVP142" s="18"/>
      <c r="WVQ142" s="18"/>
      <c r="WVR142" s="18"/>
      <c r="WVS142" s="18"/>
      <c r="WVT142" s="18"/>
      <c r="WVU142" s="18"/>
      <c r="WVV142" s="18"/>
      <c r="WVW142" s="18"/>
      <c r="WVX142" s="18"/>
      <c r="WVY142" s="18"/>
      <c r="WVZ142" s="18"/>
      <c r="WWA142" s="18"/>
      <c r="WWB142" s="18"/>
      <c r="WWC142" s="18"/>
      <c r="WWD142" s="18"/>
      <c r="WWE142" s="18"/>
      <c r="WWF142" s="18"/>
      <c r="WWG142" s="18"/>
      <c r="WWH142" s="18"/>
      <c r="WWI142" s="18"/>
      <c r="WWJ142" s="18"/>
      <c r="WWK142" s="18"/>
      <c r="WWL142" s="18"/>
      <c r="WWM142" s="18"/>
      <c r="WWN142" s="18"/>
      <c r="WWO142" s="18"/>
      <c r="WWP142" s="18"/>
      <c r="WWQ142" s="18"/>
      <c r="WWR142" s="18"/>
      <c r="WWS142" s="18"/>
      <c r="WWT142" s="18"/>
      <c r="WWU142" s="18"/>
      <c r="WWV142" s="18"/>
      <c r="WWW142" s="18"/>
      <c r="WWX142" s="18"/>
      <c r="WWY142" s="18"/>
      <c r="WWZ142" s="18"/>
      <c r="WXA142" s="18"/>
      <c r="WXB142" s="18"/>
      <c r="WXC142" s="18"/>
      <c r="WXD142" s="18"/>
      <c r="WXE142" s="18"/>
      <c r="WXF142" s="18"/>
      <c r="WXG142" s="18"/>
      <c r="WXH142" s="18"/>
      <c r="WXI142" s="18"/>
      <c r="WXJ142" s="18"/>
      <c r="WXK142" s="18"/>
      <c r="WXL142" s="18"/>
      <c r="WXM142" s="18"/>
      <c r="WXN142" s="18"/>
      <c r="WXO142" s="18"/>
      <c r="WXP142" s="18"/>
      <c r="WXQ142" s="18"/>
      <c r="WXR142" s="18"/>
      <c r="WXS142" s="18"/>
      <c r="WXT142" s="18"/>
      <c r="WXU142" s="18"/>
      <c r="WXV142" s="18"/>
      <c r="WXW142" s="18"/>
      <c r="WXX142" s="18"/>
      <c r="WXY142" s="18"/>
      <c r="WXZ142" s="18"/>
      <c r="WYA142" s="18"/>
      <c r="WYB142" s="18"/>
      <c r="WYC142" s="18"/>
      <c r="WYD142" s="18"/>
      <c r="WYE142" s="18"/>
      <c r="WYF142" s="18"/>
      <c r="WYG142" s="18"/>
      <c r="WYH142" s="18"/>
      <c r="WYI142" s="18"/>
      <c r="WYJ142" s="18"/>
      <c r="WYK142" s="18"/>
      <c r="WYL142" s="18"/>
      <c r="WYM142" s="18"/>
      <c r="WYN142" s="18"/>
      <c r="WYO142" s="18"/>
      <c r="WYP142" s="18"/>
      <c r="WYQ142" s="18"/>
      <c r="WYR142" s="18"/>
      <c r="WYS142" s="18"/>
      <c r="WYT142" s="18"/>
      <c r="WYU142" s="18"/>
      <c r="WYV142" s="18"/>
      <c r="WYW142" s="18"/>
      <c r="WYX142" s="18"/>
      <c r="WYY142" s="18"/>
      <c r="WYZ142" s="18"/>
      <c r="WZA142" s="18"/>
      <c r="WZB142" s="18"/>
      <c r="WZC142" s="18"/>
      <c r="WZD142" s="18"/>
      <c r="WZE142" s="18"/>
      <c r="WZF142" s="18"/>
      <c r="WZG142" s="18"/>
      <c r="WZH142" s="18"/>
      <c r="WZI142" s="18"/>
      <c r="WZJ142" s="18"/>
      <c r="WZK142" s="18"/>
      <c r="WZL142" s="18"/>
      <c r="WZM142" s="18"/>
      <c r="WZN142" s="18"/>
      <c r="WZO142" s="18"/>
      <c r="WZP142" s="18"/>
      <c r="WZQ142" s="18"/>
      <c r="WZR142" s="18"/>
      <c r="WZS142" s="18"/>
      <c r="WZT142" s="18"/>
      <c r="WZU142" s="18"/>
      <c r="WZV142" s="18"/>
      <c r="WZW142" s="18"/>
      <c r="WZX142" s="18"/>
      <c r="WZY142" s="18"/>
      <c r="WZZ142" s="18"/>
      <c r="XAA142" s="18"/>
      <c r="XAB142" s="18"/>
      <c r="XAC142" s="18"/>
      <c r="XAD142" s="18"/>
      <c r="XAE142" s="18"/>
      <c r="XAF142" s="18"/>
      <c r="XAG142" s="18"/>
      <c r="XAH142" s="18"/>
      <c r="XAI142" s="18"/>
      <c r="XAJ142" s="18"/>
      <c r="XAK142" s="18"/>
      <c r="XAL142" s="18"/>
      <c r="XAM142" s="18"/>
      <c r="XAN142" s="18"/>
      <c r="XAO142" s="18"/>
      <c r="XAP142" s="18"/>
      <c r="XAQ142" s="18"/>
      <c r="XAR142" s="18"/>
      <c r="XAS142" s="18"/>
      <c r="XAT142" s="18"/>
      <c r="XAU142" s="18"/>
      <c r="XAV142" s="18"/>
      <c r="XAW142" s="18"/>
      <c r="XAX142" s="18"/>
      <c r="XAY142" s="18"/>
      <c r="XAZ142" s="18"/>
      <c r="XBA142" s="18"/>
      <c r="XBB142" s="18"/>
      <c r="XBC142" s="18"/>
      <c r="XBD142" s="18"/>
      <c r="XBE142" s="18"/>
      <c r="XBF142" s="18"/>
      <c r="XBG142" s="18"/>
      <c r="XBH142" s="18"/>
      <c r="XBI142" s="18"/>
      <c r="XBJ142" s="18"/>
      <c r="XBK142" s="18"/>
      <c r="XBL142" s="18"/>
      <c r="XBM142" s="18"/>
      <c r="XBN142" s="18"/>
      <c r="XBO142" s="18"/>
      <c r="XBP142" s="18"/>
      <c r="XBQ142" s="18"/>
      <c r="XBR142" s="18"/>
      <c r="XBS142" s="18"/>
      <c r="XBT142" s="18"/>
      <c r="XBU142" s="18"/>
      <c r="XBV142" s="18"/>
      <c r="XBW142" s="18"/>
      <c r="XBX142" s="18"/>
      <c r="XBY142" s="18"/>
      <c r="XBZ142" s="18"/>
      <c r="XCA142" s="18"/>
      <c r="XCB142" s="18"/>
      <c r="XCC142" s="18"/>
      <c r="XCD142" s="18"/>
      <c r="XCE142" s="18"/>
      <c r="XCF142" s="18"/>
      <c r="XCG142" s="18"/>
      <c r="XCH142" s="18"/>
      <c r="XCI142" s="18"/>
      <c r="XCJ142" s="18"/>
      <c r="XCK142" s="18"/>
      <c r="XCL142" s="18"/>
      <c r="XCM142" s="18"/>
      <c r="XCN142" s="18"/>
      <c r="XCO142" s="18"/>
      <c r="XCP142" s="18"/>
      <c r="XCQ142" s="18"/>
      <c r="XCR142" s="18"/>
      <c r="XCS142" s="18"/>
      <c r="XCT142" s="18"/>
      <c r="XCU142" s="18"/>
      <c r="XCV142" s="18"/>
      <c r="XCW142" s="18"/>
      <c r="XCX142" s="18"/>
      <c r="XCY142" s="18"/>
      <c r="XCZ142" s="18"/>
      <c r="XDA142" s="18"/>
      <c r="XDB142" s="18"/>
      <c r="XDC142" s="18"/>
      <c r="XDD142" s="18"/>
      <c r="XDE142" s="18"/>
      <c r="XDF142" s="18"/>
      <c r="XDG142" s="18"/>
      <c r="XDH142" s="18"/>
      <c r="XDI142" s="18"/>
      <c r="XDJ142" s="18"/>
      <c r="XDK142" s="18"/>
      <c r="XDL142" s="18"/>
      <c r="XDM142" s="18"/>
      <c r="XDN142" s="18"/>
      <c r="XDO142" s="18"/>
      <c r="XDP142" s="18"/>
      <c r="XDQ142" s="18"/>
      <c r="XDR142" s="18"/>
      <c r="XDS142" s="18"/>
      <c r="XDT142" s="18"/>
      <c r="XDU142" s="18"/>
      <c r="XDV142" s="18"/>
      <c r="XDW142" s="18"/>
      <c r="XDX142" s="18"/>
      <c r="XDY142" s="18"/>
      <c r="XDZ142" s="18"/>
      <c r="XEA142" s="18"/>
      <c r="XEB142" s="18"/>
      <c r="XEC142" s="18"/>
      <c r="XED142" s="18"/>
      <c r="XEE142" s="18"/>
      <c r="XEF142" s="18"/>
      <c r="XEG142" s="18"/>
      <c r="XEH142" s="18"/>
      <c r="XEI142" s="18"/>
      <c r="XEJ142" s="18"/>
      <c r="XEK142" s="18"/>
      <c r="XEL142" s="18"/>
      <c r="XEM142" s="18"/>
      <c r="XEN142" s="18"/>
      <c r="XEO142" s="18"/>
      <c r="XEP142" s="18"/>
      <c r="XEQ142" s="18"/>
      <c r="XER142" s="18"/>
      <c r="XES142" s="18"/>
      <c r="XET142" s="18"/>
      <c r="XEU142" s="18"/>
      <c r="XEV142" s="18"/>
      <c r="XEW142" s="18"/>
      <c r="XEX142" s="18"/>
      <c r="XEY142" s="18"/>
      <c r="XEZ142" s="18"/>
      <c r="XFA142" s="18"/>
      <c r="XFB142" s="18"/>
      <c r="XFC142" s="18"/>
      <c r="XFD142" s="18"/>
    </row>
    <row r="143" spans="1:16384" s="171" customFormat="1" ht="15" thickBot="1" x14ac:dyDescent="0.25">
      <c r="A143" s="16"/>
      <c r="B143" s="173" t="s">
        <v>677</v>
      </c>
      <c r="C143" s="58">
        <v>37.11</v>
      </c>
      <c r="D143" s="58">
        <v>36.79</v>
      </c>
      <c r="E143" s="58">
        <v>36.31</v>
      </c>
      <c r="F143" s="58">
        <v>35.75</v>
      </c>
      <c r="G143" s="58">
        <v>35.19</v>
      </c>
      <c r="H143" s="58">
        <v>34.68</v>
      </c>
      <c r="I143" s="58">
        <v>34.200000000000003</v>
      </c>
      <c r="J143" s="58">
        <v>33.76</v>
      </c>
      <c r="K143" s="58">
        <v>33.369999999999997</v>
      </c>
      <c r="L143" s="58">
        <v>33.03</v>
      </c>
      <c r="M143" s="58">
        <v>32.68</v>
      </c>
      <c r="N143" s="58">
        <v>32.340000000000003</v>
      </c>
      <c r="O143" s="58">
        <v>32.03</v>
      </c>
      <c r="P143" s="58">
        <v>31.75</v>
      </c>
      <c r="Q143" s="58">
        <v>31.49</v>
      </c>
      <c r="R143" s="58">
        <v>31.25</v>
      </c>
      <c r="S143" s="58">
        <v>31.03</v>
      </c>
      <c r="T143" s="58">
        <v>30.81</v>
      </c>
      <c r="U143" s="58">
        <v>30.6</v>
      </c>
      <c r="V143" s="58">
        <v>30.39</v>
      </c>
      <c r="W143" s="58">
        <v>30.19</v>
      </c>
      <c r="X143" s="58">
        <v>29.99</v>
      </c>
      <c r="Y143" s="16"/>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c r="FF143" s="18"/>
      <c r="FG143" s="18"/>
      <c r="FH143" s="18"/>
      <c r="FI143" s="18"/>
      <c r="FJ143" s="18"/>
      <c r="FK143" s="18"/>
      <c r="FL143" s="18"/>
      <c r="FM143" s="18"/>
      <c r="FN143" s="18"/>
      <c r="FO143" s="18"/>
      <c r="FP143" s="18"/>
      <c r="FQ143" s="18"/>
      <c r="FR143" s="18"/>
      <c r="FS143" s="18"/>
      <c r="FT143" s="18"/>
      <c r="FU143" s="18"/>
      <c r="FV143" s="18"/>
      <c r="FW143" s="18"/>
      <c r="FX143" s="18"/>
      <c r="FY143" s="18"/>
      <c r="FZ143" s="18"/>
      <c r="GA143" s="18"/>
      <c r="GB143" s="18"/>
      <c r="GC143" s="18"/>
      <c r="GD143" s="18"/>
      <c r="GE143" s="18"/>
      <c r="GF143" s="18"/>
      <c r="GG143" s="18"/>
      <c r="GH143" s="18"/>
      <c r="GI143" s="18"/>
      <c r="GJ143" s="18"/>
      <c r="GK143" s="18"/>
      <c r="GL143" s="18"/>
      <c r="GM143" s="18"/>
      <c r="GN143" s="18"/>
      <c r="GO143" s="18"/>
      <c r="GP143" s="18"/>
      <c r="GQ143" s="18"/>
      <c r="GR143" s="18"/>
      <c r="GS143" s="18"/>
      <c r="GT143" s="18"/>
      <c r="GU143" s="18"/>
      <c r="GV143" s="18"/>
      <c r="GW143" s="18"/>
      <c r="GX143" s="18"/>
      <c r="GY143" s="18"/>
      <c r="GZ143" s="18"/>
      <c r="HA143" s="18"/>
      <c r="HB143" s="18"/>
      <c r="HC143" s="18"/>
      <c r="HD143" s="18"/>
      <c r="HE143" s="18"/>
      <c r="HF143" s="18"/>
      <c r="HG143" s="18"/>
      <c r="HH143" s="18"/>
      <c r="HI143" s="18"/>
      <c r="HJ143" s="18"/>
      <c r="HK143" s="18"/>
      <c r="HL143" s="18"/>
      <c r="HM143" s="18"/>
      <c r="HN143" s="18"/>
      <c r="HO143" s="18"/>
      <c r="HP143" s="18"/>
      <c r="HQ143" s="18"/>
      <c r="HR143" s="18"/>
      <c r="HS143" s="18"/>
      <c r="HT143" s="18"/>
      <c r="HU143" s="18"/>
      <c r="HV143" s="18"/>
      <c r="HW143" s="18"/>
      <c r="HX143" s="18"/>
      <c r="HY143" s="18"/>
      <c r="HZ143" s="18"/>
      <c r="IA143" s="18"/>
      <c r="IB143" s="18"/>
      <c r="IC143" s="18"/>
      <c r="ID143" s="18"/>
      <c r="IE143" s="18"/>
      <c r="IF143" s="18"/>
      <c r="IG143" s="18"/>
      <c r="IH143" s="18"/>
      <c r="II143" s="18"/>
      <c r="IJ143" s="18"/>
      <c r="IK143" s="18"/>
      <c r="IL143" s="18"/>
      <c r="IM143" s="18"/>
      <c r="IN143" s="18"/>
      <c r="IO143" s="18"/>
      <c r="IP143" s="18"/>
      <c r="IQ143" s="18"/>
      <c r="IR143" s="18"/>
      <c r="IS143" s="18"/>
      <c r="IT143" s="18"/>
      <c r="IU143" s="18"/>
      <c r="IV143" s="18"/>
      <c r="IW143" s="18"/>
      <c r="IX143" s="18"/>
      <c r="IY143" s="18"/>
      <c r="IZ143" s="18"/>
      <c r="JA143" s="18"/>
      <c r="JB143" s="18"/>
      <c r="JC143" s="18"/>
      <c r="JD143" s="18"/>
      <c r="JE143" s="18"/>
      <c r="JF143" s="18"/>
      <c r="JG143" s="18"/>
      <c r="JH143" s="18"/>
      <c r="JI143" s="18"/>
      <c r="JJ143" s="18"/>
      <c r="JK143" s="18"/>
      <c r="JL143" s="18"/>
      <c r="JM143" s="18"/>
      <c r="JN143" s="18"/>
      <c r="JO143" s="18"/>
      <c r="JP143" s="18"/>
      <c r="JQ143" s="18"/>
      <c r="JR143" s="18"/>
      <c r="JS143" s="18"/>
      <c r="JT143" s="18"/>
      <c r="JU143" s="18"/>
      <c r="JV143" s="18"/>
      <c r="JW143" s="18"/>
      <c r="JX143" s="18"/>
      <c r="JY143" s="18"/>
      <c r="JZ143" s="18"/>
      <c r="KA143" s="18"/>
      <c r="KB143" s="18"/>
      <c r="KC143" s="18"/>
      <c r="KD143" s="18"/>
      <c r="KE143" s="18"/>
      <c r="KF143" s="18"/>
      <c r="KG143" s="18"/>
      <c r="KH143" s="18"/>
      <c r="KI143" s="18"/>
      <c r="KJ143" s="18"/>
      <c r="KK143" s="18"/>
      <c r="KL143" s="18"/>
      <c r="KM143" s="18"/>
      <c r="KN143" s="18"/>
      <c r="KO143" s="18"/>
      <c r="KP143" s="18"/>
      <c r="KQ143" s="18"/>
      <c r="KR143" s="18"/>
      <c r="KS143" s="18"/>
      <c r="KT143" s="18"/>
      <c r="KU143" s="18"/>
      <c r="KV143" s="18"/>
      <c r="KW143" s="18"/>
      <c r="KX143" s="18"/>
      <c r="KY143" s="18"/>
      <c r="KZ143" s="18"/>
      <c r="LA143" s="18"/>
      <c r="LB143" s="18"/>
      <c r="LC143" s="18"/>
      <c r="LD143" s="18"/>
      <c r="LE143" s="18"/>
      <c r="LF143" s="18"/>
      <c r="LG143" s="18"/>
      <c r="LH143" s="18"/>
      <c r="LI143" s="18"/>
      <c r="LJ143" s="18"/>
      <c r="LK143" s="18"/>
      <c r="LL143" s="18"/>
      <c r="LM143" s="18"/>
      <c r="LN143" s="18"/>
      <c r="LO143" s="18"/>
      <c r="LP143" s="18"/>
      <c r="LQ143" s="18"/>
      <c r="LR143" s="18"/>
      <c r="LS143" s="18"/>
      <c r="LT143" s="18"/>
      <c r="LU143" s="18"/>
      <c r="LV143" s="18"/>
      <c r="LW143" s="18"/>
      <c r="LX143" s="18"/>
      <c r="LY143" s="18"/>
      <c r="LZ143" s="18"/>
      <c r="MA143" s="18"/>
      <c r="MB143" s="18"/>
      <c r="MC143" s="18"/>
      <c r="MD143" s="18"/>
      <c r="ME143" s="18"/>
      <c r="MF143" s="18"/>
      <c r="MG143" s="18"/>
      <c r="MH143" s="18"/>
      <c r="MI143" s="18"/>
      <c r="MJ143" s="18"/>
      <c r="MK143" s="18"/>
      <c r="ML143" s="18"/>
      <c r="MM143" s="18"/>
      <c r="MN143" s="18"/>
      <c r="MO143" s="18"/>
      <c r="MP143" s="18"/>
      <c r="MQ143" s="18"/>
      <c r="MR143" s="18"/>
      <c r="MS143" s="18"/>
      <c r="MT143" s="18"/>
      <c r="MU143" s="18"/>
      <c r="MV143" s="18"/>
      <c r="MW143" s="18"/>
      <c r="MX143" s="18"/>
      <c r="MY143" s="18"/>
      <c r="MZ143" s="18"/>
      <c r="NA143" s="18"/>
      <c r="NB143" s="18"/>
      <c r="NC143" s="18"/>
      <c r="ND143" s="18"/>
      <c r="NE143" s="18"/>
      <c r="NF143" s="18"/>
      <c r="NG143" s="18"/>
      <c r="NH143" s="18"/>
      <c r="NI143" s="18"/>
      <c r="NJ143" s="18"/>
      <c r="NK143" s="18"/>
      <c r="NL143" s="18"/>
      <c r="NM143" s="18"/>
      <c r="NN143" s="18"/>
      <c r="NO143" s="18"/>
      <c r="NP143" s="18"/>
      <c r="NQ143" s="18"/>
      <c r="NR143" s="18"/>
      <c r="NS143" s="18"/>
      <c r="NT143" s="18"/>
      <c r="NU143" s="18"/>
      <c r="NV143" s="18"/>
      <c r="NW143" s="18"/>
      <c r="NX143" s="18"/>
      <c r="NY143" s="18"/>
      <c r="NZ143" s="18"/>
      <c r="OA143" s="18"/>
      <c r="OB143" s="18"/>
      <c r="OC143" s="18"/>
      <c r="OD143" s="18"/>
      <c r="OE143" s="18"/>
      <c r="OF143" s="18"/>
      <c r="OG143" s="18"/>
      <c r="OH143" s="18"/>
      <c r="OI143" s="18"/>
      <c r="OJ143" s="18"/>
      <c r="OK143" s="18"/>
      <c r="OL143" s="18"/>
      <c r="OM143" s="18"/>
      <c r="ON143" s="18"/>
      <c r="OO143" s="18"/>
      <c r="OP143" s="18"/>
      <c r="OQ143" s="18"/>
      <c r="OR143" s="18"/>
      <c r="OS143" s="18"/>
      <c r="OT143" s="18"/>
      <c r="OU143" s="18"/>
      <c r="OV143" s="18"/>
      <c r="OW143" s="18"/>
      <c r="OX143" s="18"/>
      <c r="OY143" s="18"/>
      <c r="OZ143" s="18"/>
      <c r="PA143" s="18"/>
      <c r="PB143" s="18"/>
      <c r="PC143" s="18"/>
      <c r="PD143" s="18"/>
      <c r="PE143" s="18"/>
      <c r="PF143" s="18"/>
      <c r="PG143" s="18"/>
      <c r="PH143" s="18"/>
      <c r="PI143" s="18"/>
      <c r="PJ143" s="18"/>
      <c r="PK143" s="18"/>
      <c r="PL143" s="18"/>
      <c r="PM143" s="18"/>
      <c r="PN143" s="18"/>
      <c r="PO143" s="18"/>
      <c r="PP143" s="18"/>
      <c r="PQ143" s="18"/>
      <c r="PR143" s="18"/>
      <c r="PS143" s="18"/>
      <c r="PT143" s="18"/>
      <c r="PU143" s="18"/>
      <c r="PV143" s="18"/>
      <c r="PW143" s="18"/>
      <c r="PX143" s="18"/>
      <c r="PY143" s="18"/>
      <c r="PZ143" s="18"/>
      <c r="QA143" s="18"/>
      <c r="QB143" s="18"/>
      <c r="QC143" s="18"/>
      <c r="QD143" s="18"/>
      <c r="QE143" s="18"/>
      <c r="QF143" s="18"/>
      <c r="QG143" s="18"/>
      <c r="QH143" s="18"/>
      <c r="QI143" s="18"/>
      <c r="QJ143" s="18"/>
      <c r="QK143" s="18"/>
      <c r="QL143" s="18"/>
      <c r="QM143" s="18"/>
      <c r="QN143" s="18"/>
      <c r="QO143" s="18"/>
      <c r="QP143" s="18"/>
      <c r="QQ143" s="18"/>
      <c r="QR143" s="18"/>
      <c r="QS143" s="18"/>
      <c r="QT143" s="18"/>
      <c r="QU143" s="18"/>
      <c r="QV143" s="18"/>
      <c r="QW143" s="18"/>
      <c r="QX143" s="18"/>
      <c r="QY143" s="18"/>
      <c r="QZ143" s="18"/>
      <c r="RA143" s="18"/>
      <c r="RB143" s="18"/>
      <c r="RC143" s="18"/>
      <c r="RD143" s="18"/>
      <c r="RE143" s="18"/>
      <c r="RF143" s="18"/>
      <c r="RG143" s="18"/>
      <c r="RH143" s="18"/>
      <c r="RI143" s="18"/>
      <c r="RJ143" s="18"/>
      <c r="RK143" s="18"/>
      <c r="RL143" s="18"/>
      <c r="RM143" s="18"/>
      <c r="RN143" s="18"/>
      <c r="RO143" s="18"/>
      <c r="RP143" s="18"/>
      <c r="RQ143" s="18"/>
      <c r="RR143" s="18"/>
      <c r="RS143" s="18"/>
      <c r="RT143" s="18"/>
      <c r="RU143" s="18"/>
      <c r="RV143" s="18"/>
      <c r="RW143" s="18"/>
      <c r="RX143" s="18"/>
      <c r="RY143" s="18"/>
      <c r="RZ143" s="18"/>
      <c r="SA143" s="18"/>
      <c r="SB143" s="18"/>
      <c r="SC143" s="18"/>
      <c r="SD143" s="18"/>
      <c r="SE143" s="18"/>
      <c r="SF143" s="18"/>
      <c r="SG143" s="18"/>
      <c r="SH143" s="18"/>
      <c r="SI143" s="18"/>
      <c r="SJ143" s="18"/>
      <c r="SK143" s="18"/>
      <c r="SL143" s="18"/>
      <c r="SM143" s="18"/>
      <c r="SN143" s="18"/>
      <c r="SO143" s="18"/>
      <c r="SP143" s="18"/>
      <c r="SQ143" s="18"/>
      <c r="SR143" s="18"/>
      <c r="SS143" s="18"/>
      <c r="ST143" s="18"/>
      <c r="SU143" s="18"/>
      <c r="SV143" s="18"/>
      <c r="SW143" s="18"/>
      <c r="SX143" s="18"/>
      <c r="SY143" s="18"/>
      <c r="SZ143" s="18"/>
      <c r="TA143" s="18"/>
      <c r="TB143" s="18"/>
      <c r="TC143" s="18"/>
      <c r="TD143" s="18"/>
      <c r="TE143" s="18"/>
      <c r="TF143" s="18"/>
      <c r="TG143" s="18"/>
      <c r="TH143" s="18"/>
      <c r="TI143" s="18"/>
      <c r="TJ143" s="18"/>
      <c r="TK143" s="18"/>
      <c r="TL143" s="18"/>
      <c r="TM143" s="18"/>
      <c r="TN143" s="18"/>
      <c r="TO143" s="18"/>
      <c r="TP143" s="18"/>
      <c r="TQ143" s="18"/>
      <c r="TR143" s="18"/>
      <c r="TS143" s="18"/>
      <c r="TT143" s="18"/>
      <c r="TU143" s="18"/>
      <c r="TV143" s="18"/>
      <c r="TW143" s="18"/>
      <c r="TX143" s="18"/>
      <c r="TY143" s="18"/>
      <c r="TZ143" s="18"/>
      <c r="UA143" s="18"/>
      <c r="UB143" s="18"/>
      <c r="UC143" s="18"/>
      <c r="UD143" s="18"/>
      <c r="UE143" s="18"/>
      <c r="UF143" s="18"/>
      <c r="UG143" s="18"/>
      <c r="UH143" s="18"/>
      <c r="UI143" s="18"/>
      <c r="UJ143" s="18"/>
      <c r="UK143" s="18"/>
      <c r="UL143" s="18"/>
      <c r="UM143" s="18"/>
      <c r="UN143" s="18"/>
      <c r="UO143" s="18"/>
      <c r="UP143" s="18"/>
      <c r="UQ143" s="18"/>
      <c r="UR143" s="18"/>
      <c r="US143" s="18"/>
      <c r="UT143" s="18"/>
      <c r="UU143" s="18"/>
      <c r="UV143" s="18"/>
      <c r="UW143" s="18"/>
      <c r="UX143" s="18"/>
      <c r="UY143" s="18"/>
      <c r="UZ143" s="18"/>
      <c r="VA143" s="18"/>
      <c r="VB143" s="18"/>
      <c r="VC143" s="18"/>
      <c r="VD143" s="18"/>
      <c r="VE143" s="18"/>
      <c r="VF143" s="18"/>
      <c r="VG143" s="18"/>
      <c r="VH143" s="18"/>
      <c r="VI143" s="18"/>
      <c r="VJ143" s="18"/>
      <c r="VK143" s="18"/>
      <c r="VL143" s="18"/>
      <c r="VM143" s="18"/>
      <c r="VN143" s="18"/>
      <c r="VO143" s="18"/>
      <c r="VP143" s="18"/>
      <c r="VQ143" s="18"/>
      <c r="VR143" s="18"/>
      <c r="VS143" s="18"/>
      <c r="VT143" s="18"/>
      <c r="VU143" s="18"/>
      <c r="VV143" s="18"/>
      <c r="VW143" s="18"/>
      <c r="VX143" s="18"/>
      <c r="VY143" s="18"/>
      <c r="VZ143" s="18"/>
      <c r="WA143" s="18"/>
      <c r="WB143" s="18"/>
      <c r="WC143" s="18"/>
      <c r="WD143" s="18"/>
      <c r="WE143" s="18"/>
      <c r="WF143" s="18"/>
      <c r="WG143" s="18"/>
      <c r="WH143" s="18"/>
      <c r="WI143" s="18"/>
      <c r="WJ143" s="18"/>
      <c r="WK143" s="18"/>
      <c r="WL143" s="18"/>
      <c r="WM143" s="18"/>
      <c r="WN143" s="18"/>
      <c r="WO143" s="18"/>
      <c r="WP143" s="18"/>
      <c r="WQ143" s="18"/>
      <c r="WR143" s="18"/>
      <c r="WS143" s="18"/>
      <c r="WT143" s="18"/>
      <c r="WU143" s="18"/>
      <c r="WV143" s="18"/>
      <c r="WW143" s="18"/>
      <c r="WX143" s="18"/>
      <c r="WY143" s="18"/>
      <c r="WZ143" s="18"/>
      <c r="XA143" s="18"/>
      <c r="XB143" s="18"/>
      <c r="XC143" s="18"/>
      <c r="XD143" s="18"/>
      <c r="XE143" s="18"/>
      <c r="XF143" s="18"/>
      <c r="XG143" s="18"/>
      <c r="XH143" s="18"/>
      <c r="XI143" s="18"/>
      <c r="XJ143" s="18"/>
      <c r="XK143" s="18"/>
      <c r="XL143" s="18"/>
      <c r="XM143" s="18"/>
      <c r="XN143" s="18"/>
      <c r="XO143" s="18"/>
      <c r="XP143" s="18"/>
      <c r="XQ143" s="18"/>
      <c r="XR143" s="18"/>
      <c r="XS143" s="18"/>
      <c r="XT143" s="18"/>
      <c r="XU143" s="18"/>
      <c r="XV143" s="18"/>
      <c r="XW143" s="18"/>
      <c r="XX143" s="18"/>
      <c r="XY143" s="18"/>
      <c r="XZ143" s="18"/>
      <c r="YA143" s="18"/>
      <c r="YB143" s="18"/>
      <c r="YC143" s="18"/>
      <c r="YD143" s="18"/>
      <c r="YE143" s="18"/>
      <c r="YF143" s="18"/>
      <c r="YG143" s="18"/>
      <c r="YH143" s="18"/>
      <c r="YI143" s="18"/>
      <c r="YJ143" s="18"/>
      <c r="YK143" s="18"/>
      <c r="YL143" s="18"/>
      <c r="YM143" s="18"/>
      <c r="YN143" s="18"/>
      <c r="YO143" s="18"/>
      <c r="YP143" s="18"/>
      <c r="YQ143" s="18"/>
      <c r="YR143" s="18"/>
      <c r="YS143" s="18"/>
      <c r="YT143" s="18"/>
      <c r="YU143" s="18"/>
      <c r="YV143" s="18"/>
      <c r="YW143" s="18"/>
      <c r="YX143" s="18"/>
      <c r="YY143" s="18"/>
      <c r="YZ143" s="18"/>
      <c r="ZA143" s="18"/>
      <c r="ZB143" s="18"/>
      <c r="ZC143" s="18"/>
      <c r="ZD143" s="18"/>
      <c r="ZE143" s="18"/>
      <c r="ZF143" s="18"/>
      <c r="ZG143" s="18"/>
      <c r="ZH143" s="18"/>
      <c r="ZI143" s="18"/>
      <c r="ZJ143" s="18"/>
      <c r="ZK143" s="18"/>
      <c r="ZL143" s="18"/>
      <c r="ZM143" s="18"/>
      <c r="ZN143" s="18"/>
      <c r="ZO143" s="18"/>
      <c r="ZP143" s="18"/>
      <c r="ZQ143" s="18"/>
      <c r="ZR143" s="18"/>
      <c r="ZS143" s="18"/>
      <c r="ZT143" s="18"/>
      <c r="ZU143" s="18"/>
      <c r="ZV143" s="18"/>
      <c r="ZW143" s="18"/>
      <c r="ZX143" s="18"/>
      <c r="ZY143" s="18"/>
      <c r="ZZ143" s="18"/>
      <c r="AAA143" s="18"/>
      <c r="AAB143" s="18"/>
      <c r="AAC143" s="18"/>
      <c r="AAD143" s="18"/>
      <c r="AAE143" s="18"/>
      <c r="AAF143" s="18"/>
      <c r="AAG143" s="18"/>
      <c r="AAH143" s="18"/>
      <c r="AAI143" s="18"/>
      <c r="AAJ143" s="18"/>
      <c r="AAK143" s="18"/>
      <c r="AAL143" s="18"/>
      <c r="AAM143" s="18"/>
      <c r="AAN143" s="18"/>
      <c r="AAO143" s="18"/>
      <c r="AAP143" s="18"/>
      <c r="AAQ143" s="18"/>
      <c r="AAR143" s="18"/>
      <c r="AAS143" s="18"/>
      <c r="AAT143" s="18"/>
      <c r="AAU143" s="18"/>
      <c r="AAV143" s="18"/>
      <c r="AAW143" s="18"/>
      <c r="AAX143" s="18"/>
      <c r="AAY143" s="18"/>
      <c r="AAZ143" s="18"/>
      <c r="ABA143" s="18"/>
      <c r="ABB143" s="18"/>
      <c r="ABC143" s="18"/>
      <c r="ABD143" s="18"/>
      <c r="ABE143" s="18"/>
      <c r="ABF143" s="18"/>
      <c r="ABG143" s="18"/>
      <c r="ABH143" s="18"/>
      <c r="ABI143" s="18"/>
      <c r="ABJ143" s="18"/>
      <c r="ABK143" s="18"/>
      <c r="ABL143" s="18"/>
      <c r="ABM143" s="18"/>
      <c r="ABN143" s="18"/>
      <c r="ABO143" s="18"/>
      <c r="ABP143" s="18"/>
      <c r="ABQ143" s="18"/>
      <c r="ABR143" s="18"/>
      <c r="ABS143" s="18"/>
      <c r="ABT143" s="18"/>
      <c r="ABU143" s="18"/>
      <c r="ABV143" s="18"/>
      <c r="ABW143" s="18"/>
      <c r="ABX143" s="18"/>
      <c r="ABY143" s="18"/>
      <c r="ABZ143" s="18"/>
      <c r="ACA143" s="18"/>
      <c r="ACB143" s="18"/>
      <c r="ACC143" s="18"/>
      <c r="ACD143" s="18"/>
      <c r="ACE143" s="18"/>
      <c r="ACF143" s="18"/>
      <c r="ACG143" s="18"/>
      <c r="ACH143" s="18"/>
      <c r="ACI143" s="18"/>
      <c r="ACJ143" s="18"/>
      <c r="ACK143" s="18"/>
      <c r="ACL143" s="18"/>
      <c r="ACM143" s="18"/>
      <c r="ACN143" s="18"/>
      <c r="ACO143" s="18"/>
      <c r="ACP143" s="18"/>
      <c r="ACQ143" s="18"/>
      <c r="ACR143" s="18"/>
      <c r="ACS143" s="18"/>
      <c r="ACT143" s="18"/>
      <c r="ACU143" s="18"/>
      <c r="ACV143" s="18"/>
      <c r="ACW143" s="18"/>
      <c r="ACX143" s="18"/>
      <c r="ACY143" s="18"/>
      <c r="ACZ143" s="18"/>
      <c r="ADA143" s="18"/>
      <c r="ADB143" s="18"/>
      <c r="ADC143" s="18"/>
      <c r="ADD143" s="18"/>
      <c r="ADE143" s="18"/>
      <c r="ADF143" s="18"/>
      <c r="ADG143" s="18"/>
      <c r="ADH143" s="18"/>
      <c r="ADI143" s="18"/>
      <c r="ADJ143" s="18"/>
      <c r="ADK143" s="18"/>
      <c r="ADL143" s="18"/>
      <c r="ADM143" s="18"/>
      <c r="ADN143" s="18"/>
      <c r="ADO143" s="18"/>
      <c r="ADP143" s="18"/>
      <c r="ADQ143" s="18"/>
      <c r="ADR143" s="18"/>
      <c r="ADS143" s="18"/>
      <c r="ADT143" s="18"/>
      <c r="ADU143" s="18"/>
      <c r="ADV143" s="18"/>
      <c r="ADW143" s="18"/>
      <c r="ADX143" s="18"/>
      <c r="ADY143" s="18"/>
      <c r="ADZ143" s="18"/>
      <c r="AEA143" s="18"/>
      <c r="AEB143" s="18"/>
      <c r="AEC143" s="18"/>
      <c r="AED143" s="18"/>
      <c r="AEE143" s="18"/>
      <c r="AEF143" s="18"/>
      <c r="AEG143" s="18"/>
      <c r="AEH143" s="18"/>
      <c r="AEI143" s="18"/>
      <c r="AEJ143" s="18"/>
      <c r="AEK143" s="18"/>
      <c r="AEL143" s="18"/>
      <c r="AEM143" s="18"/>
      <c r="AEN143" s="18"/>
      <c r="AEO143" s="18"/>
      <c r="AEP143" s="18"/>
      <c r="AEQ143" s="18"/>
      <c r="AER143" s="18"/>
      <c r="AES143" s="18"/>
      <c r="AET143" s="18"/>
      <c r="AEU143" s="18"/>
      <c r="AEV143" s="18"/>
      <c r="AEW143" s="18"/>
      <c r="AEX143" s="18"/>
      <c r="AEY143" s="18"/>
      <c r="AEZ143" s="18"/>
      <c r="AFA143" s="18"/>
      <c r="AFB143" s="18"/>
      <c r="AFC143" s="18"/>
      <c r="AFD143" s="18"/>
      <c r="AFE143" s="18"/>
      <c r="AFF143" s="18"/>
      <c r="AFG143" s="18"/>
      <c r="AFH143" s="18"/>
      <c r="AFI143" s="18"/>
      <c r="AFJ143" s="18"/>
      <c r="AFK143" s="18"/>
      <c r="AFL143" s="18"/>
      <c r="AFM143" s="18"/>
      <c r="AFN143" s="18"/>
      <c r="AFO143" s="18"/>
      <c r="AFP143" s="18"/>
      <c r="AFQ143" s="18"/>
      <c r="AFR143" s="18"/>
      <c r="AFS143" s="18"/>
      <c r="AFT143" s="18"/>
      <c r="AFU143" s="18"/>
      <c r="AFV143" s="18"/>
      <c r="AFW143" s="18"/>
      <c r="AFX143" s="18"/>
      <c r="AFY143" s="18"/>
      <c r="AFZ143" s="18"/>
      <c r="AGA143" s="18"/>
      <c r="AGB143" s="18"/>
      <c r="AGC143" s="18"/>
      <c r="AGD143" s="18"/>
      <c r="AGE143" s="18"/>
      <c r="AGF143" s="18"/>
      <c r="AGG143" s="18"/>
      <c r="AGH143" s="18"/>
      <c r="AGI143" s="18"/>
      <c r="AGJ143" s="18"/>
      <c r="AGK143" s="18"/>
      <c r="AGL143" s="18"/>
      <c r="AGM143" s="18"/>
      <c r="AGN143" s="18"/>
      <c r="AGO143" s="18"/>
      <c r="AGP143" s="18"/>
      <c r="AGQ143" s="18"/>
      <c r="AGR143" s="18"/>
      <c r="AGS143" s="18"/>
      <c r="AGT143" s="18"/>
      <c r="AGU143" s="18"/>
      <c r="AGV143" s="18"/>
      <c r="AGW143" s="18"/>
      <c r="AGX143" s="18"/>
      <c r="AGY143" s="18"/>
      <c r="AGZ143" s="18"/>
      <c r="AHA143" s="18"/>
      <c r="AHB143" s="18"/>
      <c r="AHC143" s="18"/>
      <c r="AHD143" s="18"/>
      <c r="AHE143" s="18"/>
      <c r="AHF143" s="18"/>
      <c r="AHG143" s="18"/>
      <c r="AHH143" s="18"/>
      <c r="AHI143" s="18"/>
      <c r="AHJ143" s="18"/>
      <c r="AHK143" s="18"/>
      <c r="AHL143" s="18"/>
      <c r="AHM143" s="18"/>
      <c r="AHN143" s="18"/>
      <c r="AHO143" s="18"/>
      <c r="AHP143" s="18"/>
      <c r="AHQ143" s="18"/>
      <c r="AHR143" s="18"/>
      <c r="AHS143" s="18"/>
      <c r="AHT143" s="18"/>
      <c r="AHU143" s="18"/>
      <c r="AHV143" s="18"/>
      <c r="AHW143" s="18"/>
      <c r="AHX143" s="18"/>
      <c r="AHY143" s="18"/>
      <c r="AHZ143" s="18"/>
      <c r="AIA143" s="18"/>
      <c r="AIB143" s="18"/>
      <c r="AIC143" s="18"/>
      <c r="AID143" s="18"/>
      <c r="AIE143" s="18"/>
      <c r="AIF143" s="18"/>
      <c r="AIG143" s="18"/>
      <c r="AIH143" s="18"/>
      <c r="AII143" s="18"/>
      <c r="AIJ143" s="18"/>
      <c r="AIK143" s="18"/>
      <c r="AIL143" s="18"/>
      <c r="AIM143" s="18"/>
      <c r="AIN143" s="18"/>
      <c r="AIO143" s="18"/>
      <c r="AIP143" s="18"/>
      <c r="AIQ143" s="18"/>
      <c r="AIR143" s="18"/>
      <c r="AIS143" s="18"/>
      <c r="AIT143" s="18"/>
      <c r="AIU143" s="18"/>
      <c r="AIV143" s="18"/>
      <c r="AIW143" s="18"/>
      <c r="AIX143" s="18"/>
      <c r="AIY143" s="18"/>
      <c r="AIZ143" s="18"/>
      <c r="AJA143" s="18"/>
      <c r="AJB143" s="18"/>
      <c r="AJC143" s="18"/>
      <c r="AJD143" s="18"/>
      <c r="AJE143" s="18"/>
      <c r="AJF143" s="18"/>
      <c r="AJG143" s="18"/>
      <c r="AJH143" s="18"/>
      <c r="AJI143" s="18"/>
      <c r="AJJ143" s="18"/>
      <c r="AJK143" s="18"/>
      <c r="AJL143" s="18"/>
      <c r="AJM143" s="18"/>
      <c r="AJN143" s="18"/>
      <c r="AJO143" s="18"/>
      <c r="AJP143" s="18"/>
      <c r="AJQ143" s="18"/>
      <c r="AJR143" s="18"/>
      <c r="AJS143" s="18"/>
      <c r="AJT143" s="18"/>
      <c r="AJU143" s="18"/>
      <c r="AJV143" s="18"/>
      <c r="AJW143" s="18"/>
      <c r="AJX143" s="18"/>
      <c r="AJY143" s="18"/>
      <c r="AJZ143" s="18"/>
      <c r="AKA143" s="18"/>
      <c r="AKB143" s="18"/>
      <c r="AKC143" s="18"/>
      <c r="AKD143" s="18"/>
      <c r="AKE143" s="18"/>
      <c r="AKF143" s="18"/>
      <c r="AKG143" s="18"/>
      <c r="AKH143" s="18"/>
      <c r="AKI143" s="18"/>
      <c r="AKJ143" s="18"/>
      <c r="AKK143" s="18"/>
      <c r="AKL143" s="18"/>
      <c r="AKM143" s="18"/>
      <c r="AKN143" s="18"/>
      <c r="AKO143" s="18"/>
      <c r="AKP143" s="18"/>
      <c r="AKQ143" s="18"/>
      <c r="AKR143" s="18"/>
      <c r="AKS143" s="18"/>
      <c r="AKT143" s="18"/>
      <c r="AKU143" s="18"/>
      <c r="AKV143" s="18"/>
      <c r="AKW143" s="18"/>
      <c r="AKX143" s="18"/>
      <c r="AKY143" s="18"/>
      <c r="AKZ143" s="18"/>
      <c r="ALA143" s="18"/>
      <c r="ALB143" s="18"/>
      <c r="ALC143" s="18"/>
      <c r="ALD143" s="18"/>
      <c r="ALE143" s="18"/>
      <c r="ALF143" s="18"/>
      <c r="ALG143" s="18"/>
      <c r="ALH143" s="18"/>
      <c r="ALI143" s="18"/>
      <c r="ALJ143" s="18"/>
      <c r="ALK143" s="18"/>
      <c r="ALL143" s="18"/>
      <c r="ALM143" s="18"/>
      <c r="ALN143" s="18"/>
      <c r="ALO143" s="18"/>
      <c r="ALP143" s="18"/>
      <c r="ALQ143" s="18"/>
      <c r="ALR143" s="18"/>
      <c r="ALS143" s="18"/>
      <c r="ALT143" s="18"/>
      <c r="ALU143" s="18"/>
      <c r="ALV143" s="18"/>
      <c r="ALW143" s="18"/>
      <c r="ALX143" s="18"/>
      <c r="ALY143" s="18"/>
      <c r="ALZ143" s="18"/>
      <c r="AMA143" s="18"/>
      <c r="AMB143" s="18"/>
      <c r="AMC143" s="18"/>
      <c r="AMD143" s="18"/>
      <c r="AME143" s="18"/>
      <c r="AMF143" s="18"/>
      <c r="AMG143" s="18"/>
      <c r="AMH143" s="18"/>
      <c r="AMI143" s="18"/>
      <c r="AMJ143" s="18"/>
      <c r="AMK143" s="18"/>
      <c r="AML143" s="18"/>
      <c r="AMM143" s="18"/>
      <c r="AMN143" s="18"/>
      <c r="AMO143" s="18"/>
      <c r="AMP143" s="18"/>
      <c r="AMQ143" s="18"/>
      <c r="AMR143" s="18"/>
      <c r="AMS143" s="18"/>
      <c r="AMT143" s="18"/>
      <c r="AMU143" s="18"/>
      <c r="AMV143" s="18"/>
      <c r="AMW143" s="18"/>
      <c r="AMX143" s="18"/>
      <c r="AMY143" s="18"/>
      <c r="AMZ143" s="18"/>
      <c r="ANA143" s="18"/>
      <c r="ANB143" s="18"/>
      <c r="ANC143" s="18"/>
      <c r="AND143" s="18"/>
      <c r="ANE143" s="18"/>
      <c r="ANF143" s="18"/>
      <c r="ANG143" s="18"/>
      <c r="ANH143" s="18"/>
      <c r="ANI143" s="18"/>
      <c r="ANJ143" s="18"/>
      <c r="ANK143" s="18"/>
      <c r="ANL143" s="18"/>
      <c r="ANM143" s="18"/>
      <c r="ANN143" s="18"/>
      <c r="ANO143" s="18"/>
      <c r="ANP143" s="18"/>
      <c r="ANQ143" s="18"/>
      <c r="ANR143" s="18"/>
      <c r="ANS143" s="18"/>
      <c r="ANT143" s="18"/>
      <c r="ANU143" s="18"/>
      <c r="ANV143" s="18"/>
      <c r="ANW143" s="18"/>
      <c r="ANX143" s="18"/>
      <c r="ANY143" s="18"/>
      <c r="ANZ143" s="18"/>
      <c r="AOA143" s="18"/>
      <c r="AOB143" s="18"/>
      <c r="AOC143" s="18"/>
      <c r="AOD143" s="18"/>
      <c r="AOE143" s="18"/>
      <c r="AOF143" s="18"/>
      <c r="AOG143" s="18"/>
      <c r="AOH143" s="18"/>
      <c r="AOI143" s="18"/>
      <c r="AOJ143" s="18"/>
      <c r="AOK143" s="18"/>
      <c r="AOL143" s="18"/>
      <c r="AOM143" s="18"/>
      <c r="AON143" s="18"/>
      <c r="AOO143" s="18"/>
      <c r="AOP143" s="18"/>
      <c r="AOQ143" s="18"/>
      <c r="AOR143" s="18"/>
      <c r="AOS143" s="18"/>
      <c r="AOT143" s="18"/>
      <c r="AOU143" s="18"/>
      <c r="AOV143" s="18"/>
      <c r="AOW143" s="18"/>
      <c r="AOX143" s="18"/>
      <c r="AOY143" s="18"/>
      <c r="AOZ143" s="18"/>
      <c r="APA143" s="18"/>
      <c r="APB143" s="18"/>
      <c r="APC143" s="18"/>
      <c r="APD143" s="18"/>
      <c r="APE143" s="18"/>
      <c r="APF143" s="18"/>
      <c r="APG143" s="18"/>
      <c r="APH143" s="18"/>
      <c r="API143" s="18"/>
      <c r="APJ143" s="18"/>
      <c r="APK143" s="18"/>
      <c r="APL143" s="18"/>
      <c r="APM143" s="18"/>
      <c r="APN143" s="18"/>
      <c r="APO143" s="18"/>
      <c r="APP143" s="18"/>
      <c r="APQ143" s="18"/>
      <c r="APR143" s="18"/>
      <c r="APS143" s="18"/>
      <c r="APT143" s="18"/>
      <c r="APU143" s="18"/>
      <c r="APV143" s="18"/>
      <c r="APW143" s="18"/>
      <c r="APX143" s="18"/>
      <c r="APY143" s="18"/>
      <c r="APZ143" s="18"/>
      <c r="AQA143" s="18"/>
      <c r="AQB143" s="18"/>
      <c r="AQC143" s="18"/>
      <c r="AQD143" s="18"/>
      <c r="AQE143" s="18"/>
      <c r="AQF143" s="18"/>
      <c r="AQG143" s="18"/>
      <c r="AQH143" s="18"/>
      <c r="AQI143" s="18"/>
      <c r="AQJ143" s="18"/>
      <c r="AQK143" s="18"/>
      <c r="AQL143" s="18"/>
      <c r="AQM143" s="18"/>
      <c r="AQN143" s="18"/>
      <c r="AQO143" s="18"/>
      <c r="AQP143" s="18"/>
      <c r="AQQ143" s="18"/>
      <c r="AQR143" s="18"/>
      <c r="AQS143" s="18"/>
      <c r="AQT143" s="18"/>
      <c r="AQU143" s="18"/>
      <c r="AQV143" s="18"/>
      <c r="AQW143" s="18"/>
      <c r="AQX143" s="18"/>
      <c r="AQY143" s="18"/>
      <c r="AQZ143" s="18"/>
      <c r="ARA143" s="18"/>
      <c r="ARB143" s="18"/>
      <c r="ARC143" s="18"/>
      <c r="ARD143" s="18"/>
      <c r="ARE143" s="18"/>
      <c r="ARF143" s="18"/>
      <c r="ARG143" s="18"/>
      <c r="ARH143" s="18"/>
      <c r="ARI143" s="18"/>
      <c r="ARJ143" s="18"/>
      <c r="ARK143" s="18"/>
      <c r="ARL143" s="18"/>
      <c r="ARM143" s="18"/>
      <c r="ARN143" s="18"/>
      <c r="ARO143" s="18"/>
      <c r="ARP143" s="18"/>
      <c r="ARQ143" s="18"/>
      <c r="ARR143" s="18"/>
      <c r="ARS143" s="18"/>
      <c r="ART143" s="18"/>
      <c r="ARU143" s="18"/>
      <c r="ARV143" s="18"/>
      <c r="ARW143" s="18"/>
      <c r="ARX143" s="18"/>
      <c r="ARY143" s="18"/>
      <c r="ARZ143" s="18"/>
      <c r="ASA143" s="18"/>
      <c r="ASB143" s="18"/>
      <c r="ASC143" s="18"/>
      <c r="ASD143" s="18"/>
      <c r="ASE143" s="18"/>
      <c r="ASF143" s="18"/>
      <c r="ASG143" s="18"/>
      <c r="ASH143" s="18"/>
      <c r="ASI143" s="18"/>
      <c r="ASJ143" s="18"/>
      <c r="ASK143" s="18"/>
      <c r="ASL143" s="18"/>
      <c r="ASM143" s="18"/>
      <c r="ASN143" s="18"/>
      <c r="ASO143" s="18"/>
      <c r="ASP143" s="18"/>
      <c r="ASQ143" s="18"/>
      <c r="ASR143" s="18"/>
      <c r="ASS143" s="18"/>
      <c r="AST143" s="18"/>
      <c r="ASU143" s="18"/>
      <c r="ASV143" s="18"/>
      <c r="ASW143" s="18"/>
      <c r="ASX143" s="18"/>
      <c r="ASY143" s="18"/>
      <c r="ASZ143" s="18"/>
      <c r="ATA143" s="18"/>
      <c r="ATB143" s="18"/>
      <c r="ATC143" s="18"/>
      <c r="ATD143" s="18"/>
      <c r="ATE143" s="18"/>
      <c r="ATF143" s="18"/>
      <c r="ATG143" s="18"/>
      <c r="ATH143" s="18"/>
      <c r="ATI143" s="18"/>
      <c r="ATJ143" s="18"/>
      <c r="ATK143" s="18"/>
      <c r="ATL143" s="18"/>
      <c r="ATM143" s="18"/>
      <c r="ATN143" s="18"/>
      <c r="ATO143" s="18"/>
      <c r="ATP143" s="18"/>
      <c r="ATQ143" s="18"/>
      <c r="ATR143" s="18"/>
      <c r="ATS143" s="18"/>
      <c r="ATT143" s="18"/>
      <c r="ATU143" s="18"/>
      <c r="ATV143" s="18"/>
      <c r="ATW143" s="18"/>
      <c r="ATX143" s="18"/>
      <c r="ATY143" s="18"/>
      <c r="ATZ143" s="18"/>
      <c r="AUA143" s="18"/>
      <c r="AUB143" s="18"/>
      <c r="AUC143" s="18"/>
      <c r="AUD143" s="18"/>
      <c r="AUE143" s="18"/>
      <c r="AUF143" s="18"/>
      <c r="AUG143" s="18"/>
      <c r="AUH143" s="18"/>
      <c r="AUI143" s="18"/>
      <c r="AUJ143" s="18"/>
      <c r="AUK143" s="18"/>
      <c r="AUL143" s="18"/>
      <c r="AUM143" s="18"/>
      <c r="AUN143" s="18"/>
      <c r="AUO143" s="18"/>
      <c r="AUP143" s="18"/>
      <c r="AUQ143" s="18"/>
      <c r="AUR143" s="18"/>
      <c r="AUS143" s="18"/>
      <c r="AUT143" s="18"/>
      <c r="AUU143" s="18"/>
      <c r="AUV143" s="18"/>
      <c r="AUW143" s="18"/>
      <c r="AUX143" s="18"/>
      <c r="AUY143" s="18"/>
      <c r="AUZ143" s="18"/>
      <c r="AVA143" s="18"/>
      <c r="AVB143" s="18"/>
      <c r="AVC143" s="18"/>
      <c r="AVD143" s="18"/>
      <c r="AVE143" s="18"/>
      <c r="AVF143" s="18"/>
      <c r="AVG143" s="18"/>
      <c r="AVH143" s="18"/>
      <c r="AVI143" s="18"/>
      <c r="AVJ143" s="18"/>
      <c r="AVK143" s="18"/>
      <c r="AVL143" s="18"/>
      <c r="AVM143" s="18"/>
      <c r="AVN143" s="18"/>
      <c r="AVO143" s="18"/>
      <c r="AVP143" s="18"/>
      <c r="AVQ143" s="18"/>
      <c r="AVR143" s="18"/>
      <c r="AVS143" s="18"/>
      <c r="AVT143" s="18"/>
      <c r="AVU143" s="18"/>
      <c r="AVV143" s="18"/>
      <c r="AVW143" s="18"/>
      <c r="AVX143" s="18"/>
      <c r="AVY143" s="18"/>
      <c r="AVZ143" s="18"/>
      <c r="AWA143" s="18"/>
      <c r="AWB143" s="18"/>
      <c r="AWC143" s="18"/>
      <c r="AWD143" s="18"/>
      <c r="AWE143" s="18"/>
      <c r="AWF143" s="18"/>
      <c r="AWG143" s="18"/>
      <c r="AWH143" s="18"/>
      <c r="AWI143" s="18"/>
      <c r="AWJ143" s="18"/>
      <c r="AWK143" s="18"/>
      <c r="AWL143" s="18"/>
      <c r="AWM143" s="18"/>
      <c r="AWN143" s="18"/>
      <c r="AWO143" s="18"/>
      <c r="AWP143" s="18"/>
      <c r="AWQ143" s="18"/>
      <c r="AWR143" s="18"/>
      <c r="AWS143" s="18"/>
      <c r="AWT143" s="18"/>
      <c r="AWU143" s="18"/>
      <c r="AWV143" s="18"/>
      <c r="AWW143" s="18"/>
      <c r="AWX143" s="18"/>
      <c r="AWY143" s="18"/>
      <c r="AWZ143" s="18"/>
      <c r="AXA143" s="18"/>
      <c r="AXB143" s="18"/>
      <c r="AXC143" s="18"/>
      <c r="AXD143" s="18"/>
      <c r="AXE143" s="18"/>
      <c r="AXF143" s="18"/>
      <c r="AXG143" s="18"/>
      <c r="AXH143" s="18"/>
      <c r="AXI143" s="18"/>
      <c r="AXJ143" s="18"/>
      <c r="AXK143" s="18"/>
      <c r="AXL143" s="18"/>
      <c r="AXM143" s="18"/>
      <c r="AXN143" s="18"/>
      <c r="AXO143" s="18"/>
      <c r="AXP143" s="18"/>
      <c r="AXQ143" s="18"/>
      <c r="AXR143" s="18"/>
      <c r="AXS143" s="18"/>
      <c r="AXT143" s="18"/>
      <c r="AXU143" s="18"/>
      <c r="AXV143" s="18"/>
      <c r="AXW143" s="18"/>
      <c r="AXX143" s="18"/>
      <c r="AXY143" s="18"/>
      <c r="AXZ143" s="18"/>
      <c r="AYA143" s="18"/>
      <c r="AYB143" s="18"/>
      <c r="AYC143" s="18"/>
      <c r="AYD143" s="18"/>
      <c r="AYE143" s="18"/>
      <c r="AYF143" s="18"/>
      <c r="AYG143" s="18"/>
      <c r="AYH143" s="18"/>
      <c r="AYI143" s="18"/>
      <c r="AYJ143" s="18"/>
      <c r="AYK143" s="18"/>
      <c r="AYL143" s="18"/>
      <c r="AYM143" s="18"/>
      <c r="AYN143" s="18"/>
      <c r="AYO143" s="18"/>
      <c r="AYP143" s="18"/>
      <c r="AYQ143" s="18"/>
      <c r="AYR143" s="18"/>
      <c r="AYS143" s="18"/>
      <c r="AYT143" s="18"/>
      <c r="AYU143" s="18"/>
      <c r="AYV143" s="18"/>
      <c r="AYW143" s="18"/>
      <c r="AYX143" s="18"/>
      <c r="AYY143" s="18"/>
      <c r="AYZ143" s="18"/>
      <c r="AZA143" s="18"/>
      <c r="AZB143" s="18"/>
      <c r="AZC143" s="18"/>
      <c r="AZD143" s="18"/>
      <c r="AZE143" s="18"/>
      <c r="AZF143" s="18"/>
      <c r="AZG143" s="18"/>
      <c r="AZH143" s="18"/>
      <c r="AZI143" s="18"/>
      <c r="AZJ143" s="18"/>
      <c r="AZK143" s="18"/>
      <c r="AZL143" s="18"/>
      <c r="AZM143" s="18"/>
      <c r="AZN143" s="18"/>
      <c r="AZO143" s="18"/>
      <c r="AZP143" s="18"/>
      <c r="AZQ143" s="18"/>
      <c r="AZR143" s="18"/>
      <c r="AZS143" s="18"/>
      <c r="AZT143" s="18"/>
      <c r="AZU143" s="18"/>
      <c r="AZV143" s="18"/>
      <c r="AZW143" s="18"/>
      <c r="AZX143" s="18"/>
      <c r="AZY143" s="18"/>
      <c r="AZZ143" s="18"/>
      <c r="BAA143" s="18"/>
      <c r="BAB143" s="18"/>
      <c r="BAC143" s="18"/>
      <c r="BAD143" s="18"/>
      <c r="BAE143" s="18"/>
      <c r="BAF143" s="18"/>
      <c r="BAG143" s="18"/>
      <c r="BAH143" s="18"/>
      <c r="BAI143" s="18"/>
      <c r="BAJ143" s="18"/>
      <c r="BAK143" s="18"/>
      <c r="BAL143" s="18"/>
      <c r="BAM143" s="18"/>
      <c r="BAN143" s="18"/>
      <c r="BAO143" s="18"/>
      <c r="BAP143" s="18"/>
      <c r="BAQ143" s="18"/>
      <c r="BAR143" s="18"/>
      <c r="BAS143" s="18"/>
      <c r="BAT143" s="18"/>
      <c r="BAU143" s="18"/>
      <c r="BAV143" s="18"/>
      <c r="BAW143" s="18"/>
      <c r="BAX143" s="18"/>
      <c r="BAY143" s="18"/>
      <c r="BAZ143" s="18"/>
      <c r="BBA143" s="18"/>
      <c r="BBB143" s="18"/>
      <c r="BBC143" s="18"/>
      <c r="BBD143" s="18"/>
      <c r="BBE143" s="18"/>
      <c r="BBF143" s="18"/>
      <c r="BBG143" s="18"/>
      <c r="BBH143" s="18"/>
      <c r="BBI143" s="18"/>
      <c r="BBJ143" s="18"/>
      <c r="BBK143" s="18"/>
      <c r="BBL143" s="18"/>
      <c r="BBM143" s="18"/>
      <c r="BBN143" s="18"/>
      <c r="BBO143" s="18"/>
      <c r="BBP143" s="18"/>
      <c r="BBQ143" s="18"/>
      <c r="BBR143" s="18"/>
      <c r="BBS143" s="18"/>
      <c r="BBT143" s="18"/>
      <c r="BBU143" s="18"/>
      <c r="BBV143" s="18"/>
      <c r="BBW143" s="18"/>
      <c r="BBX143" s="18"/>
      <c r="BBY143" s="18"/>
      <c r="BBZ143" s="18"/>
      <c r="BCA143" s="18"/>
      <c r="BCB143" s="18"/>
      <c r="BCC143" s="18"/>
      <c r="BCD143" s="18"/>
      <c r="BCE143" s="18"/>
      <c r="BCF143" s="18"/>
      <c r="BCG143" s="18"/>
      <c r="BCH143" s="18"/>
      <c r="BCI143" s="18"/>
      <c r="BCJ143" s="18"/>
      <c r="BCK143" s="18"/>
      <c r="BCL143" s="18"/>
      <c r="BCM143" s="18"/>
      <c r="BCN143" s="18"/>
      <c r="BCO143" s="18"/>
      <c r="BCP143" s="18"/>
      <c r="BCQ143" s="18"/>
      <c r="BCR143" s="18"/>
      <c r="BCS143" s="18"/>
      <c r="BCT143" s="18"/>
      <c r="BCU143" s="18"/>
      <c r="BCV143" s="18"/>
      <c r="BCW143" s="18"/>
      <c r="BCX143" s="18"/>
      <c r="BCY143" s="18"/>
      <c r="BCZ143" s="18"/>
      <c r="BDA143" s="18"/>
      <c r="BDB143" s="18"/>
      <c r="BDC143" s="18"/>
      <c r="BDD143" s="18"/>
      <c r="BDE143" s="18"/>
      <c r="BDF143" s="18"/>
      <c r="BDG143" s="18"/>
      <c r="BDH143" s="18"/>
      <c r="BDI143" s="18"/>
      <c r="BDJ143" s="18"/>
      <c r="BDK143" s="18"/>
      <c r="BDL143" s="18"/>
      <c r="BDM143" s="18"/>
      <c r="BDN143" s="18"/>
      <c r="BDO143" s="18"/>
      <c r="BDP143" s="18"/>
      <c r="BDQ143" s="18"/>
      <c r="BDR143" s="18"/>
      <c r="BDS143" s="18"/>
      <c r="BDT143" s="18"/>
      <c r="BDU143" s="18"/>
      <c r="BDV143" s="18"/>
      <c r="BDW143" s="18"/>
      <c r="BDX143" s="18"/>
      <c r="BDY143" s="18"/>
      <c r="BDZ143" s="18"/>
      <c r="BEA143" s="18"/>
      <c r="BEB143" s="18"/>
      <c r="BEC143" s="18"/>
      <c r="BED143" s="18"/>
      <c r="BEE143" s="18"/>
      <c r="BEF143" s="18"/>
      <c r="BEG143" s="18"/>
      <c r="BEH143" s="18"/>
      <c r="BEI143" s="18"/>
      <c r="BEJ143" s="18"/>
      <c r="BEK143" s="18"/>
      <c r="BEL143" s="18"/>
      <c r="BEM143" s="18"/>
      <c r="BEN143" s="18"/>
      <c r="BEO143" s="18"/>
      <c r="BEP143" s="18"/>
      <c r="BEQ143" s="18"/>
      <c r="BER143" s="18"/>
      <c r="BES143" s="18"/>
      <c r="BET143" s="18"/>
      <c r="BEU143" s="18"/>
      <c r="BEV143" s="18"/>
      <c r="BEW143" s="18"/>
      <c r="BEX143" s="18"/>
      <c r="BEY143" s="18"/>
      <c r="BEZ143" s="18"/>
      <c r="BFA143" s="18"/>
      <c r="BFB143" s="18"/>
      <c r="BFC143" s="18"/>
      <c r="BFD143" s="18"/>
      <c r="BFE143" s="18"/>
      <c r="BFF143" s="18"/>
      <c r="BFG143" s="18"/>
      <c r="BFH143" s="18"/>
      <c r="BFI143" s="18"/>
      <c r="BFJ143" s="18"/>
      <c r="BFK143" s="18"/>
      <c r="BFL143" s="18"/>
      <c r="BFM143" s="18"/>
      <c r="BFN143" s="18"/>
      <c r="BFO143" s="18"/>
      <c r="BFP143" s="18"/>
      <c r="BFQ143" s="18"/>
      <c r="BFR143" s="18"/>
      <c r="BFS143" s="18"/>
      <c r="BFT143" s="18"/>
      <c r="BFU143" s="18"/>
      <c r="BFV143" s="18"/>
      <c r="BFW143" s="18"/>
      <c r="BFX143" s="18"/>
      <c r="BFY143" s="18"/>
      <c r="BFZ143" s="18"/>
      <c r="BGA143" s="18"/>
      <c r="BGB143" s="18"/>
      <c r="BGC143" s="18"/>
      <c r="BGD143" s="18"/>
      <c r="BGE143" s="18"/>
      <c r="BGF143" s="18"/>
      <c r="BGG143" s="18"/>
      <c r="BGH143" s="18"/>
      <c r="BGI143" s="18"/>
      <c r="BGJ143" s="18"/>
      <c r="BGK143" s="18"/>
      <c r="BGL143" s="18"/>
      <c r="BGM143" s="18"/>
      <c r="BGN143" s="18"/>
      <c r="BGO143" s="18"/>
      <c r="BGP143" s="18"/>
      <c r="BGQ143" s="18"/>
      <c r="BGR143" s="18"/>
      <c r="BGS143" s="18"/>
      <c r="BGT143" s="18"/>
      <c r="BGU143" s="18"/>
      <c r="BGV143" s="18"/>
      <c r="BGW143" s="18"/>
      <c r="BGX143" s="18"/>
      <c r="BGY143" s="18"/>
      <c r="BGZ143" s="18"/>
      <c r="BHA143" s="18"/>
      <c r="BHB143" s="18"/>
      <c r="BHC143" s="18"/>
      <c r="BHD143" s="18"/>
      <c r="BHE143" s="18"/>
      <c r="BHF143" s="18"/>
      <c r="BHG143" s="18"/>
      <c r="BHH143" s="18"/>
      <c r="BHI143" s="18"/>
      <c r="BHJ143" s="18"/>
      <c r="BHK143" s="18"/>
      <c r="BHL143" s="18"/>
      <c r="BHM143" s="18"/>
      <c r="BHN143" s="18"/>
      <c r="BHO143" s="18"/>
      <c r="BHP143" s="18"/>
      <c r="BHQ143" s="18"/>
      <c r="BHR143" s="18"/>
      <c r="BHS143" s="18"/>
      <c r="BHT143" s="18"/>
      <c r="BHU143" s="18"/>
      <c r="BHV143" s="18"/>
      <c r="BHW143" s="18"/>
      <c r="BHX143" s="18"/>
      <c r="BHY143" s="18"/>
      <c r="BHZ143" s="18"/>
      <c r="BIA143" s="18"/>
      <c r="BIB143" s="18"/>
      <c r="BIC143" s="18"/>
      <c r="BID143" s="18"/>
      <c r="BIE143" s="18"/>
      <c r="BIF143" s="18"/>
      <c r="BIG143" s="18"/>
      <c r="BIH143" s="18"/>
      <c r="BII143" s="18"/>
      <c r="BIJ143" s="18"/>
      <c r="BIK143" s="18"/>
      <c r="BIL143" s="18"/>
      <c r="BIM143" s="18"/>
      <c r="BIN143" s="18"/>
      <c r="BIO143" s="18"/>
      <c r="BIP143" s="18"/>
      <c r="BIQ143" s="18"/>
      <c r="BIR143" s="18"/>
      <c r="BIS143" s="18"/>
      <c r="BIT143" s="18"/>
      <c r="BIU143" s="18"/>
      <c r="BIV143" s="18"/>
      <c r="BIW143" s="18"/>
      <c r="BIX143" s="18"/>
      <c r="BIY143" s="18"/>
      <c r="BIZ143" s="18"/>
      <c r="BJA143" s="18"/>
      <c r="BJB143" s="18"/>
      <c r="BJC143" s="18"/>
      <c r="BJD143" s="18"/>
      <c r="BJE143" s="18"/>
      <c r="BJF143" s="18"/>
      <c r="BJG143" s="18"/>
      <c r="BJH143" s="18"/>
      <c r="BJI143" s="18"/>
      <c r="BJJ143" s="18"/>
      <c r="BJK143" s="18"/>
      <c r="BJL143" s="18"/>
      <c r="BJM143" s="18"/>
      <c r="BJN143" s="18"/>
      <c r="BJO143" s="18"/>
      <c r="BJP143" s="18"/>
      <c r="BJQ143" s="18"/>
      <c r="BJR143" s="18"/>
      <c r="BJS143" s="18"/>
      <c r="BJT143" s="18"/>
      <c r="BJU143" s="18"/>
      <c r="BJV143" s="18"/>
      <c r="BJW143" s="18"/>
      <c r="BJX143" s="18"/>
      <c r="BJY143" s="18"/>
      <c r="BJZ143" s="18"/>
      <c r="BKA143" s="18"/>
      <c r="BKB143" s="18"/>
      <c r="BKC143" s="18"/>
      <c r="BKD143" s="18"/>
      <c r="BKE143" s="18"/>
      <c r="BKF143" s="18"/>
      <c r="BKG143" s="18"/>
      <c r="BKH143" s="18"/>
      <c r="BKI143" s="18"/>
      <c r="BKJ143" s="18"/>
      <c r="BKK143" s="18"/>
      <c r="BKL143" s="18"/>
      <c r="BKM143" s="18"/>
      <c r="BKN143" s="18"/>
      <c r="BKO143" s="18"/>
      <c r="BKP143" s="18"/>
      <c r="BKQ143" s="18"/>
      <c r="BKR143" s="18"/>
      <c r="BKS143" s="18"/>
      <c r="BKT143" s="18"/>
      <c r="BKU143" s="18"/>
      <c r="BKV143" s="18"/>
      <c r="BKW143" s="18"/>
      <c r="BKX143" s="18"/>
      <c r="BKY143" s="18"/>
      <c r="BKZ143" s="18"/>
      <c r="BLA143" s="18"/>
      <c r="BLB143" s="18"/>
      <c r="BLC143" s="18"/>
      <c r="BLD143" s="18"/>
      <c r="BLE143" s="18"/>
      <c r="BLF143" s="18"/>
      <c r="BLG143" s="18"/>
      <c r="BLH143" s="18"/>
      <c r="BLI143" s="18"/>
      <c r="BLJ143" s="18"/>
      <c r="BLK143" s="18"/>
      <c r="BLL143" s="18"/>
      <c r="BLM143" s="18"/>
      <c r="BLN143" s="18"/>
      <c r="BLO143" s="18"/>
      <c r="BLP143" s="18"/>
      <c r="BLQ143" s="18"/>
      <c r="BLR143" s="18"/>
      <c r="BLS143" s="18"/>
      <c r="BLT143" s="18"/>
      <c r="BLU143" s="18"/>
      <c r="BLV143" s="18"/>
      <c r="BLW143" s="18"/>
      <c r="BLX143" s="18"/>
      <c r="BLY143" s="18"/>
      <c r="BLZ143" s="18"/>
      <c r="BMA143" s="18"/>
      <c r="BMB143" s="18"/>
      <c r="BMC143" s="18"/>
      <c r="BMD143" s="18"/>
      <c r="BME143" s="18"/>
      <c r="BMF143" s="18"/>
      <c r="BMG143" s="18"/>
      <c r="BMH143" s="18"/>
      <c r="BMI143" s="18"/>
      <c r="BMJ143" s="18"/>
      <c r="BMK143" s="18"/>
      <c r="BML143" s="18"/>
      <c r="BMM143" s="18"/>
      <c r="BMN143" s="18"/>
      <c r="BMO143" s="18"/>
      <c r="BMP143" s="18"/>
      <c r="BMQ143" s="18"/>
      <c r="BMR143" s="18"/>
      <c r="BMS143" s="18"/>
      <c r="BMT143" s="18"/>
      <c r="BMU143" s="18"/>
      <c r="BMV143" s="18"/>
      <c r="BMW143" s="18"/>
      <c r="BMX143" s="18"/>
      <c r="BMY143" s="18"/>
      <c r="BMZ143" s="18"/>
      <c r="BNA143" s="18"/>
      <c r="BNB143" s="18"/>
      <c r="BNC143" s="18"/>
      <c r="BND143" s="18"/>
      <c r="BNE143" s="18"/>
      <c r="BNF143" s="18"/>
      <c r="BNG143" s="18"/>
      <c r="BNH143" s="18"/>
      <c r="BNI143" s="18"/>
      <c r="BNJ143" s="18"/>
      <c r="BNK143" s="18"/>
      <c r="BNL143" s="18"/>
      <c r="BNM143" s="18"/>
      <c r="BNN143" s="18"/>
      <c r="BNO143" s="18"/>
      <c r="BNP143" s="18"/>
      <c r="BNQ143" s="18"/>
      <c r="BNR143" s="18"/>
      <c r="BNS143" s="18"/>
      <c r="BNT143" s="18"/>
      <c r="BNU143" s="18"/>
      <c r="BNV143" s="18"/>
      <c r="BNW143" s="18"/>
      <c r="BNX143" s="18"/>
      <c r="BNY143" s="18"/>
      <c r="BNZ143" s="18"/>
      <c r="BOA143" s="18"/>
      <c r="BOB143" s="18"/>
      <c r="BOC143" s="18"/>
      <c r="BOD143" s="18"/>
      <c r="BOE143" s="18"/>
      <c r="BOF143" s="18"/>
      <c r="BOG143" s="18"/>
      <c r="BOH143" s="18"/>
      <c r="BOI143" s="18"/>
      <c r="BOJ143" s="18"/>
      <c r="BOK143" s="18"/>
      <c r="BOL143" s="18"/>
      <c r="BOM143" s="18"/>
      <c r="BON143" s="18"/>
      <c r="BOO143" s="18"/>
      <c r="BOP143" s="18"/>
      <c r="BOQ143" s="18"/>
      <c r="BOR143" s="18"/>
      <c r="BOS143" s="18"/>
      <c r="BOT143" s="18"/>
      <c r="BOU143" s="18"/>
      <c r="BOV143" s="18"/>
      <c r="BOW143" s="18"/>
      <c r="BOX143" s="18"/>
      <c r="BOY143" s="18"/>
      <c r="BOZ143" s="18"/>
      <c r="BPA143" s="18"/>
      <c r="BPB143" s="18"/>
      <c r="BPC143" s="18"/>
      <c r="BPD143" s="18"/>
      <c r="BPE143" s="18"/>
      <c r="BPF143" s="18"/>
      <c r="BPG143" s="18"/>
      <c r="BPH143" s="18"/>
      <c r="BPI143" s="18"/>
      <c r="BPJ143" s="18"/>
      <c r="BPK143" s="18"/>
      <c r="BPL143" s="18"/>
      <c r="BPM143" s="18"/>
      <c r="BPN143" s="18"/>
      <c r="BPO143" s="18"/>
      <c r="BPP143" s="18"/>
      <c r="BPQ143" s="18"/>
      <c r="BPR143" s="18"/>
      <c r="BPS143" s="18"/>
      <c r="BPT143" s="18"/>
      <c r="BPU143" s="18"/>
      <c r="BPV143" s="18"/>
      <c r="BPW143" s="18"/>
      <c r="BPX143" s="18"/>
      <c r="BPY143" s="18"/>
      <c r="BPZ143" s="18"/>
      <c r="BQA143" s="18"/>
      <c r="BQB143" s="18"/>
      <c r="BQC143" s="18"/>
      <c r="BQD143" s="18"/>
      <c r="BQE143" s="18"/>
      <c r="BQF143" s="18"/>
      <c r="BQG143" s="18"/>
      <c r="BQH143" s="18"/>
      <c r="BQI143" s="18"/>
      <c r="BQJ143" s="18"/>
      <c r="BQK143" s="18"/>
      <c r="BQL143" s="18"/>
      <c r="BQM143" s="18"/>
      <c r="BQN143" s="18"/>
      <c r="BQO143" s="18"/>
      <c r="BQP143" s="18"/>
      <c r="BQQ143" s="18"/>
      <c r="BQR143" s="18"/>
      <c r="BQS143" s="18"/>
      <c r="BQT143" s="18"/>
      <c r="BQU143" s="18"/>
      <c r="BQV143" s="18"/>
      <c r="BQW143" s="18"/>
      <c r="BQX143" s="18"/>
      <c r="BQY143" s="18"/>
      <c r="BQZ143" s="18"/>
      <c r="BRA143" s="18"/>
      <c r="BRB143" s="18"/>
      <c r="BRC143" s="18"/>
      <c r="BRD143" s="18"/>
      <c r="BRE143" s="18"/>
      <c r="BRF143" s="18"/>
      <c r="BRG143" s="18"/>
      <c r="BRH143" s="18"/>
      <c r="BRI143" s="18"/>
      <c r="BRJ143" s="18"/>
      <c r="BRK143" s="18"/>
      <c r="BRL143" s="18"/>
      <c r="BRM143" s="18"/>
      <c r="BRN143" s="18"/>
      <c r="BRO143" s="18"/>
      <c r="BRP143" s="18"/>
      <c r="BRQ143" s="18"/>
      <c r="BRR143" s="18"/>
      <c r="BRS143" s="18"/>
      <c r="BRT143" s="18"/>
      <c r="BRU143" s="18"/>
      <c r="BRV143" s="18"/>
      <c r="BRW143" s="18"/>
      <c r="BRX143" s="18"/>
      <c r="BRY143" s="18"/>
      <c r="BRZ143" s="18"/>
      <c r="BSA143" s="18"/>
      <c r="BSB143" s="18"/>
      <c r="BSC143" s="18"/>
      <c r="BSD143" s="18"/>
      <c r="BSE143" s="18"/>
      <c r="BSF143" s="18"/>
      <c r="BSG143" s="18"/>
      <c r="BSH143" s="18"/>
      <c r="BSI143" s="18"/>
      <c r="BSJ143" s="18"/>
      <c r="BSK143" s="18"/>
      <c r="BSL143" s="18"/>
      <c r="BSM143" s="18"/>
      <c r="BSN143" s="18"/>
      <c r="BSO143" s="18"/>
      <c r="BSP143" s="18"/>
      <c r="BSQ143" s="18"/>
      <c r="BSR143" s="18"/>
      <c r="BSS143" s="18"/>
      <c r="BST143" s="18"/>
      <c r="BSU143" s="18"/>
      <c r="BSV143" s="18"/>
      <c r="BSW143" s="18"/>
      <c r="BSX143" s="18"/>
      <c r="BSY143" s="18"/>
      <c r="BSZ143" s="18"/>
      <c r="BTA143" s="18"/>
      <c r="BTB143" s="18"/>
      <c r="BTC143" s="18"/>
      <c r="BTD143" s="18"/>
      <c r="BTE143" s="18"/>
      <c r="BTF143" s="18"/>
      <c r="BTG143" s="18"/>
      <c r="BTH143" s="18"/>
      <c r="BTI143" s="18"/>
      <c r="BTJ143" s="18"/>
      <c r="BTK143" s="18"/>
      <c r="BTL143" s="18"/>
      <c r="BTM143" s="18"/>
      <c r="BTN143" s="18"/>
      <c r="BTO143" s="18"/>
      <c r="BTP143" s="18"/>
      <c r="BTQ143" s="18"/>
      <c r="BTR143" s="18"/>
      <c r="BTS143" s="18"/>
      <c r="BTT143" s="18"/>
      <c r="BTU143" s="18"/>
      <c r="BTV143" s="18"/>
      <c r="BTW143" s="18"/>
      <c r="BTX143" s="18"/>
      <c r="BTY143" s="18"/>
      <c r="BTZ143" s="18"/>
      <c r="BUA143" s="18"/>
      <c r="BUB143" s="18"/>
      <c r="BUC143" s="18"/>
      <c r="BUD143" s="18"/>
      <c r="BUE143" s="18"/>
      <c r="BUF143" s="18"/>
      <c r="BUG143" s="18"/>
      <c r="BUH143" s="18"/>
      <c r="BUI143" s="18"/>
      <c r="BUJ143" s="18"/>
      <c r="BUK143" s="18"/>
      <c r="BUL143" s="18"/>
      <c r="BUM143" s="18"/>
      <c r="BUN143" s="18"/>
      <c r="BUO143" s="18"/>
      <c r="BUP143" s="18"/>
      <c r="BUQ143" s="18"/>
      <c r="BUR143" s="18"/>
      <c r="BUS143" s="18"/>
      <c r="BUT143" s="18"/>
      <c r="BUU143" s="18"/>
      <c r="BUV143" s="18"/>
      <c r="BUW143" s="18"/>
      <c r="BUX143" s="18"/>
      <c r="BUY143" s="18"/>
      <c r="BUZ143" s="18"/>
      <c r="BVA143" s="18"/>
      <c r="BVB143" s="18"/>
      <c r="BVC143" s="18"/>
      <c r="BVD143" s="18"/>
      <c r="BVE143" s="18"/>
      <c r="BVF143" s="18"/>
      <c r="BVG143" s="18"/>
      <c r="BVH143" s="18"/>
      <c r="BVI143" s="18"/>
      <c r="BVJ143" s="18"/>
      <c r="BVK143" s="18"/>
      <c r="BVL143" s="18"/>
      <c r="BVM143" s="18"/>
      <c r="BVN143" s="18"/>
      <c r="BVO143" s="18"/>
      <c r="BVP143" s="18"/>
      <c r="BVQ143" s="18"/>
      <c r="BVR143" s="18"/>
      <c r="BVS143" s="18"/>
      <c r="BVT143" s="18"/>
      <c r="BVU143" s="18"/>
      <c r="BVV143" s="18"/>
      <c r="BVW143" s="18"/>
      <c r="BVX143" s="18"/>
      <c r="BVY143" s="18"/>
      <c r="BVZ143" s="18"/>
      <c r="BWA143" s="18"/>
      <c r="BWB143" s="18"/>
      <c r="BWC143" s="18"/>
      <c r="BWD143" s="18"/>
      <c r="BWE143" s="18"/>
      <c r="BWF143" s="18"/>
      <c r="BWG143" s="18"/>
      <c r="BWH143" s="18"/>
      <c r="BWI143" s="18"/>
      <c r="BWJ143" s="18"/>
      <c r="BWK143" s="18"/>
      <c r="BWL143" s="18"/>
      <c r="BWM143" s="18"/>
      <c r="BWN143" s="18"/>
      <c r="BWO143" s="18"/>
      <c r="BWP143" s="18"/>
      <c r="BWQ143" s="18"/>
      <c r="BWR143" s="18"/>
      <c r="BWS143" s="18"/>
      <c r="BWT143" s="18"/>
      <c r="BWU143" s="18"/>
      <c r="BWV143" s="18"/>
      <c r="BWW143" s="18"/>
      <c r="BWX143" s="18"/>
      <c r="BWY143" s="18"/>
      <c r="BWZ143" s="18"/>
      <c r="BXA143" s="18"/>
      <c r="BXB143" s="18"/>
      <c r="BXC143" s="18"/>
      <c r="BXD143" s="18"/>
      <c r="BXE143" s="18"/>
      <c r="BXF143" s="18"/>
      <c r="BXG143" s="18"/>
      <c r="BXH143" s="18"/>
      <c r="BXI143" s="18"/>
      <c r="BXJ143" s="18"/>
      <c r="BXK143" s="18"/>
      <c r="BXL143" s="18"/>
      <c r="BXM143" s="18"/>
      <c r="BXN143" s="18"/>
      <c r="BXO143" s="18"/>
      <c r="BXP143" s="18"/>
      <c r="BXQ143" s="18"/>
      <c r="BXR143" s="18"/>
      <c r="BXS143" s="18"/>
      <c r="BXT143" s="18"/>
      <c r="BXU143" s="18"/>
      <c r="BXV143" s="18"/>
      <c r="BXW143" s="18"/>
      <c r="BXX143" s="18"/>
      <c r="BXY143" s="18"/>
      <c r="BXZ143" s="18"/>
      <c r="BYA143" s="18"/>
      <c r="BYB143" s="18"/>
      <c r="BYC143" s="18"/>
      <c r="BYD143" s="18"/>
      <c r="BYE143" s="18"/>
      <c r="BYF143" s="18"/>
      <c r="BYG143" s="18"/>
      <c r="BYH143" s="18"/>
      <c r="BYI143" s="18"/>
      <c r="BYJ143" s="18"/>
      <c r="BYK143" s="18"/>
      <c r="BYL143" s="18"/>
      <c r="BYM143" s="18"/>
      <c r="BYN143" s="18"/>
      <c r="BYO143" s="18"/>
      <c r="BYP143" s="18"/>
      <c r="BYQ143" s="18"/>
      <c r="BYR143" s="18"/>
      <c r="BYS143" s="18"/>
      <c r="BYT143" s="18"/>
      <c r="BYU143" s="18"/>
      <c r="BYV143" s="18"/>
      <c r="BYW143" s="18"/>
      <c r="BYX143" s="18"/>
      <c r="BYY143" s="18"/>
      <c r="BYZ143" s="18"/>
      <c r="BZA143" s="18"/>
      <c r="BZB143" s="18"/>
      <c r="BZC143" s="18"/>
      <c r="BZD143" s="18"/>
      <c r="BZE143" s="18"/>
      <c r="BZF143" s="18"/>
      <c r="BZG143" s="18"/>
      <c r="BZH143" s="18"/>
      <c r="BZI143" s="18"/>
      <c r="BZJ143" s="18"/>
      <c r="BZK143" s="18"/>
      <c r="BZL143" s="18"/>
      <c r="BZM143" s="18"/>
      <c r="BZN143" s="18"/>
      <c r="BZO143" s="18"/>
      <c r="BZP143" s="18"/>
      <c r="BZQ143" s="18"/>
      <c r="BZR143" s="18"/>
      <c r="BZS143" s="18"/>
      <c r="BZT143" s="18"/>
      <c r="BZU143" s="18"/>
      <c r="BZV143" s="18"/>
      <c r="BZW143" s="18"/>
      <c r="BZX143" s="18"/>
      <c r="BZY143" s="18"/>
      <c r="BZZ143" s="18"/>
      <c r="CAA143" s="18"/>
      <c r="CAB143" s="18"/>
      <c r="CAC143" s="18"/>
      <c r="CAD143" s="18"/>
      <c r="CAE143" s="18"/>
      <c r="CAF143" s="18"/>
      <c r="CAG143" s="18"/>
      <c r="CAH143" s="18"/>
      <c r="CAI143" s="18"/>
      <c r="CAJ143" s="18"/>
      <c r="CAK143" s="18"/>
      <c r="CAL143" s="18"/>
      <c r="CAM143" s="18"/>
      <c r="CAN143" s="18"/>
      <c r="CAO143" s="18"/>
      <c r="CAP143" s="18"/>
      <c r="CAQ143" s="18"/>
      <c r="CAR143" s="18"/>
      <c r="CAS143" s="18"/>
      <c r="CAT143" s="18"/>
      <c r="CAU143" s="18"/>
      <c r="CAV143" s="18"/>
      <c r="CAW143" s="18"/>
      <c r="CAX143" s="18"/>
      <c r="CAY143" s="18"/>
      <c r="CAZ143" s="18"/>
      <c r="CBA143" s="18"/>
      <c r="CBB143" s="18"/>
      <c r="CBC143" s="18"/>
      <c r="CBD143" s="18"/>
      <c r="CBE143" s="18"/>
      <c r="CBF143" s="18"/>
      <c r="CBG143" s="18"/>
      <c r="CBH143" s="18"/>
      <c r="CBI143" s="18"/>
      <c r="CBJ143" s="18"/>
      <c r="CBK143" s="18"/>
      <c r="CBL143" s="18"/>
      <c r="CBM143" s="18"/>
      <c r="CBN143" s="18"/>
      <c r="CBO143" s="18"/>
      <c r="CBP143" s="18"/>
      <c r="CBQ143" s="18"/>
      <c r="CBR143" s="18"/>
      <c r="CBS143" s="18"/>
      <c r="CBT143" s="18"/>
      <c r="CBU143" s="18"/>
      <c r="CBV143" s="18"/>
      <c r="CBW143" s="18"/>
      <c r="CBX143" s="18"/>
      <c r="CBY143" s="18"/>
      <c r="CBZ143" s="18"/>
      <c r="CCA143" s="18"/>
      <c r="CCB143" s="18"/>
      <c r="CCC143" s="18"/>
      <c r="CCD143" s="18"/>
      <c r="CCE143" s="18"/>
      <c r="CCF143" s="18"/>
      <c r="CCG143" s="18"/>
      <c r="CCH143" s="18"/>
      <c r="CCI143" s="18"/>
      <c r="CCJ143" s="18"/>
      <c r="CCK143" s="18"/>
      <c r="CCL143" s="18"/>
      <c r="CCM143" s="18"/>
      <c r="CCN143" s="18"/>
      <c r="CCO143" s="18"/>
      <c r="CCP143" s="18"/>
      <c r="CCQ143" s="18"/>
      <c r="CCR143" s="18"/>
      <c r="CCS143" s="18"/>
      <c r="CCT143" s="18"/>
      <c r="CCU143" s="18"/>
      <c r="CCV143" s="18"/>
      <c r="CCW143" s="18"/>
      <c r="CCX143" s="18"/>
      <c r="CCY143" s="18"/>
      <c r="CCZ143" s="18"/>
      <c r="CDA143" s="18"/>
      <c r="CDB143" s="18"/>
      <c r="CDC143" s="18"/>
      <c r="CDD143" s="18"/>
      <c r="CDE143" s="18"/>
      <c r="CDF143" s="18"/>
      <c r="CDG143" s="18"/>
      <c r="CDH143" s="18"/>
      <c r="CDI143" s="18"/>
      <c r="CDJ143" s="18"/>
      <c r="CDK143" s="18"/>
      <c r="CDL143" s="18"/>
      <c r="CDM143" s="18"/>
      <c r="CDN143" s="18"/>
      <c r="CDO143" s="18"/>
      <c r="CDP143" s="18"/>
      <c r="CDQ143" s="18"/>
      <c r="CDR143" s="18"/>
      <c r="CDS143" s="18"/>
      <c r="CDT143" s="18"/>
      <c r="CDU143" s="18"/>
      <c r="CDV143" s="18"/>
      <c r="CDW143" s="18"/>
      <c r="CDX143" s="18"/>
      <c r="CDY143" s="18"/>
      <c r="CDZ143" s="18"/>
      <c r="CEA143" s="18"/>
      <c r="CEB143" s="18"/>
      <c r="CEC143" s="18"/>
      <c r="CED143" s="18"/>
      <c r="CEE143" s="18"/>
      <c r="CEF143" s="18"/>
      <c r="CEG143" s="18"/>
      <c r="CEH143" s="18"/>
      <c r="CEI143" s="18"/>
      <c r="CEJ143" s="18"/>
      <c r="CEK143" s="18"/>
      <c r="CEL143" s="18"/>
      <c r="CEM143" s="18"/>
      <c r="CEN143" s="18"/>
      <c r="CEO143" s="18"/>
      <c r="CEP143" s="18"/>
      <c r="CEQ143" s="18"/>
      <c r="CER143" s="18"/>
      <c r="CES143" s="18"/>
      <c r="CET143" s="18"/>
      <c r="CEU143" s="18"/>
      <c r="CEV143" s="18"/>
      <c r="CEW143" s="18"/>
      <c r="CEX143" s="18"/>
      <c r="CEY143" s="18"/>
      <c r="CEZ143" s="18"/>
      <c r="CFA143" s="18"/>
      <c r="CFB143" s="18"/>
      <c r="CFC143" s="18"/>
      <c r="CFD143" s="18"/>
      <c r="CFE143" s="18"/>
      <c r="CFF143" s="18"/>
      <c r="CFG143" s="18"/>
      <c r="CFH143" s="18"/>
      <c r="CFI143" s="18"/>
      <c r="CFJ143" s="18"/>
      <c r="CFK143" s="18"/>
      <c r="CFL143" s="18"/>
      <c r="CFM143" s="18"/>
      <c r="CFN143" s="18"/>
      <c r="CFO143" s="18"/>
      <c r="CFP143" s="18"/>
      <c r="CFQ143" s="18"/>
      <c r="CFR143" s="18"/>
      <c r="CFS143" s="18"/>
      <c r="CFT143" s="18"/>
      <c r="CFU143" s="18"/>
      <c r="CFV143" s="18"/>
      <c r="CFW143" s="18"/>
      <c r="CFX143" s="18"/>
      <c r="CFY143" s="18"/>
      <c r="CFZ143" s="18"/>
      <c r="CGA143" s="18"/>
      <c r="CGB143" s="18"/>
      <c r="CGC143" s="18"/>
      <c r="CGD143" s="18"/>
      <c r="CGE143" s="18"/>
      <c r="CGF143" s="18"/>
      <c r="CGG143" s="18"/>
      <c r="CGH143" s="18"/>
      <c r="CGI143" s="18"/>
      <c r="CGJ143" s="18"/>
      <c r="CGK143" s="18"/>
      <c r="CGL143" s="18"/>
      <c r="CGM143" s="18"/>
      <c r="CGN143" s="18"/>
      <c r="CGO143" s="18"/>
      <c r="CGP143" s="18"/>
      <c r="CGQ143" s="18"/>
      <c r="CGR143" s="18"/>
      <c r="CGS143" s="18"/>
      <c r="CGT143" s="18"/>
      <c r="CGU143" s="18"/>
      <c r="CGV143" s="18"/>
      <c r="CGW143" s="18"/>
      <c r="CGX143" s="18"/>
      <c r="CGY143" s="18"/>
      <c r="CGZ143" s="18"/>
      <c r="CHA143" s="18"/>
      <c r="CHB143" s="18"/>
      <c r="CHC143" s="18"/>
      <c r="CHD143" s="18"/>
      <c r="CHE143" s="18"/>
      <c r="CHF143" s="18"/>
      <c r="CHG143" s="18"/>
      <c r="CHH143" s="18"/>
      <c r="CHI143" s="18"/>
      <c r="CHJ143" s="18"/>
      <c r="CHK143" s="18"/>
      <c r="CHL143" s="18"/>
      <c r="CHM143" s="18"/>
      <c r="CHN143" s="18"/>
      <c r="CHO143" s="18"/>
      <c r="CHP143" s="18"/>
      <c r="CHQ143" s="18"/>
      <c r="CHR143" s="18"/>
      <c r="CHS143" s="18"/>
      <c r="CHT143" s="18"/>
      <c r="CHU143" s="18"/>
      <c r="CHV143" s="18"/>
      <c r="CHW143" s="18"/>
      <c r="CHX143" s="18"/>
      <c r="CHY143" s="18"/>
      <c r="CHZ143" s="18"/>
      <c r="CIA143" s="18"/>
      <c r="CIB143" s="18"/>
      <c r="CIC143" s="18"/>
      <c r="CID143" s="18"/>
      <c r="CIE143" s="18"/>
      <c r="CIF143" s="18"/>
      <c r="CIG143" s="18"/>
      <c r="CIH143" s="18"/>
      <c r="CII143" s="18"/>
      <c r="CIJ143" s="18"/>
      <c r="CIK143" s="18"/>
      <c r="CIL143" s="18"/>
      <c r="CIM143" s="18"/>
      <c r="CIN143" s="18"/>
      <c r="CIO143" s="18"/>
      <c r="CIP143" s="18"/>
      <c r="CIQ143" s="18"/>
      <c r="CIR143" s="18"/>
      <c r="CIS143" s="18"/>
      <c r="CIT143" s="18"/>
      <c r="CIU143" s="18"/>
      <c r="CIV143" s="18"/>
      <c r="CIW143" s="18"/>
      <c r="CIX143" s="18"/>
      <c r="CIY143" s="18"/>
      <c r="CIZ143" s="18"/>
      <c r="CJA143" s="18"/>
      <c r="CJB143" s="18"/>
      <c r="CJC143" s="18"/>
      <c r="CJD143" s="18"/>
      <c r="CJE143" s="18"/>
      <c r="CJF143" s="18"/>
      <c r="CJG143" s="18"/>
      <c r="CJH143" s="18"/>
      <c r="CJI143" s="18"/>
      <c r="CJJ143" s="18"/>
      <c r="CJK143" s="18"/>
      <c r="CJL143" s="18"/>
      <c r="CJM143" s="18"/>
      <c r="CJN143" s="18"/>
      <c r="CJO143" s="18"/>
      <c r="CJP143" s="18"/>
      <c r="CJQ143" s="18"/>
      <c r="CJR143" s="18"/>
      <c r="CJS143" s="18"/>
      <c r="CJT143" s="18"/>
      <c r="CJU143" s="18"/>
      <c r="CJV143" s="18"/>
      <c r="CJW143" s="18"/>
      <c r="CJX143" s="18"/>
      <c r="CJY143" s="18"/>
      <c r="CJZ143" s="18"/>
      <c r="CKA143" s="18"/>
      <c r="CKB143" s="18"/>
      <c r="CKC143" s="18"/>
      <c r="CKD143" s="18"/>
      <c r="CKE143" s="18"/>
      <c r="CKF143" s="18"/>
      <c r="CKG143" s="18"/>
      <c r="CKH143" s="18"/>
      <c r="CKI143" s="18"/>
      <c r="CKJ143" s="18"/>
      <c r="CKK143" s="18"/>
      <c r="CKL143" s="18"/>
      <c r="CKM143" s="18"/>
      <c r="CKN143" s="18"/>
      <c r="CKO143" s="18"/>
      <c r="CKP143" s="18"/>
      <c r="CKQ143" s="18"/>
      <c r="CKR143" s="18"/>
      <c r="CKS143" s="18"/>
      <c r="CKT143" s="18"/>
      <c r="CKU143" s="18"/>
      <c r="CKV143" s="18"/>
      <c r="CKW143" s="18"/>
      <c r="CKX143" s="18"/>
      <c r="CKY143" s="18"/>
      <c r="CKZ143" s="18"/>
      <c r="CLA143" s="18"/>
      <c r="CLB143" s="18"/>
      <c r="CLC143" s="18"/>
      <c r="CLD143" s="18"/>
      <c r="CLE143" s="18"/>
      <c r="CLF143" s="18"/>
      <c r="CLG143" s="18"/>
      <c r="CLH143" s="18"/>
      <c r="CLI143" s="18"/>
      <c r="CLJ143" s="18"/>
      <c r="CLK143" s="18"/>
      <c r="CLL143" s="18"/>
      <c r="CLM143" s="18"/>
      <c r="CLN143" s="18"/>
      <c r="CLO143" s="18"/>
      <c r="CLP143" s="18"/>
      <c r="CLQ143" s="18"/>
      <c r="CLR143" s="18"/>
      <c r="CLS143" s="18"/>
      <c r="CLT143" s="18"/>
      <c r="CLU143" s="18"/>
      <c r="CLV143" s="18"/>
      <c r="CLW143" s="18"/>
      <c r="CLX143" s="18"/>
      <c r="CLY143" s="18"/>
      <c r="CLZ143" s="18"/>
      <c r="CMA143" s="18"/>
      <c r="CMB143" s="18"/>
      <c r="CMC143" s="18"/>
      <c r="CMD143" s="18"/>
      <c r="CME143" s="18"/>
      <c r="CMF143" s="18"/>
      <c r="CMG143" s="18"/>
      <c r="CMH143" s="18"/>
      <c r="CMI143" s="18"/>
      <c r="CMJ143" s="18"/>
      <c r="CMK143" s="18"/>
      <c r="CML143" s="18"/>
      <c r="CMM143" s="18"/>
      <c r="CMN143" s="18"/>
      <c r="CMO143" s="18"/>
      <c r="CMP143" s="18"/>
      <c r="CMQ143" s="18"/>
      <c r="CMR143" s="18"/>
      <c r="CMS143" s="18"/>
      <c r="CMT143" s="18"/>
      <c r="CMU143" s="18"/>
      <c r="CMV143" s="18"/>
      <c r="CMW143" s="18"/>
      <c r="CMX143" s="18"/>
      <c r="CMY143" s="18"/>
      <c r="CMZ143" s="18"/>
      <c r="CNA143" s="18"/>
      <c r="CNB143" s="18"/>
      <c r="CNC143" s="18"/>
      <c r="CND143" s="18"/>
      <c r="CNE143" s="18"/>
      <c r="CNF143" s="18"/>
      <c r="CNG143" s="18"/>
      <c r="CNH143" s="18"/>
      <c r="CNI143" s="18"/>
      <c r="CNJ143" s="18"/>
      <c r="CNK143" s="18"/>
      <c r="CNL143" s="18"/>
      <c r="CNM143" s="18"/>
      <c r="CNN143" s="18"/>
      <c r="CNO143" s="18"/>
      <c r="CNP143" s="18"/>
      <c r="CNQ143" s="18"/>
      <c r="CNR143" s="18"/>
      <c r="CNS143" s="18"/>
      <c r="CNT143" s="18"/>
      <c r="CNU143" s="18"/>
      <c r="CNV143" s="18"/>
      <c r="CNW143" s="18"/>
      <c r="CNX143" s="18"/>
      <c r="CNY143" s="18"/>
      <c r="CNZ143" s="18"/>
      <c r="COA143" s="18"/>
      <c r="COB143" s="18"/>
      <c r="COC143" s="18"/>
      <c r="COD143" s="18"/>
      <c r="COE143" s="18"/>
      <c r="COF143" s="18"/>
      <c r="COG143" s="18"/>
      <c r="COH143" s="18"/>
      <c r="COI143" s="18"/>
      <c r="COJ143" s="18"/>
      <c r="COK143" s="18"/>
      <c r="COL143" s="18"/>
      <c r="COM143" s="18"/>
      <c r="CON143" s="18"/>
      <c r="COO143" s="18"/>
      <c r="COP143" s="18"/>
      <c r="COQ143" s="18"/>
      <c r="COR143" s="18"/>
      <c r="COS143" s="18"/>
      <c r="COT143" s="18"/>
      <c r="COU143" s="18"/>
      <c r="COV143" s="18"/>
      <c r="COW143" s="18"/>
      <c r="COX143" s="18"/>
      <c r="COY143" s="18"/>
      <c r="COZ143" s="18"/>
      <c r="CPA143" s="18"/>
      <c r="CPB143" s="18"/>
      <c r="CPC143" s="18"/>
      <c r="CPD143" s="18"/>
      <c r="CPE143" s="18"/>
      <c r="CPF143" s="18"/>
      <c r="CPG143" s="18"/>
      <c r="CPH143" s="18"/>
      <c r="CPI143" s="18"/>
      <c r="CPJ143" s="18"/>
      <c r="CPK143" s="18"/>
      <c r="CPL143" s="18"/>
      <c r="CPM143" s="18"/>
      <c r="CPN143" s="18"/>
      <c r="CPO143" s="18"/>
      <c r="CPP143" s="18"/>
      <c r="CPQ143" s="18"/>
      <c r="CPR143" s="18"/>
      <c r="CPS143" s="18"/>
      <c r="CPT143" s="18"/>
      <c r="CPU143" s="18"/>
      <c r="CPV143" s="18"/>
      <c r="CPW143" s="18"/>
      <c r="CPX143" s="18"/>
      <c r="CPY143" s="18"/>
      <c r="CPZ143" s="18"/>
      <c r="CQA143" s="18"/>
      <c r="CQB143" s="18"/>
      <c r="CQC143" s="18"/>
      <c r="CQD143" s="18"/>
      <c r="CQE143" s="18"/>
      <c r="CQF143" s="18"/>
      <c r="CQG143" s="18"/>
      <c r="CQH143" s="18"/>
      <c r="CQI143" s="18"/>
      <c r="CQJ143" s="18"/>
      <c r="CQK143" s="18"/>
      <c r="CQL143" s="18"/>
      <c r="CQM143" s="18"/>
      <c r="CQN143" s="18"/>
      <c r="CQO143" s="18"/>
      <c r="CQP143" s="18"/>
      <c r="CQQ143" s="18"/>
      <c r="CQR143" s="18"/>
      <c r="CQS143" s="18"/>
      <c r="CQT143" s="18"/>
      <c r="CQU143" s="18"/>
      <c r="CQV143" s="18"/>
      <c r="CQW143" s="18"/>
      <c r="CQX143" s="18"/>
      <c r="CQY143" s="18"/>
      <c r="CQZ143" s="18"/>
      <c r="CRA143" s="18"/>
      <c r="CRB143" s="18"/>
      <c r="CRC143" s="18"/>
      <c r="CRD143" s="18"/>
      <c r="CRE143" s="18"/>
      <c r="CRF143" s="18"/>
      <c r="CRG143" s="18"/>
      <c r="CRH143" s="18"/>
      <c r="CRI143" s="18"/>
      <c r="CRJ143" s="18"/>
      <c r="CRK143" s="18"/>
      <c r="CRL143" s="18"/>
      <c r="CRM143" s="18"/>
      <c r="CRN143" s="18"/>
      <c r="CRO143" s="18"/>
      <c r="CRP143" s="18"/>
      <c r="CRQ143" s="18"/>
      <c r="CRR143" s="18"/>
      <c r="CRS143" s="18"/>
      <c r="CRT143" s="18"/>
      <c r="CRU143" s="18"/>
      <c r="CRV143" s="18"/>
      <c r="CRW143" s="18"/>
      <c r="CRX143" s="18"/>
      <c r="CRY143" s="18"/>
      <c r="CRZ143" s="18"/>
      <c r="CSA143" s="18"/>
      <c r="CSB143" s="18"/>
      <c r="CSC143" s="18"/>
      <c r="CSD143" s="18"/>
      <c r="CSE143" s="18"/>
      <c r="CSF143" s="18"/>
      <c r="CSG143" s="18"/>
      <c r="CSH143" s="18"/>
      <c r="CSI143" s="18"/>
      <c r="CSJ143" s="18"/>
      <c r="CSK143" s="18"/>
      <c r="CSL143" s="18"/>
      <c r="CSM143" s="18"/>
      <c r="CSN143" s="18"/>
      <c r="CSO143" s="18"/>
      <c r="CSP143" s="18"/>
      <c r="CSQ143" s="18"/>
      <c r="CSR143" s="18"/>
      <c r="CSS143" s="18"/>
      <c r="CST143" s="18"/>
      <c r="CSU143" s="18"/>
      <c r="CSV143" s="18"/>
      <c r="CSW143" s="18"/>
      <c r="CSX143" s="18"/>
      <c r="CSY143" s="18"/>
      <c r="CSZ143" s="18"/>
      <c r="CTA143" s="18"/>
      <c r="CTB143" s="18"/>
      <c r="CTC143" s="18"/>
      <c r="CTD143" s="18"/>
      <c r="CTE143" s="18"/>
      <c r="CTF143" s="18"/>
      <c r="CTG143" s="18"/>
      <c r="CTH143" s="18"/>
      <c r="CTI143" s="18"/>
      <c r="CTJ143" s="18"/>
      <c r="CTK143" s="18"/>
      <c r="CTL143" s="18"/>
      <c r="CTM143" s="18"/>
      <c r="CTN143" s="18"/>
      <c r="CTO143" s="18"/>
      <c r="CTP143" s="18"/>
      <c r="CTQ143" s="18"/>
      <c r="CTR143" s="18"/>
      <c r="CTS143" s="18"/>
      <c r="CTT143" s="18"/>
      <c r="CTU143" s="18"/>
      <c r="CTV143" s="18"/>
      <c r="CTW143" s="18"/>
      <c r="CTX143" s="18"/>
      <c r="CTY143" s="18"/>
      <c r="CTZ143" s="18"/>
      <c r="CUA143" s="18"/>
      <c r="CUB143" s="18"/>
      <c r="CUC143" s="18"/>
      <c r="CUD143" s="18"/>
      <c r="CUE143" s="18"/>
      <c r="CUF143" s="18"/>
      <c r="CUG143" s="18"/>
      <c r="CUH143" s="18"/>
      <c r="CUI143" s="18"/>
      <c r="CUJ143" s="18"/>
      <c r="CUK143" s="18"/>
      <c r="CUL143" s="18"/>
      <c r="CUM143" s="18"/>
      <c r="CUN143" s="18"/>
      <c r="CUO143" s="18"/>
      <c r="CUP143" s="18"/>
      <c r="CUQ143" s="18"/>
      <c r="CUR143" s="18"/>
      <c r="CUS143" s="18"/>
      <c r="CUT143" s="18"/>
      <c r="CUU143" s="18"/>
      <c r="CUV143" s="18"/>
      <c r="CUW143" s="18"/>
      <c r="CUX143" s="18"/>
      <c r="CUY143" s="18"/>
      <c r="CUZ143" s="18"/>
      <c r="CVA143" s="18"/>
      <c r="CVB143" s="18"/>
      <c r="CVC143" s="18"/>
      <c r="CVD143" s="18"/>
      <c r="CVE143" s="18"/>
      <c r="CVF143" s="18"/>
      <c r="CVG143" s="18"/>
      <c r="CVH143" s="18"/>
      <c r="CVI143" s="18"/>
      <c r="CVJ143" s="18"/>
      <c r="CVK143" s="18"/>
      <c r="CVL143" s="18"/>
      <c r="CVM143" s="18"/>
      <c r="CVN143" s="18"/>
      <c r="CVO143" s="18"/>
      <c r="CVP143" s="18"/>
      <c r="CVQ143" s="18"/>
      <c r="CVR143" s="18"/>
      <c r="CVS143" s="18"/>
      <c r="CVT143" s="18"/>
      <c r="CVU143" s="18"/>
      <c r="CVV143" s="18"/>
      <c r="CVW143" s="18"/>
      <c r="CVX143" s="18"/>
      <c r="CVY143" s="18"/>
      <c r="CVZ143" s="18"/>
      <c r="CWA143" s="18"/>
      <c r="CWB143" s="18"/>
      <c r="CWC143" s="18"/>
      <c r="CWD143" s="18"/>
      <c r="CWE143" s="18"/>
      <c r="CWF143" s="18"/>
      <c r="CWG143" s="18"/>
      <c r="CWH143" s="18"/>
      <c r="CWI143" s="18"/>
      <c r="CWJ143" s="18"/>
      <c r="CWK143" s="18"/>
      <c r="CWL143" s="18"/>
      <c r="CWM143" s="18"/>
      <c r="CWN143" s="18"/>
      <c r="CWO143" s="18"/>
      <c r="CWP143" s="18"/>
      <c r="CWQ143" s="18"/>
      <c r="CWR143" s="18"/>
      <c r="CWS143" s="18"/>
      <c r="CWT143" s="18"/>
      <c r="CWU143" s="18"/>
      <c r="CWV143" s="18"/>
      <c r="CWW143" s="18"/>
      <c r="CWX143" s="18"/>
      <c r="CWY143" s="18"/>
      <c r="CWZ143" s="18"/>
      <c r="CXA143" s="18"/>
      <c r="CXB143" s="18"/>
      <c r="CXC143" s="18"/>
      <c r="CXD143" s="18"/>
      <c r="CXE143" s="18"/>
      <c r="CXF143" s="18"/>
      <c r="CXG143" s="18"/>
      <c r="CXH143" s="18"/>
      <c r="CXI143" s="18"/>
      <c r="CXJ143" s="18"/>
      <c r="CXK143" s="18"/>
      <c r="CXL143" s="18"/>
      <c r="CXM143" s="18"/>
      <c r="CXN143" s="18"/>
      <c r="CXO143" s="18"/>
      <c r="CXP143" s="18"/>
      <c r="CXQ143" s="18"/>
      <c r="CXR143" s="18"/>
      <c r="CXS143" s="18"/>
      <c r="CXT143" s="18"/>
      <c r="CXU143" s="18"/>
      <c r="CXV143" s="18"/>
      <c r="CXW143" s="18"/>
      <c r="CXX143" s="18"/>
      <c r="CXY143" s="18"/>
      <c r="CXZ143" s="18"/>
      <c r="CYA143" s="18"/>
      <c r="CYB143" s="18"/>
      <c r="CYC143" s="18"/>
      <c r="CYD143" s="18"/>
      <c r="CYE143" s="18"/>
      <c r="CYF143" s="18"/>
      <c r="CYG143" s="18"/>
      <c r="CYH143" s="18"/>
      <c r="CYI143" s="18"/>
      <c r="CYJ143" s="18"/>
      <c r="CYK143" s="18"/>
      <c r="CYL143" s="18"/>
      <c r="CYM143" s="18"/>
      <c r="CYN143" s="18"/>
      <c r="CYO143" s="18"/>
      <c r="CYP143" s="18"/>
      <c r="CYQ143" s="18"/>
      <c r="CYR143" s="18"/>
      <c r="CYS143" s="18"/>
      <c r="CYT143" s="18"/>
      <c r="CYU143" s="18"/>
      <c r="CYV143" s="18"/>
      <c r="CYW143" s="18"/>
      <c r="CYX143" s="18"/>
      <c r="CYY143" s="18"/>
      <c r="CYZ143" s="18"/>
      <c r="CZA143" s="18"/>
      <c r="CZB143" s="18"/>
      <c r="CZC143" s="18"/>
      <c r="CZD143" s="18"/>
      <c r="CZE143" s="18"/>
      <c r="CZF143" s="18"/>
      <c r="CZG143" s="18"/>
      <c r="CZH143" s="18"/>
      <c r="CZI143" s="18"/>
      <c r="CZJ143" s="18"/>
      <c r="CZK143" s="18"/>
      <c r="CZL143" s="18"/>
      <c r="CZM143" s="18"/>
      <c r="CZN143" s="18"/>
      <c r="CZO143" s="18"/>
      <c r="CZP143" s="18"/>
      <c r="CZQ143" s="18"/>
      <c r="CZR143" s="18"/>
      <c r="CZS143" s="18"/>
      <c r="CZT143" s="18"/>
      <c r="CZU143" s="18"/>
      <c r="CZV143" s="18"/>
      <c r="CZW143" s="18"/>
      <c r="CZX143" s="18"/>
      <c r="CZY143" s="18"/>
      <c r="CZZ143" s="18"/>
      <c r="DAA143" s="18"/>
      <c r="DAB143" s="18"/>
      <c r="DAC143" s="18"/>
      <c r="DAD143" s="18"/>
      <c r="DAE143" s="18"/>
      <c r="DAF143" s="18"/>
      <c r="DAG143" s="18"/>
      <c r="DAH143" s="18"/>
      <c r="DAI143" s="18"/>
      <c r="DAJ143" s="18"/>
      <c r="DAK143" s="18"/>
      <c r="DAL143" s="18"/>
      <c r="DAM143" s="18"/>
      <c r="DAN143" s="18"/>
      <c r="DAO143" s="18"/>
      <c r="DAP143" s="18"/>
      <c r="DAQ143" s="18"/>
      <c r="DAR143" s="18"/>
      <c r="DAS143" s="18"/>
      <c r="DAT143" s="18"/>
      <c r="DAU143" s="18"/>
      <c r="DAV143" s="18"/>
      <c r="DAW143" s="18"/>
      <c r="DAX143" s="18"/>
      <c r="DAY143" s="18"/>
      <c r="DAZ143" s="18"/>
      <c r="DBA143" s="18"/>
      <c r="DBB143" s="18"/>
      <c r="DBC143" s="18"/>
      <c r="DBD143" s="18"/>
      <c r="DBE143" s="18"/>
      <c r="DBF143" s="18"/>
      <c r="DBG143" s="18"/>
      <c r="DBH143" s="18"/>
      <c r="DBI143" s="18"/>
      <c r="DBJ143" s="18"/>
      <c r="DBK143" s="18"/>
      <c r="DBL143" s="18"/>
      <c r="DBM143" s="18"/>
      <c r="DBN143" s="18"/>
      <c r="DBO143" s="18"/>
      <c r="DBP143" s="18"/>
      <c r="DBQ143" s="18"/>
      <c r="DBR143" s="18"/>
      <c r="DBS143" s="18"/>
      <c r="DBT143" s="18"/>
      <c r="DBU143" s="18"/>
      <c r="DBV143" s="18"/>
      <c r="DBW143" s="18"/>
      <c r="DBX143" s="18"/>
      <c r="DBY143" s="18"/>
      <c r="DBZ143" s="18"/>
      <c r="DCA143" s="18"/>
      <c r="DCB143" s="18"/>
      <c r="DCC143" s="18"/>
      <c r="DCD143" s="18"/>
      <c r="DCE143" s="18"/>
      <c r="DCF143" s="18"/>
      <c r="DCG143" s="18"/>
      <c r="DCH143" s="18"/>
      <c r="DCI143" s="18"/>
      <c r="DCJ143" s="18"/>
      <c r="DCK143" s="18"/>
      <c r="DCL143" s="18"/>
      <c r="DCM143" s="18"/>
      <c r="DCN143" s="18"/>
      <c r="DCO143" s="18"/>
      <c r="DCP143" s="18"/>
      <c r="DCQ143" s="18"/>
      <c r="DCR143" s="18"/>
      <c r="DCS143" s="18"/>
      <c r="DCT143" s="18"/>
      <c r="DCU143" s="18"/>
      <c r="DCV143" s="18"/>
      <c r="DCW143" s="18"/>
      <c r="DCX143" s="18"/>
      <c r="DCY143" s="18"/>
      <c r="DCZ143" s="18"/>
      <c r="DDA143" s="18"/>
      <c r="DDB143" s="18"/>
      <c r="DDC143" s="18"/>
      <c r="DDD143" s="18"/>
      <c r="DDE143" s="18"/>
      <c r="DDF143" s="18"/>
      <c r="DDG143" s="18"/>
      <c r="DDH143" s="18"/>
      <c r="DDI143" s="18"/>
      <c r="DDJ143" s="18"/>
      <c r="DDK143" s="18"/>
      <c r="DDL143" s="18"/>
      <c r="DDM143" s="18"/>
      <c r="DDN143" s="18"/>
      <c r="DDO143" s="18"/>
      <c r="DDP143" s="18"/>
      <c r="DDQ143" s="18"/>
      <c r="DDR143" s="18"/>
      <c r="DDS143" s="18"/>
      <c r="DDT143" s="18"/>
      <c r="DDU143" s="18"/>
      <c r="DDV143" s="18"/>
      <c r="DDW143" s="18"/>
      <c r="DDX143" s="18"/>
      <c r="DDY143" s="18"/>
      <c r="DDZ143" s="18"/>
      <c r="DEA143" s="18"/>
      <c r="DEB143" s="18"/>
      <c r="DEC143" s="18"/>
      <c r="DED143" s="18"/>
      <c r="DEE143" s="18"/>
      <c r="DEF143" s="18"/>
      <c r="DEG143" s="18"/>
      <c r="DEH143" s="18"/>
      <c r="DEI143" s="18"/>
      <c r="DEJ143" s="18"/>
      <c r="DEK143" s="18"/>
      <c r="DEL143" s="18"/>
      <c r="DEM143" s="18"/>
      <c r="DEN143" s="18"/>
      <c r="DEO143" s="18"/>
      <c r="DEP143" s="18"/>
      <c r="DEQ143" s="18"/>
      <c r="DER143" s="18"/>
      <c r="DES143" s="18"/>
      <c r="DET143" s="18"/>
      <c r="DEU143" s="18"/>
      <c r="DEV143" s="18"/>
      <c r="DEW143" s="18"/>
      <c r="DEX143" s="18"/>
      <c r="DEY143" s="18"/>
      <c r="DEZ143" s="18"/>
      <c r="DFA143" s="18"/>
      <c r="DFB143" s="18"/>
      <c r="DFC143" s="18"/>
      <c r="DFD143" s="18"/>
      <c r="DFE143" s="18"/>
      <c r="DFF143" s="18"/>
      <c r="DFG143" s="18"/>
      <c r="DFH143" s="18"/>
      <c r="DFI143" s="18"/>
      <c r="DFJ143" s="18"/>
      <c r="DFK143" s="18"/>
      <c r="DFL143" s="18"/>
      <c r="DFM143" s="18"/>
      <c r="DFN143" s="18"/>
      <c r="DFO143" s="18"/>
      <c r="DFP143" s="18"/>
      <c r="DFQ143" s="18"/>
      <c r="DFR143" s="18"/>
      <c r="DFS143" s="18"/>
      <c r="DFT143" s="18"/>
      <c r="DFU143" s="18"/>
      <c r="DFV143" s="18"/>
      <c r="DFW143" s="18"/>
      <c r="DFX143" s="18"/>
      <c r="DFY143" s="18"/>
      <c r="DFZ143" s="18"/>
      <c r="DGA143" s="18"/>
      <c r="DGB143" s="18"/>
      <c r="DGC143" s="18"/>
      <c r="DGD143" s="18"/>
      <c r="DGE143" s="18"/>
      <c r="DGF143" s="18"/>
      <c r="DGG143" s="18"/>
      <c r="DGH143" s="18"/>
      <c r="DGI143" s="18"/>
      <c r="DGJ143" s="18"/>
      <c r="DGK143" s="18"/>
      <c r="DGL143" s="18"/>
      <c r="DGM143" s="18"/>
      <c r="DGN143" s="18"/>
      <c r="DGO143" s="18"/>
      <c r="DGP143" s="18"/>
      <c r="DGQ143" s="18"/>
      <c r="DGR143" s="18"/>
      <c r="DGS143" s="18"/>
      <c r="DGT143" s="18"/>
      <c r="DGU143" s="18"/>
      <c r="DGV143" s="18"/>
      <c r="DGW143" s="18"/>
      <c r="DGX143" s="18"/>
      <c r="DGY143" s="18"/>
      <c r="DGZ143" s="18"/>
      <c r="DHA143" s="18"/>
      <c r="DHB143" s="18"/>
      <c r="DHC143" s="18"/>
      <c r="DHD143" s="18"/>
      <c r="DHE143" s="18"/>
      <c r="DHF143" s="18"/>
      <c r="DHG143" s="18"/>
      <c r="DHH143" s="18"/>
      <c r="DHI143" s="18"/>
      <c r="DHJ143" s="18"/>
      <c r="DHK143" s="18"/>
      <c r="DHL143" s="18"/>
      <c r="DHM143" s="18"/>
      <c r="DHN143" s="18"/>
      <c r="DHO143" s="18"/>
      <c r="DHP143" s="18"/>
      <c r="DHQ143" s="18"/>
      <c r="DHR143" s="18"/>
      <c r="DHS143" s="18"/>
      <c r="DHT143" s="18"/>
      <c r="DHU143" s="18"/>
      <c r="DHV143" s="18"/>
      <c r="DHW143" s="18"/>
      <c r="DHX143" s="18"/>
      <c r="DHY143" s="18"/>
      <c r="DHZ143" s="18"/>
      <c r="DIA143" s="18"/>
      <c r="DIB143" s="18"/>
      <c r="DIC143" s="18"/>
      <c r="DID143" s="18"/>
      <c r="DIE143" s="18"/>
      <c r="DIF143" s="18"/>
      <c r="DIG143" s="18"/>
      <c r="DIH143" s="18"/>
      <c r="DII143" s="18"/>
      <c r="DIJ143" s="18"/>
      <c r="DIK143" s="18"/>
      <c r="DIL143" s="18"/>
      <c r="DIM143" s="18"/>
      <c r="DIN143" s="18"/>
      <c r="DIO143" s="18"/>
      <c r="DIP143" s="18"/>
      <c r="DIQ143" s="18"/>
      <c r="DIR143" s="18"/>
      <c r="DIS143" s="18"/>
      <c r="DIT143" s="18"/>
      <c r="DIU143" s="18"/>
      <c r="DIV143" s="18"/>
      <c r="DIW143" s="18"/>
      <c r="DIX143" s="18"/>
      <c r="DIY143" s="18"/>
      <c r="DIZ143" s="18"/>
      <c r="DJA143" s="18"/>
      <c r="DJB143" s="18"/>
      <c r="DJC143" s="18"/>
      <c r="DJD143" s="18"/>
      <c r="DJE143" s="18"/>
      <c r="DJF143" s="18"/>
      <c r="DJG143" s="18"/>
      <c r="DJH143" s="18"/>
      <c r="DJI143" s="18"/>
      <c r="DJJ143" s="18"/>
      <c r="DJK143" s="18"/>
      <c r="DJL143" s="18"/>
      <c r="DJM143" s="18"/>
      <c r="DJN143" s="18"/>
      <c r="DJO143" s="18"/>
      <c r="DJP143" s="18"/>
      <c r="DJQ143" s="18"/>
      <c r="DJR143" s="18"/>
      <c r="DJS143" s="18"/>
      <c r="DJT143" s="18"/>
      <c r="DJU143" s="18"/>
      <c r="DJV143" s="18"/>
      <c r="DJW143" s="18"/>
      <c r="DJX143" s="18"/>
      <c r="DJY143" s="18"/>
      <c r="DJZ143" s="18"/>
      <c r="DKA143" s="18"/>
      <c r="DKB143" s="18"/>
      <c r="DKC143" s="18"/>
      <c r="DKD143" s="18"/>
      <c r="DKE143" s="18"/>
      <c r="DKF143" s="18"/>
      <c r="DKG143" s="18"/>
      <c r="DKH143" s="18"/>
      <c r="DKI143" s="18"/>
      <c r="DKJ143" s="18"/>
      <c r="DKK143" s="18"/>
      <c r="DKL143" s="18"/>
      <c r="DKM143" s="18"/>
      <c r="DKN143" s="18"/>
      <c r="DKO143" s="18"/>
      <c r="DKP143" s="18"/>
      <c r="DKQ143" s="18"/>
      <c r="DKR143" s="18"/>
      <c r="DKS143" s="18"/>
      <c r="DKT143" s="18"/>
      <c r="DKU143" s="18"/>
      <c r="DKV143" s="18"/>
      <c r="DKW143" s="18"/>
      <c r="DKX143" s="18"/>
      <c r="DKY143" s="18"/>
      <c r="DKZ143" s="18"/>
      <c r="DLA143" s="18"/>
      <c r="DLB143" s="18"/>
      <c r="DLC143" s="18"/>
      <c r="DLD143" s="18"/>
      <c r="DLE143" s="18"/>
      <c r="DLF143" s="18"/>
      <c r="DLG143" s="18"/>
      <c r="DLH143" s="18"/>
      <c r="DLI143" s="18"/>
      <c r="DLJ143" s="18"/>
      <c r="DLK143" s="18"/>
      <c r="DLL143" s="18"/>
      <c r="DLM143" s="18"/>
      <c r="DLN143" s="18"/>
      <c r="DLO143" s="18"/>
      <c r="DLP143" s="18"/>
      <c r="DLQ143" s="18"/>
      <c r="DLR143" s="18"/>
      <c r="DLS143" s="18"/>
      <c r="DLT143" s="18"/>
      <c r="DLU143" s="18"/>
      <c r="DLV143" s="18"/>
      <c r="DLW143" s="18"/>
      <c r="DLX143" s="18"/>
      <c r="DLY143" s="18"/>
      <c r="DLZ143" s="18"/>
      <c r="DMA143" s="18"/>
      <c r="DMB143" s="18"/>
      <c r="DMC143" s="18"/>
      <c r="DMD143" s="18"/>
      <c r="DME143" s="18"/>
      <c r="DMF143" s="18"/>
      <c r="DMG143" s="18"/>
      <c r="DMH143" s="18"/>
      <c r="DMI143" s="18"/>
      <c r="DMJ143" s="18"/>
      <c r="DMK143" s="18"/>
      <c r="DML143" s="18"/>
      <c r="DMM143" s="18"/>
      <c r="DMN143" s="18"/>
      <c r="DMO143" s="18"/>
      <c r="DMP143" s="18"/>
      <c r="DMQ143" s="18"/>
      <c r="DMR143" s="18"/>
      <c r="DMS143" s="18"/>
      <c r="DMT143" s="18"/>
      <c r="DMU143" s="18"/>
      <c r="DMV143" s="18"/>
      <c r="DMW143" s="18"/>
      <c r="DMX143" s="18"/>
      <c r="DMY143" s="18"/>
      <c r="DMZ143" s="18"/>
      <c r="DNA143" s="18"/>
      <c r="DNB143" s="18"/>
      <c r="DNC143" s="18"/>
      <c r="DND143" s="18"/>
      <c r="DNE143" s="18"/>
      <c r="DNF143" s="18"/>
      <c r="DNG143" s="18"/>
      <c r="DNH143" s="18"/>
      <c r="DNI143" s="18"/>
      <c r="DNJ143" s="18"/>
      <c r="DNK143" s="18"/>
      <c r="DNL143" s="18"/>
      <c r="DNM143" s="18"/>
      <c r="DNN143" s="18"/>
      <c r="DNO143" s="18"/>
      <c r="DNP143" s="18"/>
      <c r="DNQ143" s="18"/>
      <c r="DNR143" s="18"/>
      <c r="DNS143" s="18"/>
      <c r="DNT143" s="18"/>
      <c r="DNU143" s="18"/>
      <c r="DNV143" s="18"/>
      <c r="DNW143" s="18"/>
      <c r="DNX143" s="18"/>
      <c r="DNY143" s="18"/>
      <c r="DNZ143" s="18"/>
      <c r="DOA143" s="18"/>
      <c r="DOB143" s="18"/>
      <c r="DOC143" s="18"/>
      <c r="DOD143" s="18"/>
      <c r="DOE143" s="18"/>
      <c r="DOF143" s="18"/>
      <c r="DOG143" s="18"/>
      <c r="DOH143" s="18"/>
      <c r="DOI143" s="18"/>
      <c r="DOJ143" s="18"/>
      <c r="DOK143" s="18"/>
      <c r="DOL143" s="18"/>
      <c r="DOM143" s="18"/>
      <c r="DON143" s="18"/>
      <c r="DOO143" s="18"/>
      <c r="DOP143" s="18"/>
      <c r="DOQ143" s="18"/>
      <c r="DOR143" s="18"/>
      <c r="DOS143" s="18"/>
      <c r="DOT143" s="18"/>
      <c r="DOU143" s="18"/>
      <c r="DOV143" s="18"/>
      <c r="DOW143" s="18"/>
      <c r="DOX143" s="18"/>
      <c r="DOY143" s="18"/>
      <c r="DOZ143" s="18"/>
      <c r="DPA143" s="18"/>
      <c r="DPB143" s="18"/>
      <c r="DPC143" s="18"/>
      <c r="DPD143" s="18"/>
      <c r="DPE143" s="18"/>
      <c r="DPF143" s="18"/>
      <c r="DPG143" s="18"/>
      <c r="DPH143" s="18"/>
      <c r="DPI143" s="18"/>
      <c r="DPJ143" s="18"/>
      <c r="DPK143" s="18"/>
      <c r="DPL143" s="18"/>
      <c r="DPM143" s="18"/>
      <c r="DPN143" s="18"/>
      <c r="DPO143" s="18"/>
      <c r="DPP143" s="18"/>
      <c r="DPQ143" s="18"/>
      <c r="DPR143" s="18"/>
      <c r="DPS143" s="18"/>
      <c r="DPT143" s="18"/>
      <c r="DPU143" s="18"/>
      <c r="DPV143" s="18"/>
      <c r="DPW143" s="18"/>
      <c r="DPX143" s="18"/>
      <c r="DPY143" s="18"/>
      <c r="DPZ143" s="18"/>
      <c r="DQA143" s="18"/>
      <c r="DQB143" s="18"/>
      <c r="DQC143" s="18"/>
      <c r="DQD143" s="18"/>
      <c r="DQE143" s="18"/>
      <c r="DQF143" s="18"/>
      <c r="DQG143" s="18"/>
      <c r="DQH143" s="18"/>
      <c r="DQI143" s="18"/>
      <c r="DQJ143" s="18"/>
      <c r="DQK143" s="18"/>
      <c r="DQL143" s="18"/>
      <c r="DQM143" s="18"/>
      <c r="DQN143" s="18"/>
      <c r="DQO143" s="18"/>
      <c r="DQP143" s="18"/>
      <c r="DQQ143" s="18"/>
      <c r="DQR143" s="18"/>
      <c r="DQS143" s="18"/>
      <c r="DQT143" s="18"/>
      <c r="DQU143" s="18"/>
      <c r="DQV143" s="18"/>
      <c r="DQW143" s="18"/>
      <c r="DQX143" s="18"/>
      <c r="DQY143" s="18"/>
      <c r="DQZ143" s="18"/>
      <c r="DRA143" s="18"/>
      <c r="DRB143" s="18"/>
      <c r="DRC143" s="18"/>
      <c r="DRD143" s="18"/>
      <c r="DRE143" s="18"/>
      <c r="DRF143" s="18"/>
      <c r="DRG143" s="18"/>
      <c r="DRH143" s="18"/>
      <c r="DRI143" s="18"/>
      <c r="DRJ143" s="18"/>
      <c r="DRK143" s="18"/>
      <c r="DRL143" s="18"/>
      <c r="DRM143" s="18"/>
      <c r="DRN143" s="18"/>
      <c r="DRO143" s="18"/>
      <c r="DRP143" s="18"/>
      <c r="DRQ143" s="18"/>
      <c r="DRR143" s="18"/>
      <c r="DRS143" s="18"/>
      <c r="DRT143" s="18"/>
      <c r="DRU143" s="18"/>
      <c r="DRV143" s="18"/>
      <c r="DRW143" s="18"/>
      <c r="DRX143" s="18"/>
      <c r="DRY143" s="18"/>
      <c r="DRZ143" s="18"/>
      <c r="DSA143" s="18"/>
      <c r="DSB143" s="18"/>
      <c r="DSC143" s="18"/>
      <c r="DSD143" s="18"/>
      <c r="DSE143" s="18"/>
      <c r="DSF143" s="18"/>
      <c r="DSG143" s="18"/>
      <c r="DSH143" s="18"/>
      <c r="DSI143" s="18"/>
      <c r="DSJ143" s="18"/>
      <c r="DSK143" s="18"/>
      <c r="DSL143" s="18"/>
      <c r="DSM143" s="18"/>
      <c r="DSN143" s="18"/>
      <c r="DSO143" s="18"/>
      <c r="DSP143" s="18"/>
      <c r="DSQ143" s="18"/>
      <c r="DSR143" s="18"/>
      <c r="DSS143" s="18"/>
      <c r="DST143" s="18"/>
      <c r="DSU143" s="18"/>
      <c r="DSV143" s="18"/>
      <c r="DSW143" s="18"/>
      <c r="DSX143" s="18"/>
      <c r="DSY143" s="18"/>
      <c r="DSZ143" s="18"/>
      <c r="DTA143" s="18"/>
      <c r="DTB143" s="18"/>
      <c r="DTC143" s="18"/>
      <c r="DTD143" s="18"/>
      <c r="DTE143" s="18"/>
      <c r="DTF143" s="18"/>
      <c r="DTG143" s="18"/>
      <c r="DTH143" s="18"/>
      <c r="DTI143" s="18"/>
      <c r="DTJ143" s="18"/>
      <c r="DTK143" s="18"/>
      <c r="DTL143" s="18"/>
      <c r="DTM143" s="18"/>
      <c r="DTN143" s="18"/>
      <c r="DTO143" s="18"/>
      <c r="DTP143" s="18"/>
      <c r="DTQ143" s="18"/>
      <c r="DTR143" s="18"/>
      <c r="DTS143" s="18"/>
      <c r="DTT143" s="18"/>
      <c r="DTU143" s="18"/>
      <c r="DTV143" s="18"/>
      <c r="DTW143" s="18"/>
      <c r="DTX143" s="18"/>
      <c r="DTY143" s="18"/>
      <c r="DTZ143" s="18"/>
      <c r="DUA143" s="18"/>
      <c r="DUB143" s="18"/>
      <c r="DUC143" s="18"/>
      <c r="DUD143" s="18"/>
      <c r="DUE143" s="18"/>
      <c r="DUF143" s="18"/>
      <c r="DUG143" s="18"/>
      <c r="DUH143" s="18"/>
      <c r="DUI143" s="18"/>
      <c r="DUJ143" s="18"/>
      <c r="DUK143" s="18"/>
      <c r="DUL143" s="18"/>
      <c r="DUM143" s="18"/>
      <c r="DUN143" s="18"/>
      <c r="DUO143" s="18"/>
      <c r="DUP143" s="18"/>
      <c r="DUQ143" s="18"/>
      <c r="DUR143" s="18"/>
      <c r="DUS143" s="18"/>
      <c r="DUT143" s="18"/>
      <c r="DUU143" s="18"/>
      <c r="DUV143" s="18"/>
      <c r="DUW143" s="18"/>
      <c r="DUX143" s="18"/>
      <c r="DUY143" s="18"/>
      <c r="DUZ143" s="18"/>
      <c r="DVA143" s="18"/>
      <c r="DVB143" s="18"/>
      <c r="DVC143" s="18"/>
      <c r="DVD143" s="18"/>
      <c r="DVE143" s="18"/>
      <c r="DVF143" s="18"/>
      <c r="DVG143" s="18"/>
      <c r="DVH143" s="18"/>
      <c r="DVI143" s="18"/>
      <c r="DVJ143" s="18"/>
      <c r="DVK143" s="18"/>
      <c r="DVL143" s="18"/>
      <c r="DVM143" s="18"/>
      <c r="DVN143" s="18"/>
      <c r="DVO143" s="18"/>
      <c r="DVP143" s="18"/>
      <c r="DVQ143" s="18"/>
      <c r="DVR143" s="18"/>
      <c r="DVS143" s="18"/>
      <c r="DVT143" s="18"/>
      <c r="DVU143" s="18"/>
      <c r="DVV143" s="18"/>
      <c r="DVW143" s="18"/>
      <c r="DVX143" s="18"/>
      <c r="DVY143" s="18"/>
      <c r="DVZ143" s="18"/>
      <c r="DWA143" s="18"/>
      <c r="DWB143" s="18"/>
      <c r="DWC143" s="18"/>
      <c r="DWD143" s="18"/>
      <c r="DWE143" s="18"/>
      <c r="DWF143" s="18"/>
      <c r="DWG143" s="18"/>
      <c r="DWH143" s="18"/>
      <c r="DWI143" s="18"/>
      <c r="DWJ143" s="18"/>
      <c r="DWK143" s="18"/>
      <c r="DWL143" s="18"/>
      <c r="DWM143" s="18"/>
      <c r="DWN143" s="18"/>
      <c r="DWO143" s="18"/>
      <c r="DWP143" s="18"/>
      <c r="DWQ143" s="18"/>
      <c r="DWR143" s="18"/>
      <c r="DWS143" s="18"/>
      <c r="DWT143" s="18"/>
      <c r="DWU143" s="18"/>
      <c r="DWV143" s="18"/>
      <c r="DWW143" s="18"/>
      <c r="DWX143" s="18"/>
      <c r="DWY143" s="18"/>
      <c r="DWZ143" s="18"/>
      <c r="DXA143" s="18"/>
      <c r="DXB143" s="18"/>
      <c r="DXC143" s="18"/>
      <c r="DXD143" s="18"/>
      <c r="DXE143" s="18"/>
      <c r="DXF143" s="18"/>
      <c r="DXG143" s="18"/>
      <c r="DXH143" s="18"/>
      <c r="DXI143" s="18"/>
      <c r="DXJ143" s="18"/>
      <c r="DXK143" s="18"/>
      <c r="DXL143" s="18"/>
      <c r="DXM143" s="18"/>
      <c r="DXN143" s="18"/>
      <c r="DXO143" s="18"/>
      <c r="DXP143" s="18"/>
      <c r="DXQ143" s="18"/>
      <c r="DXR143" s="18"/>
      <c r="DXS143" s="18"/>
      <c r="DXT143" s="18"/>
      <c r="DXU143" s="18"/>
      <c r="DXV143" s="18"/>
      <c r="DXW143" s="18"/>
      <c r="DXX143" s="18"/>
      <c r="DXY143" s="18"/>
      <c r="DXZ143" s="18"/>
      <c r="DYA143" s="18"/>
      <c r="DYB143" s="18"/>
      <c r="DYC143" s="18"/>
      <c r="DYD143" s="18"/>
      <c r="DYE143" s="18"/>
      <c r="DYF143" s="18"/>
      <c r="DYG143" s="18"/>
      <c r="DYH143" s="18"/>
      <c r="DYI143" s="18"/>
      <c r="DYJ143" s="18"/>
      <c r="DYK143" s="18"/>
      <c r="DYL143" s="18"/>
      <c r="DYM143" s="18"/>
      <c r="DYN143" s="18"/>
      <c r="DYO143" s="18"/>
      <c r="DYP143" s="18"/>
      <c r="DYQ143" s="18"/>
      <c r="DYR143" s="18"/>
      <c r="DYS143" s="18"/>
      <c r="DYT143" s="18"/>
      <c r="DYU143" s="18"/>
      <c r="DYV143" s="18"/>
      <c r="DYW143" s="18"/>
      <c r="DYX143" s="18"/>
      <c r="DYY143" s="18"/>
      <c r="DYZ143" s="18"/>
      <c r="DZA143" s="18"/>
      <c r="DZB143" s="18"/>
      <c r="DZC143" s="18"/>
      <c r="DZD143" s="18"/>
      <c r="DZE143" s="18"/>
      <c r="DZF143" s="18"/>
      <c r="DZG143" s="18"/>
      <c r="DZH143" s="18"/>
      <c r="DZI143" s="18"/>
      <c r="DZJ143" s="18"/>
      <c r="DZK143" s="18"/>
      <c r="DZL143" s="18"/>
      <c r="DZM143" s="18"/>
      <c r="DZN143" s="18"/>
      <c r="DZO143" s="18"/>
      <c r="DZP143" s="18"/>
      <c r="DZQ143" s="18"/>
      <c r="DZR143" s="18"/>
      <c r="DZS143" s="18"/>
      <c r="DZT143" s="18"/>
      <c r="DZU143" s="18"/>
      <c r="DZV143" s="18"/>
      <c r="DZW143" s="18"/>
      <c r="DZX143" s="18"/>
      <c r="DZY143" s="18"/>
      <c r="DZZ143" s="18"/>
      <c r="EAA143" s="18"/>
      <c r="EAB143" s="18"/>
      <c r="EAC143" s="18"/>
      <c r="EAD143" s="18"/>
      <c r="EAE143" s="18"/>
      <c r="EAF143" s="18"/>
      <c r="EAG143" s="18"/>
      <c r="EAH143" s="18"/>
      <c r="EAI143" s="18"/>
      <c r="EAJ143" s="18"/>
      <c r="EAK143" s="18"/>
      <c r="EAL143" s="18"/>
      <c r="EAM143" s="18"/>
      <c r="EAN143" s="18"/>
      <c r="EAO143" s="18"/>
      <c r="EAP143" s="18"/>
      <c r="EAQ143" s="18"/>
      <c r="EAR143" s="18"/>
      <c r="EAS143" s="18"/>
      <c r="EAT143" s="18"/>
      <c r="EAU143" s="18"/>
      <c r="EAV143" s="18"/>
      <c r="EAW143" s="18"/>
      <c r="EAX143" s="18"/>
      <c r="EAY143" s="18"/>
      <c r="EAZ143" s="18"/>
      <c r="EBA143" s="18"/>
      <c r="EBB143" s="18"/>
      <c r="EBC143" s="18"/>
      <c r="EBD143" s="18"/>
      <c r="EBE143" s="18"/>
      <c r="EBF143" s="18"/>
      <c r="EBG143" s="18"/>
      <c r="EBH143" s="18"/>
      <c r="EBI143" s="18"/>
      <c r="EBJ143" s="18"/>
      <c r="EBK143" s="18"/>
      <c r="EBL143" s="18"/>
      <c r="EBM143" s="18"/>
      <c r="EBN143" s="18"/>
      <c r="EBO143" s="18"/>
      <c r="EBP143" s="18"/>
      <c r="EBQ143" s="18"/>
      <c r="EBR143" s="18"/>
      <c r="EBS143" s="18"/>
      <c r="EBT143" s="18"/>
      <c r="EBU143" s="18"/>
      <c r="EBV143" s="18"/>
      <c r="EBW143" s="18"/>
      <c r="EBX143" s="18"/>
      <c r="EBY143" s="18"/>
      <c r="EBZ143" s="18"/>
      <c r="ECA143" s="18"/>
      <c r="ECB143" s="18"/>
      <c r="ECC143" s="18"/>
      <c r="ECD143" s="18"/>
      <c r="ECE143" s="18"/>
      <c r="ECF143" s="18"/>
      <c r="ECG143" s="18"/>
      <c r="ECH143" s="18"/>
      <c r="ECI143" s="18"/>
      <c r="ECJ143" s="18"/>
      <c r="ECK143" s="18"/>
      <c r="ECL143" s="18"/>
      <c r="ECM143" s="18"/>
      <c r="ECN143" s="18"/>
      <c r="ECO143" s="18"/>
      <c r="ECP143" s="18"/>
      <c r="ECQ143" s="18"/>
      <c r="ECR143" s="18"/>
      <c r="ECS143" s="18"/>
      <c r="ECT143" s="18"/>
      <c r="ECU143" s="18"/>
      <c r="ECV143" s="18"/>
      <c r="ECW143" s="18"/>
      <c r="ECX143" s="18"/>
      <c r="ECY143" s="18"/>
      <c r="ECZ143" s="18"/>
      <c r="EDA143" s="18"/>
      <c r="EDB143" s="18"/>
      <c r="EDC143" s="18"/>
      <c r="EDD143" s="18"/>
      <c r="EDE143" s="18"/>
      <c r="EDF143" s="18"/>
      <c r="EDG143" s="18"/>
      <c r="EDH143" s="18"/>
      <c r="EDI143" s="18"/>
      <c r="EDJ143" s="18"/>
      <c r="EDK143" s="18"/>
      <c r="EDL143" s="18"/>
      <c r="EDM143" s="18"/>
      <c r="EDN143" s="18"/>
      <c r="EDO143" s="18"/>
      <c r="EDP143" s="18"/>
      <c r="EDQ143" s="18"/>
      <c r="EDR143" s="18"/>
      <c r="EDS143" s="18"/>
      <c r="EDT143" s="18"/>
      <c r="EDU143" s="18"/>
      <c r="EDV143" s="18"/>
      <c r="EDW143" s="18"/>
      <c r="EDX143" s="18"/>
      <c r="EDY143" s="18"/>
      <c r="EDZ143" s="18"/>
      <c r="EEA143" s="18"/>
      <c r="EEB143" s="18"/>
      <c r="EEC143" s="18"/>
      <c r="EED143" s="18"/>
      <c r="EEE143" s="18"/>
      <c r="EEF143" s="18"/>
      <c r="EEG143" s="18"/>
      <c r="EEH143" s="18"/>
      <c r="EEI143" s="18"/>
      <c r="EEJ143" s="18"/>
      <c r="EEK143" s="18"/>
      <c r="EEL143" s="18"/>
      <c r="EEM143" s="18"/>
      <c r="EEN143" s="18"/>
      <c r="EEO143" s="18"/>
      <c r="EEP143" s="18"/>
      <c r="EEQ143" s="18"/>
      <c r="EER143" s="18"/>
      <c r="EES143" s="18"/>
      <c r="EET143" s="18"/>
      <c r="EEU143" s="18"/>
      <c r="EEV143" s="18"/>
      <c r="EEW143" s="18"/>
      <c r="EEX143" s="18"/>
      <c r="EEY143" s="18"/>
      <c r="EEZ143" s="18"/>
      <c r="EFA143" s="18"/>
      <c r="EFB143" s="18"/>
      <c r="EFC143" s="18"/>
      <c r="EFD143" s="18"/>
      <c r="EFE143" s="18"/>
      <c r="EFF143" s="18"/>
      <c r="EFG143" s="18"/>
      <c r="EFH143" s="18"/>
      <c r="EFI143" s="18"/>
      <c r="EFJ143" s="18"/>
      <c r="EFK143" s="18"/>
      <c r="EFL143" s="18"/>
      <c r="EFM143" s="18"/>
      <c r="EFN143" s="18"/>
      <c r="EFO143" s="18"/>
      <c r="EFP143" s="18"/>
      <c r="EFQ143" s="18"/>
      <c r="EFR143" s="18"/>
      <c r="EFS143" s="18"/>
      <c r="EFT143" s="18"/>
      <c r="EFU143" s="18"/>
      <c r="EFV143" s="18"/>
      <c r="EFW143" s="18"/>
      <c r="EFX143" s="18"/>
      <c r="EFY143" s="18"/>
      <c r="EFZ143" s="18"/>
      <c r="EGA143" s="18"/>
      <c r="EGB143" s="18"/>
      <c r="EGC143" s="18"/>
      <c r="EGD143" s="18"/>
      <c r="EGE143" s="18"/>
      <c r="EGF143" s="18"/>
      <c r="EGG143" s="18"/>
      <c r="EGH143" s="18"/>
      <c r="EGI143" s="18"/>
      <c r="EGJ143" s="18"/>
      <c r="EGK143" s="18"/>
      <c r="EGL143" s="18"/>
      <c r="EGM143" s="18"/>
      <c r="EGN143" s="18"/>
      <c r="EGO143" s="18"/>
      <c r="EGP143" s="18"/>
      <c r="EGQ143" s="18"/>
      <c r="EGR143" s="18"/>
      <c r="EGS143" s="18"/>
      <c r="EGT143" s="18"/>
      <c r="EGU143" s="18"/>
      <c r="EGV143" s="18"/>
      <c r="EGW143" s="18"/>
      <c r="EGX143" s="18"/>
      <c r="EGY143" s="18"/>
      <c r="EGZ143" s="18"/>
      <c r="EHA143" s="18"/>
      <c r="EHB143" s="18"/>
      <c r="EHC143" s="18"/>
      <c r="EHD143" s="18"/>
      <c r="EHE143" s="18"/>
      <c r="EHF143" s="18"/>
      <c r="EHG143" s="18"/>
      <c r="EHH143" s="18"/>
      <c r="EHI143" s="18"/>
      <c r="EHJ143" s="18"/>
      <c r="EHK143" s="18"/>
      <c r="EHL143" s="18"/>
      <c r="EHM143" s="18"/>
      <c r="EHN143" s="18"/>
      <c r="EHO143" s="18"/>
      <c r="EHP143" s="18"/>
      <c r="EHQ143" s="18"/>
      <c r="EHR143" s="18"/>
      <c r="EHS143" s="18"/>
      <c r="EHT143" s="18"/>
      <c r="EHU143" s="18"/>
      <c r="EHV143" s="18"/>
      <c r="EHW143" s="18"/>
      <c r="EHX143" s="18"/>
      <c r="EHY143" s="18"/>
      <c r="EHZ143" s="18"/>
      <c r="EIA143" s="18"/>
      <c r="EIB143" s="18"/>
      <c r="EIC143" s="18"/>
      <c r="EID143" s="18"/>
      <c r="EIE143" s="18"/>
      <c r="EIF143" s="18"/>
      <c r="EIG143" s="18"/>
      <c r="EIH143" s="18"/>
      <c r="EII143" s="18"/>
      <c r="EIJ143" s="18"/>
      <c r="EIK143" s="18"/>
      <c r="EIL143" s="18"/>
      <c r="EIM143" s="18"/>
      <c r="EIN143" s="18"/>
      <c r="EIO143" s="18"/>
      <c r="EIP143" s="18"/>
      <c r="EIQ143" s="18"/>
      <c r="EIR143" s="18"/>
      <c r="EIS143" s="18"/>
      <c r="EIT143" s="18"/>
      <c r="EIU143" s="18"/>
      <c r="EIV143" s="18"/>
      <c r="EIW143" s="18"/>
      <c r="EIX143" s="18"/>
      <c r="EIY143" s="18"/>
      <c r="EIZ143" s="18"/>
      <c r="EJA143" s="18"/>
      <c r="EJB143" s="18"/>
      <c r="EJC143" s="18"/>
      <c r="EJD143" s="18"/>
      <c r="EJE143" s="18"/>
      <c r="EJF143" s="18"/>
      <c r="EJG143" s="18"/>
      <c r="EJH143" s="18"/>
      <c r="EJI143" s="18"/>
      <c r="EJJ143" s="18"/>
      <c r="EJK143" s="18"/>
      <c r="EJL143" s="18"/>
      <c r="EJM143" s="18"/>
      <c r="EJN143" s="18"/>
      <c r="EJO143" s="18"/>
      <c r="EJP143" s="18"/>
      <c r="EJQ143" s="18"/>
      <c r="EJR143" s="18"/>
      <c r="EJS143" s="18"/>
      <c r="EJT143" s="18"/>
      <c r="EJU143" s="18"/>
      <c r="EJV143" s="18"/>
      <c r="EJW143" s="18"/>
      <c r="EJX143" s="18"/>
      <c r="EJY143" s="18"/>
      <c r="EJZ143" s="18"/>
      <c r="EKA143" s="18"/>
      <c r="EKB143" s="18"/>
      <c r="EKC143" s="18"/>
      <c r="EKD143" s="18"/>
      <c r="EKE143" s="18"/>
      <c r="EKF143" s="18"/>
      <c r="EKG143" s="18"/>
      <c r="EKH143" s="18"/>
      <c r="EKI143" s="18"/>
      <c r="EKJ143" s="18"/>
      <c r="EKK143" s="18"/>
      <c r="EKL143" s="18"/>
      <c r="EKM143" s="18"/>
      <c r="EKN143" s="18"/>
      <c r="EKO143" s="18"/>
      <c r="EKP143" s="18"/>
      <c r="EKQ143" s="18"/>
      <c r="EKR143" s="18"/>
      <c r="EKS143" s="18"/>
      <c r="EKT143" s="18"/>
      <c r="EKU143" s="18"/>
      <c r="EKV143" s="18"/>
      <c r="EKW143" s="18"/>
      <c r="EKX143" s="18"/>
      <c r="EKY143" s="18"/>
      <c r="EKZ143" s="18"/>
      <c r="ELA143" s="18"/>
      <c r="ELB143" s="18"/>
      <c r="ELC143" s="18"/>
      <c r="ELD143" s="18"/>
      <c r="ELE143" s="18"/>
      <c r="ELF143" s="18"/>
      <c r="ELG143" s="18"/>
      <c r="ELH143" s="18"/>
      <c r="ELI143" s="18"/>
      <c r="ELJ143" s="18"/>
      <c r="ELK143" s="18"/>
      <c r="ELL143" s="18"/>
      <c r="ELM143" s="18"/>
      <c r="ELN143" s="18"/>
      <c r="ELO143" s="18"/>
      <c r="ELP143" s="18"/>
      <c r="ELQ143" s="18"/>
      <c r="ELR143" s="18"/>
      <c r="ELS143" s="18"/>
      <c r="ELT143" s="18"/>
      <c r="ELU143" s="18"/>
      <c r="ELV143" s="18"/>
      <c r="ELW143" s="18"/>
      <c r="ELX143" s="18"/>
      <c r="ELY143" s="18"/>
      <c r="ELZ143" s="18"/>
      <c r="EMA143" s="18"/>
      <c r="EMB143" s="18"/>
      <c r="EMC143" s="18"/>
      <c r="EMD143" s="18"/>
      <c r="EME143" s="18"/>
      <c r="EMF143" s="18"/>
      <c r="EMG143" s="18"/>
      <c r="EMH143" s="18"/>
      <c r="EMI143" s="18"/>
      <c r="EMJ143" s="18"/>
      <c r="EMK143" s="18"/>
      <c r="EML143" s="18"/>
      <c r="EMM143" s="18"/>
      <c r="EMN143" s="18"/>
      <c r="EMO143" s="18"/>
      <c r="EMP143" s="18"/>
      <c r="EMQ143" s="18"/>
      <c r="EMR143" s="18"/>
      <c r="EMS143" s="18"/>
      <c r="EMT143" s="18"/>
      <c r="EMU143" s="18"/>
      <c r="EMV143" s="18"/>
      <c r="EMW143" s="18"/>
      <c r="EMX143" s="18"/>
      <c r="EMY143" s="18"/>
      <c r="EMZ143" s="18"/>
      <c r="ENA143" s="18"/>
      <c r="ENB143" s="18"/>
      <c r="ENC143" s="18"/>
      <c r="END143" s="18"/>
      <c r="ENE143" s="18"/>
      <c r="ENF143" s="18"/>
      <c r="ENG143" s="18"/>
      <c r="ENH143" s="18"/>
      <c r="ENI143" s="18"/>
      <c r="ENJ143" s="18"/>
      <c r="ENK143" s="18"/>
      <c r="ENL143" s="18"/>
      <c r="ENM143" s="18"/>
      <c r="ENN143" s="18"/>
      <c r="ENO143" s="18"/>
      <c r="ENP143" s="18"/>
      <c r="ENQ143" s="18"/>
      <c r="ENR143" s="18"/>
      <c r="ENS143" s="18"/>
      <c r="ENT143" s="18"/>
      <c r="ENU143" s="18"/>
      <c r="ENV143" s="18"/>
      <c r="ENW143" s="18"/>
      <c r="ENX143" s="18"/>
      <c r="ENY143" s="18"/>
      <c r="ENZ143" s="18"/>
      <c r="EOA143" s="18"/>
      <c r="EOB143" s="18"/>
      <c r="EOC143" s="18"/>
      <c r="EOD143" s="18"/>
      <c r="EOE143" s="18"/>
      <c r="EOF143" s="18"/>
      <c r="EOG143" s="18"/>
      <c r="EOH143" s="18"/>
      <c r="EOI143" s="18"/>
      <c r="EOJ143" s="18"/>
      <c r="EOK143" s="18"/>
      <c r="EOL143" s="18"/>
      <c r="EOM143" s="18"/>
      <c r="EON143" s="18"/>
      <c r="EOO143" s="18"/>
      <c r="EOP143" s="18"/>
      <c r="EOQ143" s="18"/>
      <c r="EOR143" s="18"/>
      <c r="EOS143" s="18"/>
      <c r="EOT143" s="18"/>
      <c r="EOU143" s="18"/>
      <c r="EOV143" s="18"/>
      <c r="EOW143" s="18"/>
      <c r="EOX143" s="18"/>
      <c r="EOY143" s="18"/>
      <c r="EOZ143" s="18"/>
      <c r="EPA143" s="18"/>
      <c r="EPB143" s="18"/>
      <c r="EPC143" s="18"/>
      <c r="EPD143" s="18"/>
      <c r="EPE143" s="18"/>
      <c r="EPF143" s="18"/>
      <c r="EPG143" s="18"/>
      <c r="EPH143" s="18"/>
      <c r="EPI143" s="18"/>
      <c r="EPJ143" s="18"/>
      <c r="EPK143" s="18"/>
      <c r="EPL143" s="18"/>
      <c r="EPM143" s="18"/>
      <c r="EPN143" s="18"/>
      <c r="EPO143" s="18"/>
      <c r="EPP143" s="18"/>
      <c r="EPQ143" s="18"/>
      <c r="EPR143" s="18"/>
      <c r="EPS143" s="18"/>
      <c r="EPT143" s="18"/>
      <c r="EPU143" s="18"/>
      <c r="EPV143" s="18"/>
      <c r="EPW143" s="18"/>
      <c r="EPX143" s="18"/>
      <c r="EPY143" s="18"/>
      <c r="EPZ143" s="18"/>
      <c r="EQA143" s="18"/>
      <c r="EQB143" s="18"/>
      <c r="EQC143" s="18"/>
      <c r="EQD143" s="18"/>
      <c r="EQE143" s="18"/>
      <c r="EQF143" s="18"/>
      <c r="EQG143" s="18"/>
      <c r="EQH143" s="18"/>
      <c r="EQI143" s="18"/>
      <c r="EQJ143" s="18"/>
      <c r="EQK143" s="18"/>
      <c r="EQL143" s="18"/>
      <c r="EQM143" s="18"/>
      <c r="EQN143" s="18"/>
      <c r="EQO143" s="18"/>
      <c r="EQP143" s="18"/>
      <c r="EQQ143" s="18"/>
      <c r="EQR143" s="18"/>
      <c r="EQS143" s="18"/>
      <c r="EQT143" s="18"/>
      <c r="EQU143" s="18"/>
      <c r="EQV143" s="18"/>
      <c r="EQW143" s="18"/>
      <c r="EQX143" s="18"/>
      <c r="EQY143" s="18"/>
      <c r="EQZ143" s="18"/>
      <c r="ERA143" s="18"/>
      <c r="ERB143" s="18"/>
      <c r="ERC143" s="18"/>
      <c r="ERD143" s="18"/>
      <c r="ERE143" s="18"/>
      <c r="ERF143" s="18"/>
      <c r="ERG143" s="18"/>
      <c r="ERH143" s="18"/>
      <c r="ERI143" s="18"/>
      <c r="ERJ143" s="18"/>
      <c r="ERK143" s="18"/>
      <c r="ERL143" s="18"/>
      <c r="ERM143" s="18"/>
      <c r="ERN143" s="18"/>
      <c r="ERO143" s="18"/>
      <c r="ERP143" s="18"/>
      <c r="ERQ143" s="18"/>
      <c r="ERR143" s="18"/>
      <c r="ERS143" s="18"/>
      <c r="ERT143" s="18"/>
      <c r="ERU143" s="18"/>
      <c r="ERV143" s="18"/>
      <c r="ERW143" s="18"/>
      <c r="ERX143" s="18"/>
      <c r="ERY143" s="18"/>
      <c r="ERZ143" s="18"/>
      <c r="ESA143" s="18"/>
      <c r="ESB143" s="18"/>
      <c r="ESC143" s="18"/>
      <c r="ESD143" s="18"/>
      <c r="ESE143" s="18"/>
      <c r="ESF143" s="18"/>
      <c r="ESG143" s="18"/>
      <c r="ESH143" s="18"/>
      <c r="ESI143" s="18"/>
      <c r="ESJ143" s="18"/>
      <c r="ESK143" s="18"/>
      <c r="ESL143" s="18"/>
      <c r="ESM143" s="18"/>
      <c r="ESN143" s="18"/>
      <c r="ESO143" s="18"/>
      <c r="ESP143" s="18"/>
      <c r="ESQ143" s="18"/>
      <c r="ESR143" s="18"/>
      <c r="ESS143" s="18"/>
      <c r="EST143" s="18"/>
      <c r="ESU143" s="18"/>
      <c r="ESV143" s="18"/>
      <c r="ESW143" s="18"/>
      <c r="ESX143" s="18"/>
      <c r="ESY143" s="18"/>
      <c r="ESZ143" s="18"/>
      <c r="ETA143" s="18"/>
      <c r="ETB143" s="18"/>
      <c r="ETC143" s="18"/>
      <c r="ETD143" s="18"/>
      <c r="ETE143" s="18"/>
      <c r="ETF143" s="18"/>
      <c r="ETG143" s="18"/>
      <c r="ETH143" s="18"/>
      <c r="ETI143" s="18"/>
      <c r="ETJ143" s="18"/>
      <c r="ETK143" s="18"/>
      <c r="ETL143" s="18"/>
      <c r="ETM143" s="18"/>
      <c r="ETN143" s="18"/>
      <c r="ETO143" s="18"/>
      <c r="ETP143" s="18"/>
      <c r="ETQ143" s="18"/>
      <c r="ETR143" s="18"/>
      <c r="ETS143" s="18"/>
      <c r="ETT143" s="18"/>
      <c r="ETU143" s="18"/>
      <c r="ETV143" s="18"/>
      <c r="ETW143" s="18"/>
      <c r="ETX143" s="18"/>
      <c r="ETY143" s="18"/>
      <c r="ETZ143" s="18"/>
      <c r="EUA143" s="18"/>
      <c r="EUB143" s="18"/>
      <c r="EUC143" s="18"/>
      <c r="EUD143" s="18"/>
      <c r="EUE143" s="18"/>
      <c r="EUF143" s="18"/>
      <c r="EUG143" s="18"/>
      <c r="EUH143" s="18"/>
      <c r="EUI143" s="18"/>
      <c r="EUJ143" s="18"/>
      <c r="EUK143" s="18"/>
      <c r="EUL143" s="18"/>
      <c r="EUM143" s="18"/>
      <c r="EUN143" s="18"/>
      <c r="EUO143" s="18"/>
      <c r="EUP143" s="18"/>
      <c r="EUQ143" s="18"/>
      <c r="EUR143" s="18"/>
      <c r="EUS143" s="18"/>
      <c r="EUT143" s="18"/>
      <c r="EUU143" s="18"/>
      <c r="EUV143" s="18"/>
      <c r="EUW143" s="18"/>
      <c r="EUX143" s="18"/>
      <c r="EUY143" s="18"/>
      <c r="EUZ143" s="18"/>
      <c r="EVA143" s="18"/>
      <c r="EVB143" s="18"/>
      <c r="EVC143" s="18"/>
      <c r="EVD143" s="18"/>
      <c r="EVE143" s="18"/>
      <c r="EVF143" s="18"/>
      <c r="EVG143" s="18"/>
      <c r="EVH143" s="18"/>
      <c r="EVI143" s="18"/>
      <c r="EVJ143" s="18"/>
      <c r="EVK143" s="18"/>
      <c r="EVL143" s="18"/>
      <c r="EVM143" s="18"/>
      <c r="EVN143" s="18"/>
      <c r="EVO143" s="18"/>
      <c r="EVP143" s="18"/>
      <c r="EVQ143" s="18"/>
      <c r="EVR143" s="18"/>
      <c r="EVS143" s="18"/>
      <c r="EVT143" s="18"/>
      <c r="EVU143" s="18"/>
      <c r="EVV143" s="18"/>
      <c r="EVW143" s="18"/>
      <c r="EVX143" s="18"/>
      <c r="EVY143" s="18"/>
      <c r="EVZ143" s="18"/>
      <c r="EWA143" s="18"/>
      <c r="EWB143" s="18"/>
      <c r="EWC143" s="18"/>
      <c r="EWD143" s="18"/>
      <c r="EWE143" s="18"/>
      <c r="EWF143" s="18"/>
      <c r="EWG143" s="18"/>
      <c r="EWH143" s="18"/>
      <c r="EWI143" s="18"/>
      <c r="EWJ143" s="18"/>
      <c r="EWK143" s="18"/>
      <c r="EWL143" s="18"/>
      <c r="EWM143" s="18"/>
      <c r="EWN143" s="18"/>
      <c r="EWO143" s="18"/>
      <c r="EWP143" s="18"/>
      <c r="EWQ143" s="18"/>
      <c r="EWR143" s="18"/>
      <c r="EWS143" s="18"/>
      <c r="EWT143" s="18"/>
      <c r="EWU143" s="18"/>
      <c r="EWV143" s="18"/>
      <c r="EWW143" s="18"/>
      <c r="EWX143" s="18"/>
      <c r="EWY143" s="18"/>
      <c r="EWZ143" s="18"/>
      <c r="EXA143" s="18"/>
      <c r="EXB143" s="18"/>
      <c r="EXC143" s="18"/>
      <c r="EXD143" s="18"/>
      <c r="EXE143" s="18"/>
      <c r="EXF143" s="18"/>
      <c r="EXG143" s="18"/>
      <c r="EXH143" s="18"/>
      <c r="EXI143" s="18"/>
      <c r="EXJ143" s="18"/>
      <c r="EXK143" s="18"/>
      <c r="EXL143" s="18"/>
      <c r="EXM143" s="18"/>
      <c r="EXN143" s="18"/>
      <c r="EXO143" s="18"/>
      <c r="EXP143" s="18"/>
      <c r="EXQ143" s="18"/>
      <c r="EXR143" s="18"/>
      <c r="EXS143" s="18"/>
      <c r="EXT143" s="18"/>
      <c r="EXU143" s="18"/>
      <c r="EXV143" s="18"/>
      <c r="EXW143" s="18"/>
      <c r="EXX143" s="18"/>
      <c r="EXY143" s="18"/>
      <c r="EXZ143" s="18"/>
      <c r="EYA143" s="18"/>
      <c r="EYB143" s="18"/>
      <c r="EYC143" s="18"/>
      <c r="EYD143" s="18"/>
      <c r="EYE143" s="18"/>
      <c r="EYF143" s="18"/>
      <c r="EYG143" s="18"/>
      <c r="EYH143" s="18"/>
      <c r="EYI143" s="18"/>
      <c r="EYJ143" s="18"/>
      <c r="EYK143" s="18"/>
      <c r="EYL143" s="18"/>
      <c r="EYM143" s="18"/>
      <c r="EYN143" s="18"/>
      <c r="EYO143" s="18"/>
      <c r="EYP143" s="18"/>
      <c r="EYQ143" s="18"/>
      <c r="EYR143" s="18"/>
      <c r="EYS143" s="18"/>
      <c r="EYT143" s="18"/>
      <c r="EYU143" s="18"/>
      <c r="EYV143" s="18"/>
      <c r="EYW143" s="18"/>
      <c r="EYX143" s="18"/>
      <c r="EYY143" s="18"/>
      <c r="EYZ143" s="18"/>
      <c r="EZA143" s="18"/>
      <c r="EZB143" s="18"/>
      <c r="EZC143" s="18"/>
      <c r="EZD143" s="18"/>
      <c r="EZE143" s="18"/>
      <c r="EZF143" s="18"/>
      <c r="EZG143" s="18"/>
      <c r="EZH143" s="18"/>
      <c r="EZI143" s="18"/>
      <c r="EZJ143" s="18"/>
      <c r="EZK143" s="18"/>
      <c r="EZL143" s="18"/>
      <c r="EZM143" s="18"/>
      <c r="EZN143" s="18"/>
      <c r="EZO143" s="18"/>
      <c r="EZP143" s="18"/>
      <c r="EZQ143" s="18"/>
      <c r="EZR143" s="18"/>
      <c r="EZS143" s="18"/>
      <c r="EZT143" s="18"/>
      <c r="EZU143" s="18"/>
      <c r="EZV143" s="18"/>
      <c r="EZW143" s="18"/>
      <c r="EZX143" s="18"/>
      <c r="EZY143" s="18"/>
      <c r="EZZ143" s="18"/>
      <c r="FAA143" s="18"/>
      <c r="FAB143" s="18"/>
      <c r="FAC143" s="18"/>
      <c r="FAD143" s="18"/>
      <c r="FAE143" s="18"/>
      <c r="FAF143" s="18"/>
      <c r="FAG143" s="18"/>
      <c r="FAH143" s="18"/>
      <c r="FAI143" s="18"/>
      <c r="FAJ143" s="18"/>
      <c r="FAK143" s="18"/>
      <c r="FAL143" s="18"/>
      <c r="FAM143" s="18"/>
      <c r="FAN143" s="18"/>
      <c r="FAO143" s="18"/>
      <c r="FAP143" s="18"/>
      <c r="FAQ143" s="18"/>
      <c r="FAR143" s="18"/>
      <c r="FAS143" s="18"/>
      <c r="FAT143" s="18"/>
      <c r="FAU143" s="18"/>
      <c r="FAV143" s="18"/>
      <c r="FAW143" s="18"/>
      <c r="FAX143" s="18"/>
      <c r="FAY143" s="18"/>
      <c r="FAZ143" s="18"/>
      <c r="FBA143" s="18"/>
      <c r="FBB143" s="18"/>
      <c r="FBC143" s="18"/>
      <c r="FBD143" s="18"/>
      <c r="FBE143" s="18"/>
      <c r="FBF143" s="18"/>
      <c r="FBG143" s="18"/>
      <c r="FBH143" s="18"/>
      <c r="FBI143" s="18"/>
      <c r="FBJ143" s="18"/>
      <c r="FBK143" s="18"/>
      <c r="FBL143" s="18"/>
      <c r="FBM143" s="18"/>
      <c r="FBN143" s="18"/>
      <c r="FBO143" s="18"/>
      <c r="FBP143" s="18"/>
      <c r="FBQ143" s="18"/>
      <c r="FBR143" s="18"/>
      <c r="FBS143" s="18"/>
      <c r="FBT143" s="18"/>
      <c r="FBU143" s="18"/>
      <c r="FBV143" s="18"/>
      <c r="FBW143" s="18"/>
      <c r="FBX143" s="18"/>
      <c r="FBY143" s="18"/>
      <c r="FBZ143" s="18"/>
      <c r="FCA143" s="18"/>
      <c r="FCB143" s="18"/>
      <c r="FCC143" s="18"/>
      <c r="FCD143" s="18"/>
      <c r="FCE143" s="18"/>
      <c r="FCF143" s="18"/>
      <c r="FCG143" s="18"/>
      <c r="FCH143" s="18"/>
      <c r="FCI143" s="18"/>
      <c r="FCJ143" s="18"/>
      <c r="FCK143" s="18"/>
      <c r="FCL143" s="18"/>
      <c r="FCM143" s="18"/>
      <c r="FCN143" s="18"/>
      <c r="FCO143" s="18"/>
      <c r="FCP143" s="18"/>
      <c r="FCQ143" s="18"/>
      <c r="FCR143" s="18"/>
      <c r="FCS143" s="18"/>
      <c r="FCT143" s="18"/>
      <c r="FCU143" s="18"/>
      <c r="FCV143" s="18"/>
      <c r="FCW143" s="18"/>
      <c r="FCX143" s="18"/>
      <c r="FCY143" s="18"/>
      <c r="FCZ143" s="18"/>
      <c r="FDA143" s="18"/>
      <c r="FDB143" s="18"/>
      <c r="FDC143" s="18"/>
      <c r="FDD143" s="18"/>
      <c r="FDE143" s="18"/>
      <c r="FDF143" s="18"/>
      <c r="FDG143" s="18"/>
      <c r="FDH143" s="18"/>
      <c r="FDI143" s="18"/>
      <c r="FDJ143" s="18"/>
      <c r="FDK143" s="18"/>
      <c r="FDL143" s="18"/>
      <c r="FDM143" s="18"/>
      <c r="FDN143" s="18"/>
      <c r="FDO143" s="18"/>
      <c r="FDP143" s="18"/>
      <c r="FDQ143" s="18"/>
      <c r="FDR143" s="18"/>
      <c r="FDS143" s="18"/>
      <c r="FDT143" s="18"/>
      <c r="FDU143" s="18"/>
      <c r="FDV143" s="18"/>
      <c r="FDW143" s="18"/>
      <c r="FDX143" s="18"/>
      <c r="FDY143" s="18"/>
      <c r="FDZ143" s="18"/>
      <c r="FEA143" s="18"/>
      <c r="FEB143" s="18"/>
      <c r="FEC143" s="18"/>
      <c r="FED143" s="18"/>
      <c r="FEE143" s="18"/>
      <c r="FEF143" s="18"/>
      <c r="FEG143" s="18"/>
      <c r="FEH143" s="18"/>
      <c r="FEI143" s="18"/>
      <c r="FEJ143" s="18"/>
      <c r="FEK143" s="18"/>
      <c r="FEL143" s="18"/>
      <c r="FEM143" s="18"/>
      <c r="FEN143" s="18"/>
      <c r="FEO143" s="18"/>
      <c r="FEP143" s="18"/>
      <c r="FEQ143" s="18"/>
      <c r="FER143" s="18"/>
      <c r="FES143" s="18"/>
      <c r="FET143" s="18"/>
      <c r="FEU143" s="18"/>
      <c r="FEV143" s="18"/>
      <c r="FEW143" s="18"/>
      <c r="FEX143" s="18"/>
      <c r="FEY143" s="18"/>
      <c r="FEZ143" s="18"/>
      <c r="FFA143" s="18"/>
      <c r="FFB143" s="18"/>
      <c r="FFC143" s="18"/>
      <c r="FFD143" s="18"/>
      <c r="FFE143" s="18"/>
      <c r="FFF143" s="18"/>
      <c r="FFG143" s="18"/>
      <c r="FFH143" s="18"/>
      <c r="FFI143" s="18"/>
      <c r="FFJ143" s="18"/>
      <c r="FFK143" s="18"/>
      <c r="FFL143" s="18"/>
      <c r="FFM143" s="18"/>
      <c r="FFN143" s="18"/>
      <c r="FFO143" s="18"/>
      <c r="FFP143" s="18"/>
      <c r="FFQ143" s="18"/>
      <c r="FFR143" s="18"/>
      <c r="FFS143" s="18"/>
      <c r="FFT143" s="18"/>
      <c r="FFU143" s="18"/>
      <c r="FFV143" s="18"/>
      <c r="FFW143" s="18"/>
      <c r="FFX143" s="18"/>
      <c r="FFY143" s="18"/>
      <c r="FFZ143" s="18"/>
      <c r="FGA143" s="18"/>
      <c r="FGB143" s="18"/>
      <c r="FGC143" s="18"/>
      <c r="FGD143" s="18"/>
      <c r="FGE143" s="18"/>
      <c r="FGF143" s="18"/>
      <c r="FGG143" s="18"/>
      <c r="FGH143" s="18"/>
      <c r="FGI143" s="18"/>
      <c r="FGJ143" s="18"/>
      <c r="FGK143" s="18"/>
      <c r="FGL143" s="18"/>
      <c r="FGM143" s="18"/>
      <c r="FGN143" s="18"/>
      <c r="FGO143" s="18"/>
      <c r="FGP143" s="18"/>
      <c r="FGQ143" s="18"/>
      <c r="FGR143" s="18"/>
      <c r="FGS143" s="18"/>
      <c r="FGT143" s="18"/>
      <c r="FGU143" s="18"/>
      <c r="FGV143" s="18"/>
      <c r="FGW143" s="18"/>
      <c r="FGX143" s="18"/>
      <c r="FGY143" s="18"/>
      <c r="FGZ143" s="18"/>
      <c r="FHA143" s="18"/>
      <c r="FHB143" s="18"/>
      <c r="FHC143" s="18"/>
      <c r="FHD143" s="18"/>
      <c r="FHE143" s="18"/>
      <c r="FHF143" s="18"/>
      <c r="FHG143" s="18"/>
      <c r="FHH143" s="18"/>
      <c r="FHI143" s="18"/>
      <c r="FHJ143" s="18"/>
      <c r="FHK143" s="18"/>
      <c r="FHL143" s="18"/>
      <c r="FHM143" s="18"/>
      <c r="FHN143" s="18"/>
      <c r="FHO143" s="18"/>
      <c r="FHP143" s="18"/>
      <c r="FHQ143" s="18"/>
      <c r="FHR143" s="18"/>
      <c r="FHS143" s="18"/>
      <c r="FHT143" s="18"/>
      <c r="FHU143" s="18"/>
      <c r="FHV143" s="18"/>
      <c r="FHW143" s="18"/>
      <c r="FHX143" s="18"/>
      <c r="FHY143" s="18"/>
      <c r="FHZ143" s="18"/>
      <c r="FIA143" s="18"/>
      <c r="FIB143" s="18"/>
      <c r="FIC143" s="18"/>
      <c r="FID143" s="18"/>
      <c r="FIE143" s="18"/>
      <c r="FIF143" s="18"/>
      <c r="FIG143" s="18"/>
      <c r="FIH143" s="18"/>
      <c r="FII143" s="18"/>
      <c r="FIJ143" s="18"/>
      <c r="FIK143" s="18"/>
      <c r="FIL143" s="18"/>
      <c r="FIM143" s="18"/>
      <c r="FIN143" s="18"/>
      <c r="FIO143" s="18"/>
      <c r="FIP143" s="18"/>
      <c r="FIQ143" s="18"/>
      <c r="FIR143" s="18"/>
      <c r="FIS143" s="18"/>
      <c r="FIT143" s="18"/>
      <c r="FIU143" s="18"/>
      <c r="FIV143" s="18"/>
      <c r="FIW143" s="18"/>
      <c r="FIX143" s="18"/>
      <c r="FIY143" s="18"/>
      <c r="FIZ143" s="18"/>
      <c r="FJA143" s="18"/>
      <c r="FJB143" s="18"/>
      <c r="FJC143" s="18"/>
      <c r="FJD143" s="18"/>
      <c r="FJE143" s="18"/>
      <c r="FJF143" s="18"/>
      <c r="FJG143" s="18"/>
      <c r="FJH143" s="18"/>
      <c r="FJI143" s="18"/>
      <c r="FJJ143" s="18"/>
      <c r="FJK143" s="18"/>
      <c r="FJL143" s="18"/>
      <c r="FJM143" s="18"/>
      <c r="FJN143" s="18"/>
      <c r="FJO143" s="18"/>
      <c r="FJP143" s="18"/>
      <c r="FJQ143" s="18"/>
      <c r="FJR143" s="18"/>
      <c r="FJS143" s="18"/>
      <c r="FJT143" s="18"/>
      <c r="FJU143" s="18"/>
      <c r="FJV143" s="18"/>
      <c r="FJW143" s="18"/>
      <c r="FJX143" s="18"/>
      <c r="FJY143" s="18"/>
      <c r="FJZ143" s="18"/>
      <c r="FKA143" s="18"/>
      <c r="FKB143" s="18"/>
      <c r="FKC143" s="18"/>
      <c r="FKD143" s="18"/>
      <c r="FKE143" s="18"/>
      <c r="FKF143" s="18"/>
      <c r="FKG143" s="18"/>
      <c r="FKH143" s="18"/>
      <c r="FKI143" s="18"/>
      <c r="FKJ143" s="18"/>
      <c r="FKK143" s="18"/>
      <c r="FKL143" s="18"/>
      <c r="FKM143" s="18"/>
      <c r="FKN143" s="18"/>
      <c r="FKO143" s="18"/>
      <c r="FKP143" s="18"/>
      <c r="FKQ143" s="18"/>
      <c r="FKR143" s="18"/>
      <c r="FKS143" s="18"/>
      <c r="FKT143" s="18"/>
      <c r="FKU143" s="18"/>
      <c r="FKV143" s="18"/>
      <c r="FKW143" s="18"/>
      <c r="FKX143" s="18"/>
      <c r="FKY143" s="18"/>
      <c r="FKZ143" s="18"/>
      <c r="FLA143" s="18"/>
      <c r="FLB143" s="18"/>
      <c r="FLC143" s="18"/>
      <c r="FLD143" s="18"/>
      <c r="FLE143" s="18"/>
      <c r="FLF143" s="18"/>
      <c r="FLG143" s="18"/>
      <c r="FLH143" s="18"/>
      <c r="FLI143" s="18"/>
      <c r="FLJ143" s="18"/>
      <c r="FLK143" s="18"/>
      <c r="FLL143" s="18"/>
      <c r="FLM143" s="18"/>
      <c r="FLN143" s="18"/>
      <c r="FLO143" s="18"/>
      <c r="FLP143" s="18"/>
      <c r="FLQ143" s="18"/>
      <c r="FLR143" s="18"/>
      <c r="FLS143" s="18"/>
      <c r="FLT143" s="18"/>
      <c r="FLU143" s="18"/>
      <c r="FLV143" s="18"/>
      <c r="FLW143" s="18"/>
      <c r="FLX143" s="18"/>
      <c r="FLY143" s="18"/>
      <c r="FLZ143" s="18"/>
      <c r="FMA143" s="18"/>
      <c r="FMB143" s="18"/>
      <c r="FMC143" s="18"/>
      <c r="FMD143" s="18"/>
      <c r="FME143" s="18"/>
      <c r="FMF143" s="18"/>
      <c r="FMG143" s="18"/>
      <c r="FMH143" s="18"/>
      <c r="FMI143" s="18"/>
      <c r="FMJ143" s="18"/>
      <c r="FMK143" s="18"/>
      <c r="FML143" s="18"/>
      <c r="FMM143" s="18"/>
      <c r="FMN143" s="18"/>
      <c r="FMO143" s="18"/>
      <c r="FMP143" s="18"/>
      <c r="FMQ143" s="18"/>
      <c r="FMR143" s="18"/>
      <c r="FMS143" s="18"/>
      <c r="FMT143" s="18"/>
      <c r="FMU143" s="18"/>
      <c r="FMV143" s="18"/>
      <c r="FMW143" s="18"/>
      <c r="FMX143" s="18"/>
      <c r="FMY143" s="18"/>
      <c r="FMZ143" s="18"/>
      <c r="FNA143" s="18"/>
      <c r="FNB143" s="18"/>
      <c r="FNC143" s="18"/>
      <c r="FND143" s="18"/>
      <c r="FNE143" s="18"/>
      <c r="FNF143" s="18"/>
      <c r="FNG143" s="18"/>
      <c r="FNH143" s="18"/>
      <c r="FNI143" s="18"/>
      <c r="FNJ143" s="18"/>
      <c r="FNK143" s="18"/>
      <c r="FNL143" s="18"/>
      <c r="FNM143" s="18"/>
      <c r="FNN143" s="18"/>
      <c r="FNO143" s="18"/>
      <c r="FNP143" s="18"/>
      <c r="FNQ143" s="18"/>
      <c r="FNR143" s="18"/>
      <c r="FNS143" s="18"/>
      <c r="FNT143" s="18"/>
      <c r="FNU143" s="18"/>
      <c r="FNV143" s="18"/>
      <c r="FNW143" s="18"/>
      <c r="FNX143" s="18"/>
      <c r="FNY143" s="18"/>
      <c r="FNZ143" s="18"/>
      <c r="FOA143" s="18"/>
      <c r="FOB143" s="18"/>
      <c r="FOC143" s="18"/>
      <c r="FOD143" s="18"/>
      <c r="FOE143" s="18"/>
      <c r="FOF143" s="18"/>
      <c r="FOG143" s="18"/>
      <c r="FOH143" s="18"/>
      <c r="FOI143" s="18"/>
      <c r="FOJ143" s="18"/>
      <c r="FOK143" s="18"/>
      <c r="FOL143" s="18"/>
      <c r="FOM143" s="18"/>
      <c r="FON143" s="18"/>
      <c r="FOO143" s="18"/>
      <c r="FOP143" s="18"/>
      <c r="FOQ143" s="18"/>
      <c r="FOR143" s="18"/>
      <c r="FOS143" s="18"/>
      <c r="FOT143" s="18"/>
      <c r="FOU143" s="18"/>
      <c r="FOV143" s="18"/>
      <c r="FOW143" s="18"/>
      <c r="FOX143" s="18"/>
      <c r="FOY143" s="18"/>
      <c r="FOZ143" s="18"/>
      <c r="FPA143" s="18"/>
      <c r="FPB143" s="18"/>
      <c r="FPC143" s="18"/>
      <c r="FPD143" s="18"/>
      <c r="FPE143" s="18"/>
      <c r="FPF143" s="18"/>
      <c r="FPG143" s="18"/>
      <c r="FPH143" s="18"/>
      <c r="FPI143" s="18"/>
      <c r="FPJ143" s="18"/>
      <c r="FPK143" s="18"/>
      <c r="FPL143" s="18"/>
      <c r="FPM143" s="18"/>
      <c r="FPN143" s="18"/>
      <c r="FPO143" s="18"/>
      <c r="FPP143" s="18"/>
      <c r="FPQ143" s="18"/>
      <c r="FPR143" s="18"/>
      <c r="FPS143" s="18"/>
      <c r="FPT143" s="18"/>
      <c r="FPU143" s="18"/>
      <c r="FPV143" s="18"/>
      <c r="FPW143" s="18"/>
      <c r="FPX143" s="18"/>
      <c r="FPY143" s="18"/>
      <c r="FPZ143" s="18"/>
      <c r="FQA143" s="18"/>
      <c r="FQB143" s="18"/>
      <c r="FQC143" s="18"/>
      <c r="FQD143" s="18"/>
      <c r="FQE143" s="18"/>
      <c r="FQF143" s="18"/>
      <c r="FQG143" s="18"/>
      <c r="FQH143" s="18"/>
      <c r="FQI143" s="18"/>
      <c r="FQJ143" s="18"/>
      <c r="FQK143" s="18"/>
      <c r="FQL143" s="18"/>
      <c r="FQM143" s="18"/>
      <c r="FQN143" s="18"/>
      <c r="FQO143" s="18"/>
      <c r="FQP143" s="18"/>
      <c r="FQQ143" s="18"/>
      <c r="FQR143" s="18"/>
      <c r="FQS143" s="18"/>
      <c r="FQT143" s="18"/>
      <c r="FQU143" s="18"/>
      <c r="FQV143" s="18"/>
      <c r="FQW143" s="18"/>
      <c r="FQX143" s="18"/>
      <c r="FQY143" s="18"/>
      <c r="FQZ143" s="18"/>
      <c r="FRA143" s="18"/>
      <c r="FRB143" s="18"/>
      <c r="FRC143" s="18"/>
      <c r="FRD143" s="18"/>
      <c r="FRE143" s="18"/>
      <c r="FRF143" s="18"/>
      <c r="FRG143" s="18"/>
      <c r="FRH143" s="18"/>
      <c r="FRI143" s="18"/>
      <c r="FRJ143" s="18"/>
      <c r="FRK143" s="18"/>
      <c r="FRL143" s="18"/>
      <c r="FRM143" s="18"/>
      <c r="FRN143" s="18"/>
      <c r="FRO143" s="18"/>
      <c r="FRP143" s="18"/>
      <c r="FRQ143" s="18"/>
      <c r="FRR143" s="18"/>
      <c r="FRS143" s="18"/>
      <c r="FRT143" s="18"/>
      <c r="FRU143" s="18"/>
      <c r="FRV143" s="18"/>
      <c r="FRW143" s="18"/>
      <c r="FRX143" s="18"/>
      <c r="FRY143" s="18"/>
      <c r="FRZ143" s="18"/>
      <c r="FSA143" s="18"/>
      <c r="FSB143" s="18"/>
      <c r="FSC143" s="18"/>
      <c r="FSD143" s="18"/>
      <c r="FSE143" s="18"/>
      <c r="FSF143" s="18"/>
      <c r="FSG143" s="18"/>
      <c r="FSH143" s="18"/>
      <c r="FSI143" s="18"/>
      <c r="FSJ143" s="18"/>
      <c r="FSK143" s="18"/>
      <c r="FSL143" s="18"/>
      <c r="FSM143" s="18"/>
      <c r="FSN143" s="18"/>
      <c r="FSO143" s="18"/>
      <c r="FSP143" s="18"/>
      <c r="FSQ143" s="18"/>
      <c r="FSR143" s="18"/>
      <c r="FSS143" s="18"/>
      <c r="FST143" s="18"/>
      <c r="FSU143" s="18"/>
      <c r="FSV143" s="18"/>
      <c r="FSW143" s="18"/>
      <c r="FSX143" s="18"/>
      <c r="FSY143" s="18"/>
      <c r="FSZ143" s="18"/>
      <c r="FTA143" s="18"/>
      <c r="FTB143" s="18"/>
      <c r="FTC143" s="18"/>
      <c r="FTD143" s="18"/>
      <c r="FTE143" s="18"/>
      <c r="FTF143" s="18"/>
      <c r="FTG143" s="18"/>
      <c r="FTH143" s="18"/>
      <c r="FTI143" s="18"/>
      <c r="FTJ143" s="18"/>
      <c r="FTK143" s="18"/>
      <c r="FTL143" s="18"/>
      <c r="FTM143" s="18"/>
      <c r="FTN143" s="18"/>
      <c r="FTO143" s="18"/>
      <c r="FTP143" s="18"/>
      <c r="FTQ143" s="18"/>
      <c r="FTR143" s="18"/>
      <c r="FTS143" s="18"/>
      <c r="FTT143" s="18"/>
      <c r="FTU143" s="18"/>
      <c r="FTV143" s="18"/>
      <c r="FTW143" s="18"/>
      <c r="FTX143" s="18"/>
      <c r="FTY143" s="18"/>
      <c r="FTZ143" s="18"/>
      <c r="FUA143" s="18"/>
      <c r="FUB143" s="18"/>
      <c r="FUC143" s="18"/>
      <c r="FUD143" s="18"/>
      <c r="FUE143" s="18"/>
      <c r="FUF143" s="18"/>
      <c r="FUG143" s="18"/>
      <c r="FUH143" s="18"/>
      <c r="FUI143" s="18"/>
      <c r="FUJ143" s="18"/>
      <c r="FUK143" s="18"/>
      <c r="FUL143" s="18"/>
      <c r="FUM143" s="18"/>
      <c r="FUN143" s="18"/>
      <c r="FUO143" s="18"/>
      <c r="FUP143" s="18"/>
      <c r="FUQ143" s="18"/>
      <c r="FUR143" s="18"/>
      <c r="FUS143" s="18"/>
      <c r="FUT143" s="18"/>
      <c r="FUU143" s="18"/>
      <c r="FUV143" s="18"/>
      <c r="FUW143" s="18"/>
      <c r="FUX143" s="18"/>
      <c r="FUY143" s="18"/>
      <c r="FUZ143" s="18"/>
      <c r="FVA143" s="18"/>
      <c r="FVB143" s="18"/>
      <c r="FVC143" s="18"/>
      <c r="FVD143" s="18"/>
      <c r="FVE143" s="18"/>
      <c r="FVF143" s="18"/>
      <c r="FVG143" s="18"/>
      <c r="FVH143" s="18"/>
      <c r="FVI143" s="18"/>
      <c r="FVJ143" s="18"/>
      <c r="FVK143" s="18"/>
      <c r="FVL143" s="18"/>
      <c r="FVM143" s="18"/>
      <c r="FVN143" s="18"/>
      <c r="FVO143" s="18"/>
      <c r="FVP143" s="18"/>
      <c r="FVQ143" s="18"/>
      <c r="FVR143" s="18"/>
      <c r="FVS143" s="18"/>
      <c r="FVT143" s="18"/>
      <c r="FVU143" s="18"/>
      <c r="FVV143" s="18"/>
      <c r="FVW143" s="18"/>
      <c r="FVX143" s="18"/>
      <c r="FVY143" s="18"/>
      <c r="FVZ143" s="18"/>
      <c r="FWA143" s="18"/>
      <c r="FWB143" s="18"/>
      <c r="FWC143" s="18"/>
      <c r="FWD143" s="18"/>
      <c r="FWE143" s="18"/>
      <c r="FWF143" s="18"/>
      <c r="FWG143" s="18"/>
      <c r="FWH143" s="18"/>
      <c r="FWI143" s="18"/>
      <c r="FWJ143" s="18"/>
      <c r="FWK143" s="18"/>
      <c r="FWL143" s="18"/>
      <c r="FWM143" s="18"/>
      <c r="FWN143" s="18"/>
      <c r="FWO143" s="18"/>
      <c r="FWP143" s="18"/>
      <c r="FWQ143" s="18"/>
      <c r="FWR143" s="18"/>
      <c r="FWS143" s="18"/>
      <c r="FWT143" s="18"/>
      <c r="FWU143" s="18"/>
      <c r="FWV143" s="18"/>
      <c r="FWW143" s="18"/>
      <c r="FWX143" s="18"/>
      <c r="FWY143" s="18"/>
      <c r="FWZ143" s="18"/>
      <c r="FXA143" s="18"/>
      <c r="FXB143" s="18"/>
      <c r="FXC143" s="18"/>
      <c r="FXD143" s="18"/>
      <c r="FXE143" s="18"/>
      <c r="FXF143" s="18"/>
      <c r="FXG143" s="18"/>
      <c r="FXH143" s="18"/>
      <c r="FXI143" s="18"/>
      <c r="FXJ143" s="18"/>
      <c r="FXK143" s="18"/>
      <c r="FXL143" s="18"/>
      <c r="FXM143" s="18"/>
      <c r="FXN143" s="18"/>
      <c r="FXO143" s="18"/>
      <c r="FXP143" s="18"/>
      <c r="FXQ143" s="18"/>
      <c r="FXR143" s="18"/>
      <c r="FXS143" s="18"/>
      <c r="FXT143" s="18"/>
      <c r="FXU143" s="18"/>
      <c r="FXV143" s="18"/>
      <c r="FXW143" s="18"/>
      <c r="FXX143" s="18"/>
      <c r="FXY143" s="18"/>
      <c r="FXZ143" s="18"/>
      <c r="FYA143" s="18"/>
      <c r="FYB143" s="18"/>
      <c r="FYC143" s="18"/>
      <c r="FYD143" s="18"/>
      <c r="FYE143" s="18"/>
      <c r="FYF143" s="18"/>
      <c r="FYG143" s="18"/>
      <c r="FYH143" s="18"/>
      <c r="FYI143" s="18"/>
      <c r="FYJ143" s="18"/>
      <c r="FYK143" s="18"/>
      <c r="FYL143" s="18"/>
      <c r="FYM143" s="18"/>
      <c r="FYN143" s="18"/>
      <c r="FYO143" s="18"/>
      <c r="FYP143" s="18"/>
      <c r="FYQ143" s="18"/>
      <c r="FYR143" s="18"/>
      <c r="FYS143" s="18"/>
      <c r="FYT143" s="18"/>
      <c r="FYU143" s="18"/>
      <c r="FYV143" s="18"/>
      <c r="FYW143" s="18"/>
      <c r="FYX143" s="18"/>
      <c r="FYY143" s="18"/>
      <c r="FYZ143" s="18"/>
      <c r="FZA143" s="18"/>
      <c r="FZB143" s="18"/>
      <c r="FZC143" s="18"/>
      <c r="FZD143" s="18"/>
      <c r="FZE143" s="18"/>
      <c r="FZF143" s="18"/>
      <c r="FZG143" s="18"/>
      <c r="FZH143" s="18"/>
      <c r="FZI143" s="18"/>
      <c r="FZJ143" s="18"/>
      <c r="FZK143" s="18"/>
      <c r="FZL143" s="18"/>
      <c r="FZM143" s="18"/>
      <c r="FZN143" s="18"/>
      <c r="FZO143" s="18"/>
      <c r="FZP143" s="18"/>
      <c r="FZQ143" s="18"/>
      <c r="FZR143" s="18"/>
      <c r="FZS143" s="18"/>
      <c r="FZT143" s="18"/>
      <c r="FZU143" s="18"/>
      <c r="FZV143" s="18"/>
      <c r="FZW143" s="18"/>
      <c r="FZX143" s="18"/>
      <c r="FZY143" s="18"/>
      <c r="FZZ143" s="18"/>
      <c r="GAA143" s="18"/>
      <c r="GAB143" s="18"/>
      <c r="GAC143" s="18"/>
      <c r="GAD143" s="18"/>
      <c r="GAE143" s="18"/>
      <c r="GAF143" s="18"/>
      <c r="GAG143" s="18"/>
      <c r="GAH143" s="18"/>
      <c r="GAI143" s="18"/>
      <c r="GAJ143" s="18"/>
      <c r="GAK143" s="18"/>
      <c r="GAL143" s="18"/>
      <c r="GAM143" s="18"/>
      <c r="GAN143" s="18"/>
      <c r="GAO143" s="18"/>
      <c r="GAP143" s="18"/>
      <c r="GAQ143" s="18"/>
      <c r="GAR143" s="18"/>
      <c r="GAS143" s="18"/>
      <c r="GAT143" s="18"/>
      <c r="GAU143" s="18"/>
      <c r="GAV143" s="18"/>
      <c r="GAW143" s="18"/>
      <c r="GAX143" s="18"/>
      <c r="GAY143" s="18"/>
      <c r="GAZ143" s="18"/>
      <c r="GBA143" s="18"/>
      <c r="GBB143" s="18"/>
      <c r="GBC143" s="18"/>
      <c r="GBD143" s="18"/>
      <c r="GBE143" s="18"/>
      <c r="GBF143" s="18"/>
      <c r="GBG143" s="18"/>
      <c r="GBH143" s="18"/>
      <c r="GBI143" s="18"/>
      <c r="GBJ143" s="18"/>
      <c r="GBK143" s="18"/>
      <c r="GBL143" s="18"/>
      <c r="GBM143" s="18"/>
      <c r="GBN143" s="18"/>
      <c r="GBO143" s="18"/>
      <c r="GBP143" s="18"/>
      <c r="GBQ143" s="18"/>
      <c r="GBR143" s="18"/>
      <c r="GBS143" s="18"/>
      <c r="GBT143" s="18"/>
      <c r="GBU143" s="18"/>
      <c r="GBV143" s="18"/>
      <c r="GBW143" s="18"/>
      <c r="GBX143" s="18"/>
      <c r="GBY143" s="18"/>
      <c r="GBZ143" s="18"/>
      <c r="GCA143" s="18"/>
      <c r="GCB143" s="18"/>
      <c r="GCC143" s="18"/>
      <c r="GCD143" s="18"/>
      <c r="GCE143" s="18"/>
      <c r="GCF143" s="18"/>
      <c r="GCG143" s="18"/>
      <c r="GCH143" s="18"/>
      <c r="GCI143" s="18"/>
      <c r="GCJ143" s="18"/>
      <c r="GCK143" s="18"/>
      <c r="GCL143" s="18"/>
      <c r="GCM143" s="18"/>
      <c r="GCN143" s="18"/>
      <c r="GCO143" s="18"/>
      <c r="GCP143" s="18"/>
      <c r="GCQ143" s="18"/>
      <c r="GCR143" s="18"/>
      <c r="GCS143" s="18"/>
      <c r="GCT143" s="18"/>
      <c r="GCU143" s="18"/>
      <c r="GCV143" s="18"/>
      <c r="GCW143" s="18"/>
      <c r="GCX143" s="18"/>
      <c r="GCY143" s="18"/>
      <c r="GCZ143" s="18"/>
      <c r="GDA143" s="18"/>
      <c r="GDB143" s="18"/>
      <c r="GDC143" s="18"/>
      <c r="GDD143" s="18"/>
      <c r="GDE143" s="18"/>
      <c r="GDF143" s="18"/>
      <c r="GDG143" s="18"/>
      <c r="GDH143" s="18"/>
      <c r="GDI143" s="18"/>
      <c r="GDJ143" s="18"/>
      <c r="GDK143" s="18"/>
      <c r="GDL143" s="18"/>
      <c r="GDM143" s="18"/>
      <c r="GDN143" s="18"/>
      <c r="GDO143" s="18"/>
      <c r="GDP143" s="18"/>
      <c r="GDQ143" s="18"/>
      <c r="GDR143" s="18"/>
      <c r="GDS143" s="18"/>
      <c r="GDT143" s="18"/>
      <c r="GDU143" s="18"/>
      <c r="GDV143" s="18"/>
      <c r="GDW143" s="18"/>
      <c r="GDX143" s="18"/>
      <c r="GDY143" s="18"/>
      <c r="GDZ143" s="18"/>
      <c r="GEA143" s="18"/>
      <c r="GEB143" s="18"/>
      <c r="GEC143" s="18"/>
      <c r="GED143" s="18"/>
      <c r="GEE143" s="18"/>
      <c r="GEF143" s="18"/>
      <c r="GEG143" s="18"/>
      <c r="GEH143" s="18"/>
      <c r="GEI143" s="18"/>
      <c r="GEJ143" s="18"/>
      <c r="GEK143" s="18"/>
      <c r="GEL143" s="18"/>
      <c r="GEM143" s="18"/>
      <c r="GEN143" s="18"/>
      <c r="GEO143" s="18"/>
      <c r="GEP143" s="18"/>
      <c r="GEQ143" s="18"/>
      <c r="GER143" s="18"/>
      <c r="GES143" s="18"/>
      <c r="GET143" s="18"/>
      <c r="GEU143" s="18"/>
      <c r="GEV143" s="18"/>
      <c r="GEW143" s="18"/>
      <c r="GEX143" s="18"/>
      <c r="GEY143" s="18"/>
      <c r="GEZ143" s="18"/>
      <c r="GFA143" s="18"/>
      <c r="GFB143" s="18"/>
      <c r="GFC143" s="18"/>
      <c r="GFD143" s="18"/>
      <c r="GFE143" s="18"/>
      <c r="GFF143" s="18"/>
      <c r="GFG143" s="18"/>
      <c r="GFH143" s="18"/>
      <c r="GFI143" s="18"/>
      <c r="GFJ143" s="18"/>
      <c r="GFK143" s="18"/>
      <c r="GFL143" s="18"/>
      <c r="GFM143" s="18"/>
      <c r="GFN143" s="18"/>
      <c r="GFO143" s="18"/>
      <c r="GFP143" s="18"/>
      <c r="GFQ143" s="18"/>
      <c r="GFR143" s="18"/>
      <c r="GFS143" s="18"/>
      <c r="GFT143" s="18"/>
      <c r="GFU143" s="18"/>
      <c r="GFV143" s="18"/>
      <c r="GFW143" s="18"/>
      <c r="GFX143" s="18"/>
      <c r="GFY143" s="18"/>
      <c r="GFZ143" s="18"/>
      <c r="GGA143" s="18"/>
      <c r="GGB143" s="18"/>
      <c r="GGC143" s="18"/>
      <c r="GGD143" s="18"/>
      <c r="GGE143" s="18"/>
      <c r="GGF143" s="18"/>
      <c r="GGG143" s="18"/>
      <c r="GGH143" s="18"/>
      <c r="GGI143" s="18"/>
      <c r="GGJ143" s="18"/>
      <c r="GGK143" s="18"/>
      <c r="GGL143" s="18"/>
      <c r="GGM143" s="18"/>
      <c r="GGN143" s="18"/>
      <c r="GGO143" s="18"/>
      <c r="GGP143" s="18"/>
      <c r="GGQ143" s="18"/>
      <c r="GGR143" s="18"/>
      <c r="GGS143" s="18"/>
      <c r="GGT143" s="18"/>
      <c r="GGU143" s="18"/>
      <c r="GGV143" s="18"/>
      <c r="GGW143" s="18"/>
      <c r="GGX143" s="18"/>
      <c r="GGY143" s="18"/>
      <c r="GGZ143" s="18"/>
      <c r="GHA143" s="18"/>
      <c r="GHB143" s="18"/>
      <c r="GHC143" s="18"/>
      <c r="GHD143" s="18"/>
      <c r="GHE143" s="18"/>
      <c r="GHF143" s="18"/>
      <c r="GHG143" s="18"/>
      <c r="GHH143" s="18"/>
      <c r="GHI143" s="18"/>
      <c r="GHJ143" s="18"/>
      <c r="GHK143" s="18"/>
      <c r="GHL143" s="18"/>
      <c r="GHM143" s="18"/>
      <c r="GHN143" s="18"/>
      <c r="GHO143" s="18"/>
      <c r="GHP143" s="18"/>
      <c r="GHQ143" s="18"/>
      <c r="GHR143" s="18"/>
      <c r="GHS143" s="18"/>
      <c r="GHT143" s="18"/>
      <c r="GHU143" s="18"/>
      <c r="GHV143" s="18"/>
      <c r="GHW143" s="18"/>
      <c r="GHX143" s="18"/>
      <c r="GHY143" s="18"/>
      <c r="GHZ143" s="18"/>
      <c r="GIA143" s="18"/>
      <c r="GIB143" s="18"/>
      <c r="GIC143" s="18"/>
      <c r="GID143" s="18"/>
      <c r="GIE143" s="18"/>
      <c r="GIF143" s="18"/>
      <c r="GIG143" s="18"/>
      <c r="GIH143" s="18"/>
      <c r="GII143" s="18"/>
      <c r="GIJ143" s="18"/>
      <c r="GIK143" s="18"/>
      <c r="GIL143" s="18"/>
      <c r="GIM143" s="18"/>
      <c r="GIN143" s="18"/>
      <c r="GIO143" s="18"/>
      <c r="GIP143" s="18"/>
      <c r="GIQ143" s="18"/>
      <c r="GIR143" s="18"/>
      <c r="GIS143" s="18"/>
      <c r="GIT143" s="18"/>
      <c r="GIU143" s="18"/>
      <c r="GIV143" s="18"/>
      <c r="GIW143" s="18"/>
      <c r="GIX143" s="18"/>
      <c r="GIY143" s="18"/>
      <c r="GIZ143" s="18"/>
      <c r="GJA143" s="18"/>
      <c r="GJB143" s="18"/>
      <c r="GJC143" s="18"/>
      <c r="GJD143" s="18"/>
      <c r="GJE143" s="18"/>
      <c r="GJF143" s="18"/>
      <c r="GJG143" s="18"/>
      <c r="GJH143" s="18"/>
      <c r="GJI143" s="18"/>
      <c r="GJJ143" s="18"/>
      <c r="GJK143" s="18"/>
      <c r="GJL143" s="18"/>
      <c r="GJM143" s="18"/>
      <c r="GJN143" s="18"/>
      <c r="GJO143" s="18"/>
      <c r="GJP143" s="18"/>
      <c r="GJQ143" s="18"/>
      <c r="GJR143" s="18"/>
      <c r="GJS143" s="18"/>
      <c r="GJT143" s="18"/>
      <c r="GJU143" s="18"/>
      <c r="GJV143" s="18"/>
      <c r="GJW143" s="18"/>
      <c r="GJX143" s="18"/>
      <c r="GJY143" s="18"/>
      <c r="GJZ143" s="18"/>
      <c r="GKA143" s="18"/>
      <c r="GKB143" s="18"/>
      <c r="GKC143" s="18"/>
      <c r="GKD143" s="18"/>
      <c r="GKE143" s="18"/>
      <c r="GKF143" s="18"/>
      <c r="GKG143" s="18"/>
      <c r="GKH143" s="18"/>
      <c r="GKI143" s="18"/>
      <c r="GKJ143" s="18"/>
      <c r="GKK143" s="18"/>
      <c r="GKL143" s="18"/>
      <c r="GKM143" s="18"/>
      <c r="GKN143" s="18"/>
      <c r="GKO143" s="18"/>
      <c r="GKP143" s="18"/>
      <c r="GKQ143" s="18"/>
      <c r="GKR143" s="18"/>
      <c r="GKS143" s="18"/>
      <c r="GKT143" s="18"/>
      <c r="GKU143" s="18"/>
      <c r="GKV143" s="18"/>
      <c r="GKW143" s="18"/>
      <c r="GKX143" s="18"/>
      <c r="GKY143" s="18"/>
      <c r="GKZ143" s="18"/>
      <c r="GLA143" s="18"/>
      <c r="GLB143" s="18"/>
      <c r="GLC143" s="18"/>
      <c r="GLD143" s="18"/>
      <c r="GLE143" s="18"/>
      <c r="GLF143" s="18"/>
      <c r="GLG143" s="18"/>
      <c r="GLH143" s="18"/>
      <c r="GLI143" s="18"/>
      <c r="GLJ143" s="18"/>
      <c r="GLK143" s="18"/>
      <c r="GLL143" s="18"/>
      <c r="GLM143" s="18"/>
      <c r="GLN143" s="18"/>
      <c r="GLO143" s="18"/>
      <c r="GLP143" s="18"/>
      <c r="GLQ143" s="18"/>
      <c r="GLR143" s="18"/>
      <c r="GLS143" s="18"/>
      <c r="GLT143" s="18"/>
      <c r="GLU143" s="18"/>
      <c r="GLV143" s="18"/>
      <c r="GLW143" s="18"/>
      <c r="GLX143" s="18"/>
      <c r="GLY143" s="18"/>
      <c r="GLZ143" s="18"/>
      <c r="GMA143" s="18"/>
      <c r="GMB143" s="18"/>
      <c r="GMC143" s="18"/>
      <c r="GMD143" s="18"/>
      <c r="GME143" s="18"/>
      <c r="GMF143" s="18"/>
      <c r="GMG143" s="18"/>
      <c r="GMH143" s="18"/>
      <c r="GMI143" s="18"/>
      <c r="GMJ143" s="18"/>
      <c r="GMK143" s="18"/>
      <c r="GML143" s="18"/>
      <c r="GMM143" s="18"/>
      <c r="GMN143" s="18"/>
      <c r="GMO143" s="18"/>
      <c r="GMP143" s="18"/>
      <c r="GMQ143" s="18"/>
      <c r="GMR143" s="18"/>
      <c r="GMS143" s="18"/>
      <c r="GMT143" s="18"/>
      <c r="GMU143" s="18"/>
      <c r="GMV143" s="18"/>
      <c r="GMW143" s="18"/>
      <c r="GMX143" s="18"/>
      <c r="GMY143" s="18"/>
      <c r="GMZ143" s="18"/>
      <c r="GNA143" s="18"/>
      <c r="GNB143" s="18"/>
      <c r="GNC143" s="18"/>
      <c r="GND143" s="18"/>
      <c r="GNE143" s="18"/>
      <c r="GNF143" s="18"/>
      <c r="GNG143" s="18"/>
      <c r="GNH143" s="18"/>
      <c r="GNI143" s="18"/>
      <c r="GNJ143" s="18"/>
      <c r="GNK143" s="18"/>
      <c r="GNL143" s="18"/>
      <c r="GNM143" s="18"/>
      <c r="GNN143" s="18"/>
      <c r="GNO143" s="18"/>
      <c r="GNP143" s="18"/>
      <c r="GNQ143" s="18"/>
      <c r="GNR143" s="18"/>
      <c r="GNS143" s="18"/>
      <c r="GNT143" s="18"/>
      <c r="GNU143" s="18"/>
      <c r="GNV143" s="18"/>
      <c r="GNW143" s="18"/>
      <c r="GNX143" s="18"/>
      <c r="GNY143" s="18"/>
      <c r="GNZ143" s="18"/>
      <c r="GOA143" s="18"/>
      <c r="GOB143" s="18"/>
      <c r="GOC143" s="18"/>
      <c r="GOD143" s="18"/>
      <c r="GOE143" s="18"/>
      <c r="GOF143" s="18"/>
      <c r="GOG143" s="18"/>
      <c r="GOH143" s="18"/>
      <c r="GOI143" s="18"/>
      <c r="GOJ143" s="18"/>
      <c r="GOK143" s="18"/>
      <c r="GOL143" s="18"/>
      <c r="GOM143" s="18"/>
      <c r="GON143" s="18"/>
      <c r="GOO143" s="18"/>
      <c r="GOP143" s="18"/>
      <c r="GOQ143" s="18"/>
      <c r="GOR143" s="18"/>
      <c r="GOS143" s="18"/>
      <c r="GOT143" s="18"/>
      <c r="GOU143" s="18"/>
      <c r="GOV143" s="18"/>
      <c r="GOW143" s="18"/>
      <c r="GOX143" s="18"/>
      <c r="GOY143" s="18"/>
      <c r="GOZ143" s="18"/>
      <c r="GPA143" s="18"/>
      <c r="GPB143" s="18"/>
      <c r="GPC143" s="18"/>
      <c r="GPD143" s="18"/>
      <c r="GPE143" s="18"/>
      <c r="GPF143" s="18"/>
      <c r="GPG143" s="18"/>
      <c r="GPH143" s="18"/>
      <c r="GPI143" s="18"/>
      <c r="GPJ143" s="18"/>
      <c r="GPK143" s="18"/>
      <c r="GPL143" s="18"/>
      <c r="GPM143" s="18"/>
      <c r="GPN143" s="18"/>
      <c r="GPO143" s="18"/>
      <c r="GPP143" s="18"/>
      <c r="GPQ143" s="18"/>
      <c r="GPR143" s="18"/>
      <c r="GPS143" s="18"/>
      <c r="GPT143" s="18"/>
      <c r="GPU143" s="18"/>
      <c r="GPV143" s="18"/>
      <c r="GPW143" s="18"/>
      <c r="GPX143" s="18"/>
      <c r="GPY143" s="18"/>
      <c r="GPZ143" s="18"/>
      <c r="GQA143" s="18"/>
      <c r="GQB143" s="18"/>
      <c r="GQC143" s="18"/>
      <c r="GQD143" s="18"/>
      <c r="GQE143" s="18"/>
      <c r="GQF143" s="18"/>
      <c r="GQG143" s="18"/>
      <c r="GQH143" s="18"/>
      <c r="GQI143" s="18"/>
      <c r="GQJ143" s="18"/>
      <c r="GQK143" s="18"/>
      <c r="GQL143" s="18"/>
      <c r="GQM143" s="18"/>
      <c r="GQN143" s="18"/>
      <c r="GQO143" s="18"/>
      <c r="GQP143" s="18"/>
      <c r="GQQ143" s="18"/>
      <c r="GQR143" s="18"/>
      <c r="GQS143" s="18"/>
      <c r="GQT143" s="18"/>
      <c r="GQU143" s="18"/>
      <c r="GQV143" s="18"/>
      <c r="GQW143" s="18"/>
      <c r="GQX143" s="18"/>
      <c r="GQY143" s="18"/>
      <c r="GQZ143" s="18"/>
      <c r="GRA143" s="18"/>
      <c r="GRB143" s="18"/>
      <c r="GRC143" s="18"/>
      <c r="GRD143" s="18"/>
      <c r="GRE143" s="18"/>
      <c r="GRF143" s="18"/>
      <c r="GRG143" s="18"/>
      <c r="GRH143" s="18"/>
      <c r="GRI143" s="18"/>
      <c r="GRJ143" s="18"/>
      <c r="GRK143" s="18"/>
      <c r="GRL143" s="18"/>
      <c r="GRM143" s="18"/>
      <c r="GRN143" s="18"/>
      <c r="GRO143" s="18"/>
      <c r="GRP143" s="18"/>
      <c r="GRQ143" s="18"/>
      <c r="GRR143" s="18"/>
      <c r="GRS143" s="18"/>
      <c r="GRT143" s="18"/>
      <c r="GRU143" s="18"/>
      <c r="GRV143" s="18"/>
      <c r="GRW143" s="18"/>
      <c r="GRX143" s="18"/>
      <c r="GRY143" s="18"/>
      <c r="GRZ143" s="18"/>
      <c r="GSA143" s="18"/>
      <c r="GSB143" s="18"/>
      <c r="GSC143" s="18"/>
      <c r="GSD143" s="18"/>
      <c r="GSE143" s="18"/>
      <c r="GSF143" s="18"/>
      <c r="GSG143" s="18"/>
      <c r="GSH143" s="18"/>
      <c r="GSI143" s="18"/>
      <c r="GSJ143" s="18"/>
      <c r="GSK143" s="18"/>
      <c r="GSL143" s="18"/>
      <c r="GSM143" s="18"/>
      <c r="GSN143" s="18"/>
      <c r="GSO143" s="18"/>
      <c r="GSP143" s="18"/>
      <c r="GSQ143" s="18"/>
      <c r="GSR143" s="18"/>
      <c r="GSS143" s="18"/>
      <c r="GST143" s="18"/>
      <c r="GSU143" s="18"/>
      <c r="GSV143" s="18"/>
      <c r="GSW143" s="18"/>
      <c r="GSX143" s="18"/>
      <c r="GSY143" s="18"/>
      <c r="GSZ143" s="18"/>
      <c r="GTA143" s="18"/>
      <c r="GTB143" s="18"/>
      <c r="GTC143" s="18"/>
      <c r="GTD143" s="18"/>
      <c r="GTE143" s="18"/>
      <c r="GTF143" s="18"/>
      <c r="GTG143" s="18"/>
      <c r="GTH143" s="18"/>
      <c r="GTI143" s="18"/>
      <c r="GTJ143" s="18"/>
      <c r="GTK143" s="18"/>
      <c r="GTL143" s="18"/>
      <c r="GTM143" s="18"/>
      <c r="GTN143" s="18"/>
      <c r="GTO143" s="18"/>
      <c r="GTP143" s="18"/>
      <c r="GTQ143" s="18"/>
      <c r="GTR143" s="18"/>
      <c r="GTS143" s="18"/>
      <c r="GTT143" s="18"/>
      <c r="GTU143" s="18"/>
      <c r="GTV143" s="18"/>
      <c r="GTW143" s="18"/>
      <c r="GTX143" s="18"/>
      <c r="GTY143" s="18"/>
      <c r="GTZ143" s="18"/>
      <c r="GUA143" s="18"/>
      <c r="GUB143" s="18"/>
      <c r="GUC143" s="18"/>
      <c r="GUD143" s="18"/>
      <c r="GUE143" s="18"/>
      <c r="GUF143" s="18"/>
      <c r="GUG143" s="18"/>
      <c r="GUH143" s="18"/>
      <c r="GUI143" s="18"/>
      <c r="GUJ143" s="18"/>
      <c r="GUK143" s="18"/>
      <c r="GUL143" s="18"/>
      <c r="GUM143" s="18"/>
      <c r="GUN143" s="18"/>
      <c r="GUO143" s="18"/>
      <c r="GUP143" s="18"/>
      <c r="GUQ143" s="18"/>
      <c r="GUR143" s="18"/>
      <c r="GUS143" s="18"/>
      <c r="GUT143" s="18"/>
      <c r="GUU143" s="18"/>
      <c r="GUV143" s="18"/>
      <c r="GUW143" s="18"/>
      <c r="GUX143" s="18"/>
      <c r="GUY143" s="18"/>
      <c r="GUZ143" s="18"/>
      <c r="GVA143" s="18"/>
      <c r="GVB143" s="18"/>
      <c r="GVC143" s="18"/>
      <c r="GVD143" s="18"/>
      <c r="GVE143" s="18"/>
      <c r="GVF143" s="18"/>
      <c r="GVG143" s="18"/>
      <c r="GVH143" s="18"/>
      <c r="GVI143" s="18"/>
      <c r="GVJ143" s="18"/>
      <c r="GVK143" s="18"/>
      <c r="GVL143" s="18"/>
      <c r="GVM143" s="18"/>
      <c r="GVN143" s="18"/>
      <c r="GVO143" s="18"/>
      <c r="GVP143" s="18"/>
      <c r="GVQ143" s="18"/>
      <c r="GVR143" s="18"/>
      <c r="GVS143" s="18"/>
      <c r="GVT143" s="18"/>
      <c r="GVU143" s="18"/>
      <c r="GVV143" s="18"/>
      <c r="GVW143" s="18"/>
      <c r="GVX143" s="18"/>
      <c r="GVY143" s="18"/>
      <c r="GVZ143" s="18"/>
      <c r="GWA143" s="18"/>
      <c r="GWB143" s="18"/>
      <c r="GWC143" s="18"/>
      <c r="GWD143" s="18"/>
      <c r="GWE143" s="18"/>
      <c r="GWF143" s="18"/>
      <c r="GWG143" s="18"/>
      <c r="GWH143" s="18"/>
      <c r="GWI143" s="18"/>
      <c r="GWJ143" s="18"/>
      <c r="GWK143" s="18"/>
      <c r="GWL143" s="18"/>
      <c r="GWM143" s="18"/>
      <c r="GWN143" s="18"/>
      <c r="GWO143" s="18"/>
      <c r="GWP143" s="18"/>
      <c r="GWQ143" s="18"/>
      <c r="GWR143" s="18"/>
      <c r="GWS143" s="18"/>
      <c r="GWT143" s="18"/>
      <c r="GWU143" s="18"/>
      <c r="GWV143" s="18"/>
      <c r="GWW143" s="18"/>
      <c r="GWX143" s="18"/>
      <c r="GWY143" s="18"/>
      <c r="GWZ143" s="18"/>
      <c r="GXA143" s="18"/>
      <c r="GXB143" s="18"/>
      <c r="GXC143" s="18"/>
      <c r="GXD143" s="18"/>
      <c r="GXE143" s="18"/>
      <c r="GXF143" s="18"/>
      <c r="GXG143" s="18"/>
      <c r="GXH143" s="18"/>
      <c r="GXI143" s="18"/>
      <c r="GXJ143" s="18"/>
      <c r="GXK143" s="18"/>
      <c r="GXL143" s="18"/>
      <c r="GXM143" s="18"/>
      <c r="GXN143" s="18"/>
      <c r="GXO143" s="18"/>
      <c r="GXP143" s="18"/>
      <c r="GXQ143" s="18"/>
      <c r="GXR143" s="18"/>
      <c r="GXS143" s="18"/>
      <c r="GXT143" s="18"/>
      <c r="GXU143" s="18"/>
      <c r="GXV143" s="18"/>
      <c r="GXW143" s="18"/>
      <c r="GXX143" s="18"/>
      <c r="GXY143" s="18"/>
      <c r="GXZ143" s="18"/>
      <c r="GYA143" s="18"/>
      <c r="GYB143" s="18"/>
      <c r="GYC143" s="18"/>
      <c r="GYD143" s="18"/>
      <c r="GYE143" s="18"/>
      <c r="GYF143" s="18"/>
      <c r="GYG143" s="18"/>
      <c r="GYH143" s="18"/>
      <c r="GYI143" s="18"/>
      <c r="GYJ143" s="18"/>
      <c r="GYK143" s="18"/>
      <c r="GYL143" s="18"/>
      <c r="GYM143" s="18"/>
      <c r="GYN143" s="18"/>
      <c r="GYO143" s="18"/>
      <c r="GYP143" s="18"/>
      <c r="GYQ143" s="18"/>
      <c r="GYR143" s="18"/>
      <c r="GYS143" s="18"/>
      <c r="GYT143" s="18"/>
      <c r="GYU143" s="18"/>
      <c r="GYV143" s="18"/>
      <c r="GYW143" s="18"/>
      <c r="GYX143" s="18"/>
      <c r="GYY143" s="18"/>
      <c r="GYZ143" s="18"/>
      <c r="GZA143" s="18"/>
      <c r="GZB143" s="18"/>
      <c r="GZC143" s="18"/>
      <c r="GZD143" s="18"/>
      <c r="GZE143" s="18"/>
      <c r="GZF143" s="18"/>
      <c r="GZG143" s="18"/>
      <c r="GZH143" s="18"/>
      <c r="GZI143" s="18"/>
      <c r="GZJ143" s="18"/>
      <c r="GZK143" s="18"/>
      <c r="GZL143" s="18"/>
      <c r="GZM143" s="18"/>
      <c r="GZN143" s="18"/>
      <c r="GZO143" s="18"/>
      <c r="GZP143" s="18"/>
      <c r="GZQ143" s="18"/>
      <c r="GZR143" s="18"/>
      <c r="GZS143" s="18"/>
      <c r="GZT143" s="18"/>
      <c r="GZU143" s="18"/>
      <c r="GZV143" s="18"/>
      <c r="GZW143" s="18"/>
      <c r="GZX143" s="18"/>
      <c r="GZY143" s="18"/>
      <c r="GZZ143" s="18"/>
      <c r="HAA143" s="18"/>
      <c r="HAB143" s="18"/>
      <c r="HAC143" s="18"/>
      <c r="HAD143" s="18"/>
      <c r="HAE143" s="18"/>
      <c r="HAF143" s="18"/>
      <c r="HAG143" s="18"/>
      <c r="HAH143" s="18"/>
      <c r="HAI143" s="18"/>
      <c r="HAJ143" s="18"/>
      <c r="HAK143" s="18"/>
      <c r="HAL143" s="18"/>
      <c r="HAM143" s="18"/>
      <c r="HAN143" s="18"/>
      <c r="HAO143" s="18"/>
      <c r="HAP143" s="18"/>
      <c r="HAQ143" s="18"/>
      <c r="HAR143" s="18"/>
      <c r="HAS143" s="18"/>
      <c r="HAT143" s="18"/>
      <c r="HAU143" s="18"/>
      <c r="HAV143" s="18"/>
      <c r="HAW143" s="18"/>
      <c r="HAX143" s="18"/>
      <c r="HAY143" s="18"/>
      <c r="HAZ143" s="18"/>
      <c r="HBA143" s="18"/>
      <c r="HBB143" s="18"/>
      <c r="HBC143" s="18"/>
      <c r="HBD143" s="18"/>
      <c r="HBE143" s="18"/>
      <c r="HBF143" s="18"/>
      <c r="HBG143" s="18"/>
      <c r="HBH143" s="18"/>
      <c r="HBI143" s="18"/>
      <c r="HBJ143" s="18"/>
      <c r="HBK143" s="18"/>
      <c r="HBL143" s="18"/>
      <c r="HBM143" s="18"/>
      <c r="HBN143" s="18"/>
      <c r="HBO143" s="18"/>
      <c r="HBP143" s="18"/>
      <c r="HBQ143" s="18"/>
      <c r="HBR143" s="18"/>
      <c r="HBS143" s="18"/>
      <c r="HBT143" s="18"/>
      <c r="HBU143" s="18"/>
      <c r="HBV143" s="18"/>
      <c r="HBW143" s="18"/>
      <c r="HBX143" s="18"/>
      <c r="HBY143" s="18"/>
      <c r="HBZ143" s="18"/>
      <c r="HCA143" s="18"/>
      <c r="HCB143" s="18"/>
      <c r="HCC143" s="18"/>
      <c r="HCD143" s="18"/>
      <c r="HCE143" s="18"/>
      <c r="HCF143" s="18"/>
      <c r="HCG143" s="18"/>
      <c r="HCH143" s="18"/>
      <c r="HCI143" s="18"/>
      <c r="HCJ143" s="18"/>
      <c r="HCK143" s="18"/>
      <c r="HCL143" s="18"/>
      <c r="HCM143" s="18"/>
      <c r="HCN143" s="18"/>
      <c r="HCO143" s="18"/>
      <c r="HCP143" s="18"/>
      <c r="HCQ143" s="18"/>
      <c r="HCR143" s="18"/>
      <c r="HCS143" s="18"/>
      <c r="HCT143" s="18"/>
      <c r="HCU143" s="18"/>
      <c r="HCV143" s="18"/>
      <c r="HCW143" s="18"/>
      <c r="HCX143" s="18"/>
      <c r="HCY143" s="18"/>
      <c r="HCZ143" s="18"/>
      <c r="HDA143" s="18"/>
      <c r="HDB143" s="18"/>
      <c r="HDC143" s="18"/>
      <c r="HDD143" s="18"/>
      <c r="HDE143" s="18"/>
      <c r="HDF143" s="18"/>
      <c r="HDG143" s="18"/>
      <c r="HDH143" s="18"/>
      <c r="HDI143" s="18"/>
      <c r="HDJ143" s="18"/>
      <c r="HDK143" s="18"/>
      <c r="HDL143" s="18"/>
      <c r="HDM143" s="18"/>
      <c r="HDN143" s="18"/>
      <c r="HDO143" s="18"/>
      <c r="HDP143" s="18"/>
      <c r="HDQ143" s="18"/>
      <c r="HDR143" s="18"/>
      <c r="HDS143" s="18"/>
      <c r="HDT143" s="18"/>
      <c r="HDU143" s="18"/>
      <c r="HDV143" s="18"/>
      <c r="HDW143" s="18"/>
      <c r="HDX143" s="18"/>
      <c r="HDY143" s="18"/>
      <c r="HDZ143" s="18"/>
      <c r="HEA143" s="18"/>
      <c r="HEB143" s="18"/>
      <c r="HEC143" s="18"/>
      <c r="HED143" s="18"/>
      <c r="HEE143" s="18"/>
      <c r="HEF143" s="18"/>
      <c r="HEG143" s="18"/>
      <c r="HEH143" s="18"/>
      <c r="HEI143" s="18"/>
      <c r="HEJ143" s="18"/>
      <c r="HEK143" s="18"/>
      <c r="HEL143" s="18"/>
      <c r="HEM143" s="18"/>
      <c r="HEN143" s="18"/>
      <c r="HEO143" s="18"/>
      <c r="HEP143" s="18"/>
      <c r="HEQ143" s="18"/>
      <c r="HER143" s="18"/>
      <c r="HES143" s="18"/>
      <c r="HET143" s="18"/>
      <c r="HEU143" s="18"/>
      <c r="HEV143" s="18"/>
      <c r="HEW143" s="18"/>
      <c r="HEX143" s="18"/>
      <c r="HEY143" s="18"/>
      <c r="HEZ143" s="18"/>
      <c r="HFA143" s="18"/>
      <c r="HFB143" s="18"/>
      <c r="HFC143" s="18"/>
      <c r="HFD143" s="18"/>
      <c r="HFE143" s="18"/>
      <c r="HFF143" s="18"/>
      <c r="HFG143" s="18"/>
      <c r="HFH143" s="18"/>
      <c r="HFI143" s="18"/>
      <c r="HFJ143" s="18"/>
      <c r="HFK143" s="18"/>
      <c r="HFL143" s="18"/>
      <c r="HFM143" s="18"/>
      <c r="HFN143" s="18"/>
      <c r="HFO143" s="18"/>
      <c r="HFP143" s="18"/>
      <c r="HFQ143" s="18"/>
      <c r="HFR143" s="18"/>
      <c r="HFS143" s="18"/>
      <c r="HFT143" s="18"/>
      <c r="HFU143" s="18"/>
      <c r="HFV143" s="18"/>
      <c r="HFW143" s="18"/>
      <c r="HFX143" s="18"/>
      <c r="HFY143" s="18"/>
      <c r="HFZ143" s="18"/>
      <c r="HGA143" s="18"/>
      <c r="HGB143" s="18"/>
      <c r="HGC143" s="18"/>
      <c r="HGD143" s="18"/>
      <c r="HGE143" s="18"/>
      <c r="HGF143" s="18"/>
      <c r="HGG143" s="18"/>
      <c r="HGH143" s="18"/>
      <c r="HGI143" s="18"/>
      <c r="HGJ143" s="18"/>
      <c r="HGK143" s="18"/>
      <c r="HGL143" s="18"/>
      <c r="HGM143" s="18"/>
      <c r="HGN143" s="18"/>
      <c r="HGO143" s="18"/>
      <c r="HGP143" s="18"/>
      <c r="HGQ143" s="18"/>
      <c r="HGR143" s="18"/>
      <c r="HGS143" s="18"/>
      <c r="HGT143" s="18"/>
      <c r="HGU143" s="18"/>
      <c r="HGV143" s="18"/>
      <c r="HGW143" s="18"/>
      <c r="HGX143" s="18"/>
      <c r="HGY143" s="18"/>
      <c r="HGZ143" s="18"/>
      <c r="HHA143" s="18"/>
      <c r="HHB143" s="18"/>
      <c r="HHC143" s="18"/>
      <c r="HHD143" s="18"/>
      <c r="HHE143" s="18"/>
      <c r="HHF143" s="18"/>
      <c r="HHG143" s="18"/>
      <c r="HHH143" s="18"/>
      <c r="HHI143" s="18"/>
      <c r="HHJ143" s="18"/>
      <c r="HHK143" s="18"/>
      <c r="HHL143" s="18"/>
      <c r="HHM143" s="18"/>
      <c r="HHN143" s="18"/>
      <c r="HHO143" s="18"/>
      <c r="HHP143" s="18"/>
      <c r="HHQ143" s="18"/>
      <c r="HHR143" s="18"/>
      <c r="HHS143" s="18"/>
      <c r="HHT143" s="18"/>
      <c r="HHU143" s="18"/>
      <c r="HHV143" s="18"/>
      <c r="HHW143" s="18"/>
      <c r="HHX143" s="18"/>
      <c r="HHY143" s="18"/>
      <c r="HHZ143" s="18"/>
      <c r="HIA143" s="18"/>
      <c r="HIB143" s="18"/>
      <c r="HIC143" s="18"/>
      <c r="HID143" s="18"/>
      <c r="HIE143" s="18"/>
      <c r="HIF143" s="18"/>
      <c r="HIG143" s="18"/>
      <c r="HIH143" s="18"/>
      <c r="HII143" s="18"/>
      <c r="HIJ143" s="18"/>
      <c r="HIK143" s="18"/>
      <c r="HIL143" s="18"/>
      <c r="HIM143" s="18"/>
      <c r="HIN143" s="18"/>
      <c r="HIO143" s="18"/>
      <c r="HIP143" s="18"/>
      <c r="HIQ143" s="18"/>
      <c r="HIR143" s="18"/>
      <c r="HIS143" s="18"/>
      <c r="HIT143" s="18"/>
      <c r="HIU143" s="18"/>
      <c r="HIV143" s="18"/>
      <c r="HIW143" s="18"/>
      <c r="HIX143" s="18"/>
      <c r="HIY143" s="18"/>
      <c r="HIZ143" s="18"/>
      <c r="HJA143" s="18"/>
      <c r="HJB143" s="18"/>
      <c r="HJC143" s="18"/>
      <c r="HJD143" s="18"/>
      <c r="HJE143" s="18"/>
      <c r="HJF143" s="18"/>
      <c r="HJG143" s="18"/>
      <c r="HJH143" s="18"/>
      <c r="HJI143" s="18"/>
      <c r="HJJ143" s="18"/>
      <c r="HJK143" s="18"/>
      <c r="HJL143" s="18"/>
      <c r="HJM143" s="18"/>
      <c r="HJN143" s="18"/>
      <c r="HJO143" s="18"/>
      <c r="HJP143" s="18"/>
      <c r="HJQ143" s="18"/>
      <c r="HJR143" s="18"/>
      <c r="HJS143" s="18"/>
      <c r="HJT143" s="18"/>
      <c r="HJU143" s="18"/>
      <c r="HJV143" s="18"/>
      <c r="HJW143" s="18"/>
      <c r="HJX143" s="18"/>
      <c r="HJY143" s="18"/>
      <c r="HJZ143" s="18"/>
      <c r="HKA143" s="18"/>
      <c r="HKB143" s="18"/>
      <c r="HKC143" s="18"/>
      <c r="HKD143" s="18"/>
      <c r="HKE143" s="18"/>
      <c r="HKF143" s="18"/>
      <c r="HKG143" s="18"/>
      <c r="HKH143" s="18"/>
      <c r="HKI143" s="18"/>
      <c r="HKJ143" s="18"/>
      <c r="HKK143" s="18"/>
      <c r="HKL143" s="18"/>
      <c r="HKM143" s="18"/>
      <c r="HKN143" s="18"/>
      <c r="HKO143" s="18"/>
      <c r="HKP143" s="18"/>
      <c r="HKQ143" s="18"/>
      <c r="HKR143" s="18"/>
      <c r="HKS143" s="18"/>
      <c r="HKT143" s="18"/>
      <c r="HKU143" s="18"/>
      <c r="HKV143" s="18"/>
      <c r="HKW143" s="18"/>
      <c r="HKX143" s="18"/>
      <c r="HKY143" s="18"/>
      <c r="HKZ143" s="18"/>
      <c r="HLA143" s="18"/>
      <c r="HLB143" s="18"/>
      <c r="HLC143" s="18"/>
      <c r="HLD143" s="18"/>
      <c r="HLE143" s="18"/>
      <c r="HLF143" s="18"/>
      <c r="HLG143" s="18"/>
      <c r="HLH143" s="18"/>
      <c r="HLI143" s="18"/>
      <c r="HLJ143" s="18"/>
      <c r="HLK143" s="18"/>
      <c r="HLL143" s="18"/>
      <c r="HLM143" s="18"/>
      <c r="HLN143" s="18"/>
      <c r="HLO143" s="18"/>
      <c r="HLP143" s="18"/>
      <c r="HLQ143" s="18"/>
      <c r="HLR143" s="18"/>
      <c r="HLS143" s="18"/>
      <c r="HLT143" s="18"/>
      <c r="HLU143" s="18"/>
      <c r="HLV143" s="18"/>
      <c r="HLW143" s="18"/>
      <c r="HLX143" s="18"/>
      <c r="HLY143" s="18"/>
      <c r="HLZ143" s="18"/>
      <c r="HMA143" s="18"/>
      <c r="HMB143" s="18"/>
      <c r="HMC143" s="18"/>
      <c r="HMD143" s="18"/>
      <c r="HME143" s="18"/>
      <c r="HMF143" s="18"/>
      <c r="HMG143" s="18"/>
      <c r="HMH143" s="18"/>
      <c r="HMI143" s="18"/>
      <c r="HMJ143" s="18"/>
      <c r="HMK143" s="18"/>
      <c r="HML143" s="18"/>
      <c r="HMM143" s="18"/>
      <c r="HMN143" s="18"/>
      <c r="HMO143" s="18"/>
      <c r="HMP143" s="18"/>
      <c r="HMQ143" s="18"/>
      <c r="HMR143" s="18"/>
      <c r="HMS143" s="18"/>
      <c r="HMT143" s="18"/>
      <c r="HMU143" s="18"/>
      <c r="HMV143" s="18"/>
      <c r="HMW143" s="18"/>
      <c r="HMX143" s="18"/>
      <c r="HMY143" s="18"/>
      <c r="HMZ143" s="18"/>
      <c r="HNA143" s="18"/>
      <c r="HNB143" s="18"/>
      <c r="HNC143" s="18"/>
      <c r="HND143" s="18"/>
      <c r="HNE143" s="18"/>
      <c r="HNF143" s="18"/>
      <c r="HNG143" s="18"/>
      <c r="HNH143" s="18"/>
      <c r="HNI143" s="18"/>
      <c r="HNJ143" s="18"/>
      <c r="HNK143" s="18"/>
      <c r="HNL143" s="18"/>
      <c r="HNM143" s="18"/>
      <c r="HNN143" s="18"/>
      <c r="HNO143" s="18"/>
      <c r="HNP143" s="18"/>
      <c r="HNQ143" s="18"/>
      <c r="HNR143" s="18"/>
      <c r="HNS143" s="18"/>
      <c r="HNT143" s="18"/>
      <c r="HNU143" s="18"/>
      <c r="HNV143" s="18"/>
      <c r="HNW143" s="18"/>
      <c r="HNX143" s="18"/>
      <c r="HNY143" s="18"/>
      <c r="HNZ143" s="18"/>
      <c r="HOA143" s="18"/>
      <c r="HOB143" s="18"/>
      <c r="HOC143" s="18"/>
      <c r="HOD143" s="18"/>
      <c r="HOE143" s="18"/>
      <c r="HOF143" s="18"/>
      <c r="HOG143" s="18"/>
      <c r="HOH143" s="18"/>
      <c r="HOI143" s="18"/>
      <c r="HOJ143" s="18"/>
      <c r="HOK143" s="18"/>
      <c r="HOL143" s="18"/>
      <c r="HOM143" s="18"/>
      <c r="HON143" s="18"/>
      <c r="HOO143" s="18"/>
      <c r="HOP143" s="18"/>
      <c r="HOQ143" s="18"/>
      <c r="HOR143" s="18"/>
      <c r="HOS143" s="18"/>
      <c r="HOT143" s="18"/>
      <c r="HOU143" s="18"/>
      <c r="HOV143" s="18"/>
      <c r="HOW143" s="18"/>
      <c r="HOX143" s="18"/>
      <c r="HOY143" s="18"/>
      <c r="HOZ143" s="18"/>
      <c r="HPA143" s="18"/>
      <c r="HPB143" s="18"/>
      <c r="HPC143" s="18"/>
      <c r="HPD143" s="18"/>
      <c r="HPE143" s="18"/>
      <c r="HPF143" s="18"/>
      <c r="HPG143" s="18"/>
      <c r="HPH143" s="18"/>
      <c r="HPI143" s="18"/>
      <c r="HPJ143" s="18"/>
      <c r="HPK143" s="18"/>
      <c r="HPL143" s="18"/>
      <c r="HPM143" s="18"/>
      <c r="HPN143" s="18"/>
      <c r="HPO143" s="18"/>
      <c r="HPP143" s="18"/>
      <c r="HPQ143" s="18"/>
      <c r="HPR143" s="18"/>
      <c r="HPS143" s="18"/>
      <c r="HPT143" s="18"/>
      <c r="HPU143" s="18"/>
      <c r="HPV143" s="18"/>
      <c r="HPW143" s="18"/>
      <c r="HPX143" s="18"/>
      <c r="HPY143" s="18"/>
      <c r="HPZ143" s="18"/>
      <c r="HQA143" s="18"/>
      <c r="HQB143" s="18"/>
      <c r="HQC143" s="18"/>
      <c r="HQD143" s="18"/>
      <c r="HQE143" s="18"/>
      <c r="HQF143" s="18"/>
      <c r="HQG143" s="18"/>
      <c r="HQH143" s="18"/>
      <c r="HQI143" s="18"/>
      <c r="HQJ143" s="18"/>
      <c r="HQK143" s="18"/>
      <c r="HQL143" s="18"/>
      <c r="HQM143" s="18"/>
      <c r="HQN143" s="18"/>
      <c r="HQO143" s="18"/>
      <c r="HQP143" s="18"/>
      <c r="HQQ143" s="18"/>
      <c r="HQR143" s="18"/>
      <c r="HQS143" s="18"/>
      <c r="HQT143" s="18"/>
      <c r="HQU143" s="18"/>
      <c r="HQV143" s="18"/>
      <c r="HQW143" s="18"/>
      <c r="HQX143" s="18"/>
      <c r="HQY143" s="18"/>
      <c r="HQZ143" s="18"/>
      <c r="HRA143" s="18"/>
      <c r="HRB143" s="18"/>
      <c r="HRC143" s="18"/>
      <c r="HRD143" s="18"/>
      <c r="HRE143" s="18"/>
      <c r="HRF143" s="18"/>
      <c r="HRG143" s="18"/>
      <c r="HRH143" s="18"/>
      <c r="HRI143" s="18"/>
      <c r="HRJ143" s="18"/>
      <c r="HRK143" s="18"/>
      <c r="HRL143" s="18"/>
      <c r="HRM143" s="18"/>
      <c r="HRN143" s="18"/>
      <c r="HRO143" s="18"/>
      <c r="HRP143" s="18"/>
      <c r="HRQ143" s="18"/>
      <c r="HRR143" s="18"/>
      <c r="HRS143" s="18"/>
      <c r="HRT143" s="18"/>
      <c r="HRU143" s="18"/>
      <c r="HRV143" s="18"/>
      <c r="HRW143" s="18"/>
      <c r="HRX143" s="18"/>
      <c r="HRY143" s="18"/>
      <c r="HRZ143" s="18"/>
      <c r="HSA143" s="18"/>
      <c r="HSB143" s="18"/>
      <c r="HSC143" s="18"/>
      <c r="HSD143" s="18"/>
      <c r="HSE143" s="18"/>
      <c r="HSF143" s="18"/>
      <c r="HSG143" s="18"/>
      <c r="HSH143" s="18"/>
      <c r="HSI143" s="18"/>
      <c r="HSJ143" s="18"/>
      <c r="HSK143" s="18"/>
      <c r="HSL143" s="18"/>
      <c r="HSM143" s="18"/>
      <c r="HSN143" s="18"/>
      <c r="HSO143" s="18"/>
      <c r="HSP143" s="18"/>
      <c r="HSQ143" s="18"/>
      <c r="HSR143" s="18"/>
      <c r="HSS143" s="18"/>
      <c r="HST143" s="18"/>
      <c r="HSU143" s="18"/>
      <c r="HSV143" s="18"/>
      <c r="HSW143" s="18"/>
      <c r="HSX143" s="18"/>
      <c r="HSY143" s="18"/>
      <c r="HSZ143" s="18"/>
      <c r="HTA143" s="18"/>
      <c r="HTB143" s="18"/>
      <c r="HTC143" s="18"/>
      <c r="HTD143" s="18"/>
      <c r="HTE143" s="18"/>
      <c r="HTF143" s="18"/>
      <c r="HTG143" s="18"/>
      <c r="HTH143" s="18"/>
      <c r="HTI143" s="18"/>
      <c r="HTJ143" s="18"/>
      <c r="HTK143" s="18"/>
      <c r="HTL143" s="18"/>
      <c r="HTM143" s="18"/>
      <c r="HTN143" s="18"/>
      <c r="HTO143" s="18"/>
      <c r="HTP143" s="18"/>
      <c r="HTQ143" s="18"/>
      <c r="HTR143" s="18"/>
      <c r="HTS143" s="18"/>
      <c r="HTT143" s="18"/>
      <c r="HTU143" s="18"/>
      <c r="HTV143" s="18"/>
      <c r="HTW143" s="18"/>
      <c r="HTX143" s="18"/>
      <c r="HTY143" s="18"/>
      <c r="HTZ143" s="18"/>
      <c r="HUA143" s="18"/>
      <c r="HUB143" s="18"/>
      <c r="HUC143" s="18"/>
      <c r="HUD143" s="18"/>
      <c r="HUE143" s="18"/>
      <c r="HUF143" s="18"/>
      <c r="HUG143" s="18"/>
      <c r="HUH143" s="18"/>
      <c r="HUI143" s="18"/>
      <c r="HUJ143" s="18"/>
      <c r="HUK143" s="18"/>
      <c r="HUL143" s="18"/>
      <c r="HUM143" s="18"/>
      <c r="HUN143" s="18"/>
      <c r="HUO143" s="18"/>
      <c r="HUP143" s="18"/>
      <c r="HUQ143" s="18"/>
      <c r="HUR143" s="18"/>
      <c r="HUS143" s="18"/>
      <c r="HUT143" s="18"/>
      <c r="HUU143" s="18"/>
      <c r="HUV143" s="18"/>
      <c r="HUW143" s="18"/>
      <c r="HUX143" s="18"/>
      <c r="HUY143" s="18"/>
      <c r="HUZ143" s="18"/>
      <c r="HVA143" s="18"/>
      <c r="HVB143" s="18"/>
      <c r="HVC143" s="18"/>
      <c r="HVD143" s="18"/>
      <c r="HVE143" s="18"/>
      <c r="HVF143" s="18"/>
      <c r="HVG143" s="18"/>
      <c r="HVH143" s="18"/>
      <c r="HVI143" s="18"/>
      <c r="HVJ143" s="18"/>
      <c r="HVK143" s="18"/>
      <c r="HVL143" s="18"/>
      <c r="HVM143" s="18"/>
      <c r="HVN143" s="18"/>
      <c r="HVO143" s="18"/>
      <c r="HVP143" s="18"/>
      <c r="HVQ143" s="18"/>
      <c r="HVR143" s="18"/>
      <c r="HVS143" s="18"/>
      <c r="HVT143" s="18"/>
      <c r="HVU143" s="18"/>
      <c r="HVV143" s="18"/>
      <c r="HVW143" s="18"/>
      <c r="HVX143" s="18"/>
      <c r="HVY143" s="18"/>
      <c r="HVZ143" s="18"/>
      <c r="HWA143" s="18"/>
      <c r="HWB143" s="18"/>
      <c r="HWC143" s="18"/>
      <c r="HWD143" s="18"/>
      <c r="HWE143" s="18"/>
      <c r="HWF143" s="18"/>
      <c r="HWG143" s="18"/>
      <c r="HWH143" s="18"/>
      <c r="HWI143" s="18"/>
      <c r="HWJ143" s="18"/>
      <c r="HWK143" s="18"/>
      <c r="HWL143" s="18"/>
      <c r="HWM143" s="18"/>
      <c r="HWN143" s="18"/>
      <c r="HWO143" s="18"/>
      <c r="HWP143" s="18"/>
      <c r="HWQ143" s="18"/>
      <c r="HWR143" s="18"/>
      <c r="HWS143" s="18"/>
      <c r="HWT143" s="18"/>
      <c r="HWU143" s="18"/>
      <c r="HWV143" s="18"/>
      <c r="HWW143" s="18"/>
      <c r="HWX143" s="18"/>
      <c r="HWY143" s="18"/>
      <c r="HWZ143" s="18"/>
      <c r="HXA143" s="18"/>
      <c r="HXB143" s="18"/>
      <c r="HXC143" s="18"/>
      <c r="HXD143" s="18"/>
      <c r="HXE143" s="18"/>
      <c r="HXF143" s="18"/>
      <c r="HXG143" s="18"/>
      <c r="HXH143" s="18"/>
      <c r="HXI143" s="18"/>
      <c r="HXJ143" s="18"/>
      <c r="HXK143" s="18"/>
      <c r="HXL143" s="18"/>
      <c r="HXM143" s="18"/>
      <c r="HXN143" s="18"/>
      <c r="HXO143" s="18"/>
      <c r="HXP143" s="18"/>
      <c r="HXQ143" s="18"/>
      <c r="HXR143" s="18"/>
      <c r="HXS143" s="18"/>
      <c r="HXT143" s="18"/>
      <c r="HXU143" s="18"/>
      <c r="HXV143" s="18"/>
      <c r="HXW143" s="18"/>
      <c r="HXX143" s="18"/>
      <c r="HXY143" s="18"/>
      <c r="HXZ143" s="18"/>
      <c r="HYA143" s="18"/>
      <c r="HYB143" s="18"/>
      <c r="HYC143" s="18"/>
      <c r="HYD143" s="18"/>
      <c r="HYE143" s="18"/>
      <c r="HYF143" s="18"/>
      <c r="HYG143" s="18"/>
      <c r="HYH143" s="18"/>
      <c r="HYI143" s="18"/>
      <c r="HYJ143" s="18"/>
      <c r="HYK143" s="18"/>
      <c r="HYL143" s="18"/>
      <c r="HYM143" s="18"/>
      <c r="HYN143" s="18"/>
      <c r="HYO143" s="18"/>
      <c r="HYP143" s="18"/>
      <c r="HYQ143" s="18"/>
      <c r="HYR143" s="18"/>
      <c r="HYS143" s="18"/>
      <c r="HYT143" s="18"/>
      <c r="HYU143" s="18"/>
      <c r="HYV143" s="18"/>
      <c r="HYW143" s="18"/>
      <c r="HYX143" s="18"/>
      <c r="HYY143" s="18"/>
      <c r="HYZ143" s="18"/>
      <c r="HZA143" s="18"/>
      <c r="HZB143" s="18"/>
      <c r="HZC143" s="18"/>
      <c r="HZD143" s="18"/>
      <c r="HZE143" s="18"/>
      <c r="HZF143" s="18"/>
      <c r="HZG143" s="18"/>
      <c r="HZH143" s="18"/>
      <c r="HZI143" s="18"/>
      <c r="HZJ143" s="18"/>
      <c r="HZK143" s="18"/>
      <c r="HZL143" s="18"/>
      <c r="HZM143" s="18"/>
      <c r="HZN143" s="18"/>
      <c r="HZO143" s="18"/>
      <c r="HZP143" s="18"/>
      <c r="HZQ143" s="18"/>
      <c r="HZR143" s="18"/>
      <c r="HZS143" s="18"/>
      <c r="HZT143" s="18"/>
      <c r="HZU143" s="18"/>
      <c r="HZV143" s="18"/>
      <c r="HZW143" s="18"/>
      <c r="HZX143" s="18"/>
      <c r="HZY143" s="18"/>
      <c r="HZZ143" s="18"/>
      <c r="IAA143" s="18"/>
      <c r="IAB143" s="18"/>
      <c r="IAC143" s="18"/>
      <c r="IAD143" s="18"/>
      <c r="IAE143" s="18"/>
      <c r="IAF143" s="18"/>
      <c r="IAG143" s="18"/>
      <c r="IAH143" s="18"/>
      <c r="IAI143" s="18"/>
      <c r="IAJ143" s="18"/>
      <c r="IAK143" s="18"/>
      <c r="IAL143" s="18"/>
      <c r="IAM143" s="18"/>
      <c r="IAN143" s="18"/>
      <c r="IAO143" s="18"/>
      <c r="IAP143" s="18"/>
      <c r="IAQ143" s="18"/>
      <c r="IAR143" s="18"/>
      <c r="IAS143" s="18"/>
      <c r="IAT143" s="18"/>
      <c r="IAU143" s="18"/>
      <c r="IAV143" s="18"/>
      <c r="IAW143" s="18"/>
      <c r="IAX143" s="18"/>
      <c r="IAY143" s="18"/>
      <c r="IAZ143" s="18"/>
      <c r="IBA143" s="18"/>
      <c r="IBB143" s="18"/>
      <c r="IBC143" s="18"/>
      <c r="IBD143" s="18"/>
      <c r="IBE143" s="18"/>
      <c r="IBF143" s="18"/>
      <c r="IBG143" s="18"/>
      <c r="IBH143" s="18"/>
      <c r="IBI143" s="18"/>
      <c r="IBJ143" s="18"/>
      <c r="IBK143" s="18"/>
      <c r="IBL143" s="18"/>
      <c r="IBM143" s="18"/>
      <c r="IBN143" s="18"/>
      <c r="IBO143" s="18"/>
      <c r="IBP143" s="18"/>
      <c r="IBQ143" s="18"/>
      <c r="IBR143" s="18"/>
      <c r="IBS143" s="18"/>
      <c r="IBT143" s="18"/>
      <c r="IBU143" s="18"/>
      <c r="IBV143" s="18"/>
      <c r="IBW143" s="18"/>
      <c r="IBX143" s="18"/>
      <c r="IBY143" s="18"/>
      <c r="IBZ143" s="18"/>
      <c r="ICA143" s="18"/>
      <c r="ICB143" s="18"/>
      <c r="ICC143" s="18"/>
      <c r="ICD143" s="18"/>
      <c r="ICE143" s="18"/>
      <c r="ICF143" s="18"/>
      <c r="ICG143" s="18"/>
      <c r="ICH143" s="18"/>
      <c r="ICI143" s="18"/>
      <c r="ICJ143" s="18"/>
      <c r="ICK143" s="18"/>
      <c r="ICL143" s="18"/>
      <c r="ICM143" s="18"/>
      <c r="ICN143" s="18"/>
      <c r="ICO143" s="18"/>
      <c r="ICP143" s="18"/>
      <c r="ICQ143" s="18"/>
      <c r="ICR143" s="18"/>
      <c r="ICS143" s="18"/>
      <c r="ICT143" s="18"/>
      <c r="ICU143" s="18"/>
      <c r="ICV143" s="18"/>
      <c r="ICW143" s="18"/>
      <c r="ICX143" s="18"/>
      <c r="ICY143" s="18"/>
      <c r="ICZ143" s="18"/>
      <c r="IDA143" s="18"/>
      <c r="IDB143" s="18"/>
      <c r="IDC143" s="18"/>
      <c r="IDD143" s="18"/>
      <c r="IDE143" s="18"/>
      <c r="IDF143" s="18"/>
      <c r="IDG143" s="18"/>
      <c r="IDH143" s="18"/>
      <c r="IDI143" s="18"/>
      <c r="IDJ143" s="18"/>
      <c r="IDK143" s="18"/>
      <c r="IDL143" s="18"/>
      <c r="IDM143" s="18"/>
      <c r="IDN143" s="18"/>
      <c r="IDO143" s="18"/>
      <c r="IDP143" s="18"/>
      <c r="IDQ143" s="18"/>
      <c r="IDR143" s="18"/>
      <c r="IDS143" s="18"/>
      <c r="IDT143" s="18"/>
      <c r="IDU143" s="18"/>
      <c r="IDV143" s="18"/>
      <c r="IDW143" s="18"/>
      <c r="IDX143" s="18"/>
      <c r="IDY143" s="18"/>
      <c r="IDZ143" s="18"/>
      <c r="IEA143" s="18"/>
      <c r="IEB143" s="18"/>
      <c r="IEC143" s="18"/>
      <c r="IED143" s="18"/>
      <c r="IEE143" s="18"/>
      <c r="IEF143" s="18"/>
      <c r="IEG143" s="18"/>
      <c r="IEH143" s="18"/>
      <c r="IEI143" s="18"/>
      <c r="IEJ143" s="18"/>
      <c r="IEK143" s="18"/>
      <c r="IEL143" s="18"/>
      <c r="IEM143" s="18"/>
      <c r="IEN143" s="18"/>
      <c r="IEO143" s="18"/>
      <c r="IEP143" s="18"/>
      <c r="IEQ143" s="18"/>
      <c r="IER143" s="18"/>
      <c r="IES143" s="18"/>
      <c r="IET143" s="18"/>
      <c r="IEU143" s="18"/>
      <c r="IEV143" s="18"/>
      <c r="IEW143" s="18"/>
      <c r="IEX143" s="18"/>
      <c r="IEY143" s="18"/>
      <c r="IEZ143" s="18"/>
      <c r="IFA143" s="18"/>
      <c r="IFB143" s="18"/>
      <c r="IFC143" s="18"/>
      <c r="IFD143" s="18"/>
      <c r="IFE143" s="18"/>
      <c r="IFF143" s="18"/>
      <c r="IFG143" s="18"/>
      <c r="IFH143" s="18"/>
      <c r="IFI143" s="18"/>
      <c r="IFJ143" s="18"/>
      <c r="IFK143" s="18"/>
      <c r="IFL143" s="18"/>
      <c r="IFM143" s="18"/>
      <c r="IFN143" s="18"/>
      <c r="IFO143" s="18"/>
      <c r="IFP143" s="18"/>
      <c r="IFQ143" s="18"/>
      <c r="IFR143" s="18"/>
      <c r="IFS143" s="18"/>
      <c r="IFT143" s="18"/>
      <c r="IFU143" s="18"/>
      <c r="IFV143" s="18"/>
      <c r="IFW143" s="18"/>
      <c r="IFX143" s="18"/>
      <c r="IFY143" s="18"/>
      <c r="IFZ143" s="18"/>
      <c r="IGA143" s="18"/>
      <c r="IGB143" s="18"/>
      <c r="IGC143" s="18"/>
      <c r="IGD143" s="18"/>
      <c r="IGE143" s="18"/>
      <c r="IGF143" s="18"/>
      <c r="IGG143" s="18"/>
      <c r="IGH143" s="18"/>
      <c r="IGI143" s="18"/>
      <c r="IGJ143" s="18"/>
      <c r="IGK143" s="18"/>
      <c r="IGL143" s="18"/>
      <c r="IGM143" s="18"/>
      <c r="IGN143" s="18"/>
      <c r="IGO143" s="18"/>
      <c r="IGP143" s="18"/>
      <c r="IGQ143" s="18"/>
      <c r="IGR143" s="18"/>
      <c r="IGS143" s="18"/>
      <c r="IGT143" s="18"/>
      <c r="IGU143" s="18"/>
      <c r="IGV143" s="18"/>
      <c r="IGW143" s="18"/>
      <c r="IGX143" s="18"/>
      <c r="IGY143" s="18"/>
      <c r="IGZ143" s="18"/>
      <c r="IHA143" s="18"/>
      <c r="IHB143" s="18"/>
      <c r="IHC143" s="18"/>
      <c r="IHD143" s="18"/>
      <c r="IHE143" s="18"/>
      <c r="IHF143" s="18"/>
      <c r="IHG143" s="18"/>
      <c r="IHH143" s="18"/>
      <c r="IHI143" s="18"/>
      <c r="IHJ143" s="18"/>
      <c r="IHK143" s="18"/>
      <c r="IHL143" s="18"/>
      <c r="IHM143" s="18"/>
      <c r="IHN143" s="18"/>
      <c r="IHO143" s="18"/>
      <c r="IHP143" s="18"/>
      <c r="IHQ143" s="18"/>
      <c r="IHR143" s="18"/>
      <c r="IHS143" s="18"/>
      <c r="IHT143" s="18"/>
      <c r="IHU143" s="18"/>
      <c r="IHV143" s="18"/>
      <c r="IHW143" s="18"/>
      <c r="IHX143" s="18"/>
      <c r="IHY143" s="18"/>
      <c r="IHZ143" s="18"/>
      <c r="IIA143" s="18"/>
      <c r="IIB143" s="18"/>
      <c r="IIC143" s="18"/>
      <c r="IID143" s="18"/>
      <c r="IIE143" s="18"/>
      <c r="IIF143" s="18"/>
      <c r="IIG143" s="18"/>
      <c r="IIH143" s="18"/>
      <c r="III143" s="18"/>
      <c r="IIJ143" s="18"/>
      <c r="IIK143" s="18"/>
      <c r="IIL143" s="18"/>
      <c r="IIM143" s="18"/>
      <c r="IIN143" s="18"/>
      <c r="IIO143" s="18"/>
      <c r="IIP143" s="18"/>
      <c r="IIQ143" s="18"/>
      <c r="IIR143" s="18"/>
      <c r="IIS143" s="18"/>
      <c r="IIT143" s="18"/>
      <c r="IIU143" s="18"/>
      <c r="IIV143" s="18"/>
      <c r="IIW143" s="18"/>
      <c r="IIX143" s="18"/>
      <c r="IIY143" s="18"/>
      <c r="IIZ143" s="18"/>
      <c r="IJA143" s="18"/>
      <c r="IJB143" s="18"/>
      <c r="IJC143" s="18"/>
      <c r="IJD143" s="18"/>
      <c r="IJE143" s="18"/>
      <c r="IJF143" s="18"/>
      <c r="IJG143" s="18"/>
      <c r="IJH143" s="18"/>
      <c r="IJI143" s="18"/>
      <c r="IJJ143" s="18"/>
      <c r="IJK143" s="18"/>
      <c r="IJL143" s="18"/>
      <c r="IJM143" s="18"/>
      <c r="IJN143" s="18"/>
      <c r="IJO143" s="18"/>
      <c r="IJP143" s="18"/>
      <c r="IJQ143" s="18"/>
      <c r="IJR143" s="18"/>
      <c r="IJS143" s="18"/>
      <c r="IJT143" s="18"/>
      <c r="IJU143" s="18"/>
      <c r="IJV143" s="18"/>
      <c r="IJW143" s="18"/>
      <c r="IJX143" s="18"/>
      <c r="IJY143" s="18"/>
      <c r="IJZ143" s="18"/>
      <c r="IKA143" s="18"/>
      <c r="IKB143" s="18"/>
      <c r="IKC143" s="18"/>
      <c r="IKD143" s="18"/>
      <c r="IKE143" s="18"/>
      <c r="IKF143" s="18"/>
      <c r="IKG143" s="18"/>
      <c r="IKH143" s="18"/>
      <c r="IKI143" s="18"/>
      <c r="IKJ143" s="18"/>
      <c r="IKK143" s="18"/>
      <c r="IKL143" s="18"/>
      <c r="IKM143" s="18"/>
      <c r="IKN143" s="18"/>
      <c r="IKO143" s="18"/>
      <c r="IKP143" s="18"/>
      <c r="IKQ143" s="18"/>
      <c r="IKR143" s="18"/>
      <c r="IKS143" s="18"/>
      <c r="IKT143" s="18"/>
      <c r="IKU143" s="18"/>
      <c r="IKV143" s="18"/>
      <c r="IKW143" s="18"/>
      <c r="IKX143" s="18"/>
      <c r="IKY143" s="18"/>
      <c r="IKZ143" s="18"/>
      <c r="ILA143" s="18"/>
      <c r="ILB143" s="18"/>
      <c r="ILC143" s="18"/>
      <c r="ILD143" s="18"/>
      <c r="ILE143" s="18"/>
      <c r="ILF143" s="18"/>
      <c r="ILG143" s="18"/>
      <c r="ILH143" s="18"/>
      <c r="ILI143" s="18"/>
      <c r="ILJ143" s="18"/>
      <c r="ILK143" s="18"/>
      <c r="ILL143" s="18"/>
      <c r="ILM143" s="18"/>
      <c r="ILN143" s="18"/>
      <c r="ILO143" s="18"/>
      <c r="ILP143" s="18"/>
      <c r="ILQ143" s="18"/>
      <c r="ILR143" s="18"/>
      <c r="ILS143" s="18"/>
      <c r="ILT143" s="18"/>
      <c r="ILU143" s="18"/>
      <c r="ILV143" s="18"/>
      <c r="ILW143" s="18"/>
      <c r="ILX143" s="18"/>
      <c r="ILY143" s="18"/>
      <c r="ILZ143" s="18"/>
      <c r="IMA143" s="18"/>
      <c r="IMB143" s="18"/>
      <c r="IMC143" s="18"/>
      <c r="IMD143" s="18"/>
      <c r="IME143" s="18"/>
      <c r="IMF143" s="18"/>
      <c r="IMG143" s="18"/>
      <c r="IMH143" s="18"/>
      <c r="IMI143" s="18"/>
      <c r="IMJ143" s="18"/>
      <c r="IMK143" s="18"/>
      <c r="IML143" s="18"/>
      <c r="IMM143" s="18"/>
      <c r="IMN143" s="18"/>
      <c r="IMO143" s="18"/>
      <c r="IMP143" s="18"/>
      <c r="IMQ143" s="18"/>
      <c r="IMR143" s="18"/>
      <c r="IMS143" s="18"/>
      <c r="IMT143" s="18"/>
      <c r="IMU143" s="18"/>
      <c r="IMV143" s="18"/>
      <c r="IMW143" s="18"/>
      <c r="IMX143" s="18"/>
      <c r="IMY143" s="18"/>
      <c r="IMZ143" s="18"/>
      <c r="INA143" s="18"/>
      <c r="INB143" s="18"/>
      <c r="INC143" s="18"/>
      <c r="IND143" s="18"/>
      <c r="INE143" s="18"/>
      <c r="INF143" s="18"/>
      <c r="ING143" s="18"/>
      <c r="INH143" s="18"/>
      <c r="INI143" s="18"/>
      <c r="INJ143" s="18"/>
      <c r="INK143" s="18"/>
      <c r="INL143" s="18"/>
      <c r="INM143" s="18"/>
      <c r="INN143" s="18"/>
      <c r="INO143" s="18"/>
      <c r="INP143" s="18"/>
      <c r="INQ143" s="18"/>
      <c r="INR143" s="18"/>
      <c r="INS143" s="18"/>
      <c r="INT143" s="18"/>
      <c r="INU143" s="18"/>
      <c r="INV143" s="18"/>
      <c r="INW143" s="18"/>
      <c r="INX143" s="18"/>
      <c r="INY143" s="18"/>
      <c r="INZ143" s="18"/>
      <c r="IOA143" s="18"/>
      <c r="IOB143" s="18"/>
      <c r="IOC143" s="18"/>
      <c r="IOD143" s="18"/>
      <c r="IOE143" s="18"/>
      <c r="IOF143" s="18"/>
      <c r="IOG143" s="18"/>
      <c r="IOH143" s="18"/>
      <c r="IOI143" s="18"/>
      <c r="IOJ143" s="18"/>
      <c r="IOK143" s="18"/>
      <c r="IOL143" s="18"/>
      <c r="IOM143" s="18"/>
      <c r="ION143" s="18"/>
      <c r="IOO143" s="18"/>
      <c r="IOP143" s="18"/>
      <c r="IOQ143" s="18"/>
      <c r="IOR143" s="18"/>
      <c r="IOS143" s="18"/>
      <c r="IOT143" s="18"/>
      <c r="IOU143" s="18"/>
      <c r="IOV143" s="18"/>
      <c r="IOW143" s="18"/>
      <c r="IOX143" s="18"/>
      <c r="IOY143" s="18"/>
      <c r="IOZ143" s="18"/>
      <c r="IPA143" s="18"/>
      <c r="IPB143" s="18"/>
      <c r="IPC143" s="18"/>
      <c r="IPD143" s="18"/>
      <c r="IPE143" s="18"/>
      <c r="IPF143" s="18"/>
      <c r="IPG143" s="18"/>
      <c r="IPH143" s="18"/>
      <c r="IPI143" s="18"/>
      <c r="IPJ143" s="18"/>
      <c r="IPK143" s="18"/>
      <c r="IPL143" s="18"/>
      <c r="IPM143" s="18"/>
      <c r="IPN143" s="18"/>
      <c r="IPO143" s="18"/>
      <c r="IPP143" s="18"/>
      <c r="IPQ143" s="18"/>
      <c r="IPR143" s="18"/>
      <c r="IPS143" s="18"/>
      <c r="IPT143" s="18"/>
      <c r="IPU143" s="18"/>
      <c r="IPV143" s="18"/>
      <c r="IPW143" s="18"/>
      <c r="IPX143" s="18"/>
      <c r="IPY143" s="18"/>
      <c r="IPZ143" s="18"/>
      <c r="IQA143" s="18"/>
      <c r="IQB143" s="18"/>
      <c r="IQC143" s="18"/>
      <c r="IQD143" s="18"/>
      <c r="IQE143" s="18"/>
      <c r="IQF143" s="18"/>
      <c r="IQG143" s="18"/>
      <c r="IQH143" s="18"/>
      <c r="IQI143" s="18"/>
      <c r="IQJ143" s="18"/>
      <c r="IQK143" s="18"/>
      <c r="IQL143" s="18"/>
      <c r="IQM143" s="18"/>
      <c r="IQN143" s="18"/>
      <c r="IQO143" s="18"/>
      <c r="IQP143" s="18"/>
      <c r="IQQ143" s="18"/>
      <c r="IQR143" s="18"/>
      <c r="IQS143" s="18"/>
      <c r="IQT143" s="18"/>
      <c r="IQU143" s="18"/>
      <c r="IQV143" s="18"/>
      <c r="IQW143" s="18"/>
      <c r="IQX143" s="18"/>
      <c r="IQY143" s="18"/>
      <c r="IQZ143" s="18"/>
      <c r="IRA143" s="18"/>
      <c r="IRB143" s="18"/>
      <c r="IRC143" s="18"/>
      <c r="IRD143" s="18"/>
      <c r="IRE143" s="18"/>
      <c r="IRF143" s="18"/>
      <c r="IRG143" s="18"/>
      <c r="IRH143" s="18"/>
      <c r="IRI143" s="18"/>
      <c r="IRJ143" s="18"/>
      <c r="IRK143" s="18"/>
      <c r="IRL143" s="18"/>
      <c r="IRM143" s="18"/>
      <c r="IRN143" s="18"/>
      <c r="IRO143" s="18"/>
      <c r="IRP143" s="18"/>
      <c r="IRQ143" s="18"/>
      <c r="IRR143" s="18"/>
      <c r="IRS143" s="18"/>
      <c r="IRT143" s="18"/>
      <c r="IRU143" s="18"/>
      <c r="IRV143" s="18"/>
      <c r="IRW143" s="18"/>
      <c r="IRX143" s="18"/>
      <c r="IRY143" s="18"/>
      <c r="IRZ143" s="18"/>
      <c r="ISA143" s="18"/>
      <c r="ISB143" s="18"/>
      <c r="ISC143" s="18"/>
      <c r="ISD143" s="18"/>
      <c r="ISE143" s="18"/>
      <c r="ISF143" s="18"/>
      <c r="ISG143" s="18"/>
      <c r="ISH143" s="18"/>
      <c r="ISI143" s="18"/>
      <c r="ISJ143" s="18"/>
      <c r="ISK143" s="18"/>
      <c r="ISL143" s="18"/>
      <c r="ISM143" s="18"/>
      <c r="ISN143" s="18"/>
      <c r="ISO143" s="18"/>
      <c r="ISP143" s="18"/>
      <c r="ISQ143" s="18"/>
      <c r="ISR143" s="18"/>
      <c r="ISS143" s="18"/>
      <c r="IST143" s="18"/>
      <c r="ISU143" s="18"/>
      <c r="ISV143" s="18"/>
      <c r="ISW143" s="18"/>
      <c r="ISX143" s="18"/>
      <c r="ISY143" s="18"/>
      <c r="ISZ143" s="18"/>
      <c r="ITA143" s="18"/>
      <c r="ITB143" s="18"/>
      <c r="ITC143" s="18"/>
      <c r="ITD143" s="18"/>
      <c r="ITE143" s="18"/>
      <c r="ITF143" s="18"/>
      <c r="ITG143" s="18"/>
      <c r="ITH143" s="18"/>
      <c r="ITI143" s="18"/>
      <c r="ITJ143" s="18"/>
      <c r="ITK143" s="18"/>
      <c r="ITL143" s="18"/>
      <c r="ITM143" s="18"/>
      <c r="ITN143" s="18"/>
      <c r="ITO143" s="18"/>
      <c r="ITP143" s="18"/>
      <c r="ITQ143" s="18"/>
      <c r="ITR143" s="18"/>
      <c r="ITS143" s="18"/>
      <c r="ITT143" s="18"/>
      <c r="ITU143" s="18"/>
      <c r="ITV143" s="18"/>
      <c r="ITW143" s="18"/>
      <c r="ITX143" s="18"/>
      <c r="ITY143" s="18"/>
      <c r="ITZ143" s="18"/>
      <c r="IUA143" s="18"/>
      <c r="IUB143" s="18"/>
      <c r="IUC143" s="18"/>
      <c r="IUD143" s="18"/>
      <c r="IUE143" s="18"/>
      <c r="IUF143" s="18"/>
      <c r="IUG143" s="18"/>
      <c r="IUH143" s="18"/>
      <c r="IUI143" s="18"/>
      <c r="IUJ143" s="18"/>
      <c r="IUK143" s="18"/>
      <c r="IUL143" s="18"/>
      <c r="IUM143" s="18"/>
      <c r="IUN143" s="18"/>
      <c r="IUO143" s="18"/>
      <c r="IUP143" s="18"/>
      <c r="IUQ143" s="18"/>
      <c r="IUR143" s="18"/>
      <c r="IUS143" s="18"/>
      <c r="IUT143" s="18"/>
      <c r="IUU143" s="18"/>
      <c r="IUV143" s="18"/>
      <c r="IUW143" s="18"/>
      <c r="IUX143" s="18"/>
      <c r="IUY143" s="18"/>
      <c r="IUZ143" s="18"/>
      <c r="IVA143" s="18"/>
      <c r="IVB143" s="18"/>
      <c r="IVC143" s="18"/>
      <c r="IVD143" s="18"/>
      <c r="IVE143" s="18"/>
      <c r="IVF143" s="18"/>
      <c r="IVG143" s="18"/>
      <c r="IVH143" s="18"/>
      <c r="IVI143" s="18"/>
      <c r="IVJ143" s="18"/>
      <c r="IVK143" s="18"/>
      <c r="IVL143" s="18"/>
      <c r="IVM143" s="18"/>
      <c r="IVN143" s="18"/>
      <c r="IVO143" s="18"/>
      <c r="IVP143" s="18"/>
      <c r="IVQ143" s="18"/>
      <c r="IVR143" s="18"/>
      <c r="IVS143" s="18"/>
      <c r="IVT143" s="18"/>
      <c r="IVU143" s="18"/>
      <c r="IVV143" s="18"/>
      <c r="IVW143" s="18"/>
      <c r="IVX143" s="18"/>
      <c r="IVY143" s="18"/>
      <c r="IVZ143" s="18"/>
      <c r="IWA143" s="18"/>
      <c r="IWB143" s="18"/>
      <c r="IWC143" s="18"/>
      <c r="IWD143" s="18"/>
      <c r="IWE143" s="18"/>
      <c r="IWF143" s="18"/>
      <c r="IWG143" s="18"/>
      <c r="IWH143" s="18"/>
      <c r="IWI143" s="18"/>
      <c r="IWJ143" s="18"/>
      <c r="IWK143" s="18"/>
      <c r="IWL143" s="18"/>
      <c r="IWM143" s="18"/>
      <c r="IWN143" s="18"/>
      <c r="IWO143" s="18"/>
      <c r="IWP143" s="18"/>
      <c r="IWQ143" s="18"/>
      <c r="IWR143" s="18"/>
      <c r="IWS143" s="18"/>
      <c r="IWT143" s="18"/>
      <c r="IWU143" s="18"/>
      <c r="IWV143" s="18"/>
      <c r="IWW143" s="18"/>
      <c r="IWX143" s="18"/>
      <c r="IWY143" s="18"/>
      <c r="IWZ143" s="18"/>
      <c r="IXA143" s="18"/>
      <c r="IXB143" s="18"/>
      <c r="IXC143" s="18"/>
      <c r="IXD143" s="18"/>
      <c r="IXE143" s="18"/>
      <c r="IXF143" s="18"/>
      <c r="IXG143" s="18"/>
      <c r="IXH143" s="18"/>
      <c r="IXI143" s="18"/>
      <c r="IXJ143" s="18"/>
      <c r="IXK143" s="18"/>
      <c r="IXL143" s="18"/>
      <c r="IXM143" s="18"/>
      <c r="IXN143" s="18"/>
      <c r="IXO143" s="18"/>
      <c r="IXP143" s="18"/>
      <c r="IXQ143" s="18"/>
      <c r="IXR143" s="18"/>
      <c r="IXS143" s="18"/>
      <c r="IXT143" s="18"/>
      <c r="IXU143" s="18"/>
      <c r="IXV143" s="18"/>
      <c r="IXW143" s="18"/>
      <c r="IXX143" s="18"/>
      <c r="IXY143" s="18"/>
      <c r="IXZ143" s="18"/>
      <c r="IYA143" s="18"/>
      <c r="IYB143" s="18"/>
      <c r="IYC143" s="18"/>
      <c r="IYD143" s="18"/>
      <c r="IYE143" s="18"/>
      <c r="IYF143" s="18"/>
      <c r="IYG143" s="18"/>
      <c r="IYH143" s="18"/>
      <c r="IYI143" s="18"/>
      <c r="IYJ143" s="18"/>
      <c r="IYK143" s="18"/>
      <c r="IYL143" s="18"/>
      <c r="IYM143" s="18"/>
      <c r="IYN143" s="18"/>
      <c r="IYO143" s="18"/>
      <c r="IYP143" s="18"/>
      <c r="IYQ143" s="18"/>
      <c r="IYR143" s="18"/>
      <c r="IYS143" s="18"/>
      <c r="IYT143" s="18"/>
      <c r="IYU143" s="18"/>
      <c r="IYV143" s="18"/>
      <c r="IYW143" s="18"/>
      <c r="IYX143" s="18"/>
      <c r="IYY143" s="18"/>
      <c r="IYZ143" s="18"/>
      <c r="IZA143" s="18"/>
      <c r="IZB143" s="18"/>
      <c r="IZC143" s="18"/>
      <c r="IZD143" s="18"/>
      <c r="IZE143" s="18"/>
      <c r="IZF143" s="18"/>
      <c r="IZG143" s="18"/>
      <c r="IZH143" s="18"/>
      <c r="IZI143" s="18"/>
      <c r="IZJ143" s="18"/>
      <c r="IZK143" s="18"/>
      <c r="IZL143" s="18"/>
      <c r="IZM143" s="18"/>
      <c r="IZN143" s="18"/>
      <c r="IZO143" s="18"/>
      <c r="IZP143" s="18"/>
      <c r="IZQ143" s="18"/>
      <c r="IZR143" s="18"/>
      <c r="IZS143" s="18"/>
      <c r="IZT143" s="18"/>
      <c r="IZU143" s="18"/>
      <c r="IZV143" s="18"/>
      <c r="IZW143" s="18"/>
      <c r="IZX143" s="18"/>
      <c r="IZY143" s="18"/>
      <c r="IZZ143" s="18"/>
      <c r="JAA143" s="18"/>
      <c r="JAB143" s="18"/>
      <c r="JAC143" s="18"/>
      <c r="JAD143" s="18"/>
      <c r="JAE143" s="18"/>
      <c r="JAF143" s="18"/>
      <c r="JAG143" s="18"/>
      <c r="JAH143" s="18"/>
      <c r="JAI143" s="18"/>
      <c r="JAJ143" s="18"/>
      <c r="JAK143" s="18"/>
      <c r="JAL143" s="18"/>
      <c r="JAM143" s="18"/>
      <c r="JAN143" s="18"/>
      <c r="JAO143" s="18"/>
      <c r="JAP143" s="18"/>
      <c r="JAQ143" s="18"/>
      <c r="JAR143" s="18"/>
      <c r="JAS143" s="18"/>
      <c r="JAT143" s="18"/>
      <c r="JAU143" s="18"/>
      <c r="JAV143" s="18"/>
      <c r="JAW143" s="18"/>
      <c r="JAX143" s="18"/>
      <c r="JAY143" s="18"/>
      <c r="JAZ143" s="18"/>
      <c r="JBA143" s="18"/>
      <c r="JBB143" s="18"/>
      <c r="JBC143" s="18"/>
      <c r="JBD143" s="18"/>
      <c r="JBE143" s="18"/>
      <c r="JBF143" s="18"/>
      <c r="JBG143" s="18"/>
      <c r="JBH143" s="18"/>
      <c r="JBI143" s="18"/>
      <c r="JBJ143" s="18"/>
      <c r="JBK143" s="18"/>
      <c r="JBL143" s="18"/>
      <c r="JBM143" s="18"/>
      <c r="JBN143" s="18"/>
      <c r="JBO143" s="18"/>
      <c r="JBP143" s="18"/>
      <c r="JBQ143" s="18"/>
      <c r="JBR143" s="18"/>
      <c r="JBS143" s="18"/>
      <c r="JBT143" s="18"/>
      <c r="JBU143" s="18"/>
      <c r="JBV143" s="18"/>
      <c r="JBW143" s="18"/>
      <c r="JBX143" s="18"/>
      <c r="JBY143" s="18"/>
      <c r="JBZ143" s="18"/>
      <c r="JCA143" s="18"/>
      <c r="JCB143" s="18"/>
      <c r="JCC143" s="18"/>
      <c r="JCD143" s="18"/>
      <c r="JCE143" s="18"/>
      <c r="JCF143" s="18"/>
      <c r="JCG143" s="18"/>
      <c r="JCH143" s="18"/>
      <c r="JCI143" s="18"/>
      <c r="JCJ143" s="18"/>
      <c r="JCK143" s="18"/>
      <c r="JCL143" s="18"/>
      <c r="JCM143" s="18"/>
      <c r="JCN143" s="18"/>
      <c r="JCO143" s="18"/>
      <c r="JCP143" s="18"/>
      <c r="JCQ143" s="18"/>
      <c r="JCR143" s="18"/>
      <c r="JCS143" s="18"/>
      <c r="JCT143" s="18"/>
      <c r="JCU143" s="18"/>
      <c r="JCV143" s="18"/>
      <c r="JCW143" s="18"/>
      <c r="JCX143" s="18"/>
      <c r="JCY143" s="18"/>
      <c r="JCZ143" s="18"/>
      <c r="JDA143" s="18"/>
      <c r="JDB143" s="18"/>
      <c r="JDC143" s="18"/>
      <c r="JDD143" s="18"/>
      <c r="JDE143" s="18"/>
      <c r="JDF143" s="18"/>
      <c r="JDG143" s="18"/>
      <c r="JDH143" s="18"/>
      <c r="JDI143" s="18"/>
      <c r="JDJ143" s="18"/>
      <c r="JDK143" s="18"/>
      <c r="JDL143" s="18"/>
      <c r="JDM143" s="18"/>
      <c r="JDN143" s="18"/>
      <c r="JDO143" s="18"/>
      <c r="JDP143" s="18"/>
      <c r="JDQ143" s="18"/>
      <c r="JDR143" s="18"/>
      <c r="JDS143" s="18"/>
      <c r="JDT143" s="18"/>
      <c r="JDU143" s="18"/>
      <c r="JDV143" s="18"/>
      <c r="JDW143" s="18"/>
      <c r="JDX143" s="18"/>
      <c r="JDY143" s="18"/>
      <c r="JDZ143" s="18"/>
      <c r="JEA143" s="18"/>
      <c r="JEB143" s="18"/>
      <c r="JEC143" s="18"/>
      <c r="JED143" s="18"/>
      <c r="JEE143" s="18"/>
      <c r="JEF143" s="18"/>
      <c r="JEG143" s="18"/>
      <c r="JEH143" s="18"/>
      <c r="JEI143" s="18"/>
      <c r="JEJ143" s="18"/>
      <c r="JEK143" s="18"/>
      <c r="JEL143" s="18"/>
      <c r="JEM143" s="18"/>
      <c r="JEN143" s="18"/>
      <c r="JEO143" s="18"/>
      <c r="JEP143" s="18"/>
      <c r="JEQ143" s="18"/>
      <c r="JER143" s="18"/>
      <c r="JES143" s="18"/>
      <c r="JET143" s="18"/>
      <c r="JEU143" s="18"/>
      <c r="JEV143" s="18"/>
      <c r="JEW143" s="18"/>
      <c r="JEX143" s="18"/>
      <c r="JEY143" s="18"/>
      <c r="JEZ143" s="18"/>
      <c r="JFA143" s="18"/>
      <c r="JFB143" s="18"/>
      <c r="JFC143" s="18"/>
      <c r="JFD143" s="18"/>
      <c r="JFE143" s="18"/>
      <c r="JFF143" s="18"/>
      <c r="JFG143" s="18"/>
      <c r="JFH143" s="18"/>
      <c r="JFI143" s="18"/>
      <c r="JFJ143" s="18"/>
      <c r="JFK143" s="18"/>
      <c r="JFL143" s="18"/>
      <c r="JFM143" s="18"/>
      <c r="JFN143" s="18"/>
      <c r="JFO143" s="18"/>
      <c r="JFP143" s="18"/>
      <c r="JFQ143" s="18"/>
      <c r="JFR143" s="18"/>
      <c r="JFS143" s="18"/>
      <c r="JFT143" s="18"/>
      <c r="JFU143" s="18"/>
      <c r="JFV143" s="18"/>
      <c r="JFW143" s="18"/>
      <c r="JFX143" s="18"/>
      <c r="JFY143" s="18"/>
      <c r="JFZ143" s="18"/>
      <c r="JGA143" s="18"/>
      <c r="JGB143" s="18"/>
      <c r="JGC143" s="18"/>
      <c r="JGD143" s="18"/>
      <c r="JGE143" s="18"/>
      <c r="JGF143" s="18"/>
      <c r="JGG143" s="18"/>
      <c r="JGH143" s="18"/>
      <c r="JGI143" s="18"/>
      <c r="JGJ143" s="18"/>
      <c r="JGK143" s="18"/>
      <c r="JGL143" s="18"/>
      <c r="JGM143" s="18"/>
      <c r="JGN143" s="18"/>
      <c r="JGO143" s="18"/>
      <c r="JGP143" s="18"/>
      <c r="JGQ143" s="18"/>
      <c r="JGR143" s="18"/>
      <c r="JGS143" s="18"/>
      <c r="JGT143" s="18"/>
      <c r="JGU143" s="18"/>
      <c r="JGV143" s="18"/>
      <c r="JGW143" s="18"/>
      <c r="JGX143" s="18"/>
      <c r="JGY143" s="18"/>
      <c r="JGZ143" s="18"/>
      <c r="JHA143" s="18"/>
      <c r="JHB143" s="18"/>
      <c r="JHC143" s="18"/>
      <c r="JHD143" s="18"/>
      <c r="JHE143" s="18"/>
      <c r="JHF143" s="18"/>
      <c r="JHG143" s="18"/>
      <c r="JHH143" s="18"/>
      <c r="JHI143" s="18"/>
      <c r="JHJ143" s="18"/>
      <c r="JHK143" s="18"/>
      <c r="JHL143" s="18"/>
      <c r="JHM143" s="18"/>
      <c r="JHN143" s="18"/>
      <c r="JHO143" s="18"/>
      <c r="JHP143" s="18"/>
      <c r="JHQ143" s="18"/>
      <c r="JHR143" s="18"/>
      <c r="JHS143" s="18"/>
      <c r="JHT143" s="18"/>
      <c r="JHU143" s="18"/>
      <c r="JHV143" s="18"/>
      <c r="JHW143" s="18"/>
      <c r="JHX143" s="18"/>
      <c r="JHY143" s="18"/>
      <c r="JHZ143" s="18"/>
      <c r="JIA143" s="18"/>
      <c r="JIB143" s="18"/>
      <c r="JIC143" s="18"/>
      <c r="JID143" s="18"/>
      <c r="JIE143" s="18"/>
      <c r="JIF143" s="18"/>
      <c r="JIG143" s="18"/>
      <c r="JIH143" s="18"/>
      <c r="JII143" s="18"/>
      <c r="JIJ143" s="18"/>
      <c r="JIK143" s="18"/>
      <c r="JIL143" s="18"/>
      <c r="JIM143" s="18"/>
      <c r="JIN143" s="18"/>
      <c r="JIO143" s="18"/>
      <c r="JIP143" s="18"/>
      <c r="JIQ143" s="18"/>
      <c r="JIR143" s="18"/>
      <c r="JIS143" s="18"/>
      <c r="JIT143" s="18"/>
      <c r="JIU143" s="18"/>
      <c r="JIV143" s="18"/>
      <c r="JIW143" s="18"/>
      <c r="JIX143" s="18"/>
      <c r="JIY143" s="18"/>
      <c r="JIZ143" s="18"/>
      <c r="JJA143" s="18"/>
      <c r="JJB143" s="18"/>
      <c r="JJC143" s="18"/>
      <c r="JJD143" s="18"/>
      <c r="JJE143" s="18"/>
      <c r="JJF143" s="18"/>
      <c r="JJG143" s="18"/>
      <c r="JJH143" s="18"/>
      <c r="JJI143" s="18"/>
      <c r="JJJ143" s="18"/>
      <c r="JJK143" s="18"/>
      <c r="JJL143" s="18"/>
      <c r="JJM143" s="18"/>
      <c r="JJN143" s="18"/>
      <c r="JJO143" s="18"/>
      <c r="JJP143" s="18"/>
      <c r="JJQ143" s="18"/>
      <c r="JJR143" s="18"/>
      <c r="JJS143" s="18"/>
      <c r="JJT143" s="18"/>
      <c r="JJU143" s="18"/>
      <c r="JJV143" s="18"/>
      <c r="JJW143" s="18"/>
      <c r="JJX143" s="18"/>
      <c r="JJY143" s="18"/>
      <c r="JJZ143" s="18"/>
      <c r="JKA143" s="18"/>
      <c r="JKB143" s="18"/>
      <c r="JKC143" s="18"/>
      <c r="JKD143" s="18"/>
      <c r="JKE143" s="18"/>
      <c r="JKF143" s="18"/>
      <c r="JKG143" s="18"/>
      <c r="JKH143" s="18"/>
      <c r="JKI143" s="18"/>
      <c r="JKJ143" s="18"/>
      <c r="JKK143" s="18"/>
      <c r="JKL143" s="18"/>
      <c r="JKM143" s="18"/>
      <c r="JKN143" s="18"/>
      <c r="JKO143" s="18"/>
      <c r="JKP143" s="18"/>
      <c r="JKQ143" s="18"/>
      <c r="JKR143" s="18"/>
      <c r="JKS143" s="18"/>
      <c r="JKT143" s="18"/>
      <c r="JKU143" s="18"/>
      <c r="JKV143" s="18"/>
      <c r="JKW143" s="18"/>
      <c r="JKX143" s="18"/>
      <c r="JKY143" s="18"/>
      <c r="JKZ143" s="18"/>
      <c r="JLA143" s="18"/>
      <c r="JLB143" s="18"/>
      <c r="JLC143" s="18"/>
      <c r="JLD143" s="18"/>
      <c r="JLE143" s="18"/>
      <c r="JLF143" s="18"/>
      <c r="JLG143" s="18"/>
      <c r="JLH143" s="18"/>
      <c r="JLI143" s="18"/>
      <c r="JLJ143" s="18"/>
      <c r="JLK143" s="18"/>
      <c r="JLL143" s="18"/>
      <c r="JLM143" s="18"/>
      <c r="JLN143" s="18"/>
      <c r="JLO143" s="18"/>
      <c r="JLP143" s="18"/>
      <c r="JLQ143" s="18"/>
      <c r="JLR143" s="18"/>
      <c r="JLS143" s="18"/>
      <c r="JLT143" s="18"/>
      <c r="JLU143" s="18"/>
      <c r="JLV143" s="18"/>
      <c r="JLW143" s="18"/>
      <c r="JLX143" s="18"/>
      <c r="JLY143" s="18"/>
      <c r="JLZ143" s="18"/>
      <c r="JMA143" s="18"/>
      <c r="JMB143" s="18"/>
      <c r="JMC143" s="18"/>
      <c r="JMD143" s="18"/>
      <c r="JME143" s="18"/>
      <c r="JMF143" s="18"/>
      <c r="JMG143" s="18"/>
      <c r="JMH143" s="18"/>
      <c r="JMI143" s="18"/>
      <c r="JMJ143" s="18"/>
      <c r="JMK143" s="18"/>
      <c r="JML143" s="18"/>
      <c r="JMM143" s="18"/>
      <c r="JMN143" s="18"/>
      <c r="JMO143" s="18"/>
      <c r="JMP143" s="18"/>
      <c r="JMQ143" s="18"/>
      <c r="JMR143" s="18"/>
      <c r="JMS143" s="18"/>
      <c r="JMT143" s="18"/>
      <c r="JMU143" s="18"/>
      <c r="JMV143" s="18"/>
      <c r="JMW143" s="18"/>
      <c r="JMX143" s="18"/>
      <c r="JMY143" s="18"/>
      <c r="JMZ143" s="18"/>
      <c r="JNA143" s="18"/>
      <c r="JNB143" s="18"/>
      <c r="JNC143" s="18"/>
      <c r="JND143" s="18"/>
      <c r="JNE143" s="18"/>
      <c r="JNF143" s="18"/>
      <c r="JNG143" s="18"/>
      <c r="JNH143" s="18"/>
      <c r="JNI143" s="18"/>
      <c r="JNJ143" s="18"/>
      <c r="JNK143" s="18"/>
      <c r="JNL143" s="18"/>
      <c r="JNM143" s="18"/>
      <c r="JNN143" s="18"/>
      <c r="JNO143" s="18"/>
      <c r="JNP143" s="18"/>
      <c r="JNQ143" s="18"/>
      <c r="JNR143" s="18"/>
      <c r="JNS143" s="18"/>
      <c r="JNT143" s="18"/>
      <c r="JNU143" s="18"/>
      <c r="JNV143" s="18"/>
      <c r="JNW143" s="18"/>
      <c r="JNX143" s="18"/>
      <c r="JNY143" s="18"/>
      <c r="JNZ143" s="18"/>
      <c r="JOA143" s="18"/>
      <c r="JOB143" s="18"/>
      <c r="JOC143" s="18"/>
      <c r="JOD143" s="18"/>
      <c r="JOE143" s="18"/>
      <c r="JOF143" s="18"/>
      <c r="JOG143" s="18"/>
      <c r="JOH143" s="18"/>
      <c r="JOI143" s="18"/>
      <c r="JOJ143" s="18"/>
      <c r="JOK143" s="18"/>
      <c r="JOL143" s="18"/>
      <c r="JOM143" s="18"/>
      <c r="JON143" s="18"/>
      <c r="JOO143" s="18"/>
      <c r="JOP143" s="18"/>
      <c r="JOQ143" s="18"/>
      <c r="JOR143" s="18"/>
      <c r="JOS143" s="18"/>
      <c r="JOT143" s="18"/>
      <c r="JOU143" s="18"/>
      <c r="JOV143" s="18"/>
      <c r="JOW143" s="18"/>
      <c r="JOX143" s="18"/>
      <c r="JOY143" s="18"/>
      <c r="JOZ143" s="18"/>
      <c r="JPA143" s="18"/>
      <c r="JPB143" s="18"/>
      <c r="JPC143" s="18"/>
      <c r="JPD143" s="18"/>
      <c r="JPE143" s="18"/>
      <c r="JPF143" s="18"/>
      <c r="JPG143" s="18"/>
      <c r="JPH143" s="18"/>
      <c r="JPI143" s="18"/>
      <c r="JPJ143" s="18"/>
      <c r="JPK143" s="18"/>
      <c r="JPL143" s="18"/>
      <c r="JPM143" s="18"/>
      <c r="JPN143" s="18"/>
      <c r="JPO143" s="18"/>
      <c r="JPP143" s="18"/>
      <c r="JPQ143" s="18"/>
      <c r="JPR143" s="18"/>
      <c r="JPS143" s="18"/>
      <c r="JPT143" s="18"/>
      <c r="JPU143" s="18"/>
      <c r="JPV143" s="18"/>
      <c r="JPW143" s="18"/>
      <c r="JPX143" s="18"/>
      <c r="JPY143" s="18"/>
      <c r="JPZ143" s="18"/>
      <c r="JQA143" s="18"/>
      <c r="JQB143" s="18"/>
      <c r="JQC143" s="18"/>
      <c r="JQD143" s="18"/>
      <c r="JQE143" s="18"/>
      <c r="JQF143" s="18"/>
      <c r="JQG143" s="18"/>
      <c r="JQH143" s="18"/>
      <c r="JQI143" s="18"/>
      <c r="JQJ143" s="18"/>
      <c r="JQK143" s="18"/>
      <c r="JQL143" s="18"/>
      <c r="JQM143" s="18"/>
      <c r="JQN143" s="18"/>
      <c r="JQO143" s="18"/>
      <c r="JQP143" s="18"/>
      <c r="JQQ143" s="18"/>
      <c r="JQR143" s="18"/>
      <c r="JQS143" s="18"/>
      <c r="JQT143" s="18"/>
      <c r="JQU143" s="18"/>
      <c r="JQV143" s="18"/>
      <c r="JQW143" s="18"/>
      <c r="JQX143" s="18"/>
      <c r="JQY143" s="18"/>
      <c r="JQZ143" s="18"/>
      <c r="JRA143" s="18"/>
      <c r="JRB143" s="18"/>
      <c r="JRC143" s="18"/>
      <c r="JRD143" s="18"/>
      <c r="JRE143" s="18"/>
      <c r="JRF143" s="18"/>
      <c r="JRG143" s="18"/>
      <c r="JRH143" s="18"/>
      <c r="JRI143" s="18"/>
      <c r="JRJ143" s="18"/>
      <c r="JRK143" s="18"/>
      <c r="JRL143" s="18"/>
      <c r="JRM143" s="18"/>
      <c r="JRN143" s="18"/>
      <c r="JRO143" s="18"/>
      <c r="JRP143" s="18"/>
      <c r="JRQ143" s="18"/>
      <c r="JRR143" s="18"/>
      <c r="JRS143" s="18"/>
      <c r="JRT143" s="18"/>
      <c r="JRU143" s="18"/>
      <c r="JRV143" s="18"/>
      <c r="JRW143" s="18"/>
      <c r="JRX143" s="18"/>
      <c r="JRY143" s="18"/>
      <c r="JRZ143" s="18"/>
      <c r="JSA143" s="18"/>
      <c r="JSB143" s="18"/>
      <c r="JSC143" s="18"/>
      <c r="JSD143" s="18"/>
      <c r="JSE143" s="18"/>
      <c r="JSF143" s="18"/>
      <c r="JSG143" s="18"/>
      <c r="JSH143" s="18"/>
      <c r="JSI143" s="18"/>
      <c r="JSJ143" s="18"/>
      <c r="JSK143" s="18"/>
      <c r="JSL143" s="18"/>
      <c r="JSM143" s="18"/>
      <c r="JSN143" s="18"/>
      <c r="JSO143" s="18"/>
      <c r="JSP143" s="18"/>
      <c r="JSQ143" s="18"/>
      <c r="JSR143" s="18"/>
      <c r="JSS143" s="18"/>
      <c r="JST143" s="18"/>
      <c r="JSU143" s="18"/>
      <c r="JSV143" s="18"/>
      <c r="JSW143" s="18"/>
      <c r="JSX143" s="18"/>
      <c r="JSY143" s="18"/>
      <c r="JSZ143" s="18"/>
      <c r="JTA143" s="18"/>
      <c r="JTB143" s="18"/>
      <c r="JTC143" s="18"/>
      <c r="JTD143" s="18"/>
      <c r="JTE143" s="18"/>
      <c r="JTF143" s="18"/>
      <c r="JTG143" s="18"/>
      <c r="JTH143" s="18"/>
      <c r="JTI143" s="18"/>
      <c r="JTJ143" s="18"/>
      <c r="JTK143" s="18"/>
      <c r="JTL143" s="18"/>
      <c r="JTM143" s="18"/>
      <c r="JTN143" s="18"/>
      <c r="JTO143" s="18"/>
      <c r="JTP143" s="18"/>
      <c r="JTQ143" s="18"/>
      <c r="JTR143" s="18"/>
      <c r="JTS143" s="18"/>
      <c r="JTT143" s="18"/>
      <c r="JTU143" s="18"/>
      <c r="JTV143" s="18"/>
      <c r="JTW143" s="18"/>
      <c r="JTX143" s="18"/>
      <c r="JTY143" s="18"/>
      <c r="JTZ143" s="18"/>
      <c r="JUA143" s="18"/>
      <c r="JUB143" s="18"/>
      <c r="JUC143" s="18"/>
      <c r="JUD143" s="18"/>
      <c r="JUE143" s="18"/>
      <c r="JUF143" s="18"/>
      <c r="JUG143" s="18"/>
      <c r="JUH143" s="18"/>
      <c r="JUI143" s="18"/>
      <c r="JUJ143" s="18"/>
      <c r="JUK143" s="18"/>
      <c r="JUL143" s="18"/>
      <c r="JUM143" s="18"/>
      <c r="JUN143" s="18"/>
      <c r="JUO143" s="18"/>
      <c r="JUP143" s="18"/>
      <c r="JUQ143" s="18"/>
      <c r="JUR143" s="18"/>
      <c r="JUS143" s="18"/>
      <c r="JUT143" s="18"/>
      <c r="JUU143" s="18"/>
      <c r="JUV143" s="18"/>
      <c r="JUW143" s="18"/>
      <c r="JUX143" s="18"/>
      <c r="JUY143" s="18"/>
      <c r="JUZ143" s="18"/>
      <c r="JVA143" s="18"/>
      <c r="JVB143" s="18"/>
      <c r="JVC143" s="18"/>
      <c r="JVD143" s="18"/>
      <c r="JVE143" s="18"/>
      <c r="JVF143" s="18"/>
      <c r="JVG143" s="18"/>
      <c r="JVH143" s="18"/>
      <c r="JVI143" s="18"/>
      <c r="JVJ143" s="18"/>
      <c r="JVK143" s="18"/>
      <c r="JVL143" s="18"/>
      <c r="JVM143" s="18"/>
      <c r="JVN143" s="18"/>
      <c r="JVO143" s="18"/>
      <c r="JVP143" s="18"/>
      <c r="JVQ143" s="18"/>
      <c r="JVR143" s="18"/>
      <c r="JVS143" s="18"/>
      <c r="JVT143" s="18"/>
      <c r="JVU143" s="18"/>
      <c r="JVV143" s="18"/>
      <c r="JVW143" s="18"/>
      <c r="JVX143" s="18"/>
      <c r="JVY143" s="18"/>
      <c r="JVZ143" s="18"/>
      <c r="JWA143" s="18"/>
      <c r="JWB143" s="18"/>
      <c r="JWC143" s="18"/>
      <c r="JWD143" s="18"/>
      <c r="JWE143" s="18"/>
      <c r="JWF143" s="18"/>
      <c r="JWG143" s="18"/>
      <c r="JWH143" s="18"/>
      <c r="JWI143" s="18"/>
      <c r="JWJ143" s="18"/>
      <c r="JWK143" s="18"/>
      <c r="JWL143" s="18"/>
      <c r="JWM143" s="18"/>
      <c r="JWN143" s="18"/>
      <c r="JWO143" s="18"/>
      <c r="JWP143" s="18"/>
      <c r="JWQ143" s="18"/>
      <c r="JWR143" s="18"/>
      <c r="JWS143" s="18"/>
      <c r="JWT143" s="18"/>
      <c r="JWU143" s="18"/>
      <c r="JWV143" s="18"/>
      <c r="JWW143" s="18"/>
      <c r="JWX143" s="18"/>
      <c r="JWY143" s="18"/>
      <c r="JWZ143" s="18"/>
      <c r="JXA143" s="18"/>
      <c r="JXB143" s="18"/>
      <c r="JXC143" s="18"/>
      <c r="JXD143" s="18"/>
      <c r="JXE143" s="18"/>
      <c r="JXF143" s="18"/>
      <c r="JXG143" s="18"/>
      <c r="JXH143" s="18"/>
      <c r="JXI143" s="18"/>
      <c r="JXJ143" s="18"/>
      <c r="JXK143" s="18"/>
      <c r="JXL143" s="18"/>
      <c r="JXM143" s="18"/>
      <c r="JXN143" s="18"/>
      <c r="JXO143" s="18"/>
      <c r="JXP143" s="18"/>
      <c r="JXQ143" s="18"/>
      <c r="JXR143" s="18"/>
      <c r="JXS143" s="18"/>
      <c r="JXT143" s="18"/>
      <c r="JXU143" s="18"/>
      <c r="JXV143" s="18"/>
      <c r="JXW143" s="18"/>
      <c r="JXX143" s="18"/>
      <c r="JXY143" s="18"/>
      <c r="JXZ143" s="18"/>
      <c r="JYA143" s="18"/>
      <c r="JYB143" s="18"/>
      <c r="JYC143" s="18"/>
      <c r="JYD143" s="18"/>
      <c r="JYE143" s="18"/>
      <c r="JYF143" s="18"/>
      <c r="JYG143" s="18"/>
      <c r="JYH143" s="18"/>
      <c r="JYI143" s="18"/>
      <c r="JYJ143" s="18"/>
      <c r="JYK143" s="18"/>
      <c r="JYL143" s="18"/>
      <c r="JYM143" s="18"/>
      <c r="JYN143" s="18"/>
      <c r="JYO143" s="18"/>
      <c r="JYP143" s="18"/>
      <c r="JYQ143" s="18"/>
      <c r="JYR143" s="18"/>
      <c r="JYS143" s="18"/>
      <c r="JYT143" s="18"/>
      <c r="JYU143" s="18"/>
      <c r="JYV143" s="18"/>
      <c r="JYW143" s="18"/>
      <c r="JYX143" s="18"/>
      <c r="JYY143" s="18"/>
      <c r="JYZ143" s="18"/>
      <c r="JZA143" s="18"/>
      <c r="JZB143" s="18"/>
      <c r="JZC143" s="18"/>
      <c r="JZD143" s="18"/>
      <c r="JZE143" s="18"/>
      <c r="JZF143" s="18"/>
      <c r="JZG143" s="18"/>
      <c r="JZH143" s="18"/>
      <c r="JZI143" s="18"/>
      <c r="JZJ143" s="18"/>
      <c r="JZK143" s="18"/>
      <c r="JZL143" s="18"/>
      <c r="JZM143" s="18"/>
      <c r="JZN143" s="18"/>
      <c r="JZO143" s="18"/>
      <c r="JZP143" s="18"/>
      <c r="JZQ143" s="18"/>
      <c r="JZR143" s="18"/>
      <c r="JZS143" s="18"/>
      <c r="JZT143" s="18"/>
      <c r="JZU143" s="18"/>
      <c r="JZV143" s="18"/>
      <c r="JZW143" s="18"/>
      <c r="JZX143" s="18"/>
      <c r="JZY143" s="18"/>
      <c r="JZZ143" s="18"/>
      <c r="KAA143" s="18"/>
      <c r="KAB143" s="18"/>
      <c r="KAC143" s="18"/>
      <c r="KAD143" s="18"/>
      <c r="KAE143" s="18"/>
      <c r="KAF143" s="18"/>
      <c r="KAG143" s="18"/>
      <c r="KAH143" s="18"/>
      <c r="KAI143" s="18"/>
      <c r="KAJ143" s="18"/>
      <c r="KAK143" s="18"/>
      <c r="KAL143" s="18"/>
      <c r="KAM143" s="18"/>
      <c r="KAN143" s="18"/>
      <c r="KAO143" s="18"/>
      <c r="KAP143" s="18"/>
      <c r="KAQ143" s="18"/>
      <c r="KAR143" s="18"/>
      <c r="KAS143" s="18"/>
      <c r="KAT143" s="18"/>
      <c r="KAU143" s="18"/>
      <c r="KAV143" s="18"/>
      <c r="KAW143" s="18"/>
      <c r="KAX143" s="18"/>
      <c r="KAY143" s="18"/>
      <c r="KAZ143" s="18"/>
      <c r="KBA143" s="18"/>
      <c r="KBB143" s="18"/>
      <c r="KBC143" s="18"/>
      <c r="KBD143" s="18"/>
      <c r="KBE143" s="18"/>
      <c r="KBF143" s="18"/>
      <c r="KBG143" s="18"/>
      <c r="KBH143" s="18"/>
      <c r="KBI143" s="18"/>
      <c r="KBJ143" s="18"/>
      <c r="KBK143" s="18"/>
      <c r="KBL143" s="18"/>
      <c r="KBM143" s="18"/>
      <c r="KBN143" s="18"/>
      <c r="KBO143" s="18"/>
      <c r="KBP143" s="18"/>
      <c r="KBQ143" s="18"/>
      <c r="KBR143" s="18"/>
      <c r="KBS143" s="18"/>
      <c r="KBT143" s="18"/>
      <c r="KBU143" s="18"/>
      <c r="KBV143" s="18"/>
      <c r="KBW143" s="18"/>
      <c r="KBX143" s="18"/>
      <c r="KBY143" s="18"/>
      <c r="KBZ143" s="18"/>
      <c r="KCA143" s="18"/>
      <c r="KCB143" s="18"/>
      <c r="KCC143" s="18"/>
      <c r="KCD143" s="18"/>
      <c r="KCE143" s="18"/>
      <c r="KCF143" s="18"/>
      <c r="KCG143" s="18"/>
      <c r="KCH143" s="18"/>
      <c r="KCI143" s="18"/>
      <c r="KCJ143" s="18"/>
      <c r="KCK143" s="18"/>
      <c r="KCL143" s="18"/>
      <c r="KCM143" s="18"/>
      <c r="KCN143" s="18"/>
      <c r="KCO143" s="18"/>
      <c r="KCP143" s="18"/>
      <c r="KCQ143" s="18"/>
      <c r="KCR143" s="18"/>
      <c r="KCS143" s="18"/>
      <c r="KCT143" s="18"/>
      <c r="KCU143" s="18"/>
      <c r="KCV143" s="18"/>
      <c r="KCW143" s="18"/>
      <c r="KCX143" s="18"/>
      <c r="KCY143" s="18"/>
      <c r="KCZ143" s="18"/>
      <c r="KDA143" s="18"/>
      <c r="KDB143" s="18"/>
      <c r="KDC143" s="18"/>
      <c r="KDD143" s="18"/>
      <c r="KDE143" s="18"/>
      <c r="KDF143" s="18"/>
      <c r="KDG143" s="18"/>
      <c r="KDH143" s="18"/>
      <c r="KDI143" s="18"/>
      <c r="KDJ143" s="18"/>
      <c r="KDK143" s="18"/>
      <c r="KDL143" s="18"/>
      <c r="KDM143" s="18"/>
      <c r="KDN143" s="18"/>
      <c r="KDO143" s="18"/>
      <c r="KDP143" s="18"/>
      <c r="KDQ143" s="18"/>
      <c r="KDR143" s="18"/>
      <c r="KDS143" s="18"/>
      <c r="KDT143" s="18"/>
      <c r="KDU143" s="18"/>
      <c r="KDV143" s="18"/>
      <c r="KDW143" s="18"/>
      <c r="KDX143" s="18"/>
      <c r="KDY143" s="18"/>
      <c r="KDZ143" s="18"/>
      <c r="KEA143" s="18"/>
      <c r="KEB143" s="18"/>
      <c r="KEC143" s="18"/>
      <c r="KED143" s="18"/>
      <c r="KEE143" s="18"/>
      <c r="KEF143" s="18"/>
      <c r="KEG143" s="18"/>
      <c r="KEH143" s="18"/>
      <c r="KEI143" s="18"/>
      <c r="KEJ143" s="18"/>
      <c r="KEK143" s="18"/>
      <c r="KEL143" s="18"/>
      <c r="KEM143" s="18"/>
      <c r="KEN143" s="18"/>
      <c r="KEO143" s="18"/>
      <c r="KEP143" s="18"/>
      <c r="KEQ143" s="18"/>
      <c r="KER143" s="18"/>
      <c r="KES143" s="18"/>
      <c r="KET143" s="18"/>
      <c r="KEU143" s="18"/>
      <c r="KEV143" s="18"/>
      <c r="KEW143" s="18"/>
      <c r="KEX143" s="18"/>
      <c r="KEY143" s="18"/>
      <c r="KEZ143" s="18"/>
      <c r="KFA143" s="18"/>
      <c r="KFB143" s="18"/>
      <c r="KFC143" s="18"/>
      <c r="KFD143" s="18"/>
      <c r="KFE143" s="18"/>
      <c r="KFF143" s="18"/>
      <c r="KFG143" s="18"/>
      <c r="KFH143" s="18"/>
      <c r="KFI143" s="18"/>
      <c r="KFJ143" s="18"/>
      <c r="KFK143" s="18"/>
      <c r="KFL143" s="18"/>
      <c r="KFM143" s="18"/>
      <c r="KFN143" s="18"/>
      <c r="KFO143" s="18"/>
      <c r="KFP143" s="18"/>
      <c r="KFQ143" s="18"/>
      <c r="KFR143" s="18"/>
      <c r="KFS143" s="18"/>
      <c r="KFT143" s="18"/>
      <c r="KFU143" s="18"/>
      <c r="KFV143" s="18"/>
      <c r="KFW143" s="18"/>
      <c r="KFX143" s="18"/>
      <c r="KFY143" s="18"/>
      <c r="KFZ143" s="18"/>
      <c r="KGA143" s="18"/>
      <c r="KGB143" s="18"/>
      <c r="KGC143" s="18"/>
      <c r="KGD143" s="18"/>
      <c r="KGE143" s="18"/>
      <c r="KGF143" s="18"/>
      <c r="KGG143" s="18"/>
      <c r="KGH143" s="18"/>
      <c r="KGI143" s="18"/>
      <c r="KGJ143" s="18"/>
      <c r="KGK143" s="18"/>
      <c r="KGL143" s="18"/>
      <c r="KGM143" s="18"/>
      <c r="KGN143" s="18"/>
      <c r="KGO143" s="18"/>
      <c r="KGP143" s="18"/>
      <c r="KGQ143" s="18"/>
      <c r="KGR143" s="18"/>
      <c r="KGS143" s="18"/>
      <c r="KGT143" s="18"/>
      <c r="KGU143" s="18"/>
      <c r="KGV143" s="18"/>
      <c r="KGW143" s="18"/>
      <c r="KGX143" s="18"/>
      <c r="KGY143" s="18"/>
      <c r="KGZ143" s="18"/>
      <c r="KHA143" s="18"/>
      <c r="KHB143" s="18"/>
      <c r="KHC143" s="18"/>
      <c r="KHD143" s="18"/>
      <c r="KHE143" s="18"/>
      <c r="KHF143" s="18"/>
      <c r="KHG143" s="18"/>
      <c r="KHH143" s="18"/>
      <c r="KHI143" s="18"/>
      <c r="KHJ143" s="18"/>
      <c r="KHK143" s="18"/>
      <c r="KHL143" s="18"/>
      <c r="KHM143" s="18"/>
      <c r="KHN143" s="18"/>
      <c r="KHO143" s="18"/>
      <c r="KHP143" s="18"/>
      <c r="KHQ143" s="18"/>
      <c r="KHR143" s="18"/>
      <c r="KHS143" s="18"/>
      <c r="KHT143" s="18"/>
      <c r="KHU143" s="18"/>
      <c r="KHV143" s="18"/>
      <c r="KHW143" s="18"/>
      <c r="KHX143" s="18"/>
      <c r="KHY143" s="18"/>
      <c r="KHZ143" s="18"/>
      <c r="KIA143" s="18"/>
      <c r="KIB143" s="18"/>
      <c r="KIC143" s="18"/>
      <c r="KID143" s="18"/>
      <c r="KIE143" s="18"/>
      <c r="KIF143" s="18"/>
      <c r="KIG143" s="18"/>
      <c r="KIH143" s="18"/>
      <c r="KII143" s="18"/>
      <c r="KIJ143" s="18"/>
      <c r="KIK143" s="18"/>
      <c r="KIL143" s="18"/>
      <c r="KIM143" s="18"/>
      <c r="KIN143" s="18"/>
      <c r="KIO143" s="18"/>
      <c r="KIP143" s="18"/>
      <c r="KIQ143" s="18"/>
      <c r="KIR143" s="18"/>
      <c r="KIS143" s="18"/>
      <c r="KIT143" s="18"/>
      <c r="KIU143" s="18"/>
      <c r="KIV143" s="18"/>
      <c r="KIW143" s="18"/>
      <c r="KIX143" s="18"/>
      <c r="KIY143" s="18"/>
      <c r="KIZ143" s="18"/>
      <c r="KJA143" s="18"/>
      <c r="KJB143" s="18"/>
      <c r="KJC143" s="18"/>
      <c r="KJD143" s="18"/>
      <c r="KJE143" s="18"/>
      <c r="KJF143" s="18"/>
      <c r="KJG143" s="18"/>
      <c r="KJH143" s="18"/>
      <c r="KJI143" s="18"/>
      <c r="KJJ143" s="18"/>
      <c r="KJK143" s="18"/>
      <c r="KJL143" s="18"/>
      <c r="KJM143" s="18"/>
      <c r="KJN143" s="18"/>
      <c r="KJO143" s="18"/>
      <c r="KJP143" s="18"/>
      <c r="KJQ143" s="18"/>
      <c r="KJR143" s="18"/>
      <c r="KJS143" s="18"/>
      <c r="KJT143" s="18"/>
      <c r="KJU143" s="18"/>
      <c r="KJV143" s="18"/>
      <c r="KJW143" s="18"/>
      <c r="KJX143" s="18"/>
      <c r="KJY143" s="18"/>
      <c r="KJZ143" s="18"/>
      <c r="KKA143" s="18"/>
      <c r="KKB143" s="18"/>
      <c r="KKC143" s="18"/>
      <c r="KKD143" s="18"/>
      <c r="KKE143" s="18"/>
      <c r="KKF143" s="18"/>
      <c r="KKG143" s="18"/>
      <c r="KKH143" s="18"/>
      <c r="KKI143" s="18"/>
      <c r="KKJ143" s="18"/>
      <c r="KKK143" s="18"/>
      <c r="KKL143" s="18"/>
      <c r="KKM143" s="18"/>
      <c r="KKN143" s="18"/>
      <c r="KKO143" s="18"/>
      <c r="KKP143" s="18"/>
      <c r="KKQ143" s="18"/>
      <c r="KKR143" s="18"/>
      <c r="KKS143" s="18"/>
      <c r="KKT143" s="18"/>
      <c r="KKU143" s="18"/>
      <c r="KKV143" s="18"/>
      <c r="KKW143" s="18"/>
      <c r="KKX143" s="18"/>
      <c r="KKY143" s="18"/>
      <c r="KKZ143" s="18"/>
      <c r="KLA143" s="18"/>
      <c r="KLB143" s="18"/>
      <c r="KLC143" s="18"/>
      <c r="KLD143" s="18"/>
      <c r="KLE143" s="18"/>
      <c r="KLF143" s="18"/>
      <c r="KLG143" s="18"/>
      <c r="KLH143" s="18"/>
      <c r="KLI143" s="18"/>
      <c r="KLJ143" s="18"/>
      <c r="KLK143" s="18"/>
      <c r="KLL143" s="18"/>
      <c r="KLM143" s="18"/>
      <c r="KLN143" s="18"/>
      <c r="KLO143" s="18"/>
      <c r="KLP143" s="18"/>
      <c r="KLQ143" s="18"/>
      <c r="KLR143" s="18"/>
      <c r="KLS143" s="18"/>
      <c r="KLT143" s="18"/>
      <c r="KLU143" s="18"/>
      <c r="KLV143" s="18"/>
      <c r="KLW143" s="18"/>
      <c r="KLX143" s="18"/>
      <c r="KLY143" s="18"/>
      <c r="KLZ143" s="18"/>
      <c r="KMA143" s="18"/>
      <c r="KMB143" s="18"/>
      <c r="KMC143" s="18"/>
      <c r="KMD143" s="18"/>
      <c r="KME143" s="18"/>
      <c r="KMF143" s="18"/>
      <c r="KMG143" s="18"/>
      <c r="KMH143" s="18"/>
      <c r="KMI143" s="18"/>
      <c r="KMJ143" s="18"/>
      <c r="KMK143" s="18"/>
      <c r="KML143" s="18"/>
      <c r="KMM143" s="18"/>
      <c r="KMN143" s="18"/>
      <c r="KMO143" s="18"/>
      <c r="KMP143" s="18"/>
      <c r="KMQ143" s="18"/>
      <c r="KMR143" s="18"/>
      <c r="KMS143" s="18"/>
      <c r="KMT143" s="18"/>
      <c r="KMU143" s="18"/>
      <c r="KMV143" s="18"/>
      <c r="KMW143" s="18"/>
      <c r="KMX143" s="18"/>
      <c r="KMY143" s="18"/>
      <c r="KMZ143" s="18"/>
      <c r="KNA143" s="18"/>
      <c r="KNB143" s="18"/>
      <c r="KNC143" s="18"/>
      <c r="KND143" s="18"/>
      <c r="KNE143" s="18"/>
      <c r="KNF143" s="18"/>
      <c r="KNG143" s="18"/>
      <c r="KNH143" s="18"/>
      <c r="KNI143" s="18"/>
      <c r="KNJ143" s="18"/>
      <c r="KNK143" s="18"/>
      <c r="KNL143" s="18"/>
      <c r="KNM143" s="18"/>
      <c r="KNN143" s="18"/>
      <c r="KNO143" s="18"/>
      <c r="KNP143" s="18"/>
      <c r="KNQ143" s="18"/>
      <c r="KNR143" s="18"/>
      <c r="KNS143" s="18"/>
      <c r="KNT143" s="18"/>
      <c r="KNU143" s="18"/>
      <c r="KNV143" s="18"/>
      <c r="KNW143" s="18"/>
      <c r="KNX143" s="18"/>
      <c r="KNY143" s="18"/>
      <c r="KNZ143" s="18"/>
      <c r="KOA143" s="18"/>
      <c r="KOB143" s="18"/>
      <c r="KOC143" s="18"/>
      <c r="KOD143" s="18"/>
      <c r="KOE143" s="18"/>
      <c r="KOF143" s="18"/>
      <c r="KOG143" s="18"/>
      <c r="KOH143" s="18"/>
      <c r="KOI143" s="18"/>
      <c r="KOJ143" s="18"/>
      <c r="KOK143" s="18"/>
      <c r="KOL143" s="18"/>
      <c r="KOM143" s="18"/>
      <c r="KON143" s="18"/>
      <c r="KOO143" s="18"/>
      <c r="KOP143" s="18"/>
      <c r="KOQ143" s="18"/>
      <c r="KOR143" s="18"/>
      <c r="KOS143" s="18"/>
      <c r="KOT143" s="18"/>
      <c r="KOU143" s="18"/>
      <c r="KOV143" s="18"/>
      <c r="KOW143" s="18"/>
      <c r="KOX143" s="18"/>
      <c r="KOY143" s="18"/>
      <c r="KOZ143" s="18"/>
      <c r="KPA143" s="18"/>
      <c r="KPB143" s="18"/>
      <c r="KPC143" s="18"/>
      <c r="KPD143" s="18"/>
      <c r="KPE143" s="18"/>
      <c r="KPF143" s="18"/>
      <c r="KPG143" s="18"/>
      <c r="KPH143" s="18"/>
      <c r="KPI143" s="18"/>
      <c r="KPJ143" s="18"/>
      <c r="KPK143" s="18"/>
      <c r="KPL143" s="18"/>
      <c r="KPM143" s="18"/>
      <c r="KPN143" s="18"/>
      <c r="KPO143" s="18"/>
      <c r="KPP143" s="18"/>
      <c r="KPQ143" s="18"/>
      <c r="KPR143" s="18"/>
      <c r="KPS143" s="18"/>
      <c r="KPT143" s="18"/>
      <c r="KPU143" s="18"/>
      <c r="KPV143" s="18"/>
      <c r="KPW143" s="18"/>
      <c r="KPX143" s="18"/>
      <c r="KPY143" s="18"/>
      <c r="KPZ143" s="18"/>
      <c r="KQA143" s="18"/>
      <c r="KQB143" s="18"/>
      <c r="KQC143" s="18"/>
      <c r="KQD143" s="18"/>
      <c r="KQE143" s="18"/>
      <c r="KQF143" s="18"/>
      <c r="KQG143" s="18"/>
      <c r="KQH143" s="18"/>
      <c r="KQI143" s="18"/>
      <c r="KQJ143" s="18"/>
      <c r="KQK143" s="18"/>
      <c r="KQL143" s="18"/>
      <c r="KQM143" s="18"/>
      <c r="KQN143" s="18"/>
      <c r="KQO143" s="18"/>
      <c r="KQP143" s="18"/>
      <c r="KQQ143" s="18"/>
      <c r="KQR143" s="18"/>
      <c r="KQS143" s="18"/>
      <c r="KQT143" s="18"/>
      <c r="KQU143" s="18"/>
      <c r="KQV143" s="18"/>
      <c r="KQW143" s="18"/>
      <c r="KQX143" s="18"/>
      <c r="KQY143" s="18"/>
      <c r="KQZ143" s="18"/>
      <c r="KRA143" s="18"/>
      <c r="KRB143" s="18"/>
      <c r="KRC143" s="18"/>
      <c r="KRD143" s="18"/>
      <c r="KRE143" s="18"/>
      <c r="KRF143" s="18"/>
      <c r="KRG143" s="18"/>
      <c r="KRH143" s="18"/>
      <c r="KRI143" s="18"/>
      <c r="KRJ143" s="18"/>
      <c r="KRK143" s="18"/>
      <c r="KRL143" s="18"/>
      <c r="KRM143" s="18"/>
      <c r="KRN143" s="18"/>
      <c r="KRO143" s="18"/>
      <c r="KRP143" s="18"/>
      <c r="KRQ143" s="18"/>
      <c r="KRR143" s="18"/>
      <c r="KRS143" s="18"/>
      <c r="KRT143" s="18"/>
      <c r="KRU143" s="18"/>
      <c r="KRV143" s="18"/>
      <c r="KRW143" s="18"/>
      <c r="KRX143" s="18"/>
      <c r="KRY143" s="18"/>
      <c r="KRZ143" s="18"/>
      <c r="KSA143" s="18"/>
      <c r="KSB143" s="18"/>
      <c r="KSC143" s="18"/>
      <c r="KSD143" s="18"/>
      <c r="KSE143" s="18"/>
      <c r="KSF143" s="18"/>
      <c r="KSG143" s="18"/>
      <c r="KSH143" s="18"/>
      <c r="KSI143" s="18"/>
      <c r="KSJ143" s="18"/>
      <c r="KSK143" s="18"/>
      <c r="KSL143" s="18"/>
      <c r="KSM143" s="18"/>
      <c r="KSN143" s="18"/>
      <c r="KSO143" s="18"/>
      <c r="KSP143" s="18"/>
      <c r="KSQ143" s="18"/>
      <c r="KSR143" s="18"/>
      <c r="KSS143" s="18"/>
      <c r="KST143" s="18"/>
      <c r="KSU143" s="18"/>
      <c r="KSV143" s="18"/>
      <c r="KSW143" s="18"/>
      <c r="KSX143" s="18"/>
      <c r="KSY143" s="18"/>
      <c r="KSZ143" s="18"/>
      <c r="KTA143" s="18"/>
      <c r="KTB143" s="18"/>
      <c r="KTC143" s="18"/>
      <c r="KTD143" s="18"/>
      <c r="KTE143" s="18"/>
      <c r="KTF143" s="18"/>
      <c r="KTG143" s="18"/>
      <c r="KTH143" s="18"/>
      <c r="KTI143" s="18"/>
      <c r="KTJ143" s="18"/>
      <c r="KTK143" s="18"/>
      <c r="KTL143" s="18"/>
      <c r="KTM143" s="18"/>
      <c r="KTN143" s="18"/>
      <c r="KTO143" s="18"/>
      <c r="KTP143" s="18"/>
      <c r="KTQ143" s="18"/>
      <c r="KTR143" s="18"/>
      <c r="KTS143" s="18"/>
      <c r="KTT143" s="18"/>
      <c r="KTU143" s="18"/>
      <c r="KTV143" s="18"/>
      <c r="KTW143" s="18"/>
      <c r="KTX143" s="18"/>
      <c r="KTY143" s="18"/>
      <c r="KTZ143" s="18"/>
      <c r="KUA143" s="18"/>
      <c r="KUB143" s="18"/>
      <c r="KUC143" s="18"/>
      <c r="KUD143" s="18"/>
      <c r="KUE143" s="18"/>
      <c r="KUF143" s="18"/>
      <c r="KUG143" s="18"/>
      <c r="KUH143" s="18"/>
      <c r="KUI143" s="18"/>
      <c r="KUJ143" s="18"/>
      <c r="KUK143" s="18"/>
      <c r="KUL143" s="18"/>
      <c r="KUM143" s="18"/>
      <c r="KUN143" s="18"/>
      <c r="KUO143" s="18"/>
      <c r="KUP143" s="18"/>
      <c r="KUQ143" s="18"/>
      <c r="KUR143" s="18"/>
      <c r="KUS143" s="18"/>
      <c r="KUT143" s="18"/>
      <c r="KUU143" s="18"/>
      <c r="KUV143" s="18"/>
      <c r="KUW143" s="18"/>
      <c r="KUX143" s="18"/>
      <c r="KUY143" s="18"/>
      <c r="KUZ143" s="18"/>
      <c r="KVA143" s="18"/>
      <c r="KVB143" s="18"/>
      <c r="KVC143" s="18"/>
      <c r="KVD143" s="18"/>
      <c r="KVE143" s="18"/>
      <c r="KVF143" s="18"/>
      <c r="KVG143" s="18"/>
      <c r="KVH143" s="18"/>
      <c r="KVI143" s="18"/>
      <c r="KVJ143" s="18"/>
      <c r="KVK143" s="18"/>
      <c r="KVL143" s="18"/>
      <c r="KVM143" s="18"/>
      <c r="KVN143" s="18"/>
      <c r="KVO143" s="18"/>
      <c r="KVP143" s="18"/>
      <c r="KVQ143" s="18"/>
      <c r="KVR143" s="18"/>
      <c r="KVS143" s="18"/>
      <c r="KVT143" s="18"/>
      <c r="KVU143" s="18"/>
      <c r="KVV143" s="18"/>
      <c r="KVW143" s="18"/>
      <c r="KVX143" s="18"/>
      <c r="KVY143" s="18"/>
      <c r="KVZ143" s="18"/>
      <c r="KWA143" s="18"/>
      <c r="KWB143" s="18"/>
      <c r="KWC143" s="18"/>
      <c r="KWD143" s="18"/>
      <c r="KWE143" s="18"/>
      <c r="KWF143" s="18"/>
      <c r="KWG143" s="18"/>
      <c r="KWH143" s="18"/>
      <c r="KWI143" s="18"/>
      <c r="KWJ143" s="18"/>
      <c r="KWK143" s="18"/>
      <c r="KWL143" s="18"/>
      <c r="KWM143" s="18"/>
      <c r="KWN143" s="18"/>
      <c r="KWO143" s="18"/>
      <c r="KWP143" s="18"/>
      <c r="KWQ143" s="18"/>
      <c r="KWR143" s="18"/>
      <c r="KWS143" s="18"/>
      <c r="KWT143" s="18"/>
      <c r="KWU143" s="18"/>
      <c r="KWV143" s="18"/>
      <c r="KWW143" s="18"/>
      <c r="KWX143" s="18"/>
      <c r="KWY143" s="18"/>
      <c r="KWZ143" s="18"/>
      <c r="KXA143" s="18"/>
      <c r="KXB143" s="18"/>
      <c r="KXC143" s="18"/>
      <c r="KXD143" s="18"/>
      <c r="KXE143" s="18"/>
      <c r="KXF143" s="18"/>
      <c r="KXG143" s="18"/>
      <c r="KXH143" s="18"/>
      <c r="KXI143" s="18"/>
      <c r="KXJ143" s="18"/>
      <c r="KXK143" s="18"/>
      <c r="KXL143" s="18"/>
      <c r="KXM143" s="18"/>
      <c r="KXN143" s="18"/>
      <c r="KXO143" s="18"/>
      <c r="KXP143" s="18"/>
      <c r="KXQ143" s="18"/>
      <c r="KXR143" s="18"/>
      <c r="KXS143" s="18"/>
      <c r="KXT143" s="18"/>
      <c r="KXU143" s="18"/>
      <c r="KXV143" s="18"/>
      <c r="KXW143" s="18"/>
      <c r="KXX143" s="18"/>
      <c r="KXY143" s="18"/>
      <c r="KXZ143" s="18"/>
      <c r="KYA143" s="18"/>
      <c r="KYB143" s="18"/>
      <c r="KYC143" s="18"/>
      <c r="KYD143" s="18"/>
      <c r="KYE143" s="18"/>
      <c r="KYF143" s="18"/>
      <c r="KYG143" s="18"/>
      <c r="KYH143" s="18"/>
      <c r="KYI143" s="18"/>
      <c r="KYJ143" s="18"/>
      <c r="KYK143" s="18"/>
      <c r="KYL143" s="18"/>
      <c r="KYM143" s="18"/>
      <c r="KYN143" s="18"/>
      <c r="KYO143" s="18"/>
      <c r="KYP143" s="18"/>
      <c r="KYQ143" s="18"/>
      <c r="KYR143" s="18"/>
      <c r="KYS143" s="18"/>
      <c r="KYT143" s="18"/>
      <c r="KYU143" s="18"/>
      <c r="KYV143" s="18"/>
      <c r="KYW143" s="18"/>
      <c r="KYX143" s="18"/>
      <c r="KYY143" s="18"/>
      <c r="KYZ143" s="18"/>
      <c r="KZA143" s="18"/>
      <c r="KZB143" s="18"/>
      <c r="KZC143" s="18"/>
      <c r="KZD143" s="18"/>
      <c r="KZE143" s="18"/>
      <c r="KZF143" s="18"/>
      <c r="KZG143" s="18"/>
      <c r="KZH143" s="18"/>
      <c r="KZI143" s="18"/>
      <c r="KZJ143" s="18"/>
      <c r="KZK143" s="18"/>
      <c r="KZL143" s="18"/>
      <c r="KZM143" s="18"/>
      <c r="KZN143" s="18"/>
      <c r="KZO143" s="18"/>
      <c r="KZP143" s="18"/>
      <c r="KZQ143" s="18"/>
      <c r="KZR143" s="18"/>
      <c r="KZS143" s="18"/>
      <c r="KZT143" s="18"/>
      <c r="KZU143" s="18"/>
      <c r="KZV143" s="18"/>
      <c r="KZW143" s="18"/>
      <c r="KZX143" s="18"/>
      <c r="KZY143" s="18"/>
      <c r="KZZ143" s="18"/>
      <c r="LAA143" s="18"/>
      <c r="LAB143" s="18"/>
      <c r="LAC143" s="18"/>
      <c r="LAD143" s="18"/>
      <c r="LAE143" s="18"/>
      <c r="LAF143" s="18"/>
      <c r="LAG143" s="18"/>
      <c r="LAH143" s="18"/>
      <c r="LAI143" s="18"/>
      <c r="LAJ143" s="18"/>
      <c r="LAK143" s="18"/>
      <c r="LAL143" s="18"/>
      <c r="LAM143" s="18"/>
      <c r="LAN143" s="18"/>
      <c r="LAO143" s="18"/>
      <c r="LAP143" s="18"/>
      <c r="LAQ143" s="18"/>
      <c r="LAR143" s="18"/>
      <c r="LAS143" s="18"/>
      <c r="LAT143" s="18"/>
      <c r="LAU143" s="18"/>
      <c r="LAV143" s="18"/>
      <c r="LAW143" s="18"/>
      <c r="LAX143" s="18"/>
      <c r="LAY143" s="18"/>
      <c r="LAZ143" s="18"/>
      <c r="LBA143" s="18"/>
      <c r="LBB143" s="18"/>
      <c r="LBC143" s="18"/>
      <c r="LBD143" s="18"/>
      <c r="LBE143" s="18"/>
      <c r="LBF143" s="18"/>
      <c r="LBG143" s="18"/>
      <c r="LBH143" s="18"/>
      <c r="LBI143" s="18"/>
      <c r="LBJ143" s="18"/>
      <c r="LBK143" s="18"/>
      <c r="LBL143" s="18"/>
      <c r="LBM143" s="18"/>
      <c r="LBN143" s="18"/>
      <c r="LBO143" s="18"/>
      <c r="LBP143" s="18"/>
      <c r="LBQ143" s="18"/>
      <c r="LBR143" s="18"/>
      <c r="LBS143" s="18"/>
      <c r="LBT143" s="18"/>
      <c r="LBU143" s="18"/>
      <c r="LBV143" s="18"/>
      <c r="LBW143" s="18"/>
      <c r="LBX143" s="18"/>
      <c r="LBY143" s="18"/>
      <c r="LBZ143" s="18"/>
      <c r="LCA143" s="18"/>
      <c r="LCB143" s="18"/>
      <c r="LCC143" s="18"/>
      <c r="LCD143" s="18"/>
      <c r="LCE143" s="18"/>
      <c r="LCF143" s="18"/>
      <c r="LCG143" s="18"/>
      <c r="LCH143" s="18"/>
      <c r="LCI143" s="18"/>
      <c r="LCJ143" s="18"/>
      <c r="LCK143" s="18"/>
      <c r="LCL143" s="18"/>
      <c r="LCM143" s="18"/>
      <c r="LCN143" s="18"/>
      <c r="LCO143" s="18"/>
      <c r="LCP143" s="18"/>
      <c r="LCQ143" s="18"/>
      <c r="LCR143" s="18"/>
      <c r="LCS143" s="18"/>
      <c r="LCT143" s="18"/>
      <c r="LCU143" s="18"/>
      <c r="LCV143" s="18"/>
      <c r="LCW143" s="18"/>
      <c r="LCX143" s="18"/>
      <c r="LCY143" s="18"/>
      <c r="LCZ143" s="18"/>
      <c r="LDA143" s="18"/>
      <c r="LDB143" s="18"/>
      <c r="LDC143" s="18"/>
      <c r="LDD143" s="18"/>
      <c r="LDE143" s="18"/>
      <c r="LDF143" s="18"/>
      <c r="LDG143" s="18"/>
      <c r="LDH143" s="18"/>
      <c r="LDI143" s="18"/>
      <c r="LDJ143" s="18"/>
      <c r="LDK143" s="18"/>
      <c r="LDL143" s="18"/>
      <c r="LDM143" s="18"/>
      <c r="LDN143" s="18"/>
      <c r="LDO143" s="18"/>
      <c r="LDP143" s="18"/>
      <c r="LDQ143" s="18"/>
      <c r="LDR143" s="18"/>
      <c r="LDS143" s="18"/>
      <c r="LDT143" s="18"/>
      <c r="LDU143" s="18"/>
      <c r="LDV143" s="18"/>
      <c r="LDW143" s="18"/>
      <c r="LDX143" s="18"/>
      <c r="LDY143" s="18"/>
      <c r="LDZ143" s="18"/>
      <c r="LEA143" s="18"/>
      <c r="LEB143" s="18"/>
      <c r="LEC143" s="18"/>
      <c r="LED143" s="18"/>
      <c r="LEE143" s="18"/>
      <c r="LEF143" s="18"/>
      <c r="LEG143" s="18"/>
      <c r="LEH143" s="18"/>
      <c r="LEI143" s="18"/>
      <c r="LEJ143" s="18"/>
      <c r="LEK143" s="18"/>
      <c r="LEL143" s="18"/>
      <c r="LEM143" s="18"/>
      <c r="LEN143" s="18"/>
      <c r="LEO143" s="18"/>
      <c r="LEP143" s="18"/>
      <c r="LEQ143" s="18"/>
      <c r="LER143" s="18"/>
      <c r="LES143" s="18"/>
      <c r="LET143" s="18"/>
      <c r="LEU143" s="18"/>
      <c r="LEV143" s="18"/>
      <c r="LEW143" s="18"/>
      <c r="LEX143" s="18"/>
      <c r="LEY143" s="18"/>
      <c r="LEZ143" s="18"/>
      <c r="LFA143" s="18"/>
      <c r="LFB143" s="18"/>
      <c r="LFC143" s="18"/>
      <c r="LFD143" s="18"/>
      <c r="LFE143" s="18"/>
      <c r="LFF143" s="18"/>
      <c r="LFG143" s="18"/>
      <c r="LFH143" s="18"/>
      <c r="LFI143" s="18"/>
      <c r="LFJ143" s="18"/>
      <c r="LFK143" s="18"/>
      <c r="LFL143" s="18"/>
      <c r="LFM143" s="18"/>
      <c r="LFN143" s="18"/>
      <c r="LFO143" s="18"/>
      <c r="LFP143" s="18"/>
      <c r="LFQ143" s="18"/>
      <c r="LFR143" s="18"/>
      <c r="LFS143" s="18"/>
      <c r="LFT143" s="18"/>
      <c r="LFU143" s="18"/>
      <c r="LFV143" s="18"/>
      <c r="LFW143" s="18"/>
      <c r="LFX143" s="18"/>
      <c r="LFY143" s="18"/>
      <c r="LFZ143" s="18"/>
      <c r="LGA143" s="18"/>
      <c r="LGB143" s="18"/>
      <c r="LGC143" s="18"/>
      <c r="LGD143" s="18"/>
      <c r="LGE143" s="18"/>
      <c r="LGF143" s="18"/>
      <c r="LGG143" s="18"/>
      <c r="LGH143" s="18"/>
      <c r="LGI143" s="18"/>
      <c r="LGJ143" s="18"/>
      <c r="LGK143" s="18"/>
      <c r="LGL143" s="18"/>
      <c r="LGM143" s="18"/>
      <c r="LGN143" s="18"/>
      <c r="LGO143" s="18"/>
      <c r="LGP143" s="18"/>
      <c r="LGQ143" s="18"/>
      <c r="LGR143" s="18"/>
      <c r="LGS143" s="18"/>
      <c r="LGT143" s="18"/>
      <c r="LGU143" s="18"/>
      <c r="LGV143" s="18"/>
      <c r="LGW143" s="18"/>
      <c r="LGX143" s="18"/>
      <c r="LGY143" s="18"/>
      <c r="LGZ143" s="18"/>
      <c r="LHA143" s="18"/>
      <c r="LHB143" s="18"/>
      <c r="LHC143" s="18"/>
      <c r="LHD143" s="18"/>
      <c r="LHE143" s="18"/>
      <c r="LHF143" s="18"/>
      <c r="LHG143" s="18"/>
      <c r="LHH143" s="18"/>
      <c r="LHI143" s="18"/>
      <c r="LHJ143" s="18"/>
      <c r="LHK143" s="18"/>
      <c r="LHL143" s="18"/>
      <c r="LHM143" s="18"/>
      <c r="LHN143" s="18"/>
      <c r="LHO143" s="18"/>
      <c r="LHP143" s="18"/>
      <c r="LHQ143" s="18"/>
      <c r="LHR143" s="18"/>
      <c r="LHS143" s="18"/>
      <c r="LHT143" s="18"/>
      <c r="LHU143" s="18"/>
      <c r="LHV143" s="18"/>
      <c r="LHW143" s="18"/>
      <c r="LHX143" s="18"/>
      <c r="LHY143" s="18"/>
      <c r="LHZ143" s="18"/>
      <c r="LIA143" s="18"/>
      <c r="LIB143" s="18"/>
      <c r="LIC143" s="18"/>
      <c r="LID143" s="18"/>
      <c r="LIE143" s="18"/>
      <c r="LIF143" s="18"/>
      <c r="LIG143" s="18"/>
      <c r="LIH143" s="18"/>
      <c r="LII143" s="18"/>
      <c r="LIJ143" s="18"/>
      <c r="LIK143" s="18"/>
      <c r="LIL143" s="18"/>
      <c r="LIM143" s="18"/>
      <c r="LIN143" s="18"/>
      <c r="LIO143" s="18"/>
      <c r="LIP143" s="18"/>
      <c r="LIQ143" s="18"/>
      <c r="LIR143" s="18"/>
      <c r="LIS143" s="18"/>
      <c r="LIT143" s="18"/>
      <c r="LIU143" s="18"/>
      <c r="LIV143" s="18"/>
      <c r="LIW143" s="18"/>
      <c r="LIX143" s="18"/>
      <c r="LIY143" s="18"/>
      <c r="LIZ143" s="18"/>
      <c r="LJA143" s="18"/>
      <c r="LJB143" s="18"/>
      <c r="LJC143" s="18"/>
      <c r="LJD143" s="18"/>
      <c r="LJE143" s="18"/>
      <c r="LJF143" s="18"/>
      <c r="LJG143" s="18"/>
      <c r="LJH143" s="18"/>
      <c r="LJI143" s="18"/>
      <c r="LJJ143" s="18"/>
      <c r="LJK143" s="18"/>
      <c r="LJL143" s="18"/>
      <c r="LJM143" s="18"/>
      <c r="LJN143" s="18"/>
      <c r="LJO143" s="18"/>
      <c r="LJP143" s="18"/>
      <c r="LJQ143" s="18"/>
      <c r="LJR143" s="18"/>
      <c r="LJS143" s="18"/>
      <c r="LJT143" s="18"/>
      <c r="LJU143" s="18"/>
      <c r="LJV143" s="18"/>
      <c r="LJW143" s="18"/>
      <c r="LJX143" s="18"/>
      <c r="LJY143" s="18"/>
      <c r="LJZ143" s="18"/>
      <c r="LKA143" s="18"/>
      <c r="LKB143" s="18"/>
      <c r="LKC143" s="18"/>
      <c r="LKD143" s="18"/>
      <c r="LKE143" s="18"/>
      <c r="LKF143" s="18"/>
      <c r="LKG143" s="18"/>
      <c r="LKH143" s="18"/>
      <c r="LKI143" s="18"/>
      <c r="LKJ143" s="18"/>
      <c r="LKK143" s="18"/>
      <c r="LKL143" s="18"/>
      <c r="LKM143" s="18"/>
      <c r="LKN143" s="18"/>
      <c r="LKO143" s="18"/>
      <c r="LKP143" s="18"/>
      <c r="LKQ143" s="18"/>
      <c r="LKR143" s="18"/>
      <c r="LKS143" s="18"/>
      <c r="LKT143" s="18"/>
      <c r="LKU143" s="18"/>
      <c r="LKV143" s="18"/>
      <c r="LKW143" s="18"/>
      <c r="LKX143" s="18"/>
      <c r="LKY143" s="18"/>
      <c r="LKZ143" s="18"/>
      <c r="LLA143" s="18"/>
      <c r="LLB143" s="18"/>
      <c r="LLC143" s="18"/>
      <c r="LLD143" s="18"/>
      <c r="LLE143" s="18"/>
      <c r="LLF143" s="18"/>
      <c r="LLG143" s="18"/>
      <c r="LLH143" s="18"/>
      <c r="LLI143" s="18"/>
      <c r="LLJ143" s="18"/>
      <c r="LLK143" s="18"/>
      <c r="LLL143" s="18"/>
      <c r="LLM143" s="18"/>
      <c r="LLN143" s="18"/>
      <c r="LLO143" s="18"/>
      <c r="LLP143" s="18"/>
      <c r="LLQ143" s="18"/>
      <c r="LLR143" s="18"/>
      <c r="LLS143" s="18"/>
      <c r="LLT143" s="18"/>
      <c r="LLU143" s="18"/>
      <c r="LLV143" s="18"/>
      <c r="LLW143" s="18"/>
      <c r="LLX143" s="18"/>
      <c r="LLY143" s="18"/>
      <c r="LLZ143" s="18"/>
      <c r="LMA143" s="18"/>
      <c r="LMB143" s="18"/>
      <c r="LMC143" s="18"/>
      <c r="LMD143" s="18"/>
      <c r="LME143" s="18"/>
      <c r="LMF143" s="18"/>
      <c r="LMG143" s="18"/>
      <c r="LMH143" s="18"/>
      <c r="LMI143" s="18"/>
      <c r="LMJ143" s="18"/>
      <c r="LMK143" s="18"/>
      <c r="LML143" s="18"/>
      <c r="LMM143" s="18"/>
      <c r="LMN143" s="18"/>
      <c r="LMO143" s="18"/>
      <c r="LMP143" s="18"/>
      <c r="LMQ143" s="18"/>
      <c r="LMR143" s="18"/>
      <c r="LMS143" s="18"/>
      <c r="LMT143" s="18"/>
      <c r="LMU143" s="18"/>
      <c r="LMV143" s="18"/>
      <c r="LMW143" s="18"/>
      <c r="LMX143" s="18"/>
      <c r="LMY143" s="18"/>
      <c r="LMZ143" s="18"/>
      <c r="LNA143" s="18"/>
      <c r="LNB143" s="18"/>
      <c r="LNC143" s="18"/>
      <c r="LND143" s="18"/>
      <c r="LNE143" s="18"/>
      <c r="LNF143" s="18"/>
      <c r="LNG143" s="18"/>
      <c r="LNH143" s="18"/>
      <c r="LNI143" s="18"/>
      <c r="LNJ143" s="18"/>
      <c r="LNK143" s="18"/>
      <c r="LNL143" s="18"/>
      <c r="LNM143" s="18"/>
      <c r="LNN143" s="18"/>
      <c r="LNO143" s="18"/>
      <c r="LNP143" s="18"/>
      <c r="LNQ143" s="18"/>
      <c r="LNR143" s="18"/>
      <c r="LNS143" s="18"/>
      <c r="LNT143" s="18"/>
      <c r="LNU143" s="18"/>
      <c r="LNV143" s="18"/>
      <c r="LNW143" s="18"/>
      <c r="LNX143" s="18"/>
      <c r="LNY143" s="18"/>
      <c r="LNZ143" s="18"/>
      <c r="LOA143" s="18"/>
      <c r="LOB143" s="18"/>
      <c r="LOC143" s="18"/>
      <c r="LOD143" s="18"/>
      <c r="LOE143" s="18"/>
      <c r="LOF143" s="18"/>
      <c r="LOG143" s="18"/>
      <c r="LOH143" s="18"/>
      <c r="LOI143" s="18"/>
      <c r="LOJ143" s="18"/>
      <c r="LOK143" s="18"/>
      <c r="LOL143" s="18"/>
      <c r="LOM143" s="18"/>
      <c r="LON143" s="18"/>
      <c r="LOO143" s="18"/>
      <c r="LOP143" s="18"/>
      <c r="LOQ143" s="18"/>
      <c r="LOR143" s="18"/>
      <c r="LOS143" s="18"/>
      <c r="LOT143" s="18"/>
      <c r="LOU143" s="18"/>
      <c r="LOV143" s="18"/>
      <c r="LOW143" s="18"/>
      <c r="LOX143" s="18"/>
      <c r="LOY143" s="18"/>
      <c r="LOZ143" s="18"/>
      <c r="LPA143" s="18"/>
      <c r="LPB143" s="18"/>
      <c r="LPC143" s="18"/>
      <c r="LPD143" s="18"/>
      <c r="LPE143" s="18"/>
      <c r="LPF143" s="18"/>
      <c r="LPG143" s="18"/>
      <c r="LPH143" s="18"/>
      <c r="LPI143" s="18"/>
      <c r="LPJ143" s="18"/>
      <c r="LPK143" s="18"/>
      <c r="LPL143" s="18"/>
      <c r="LPM143" s="18"/>
      <c r="LPN143" s="18"/>
      <c r="LPO143" s="18"/>
      <c r="LPP143" s="18"/>
      <c r="LPQ143" s="18"/>
      <c r="LPR143" s="18"/>
      <c r="LPS143" s="18"/>
      <c r="LPT143" s="18"/>
      <c r="LPU143" s="18"/>
      <c r="LPV143" s="18"/>
      <c r="LPW143" s="18"/>
      <c r="LPX143" s="18"/>
      <c r="LPY143" s="18"/>
      <c r="LPZ143" s="18"/>
      <c r="LQA143" s="18"/>
      <c r="LQB143" s="18"/>
      <c r="LQC143" s="18"/>
      <c r="LQD143" s="18"/>
      <c r="LQE143" s="18"/>
      <c r="LQF143" s="18"/>
      <c r="LQG143" s="18"/>
      <c r="LQH143" s="18"/>
      <c r="LQI143" s="18"/>
      <c r="LQJ143" s="18"/>
      <c r="LQK143" s="18"/>
      <c r="LQL143" s="18"/>
      <c r="LQM143" s="18"/>
      <c r="LQN143" s="18"/>
      <c r="LQO143" s="18"/>
      <c r="LQP143" s="18"/>
      <c r="LQQ143" s="18"/>
      <c r="LQR143" s="18"/>
      <c r="LQS143" s="18"/>
      <c r="LQT143" s="18"/>
      <c r="LQU143" s="18"/>
      <c r="LQV143" s="18"/>
      <c r="LQW143" s="18"/>
      <c r="LQX143" s="18"/>
      <c r="LQY143" s="18"/>
      <c r="LQZ143" s="18"/>
      <c r="LRA143" s="18"/>
      <c r="LRB143" s="18"/>
      <c r="LRC143" s="18"/>
      <c r="LRD143" s="18"/>
      <c r="LRE143" s="18"/>
      <c r="LRF143" s="18"/>
      <c r="LRG143" s="18"/>
      <c r="LRH143" s="18"/>
      <c r="LRI143" s="18"/>
      <c r="LRJ143" s="18"/>
      <c r="LRK143" s="18"/>
      <c r="LRL143" s="18"/>
      <c r="LRM143" s="18"/>
      <c r="LRN143" s="18"/>
      <c r="LRO143" s="18"/>
      <c r="LRP143" s="18"/>
      <c r="LRQ143" s="18"/>
      <c r="LRR143" s="18"/>
      <c r="LRS143" s="18"/>
      <c r="LRT143" s="18"/>
      <c r="LRU143" s="18"/>
      <c r="LRV143" s="18"/>
      <c r="LRW143" s="18"/>
      <c r="LRX143" s="18"/>
      <c r="LRY143" s="18"/>
      <c r="LRZ143" s="18"/>
      <c r="LSA143" s="18"/>
      <c r="LSB143" s="18"/>
      <c r="LSC143" s="18"/>
      <c r="LSD143" s="18"/>
      <c r="LSE143" s="18"/>
      <c r="LSF143" s="18"/>
      <c r="LSG143" s="18"/>
      <c r="LSH143" s="18"/>
      <c r="LSI143" s="18"/>
      <c r="LSJ143" s="18"/>
      <c r="LSK143" s="18"/>
      <c r="LSL143" s="18"/>
      <c r="LSM143" s="18"/>
      <c r="LSN143" s="18"/>
      <c r="LSO143" s="18"/>
      <c r="LSP143" s="18"/>
      <c r="LSQ143" s="18"/>
      <c r="LSR143" s="18"/>
      <c r="LSS143" s="18"/>
      <c r="LST143" s="18"/>
      <c r="LSU143" s="18"/>
      <c r="LSV143" s="18"/>
      <c r="LSW143" s="18"/>
      <c r="LSX143" s="18"/>
      <c r="LSY143" s="18"/>
      <c r="LSZ143" s="18"/>
      <c r="LTA143" s="18"/>
      <c r="LTB143" s="18"/>
      <c r="LTC143" s="18"/>
      <c r="LTD143" s="18"/>
      <c r="LTE143" s="18"/>
      <c r="LTF143" s="18"/>
      <c r="LTG143" s="18"/>
      <c r="LTH143" s="18"/>
      <c r="LTI143" s="18"/>
      <c r="LTJ143" s="18"/>
      <c r="LTK143" s="18"/>
      <c r="LTL143" s="18"/>
      <c r="LTM143" s="18"/>
      <c r="LTN143" s="18"/>
      <c r="LTO143" s="18"/>
      <c r="LTP143" s="18"/>
      <c r="LTQ143" s="18"/>
      <c r="LTR143" s="18"/>
      <c r="LTS143" s="18"/>
      <c r="LTT143" s="18"/>
      <c r="LTU143" s="18"/>
      <c r="LTV143" s="18"/>
      <c r="LTW143" s="18"/>
      <c r="LTX143" s="18"/>
      <c r="LTY143" s="18"/>
      <c r="LTZ143" s="18"/>
      <c r="LUA143" s="18"/>
      <c r="LUB143" s="18"/>
      <c r="LUC143" s="18"/>
      <c r="LUD143" s="18"/>
      <c r="LUE143" s="18"/>
      <c r="LUF143" s="18"/>
      <c r="LUG143" s="18"/>
      <c r="LUH143" s="18"/>
      <c r="LUI143" s="18"/>
      <c r="LUJ143" s="18"/>
      <c r="LUK143" s="18"/>
      <c r="LUL143" s="18"/>
      <c r="LUM143" s="18"/>
      <c r="LUN143" s="18"/>
      <c r="LUO143" s="18"/>
      <c r="LUP143" s="18"/>
      <c r="LUQ143" s="18"/>
      <c r="LUR143" s="18"/>
      <c r="LUS143" s="18"/>
      <c r="LUT143" s="18"/>
      <c r="LUU143" s="18"/>
      <c r="LUV143" s="18"/>
      <c r="LUW143" s="18"/>
      <c r="LUX143" s="18"/>
      <c r="LUY143" s="18"/>
      <c r="LUZ143" s="18"/>
      <c r="LVA143" s="18"/>
      <c r="LVB143" s="18"/>
      <c r="LVC143" s="18"/>
      <c r="LVD143" s="18"/>
      <c r="LVE143" s="18"/>
      <c r="LVF143" s="18"/>
      <c r="LVG143" s="18"/>
      <c r="LVH143" s="18"/>
      <c r="LVI143" s="18"/>
      <c r="LVJ143" s="18"/>
      <c r="LVK143" s="18"/>
      <c r="LVL143" s="18"/>
      <c r="LVM143" s="18"/>
      <c r="LVN143" s="18"/>
      <c r="LVO143" s="18"/>
      <c r="LVP143" s="18"/>
      <c r="LVQ143" s="18"/>
      <c r="LVR143" s="18"/>
      <c r="LVS143" s="18"/>
      <c r="LVT143" s="18"/>
      <c r="LVU143" s="18"/>
      <c r="LVV143" s="18"/>
      <c r="LVW143" s="18"/>
      <c r="LVX143" s="18"/>
      <c r="LVY143" s="18"/>
      <c r="LVZ143" s="18"/>
      <c r="LWA143" s="18"/>
      <c r="LWB143" s="18"/>
      <c r="LWC143" s="18"/>
      <c r="LWD143" s="18"/>
      <c r="LWE143" s="18"/>
      <c r="LWF143" s="18"/>
      <c r="LWG143" s="18"/>
      <c r="LWH143" s="18"/>
      <c r="LWI143" s="18"/>
      <c r="LWJ143" s="18"/>
      <c r="LWK143" s="18"/>
      <c r="LWL143" s="18"/>
      <c r="LWM143" s="18"/>
      <c r="LWN143" s="18"/>
      <c r="LWO143" s="18"/>
      <c r="LWP143" s="18"/>
      <c r="LWQ143" s="18"/>
      <c r="LWR143" s="18"/>
      <c r="LWS143" s="18"/>
      <c r="LWT143" s="18"/>
      <c r="LWU143" s="18"/>
      <c r="LWV143" s="18"/>
      <c r="LWW143" s="18"/>
      <c r="LWX143" s="18"/>
      <c r="LWY143" s="18"/>
      <c r="LWZ143" s="18"/>
      <c r="LXA143" s="18"/>
      <c r="LXB143" s="18"/>
      <c r="LXC143" s="18"/>
      <c r="LXD143" s="18"/>
      <c r="LXE143" s="18"/>
      <c r="LXF143" s="18"/>
      <c r="LXG143" s="18"/>
      <c r="LXH143" s="18"/>
      <c r="LXI143" s="18"/>
      <c r="LXJ143" s="18"/>
      <c r="LXK143" s="18"/>
      <c r="LXL143" s="18"/>
      <c r="LXM143" s="18"/>
      <c r="LXN143" s="18"/>
      <c r="LXO143" s="18"/>
      <c r="LXP143" s="18"/>
      <c r="LXQ143" s="18"/>
      <c r="LXR143" s="18"/>
      <c r="LXS143" s="18"/>
      <c r="LXT143" s="18"/>
      <c r="LXU143" s="18"/>
      <c r="LXV143" s="18"/>
      <c r="LXW143" s="18"/>
      <c r="LXX143" s="18"/>
      <c r="LXY143" s="18"/>
      <c r="LXZ143" s="18"/>
      <c r="LYA143" s="18"/>
      <c r="LYB143" s="18"/>
      <c r="LYC143" s="18"/>
      <c r="LYD143" s="18"/>
      <c r="LYE143" s="18"/>
      <c r="LYF143" s="18"/>
      <c r="LYG143" s="18"/>
      <c r="LYH143" s="18"/>
      <c r="LYI143" s="18"/>
      <c r="LYJ143" s="18"/>
      <c r="LYK143" s="18"/>
      <c r="LYL143" s="18"/>
      <c r="LYM143" s="18"/>
      <c r="LYN143" s="18"/>
      <c r="LYO143" s="18"/>
      <c r="LYP143" s="18"/>
      <c r="LYQ143" s="18"/>
      <c r="LYR143" s="18"/>
      <c r="LYS143" s="18"/>
      <c r="LYT143" s="18"/>
      <c r="LYU143" s="18"/>
      <c r="LYV143" s="18"/>
      <c r="LYW143" s="18"/>
      <c r="LYX143" s="18"/>
      <c r="LYY143" s="18"/>
      <c r="LYZ143" s="18"/>
      <c r="LZA143" s="18"/>
      <c r="LZB143" s="18"/>
      <c r="LZC143" s="18"/>
      <c r="LZD143" s="18"/>
      <c r="LZE143" s="18"/>
      <c r="LZF143" s="18"/>
      <c r="LZG143" s="18"/>
      <c r="LZH143" s="18"/>
      <c r="LZI143" s="18"/>
      <c r="LZJ143" s="18"/>
      <c r="LZK143" s="18"/>
      <c r="LZL143" s="18"/>
      <c r="LZM143" s="18"/>
      <c r="LZN143" s="18"/>
      <c r="LZO143" s="18"/>
      <c r="LZP143" s="18"/>
      <c r="LZQ143" s="18"/>
      <c r="LZR143" s="18"/>
      <c r="LZS143" s="18"/>
      <c r="LZT143" s="18"/>
      <c r="LZU143" s="18"/>
      <c r="LZV143" s="18"/>
      <c r="LZW143" s="18"/>
      <c r="LZX143" s="18"/>
      <c r="LZY143" s="18"/>
      <c r="LZZ143" s="18"/>
      <c r="MAA143" s="18"/>
      <c r="MAB143" s="18"/>
      <c r="MAC143" s="18"/>
      <c r="MAD143" s="18"/>
      <c r="MAE143" s="18"/>
      <c r="MAF143" s="18"/>
      <c r="MAG143" s="18"/>
      <c r="MAH143" s="18"/>
      <c r="MAI143" s="18"/>
      <c r="MAJ143" s="18"/>
      <c r="MAK143" s="18"/>
      <c r="MAL143" s="18"/>
      <c r="MAM143" s="18"/>
      <c r="MAN143" s="18"/>
      <c r="MAO143" s="18"/>
      <c r="MAP143" s="18"/>
      <c r="MAQ143" s="18"/>
      <c r="MAR143" s="18"/>
      <c r="MAS143" s="18"/>
      <c r="MAT143" s="18"/>
      <c r="MAU143" s="18"/>
      <c r="MAV143" s="18"/>
      <c r="MAW143" s="18"/>
      <c r="MAX143" s="18"/>
      <c r="MAY143" s="18"/>
      <c r="MAZ143" s="18"/>
      <c r="MBA143" s="18"/>
      <c r="MBB143" s="18"/>
      <c r="MBC143" s="18"/>
      <c r="MBD143" s="18"/>
      <c r="MBE143" s="18"/>
      <c r="MBF143" s="18"/>
      <c r="MBG143" s="18"/>
      <c r="MBH143" s="18"/>
      <c r="MBI143" s="18"/>
      <c r="MBJ143" s="18"/>
      <c r="MBK143" s="18"/>
      <c r="MBL143" s="18"/>
      <c r="MBM143" s="18"/>
      <c r="MBN143" s="18"/>
      <c r="MBO143" s="18"/>
      <c r="MBP143" s="18"/>
      <c r="MBQ143" s="18"/>
      <c r="MBR143" s="18"/>
      <c r="MBS143" s="18"/>
      <c r="MBT143" s="18"/>
      <c r="MBU143" s="18"/>
      <c r="MBV143" s="18"/>
      <c r="MBW143" s="18"/>
      <c r="MBX143" s="18"/>
      <c r="MBY143" s="18"/>
      <c r="MBZ143" s="18"/>
      <c r="MCA143" s="18"/>
      <c r="MCB143" s="18"/>
      <c r="MCC143" s="18"/>
      <c r="MCD143" s="18"/>
      <c r="MCE143" s="18"/>
      <c r="MCF143" s="18"/>
      <c r="MCG143" s="18"/>
      <c r="MCH143" s="18"/>
      <c r="MCI143" s="18"/>
      <c r="MCJ143" s="18"/>
      <c r="MCK143" s="18"/>
      <c r="MCL143" s="18"/>
      <c r="MCM143" s="18"/>
      <c r="MCN143" s="18"/>
      <c r="MCO143" s="18"/>
      <c r="MCP143" s="18"/>
      <c r="MCQ143" s="18"/>
      <c r="MCR143" s="18"/>
      <c r="MCS143" s="18"/>
      <c r="MCT143" s="18"/>
      <c r="MCU143" s="18"/>
      <c r="MCV143" s="18"/>
      <c r="MCW143" s="18"/>
      <c r="MCX143" s="18"/>
      <c r="MCY143" s="18"/>
      <c r="MCZ143" s="18"/>
      <c r="MDA143" s="18"/>
      <c r="MDB143" s="18"/>
      <c r="MDC143" s="18"/>
      <c r="MDD143" s="18"/>
      <c r="MDE143" s="18"/>
      <c r="MDF143" s="18"/>
      <c r="MDG143" s="18"/>
      <c r="MDH143" s="18"/>
      <c r="MDI143" s="18"/>
      <c r="MDJ143" s="18"/>
      <c r="MDK143" s="18"/>
      <c r="MDL143" s="18"/>
      <c r="MDM143" s="18"/>
      <c r="MDN143" s="18"/>
      <c r="MDO143" s="18"/>
      <c r="MDP143" s="18"/>
      <c r="MDQ143" s="18"/>
      <c r="MDR143" s="18"/>
      <c r="MDS143" s="18"/>
      <c r="MDT143" s="18"/>
      <c r="MDU143" s="18"/>
      <c r="MDV143" s="18"/>
      <c r="MDW143" s="18"/>
      <c r="MDX143" s="18"/>
      <c r="MDY143" s="18"/>
      <c r="MDZ143" s="18"/>
      <c r="MEA143" s="18"/>
      <c r="MEB143" s="18"/>
      <c r="MEC143" s="18"/>
      <c r="MED143" s="18"/>
      <c r="MEE143" s="18"/>
      <c r="MEF143" s="18"/>
      <c r="MEG143" s="18"/>
      <c r="MEH143" s="18"/>
      <c r="MEI143" s="18"/>
      <c r="MEJ143" s="18"/>
      <c r="MEK143" s="18"/>
      <c r="MEL143" s="18"/>
      <c r="MEM143" s="18"/>
      <c r="MEN143" s="18"/>
      <c r="MEO143" s="18"/>
      <c r="MEP143" s="18"/>
      <c r="MEQ143" s="18"/>
      <c r="MER143" s="18"/>
      <c r="MES143" s="18"/>
      <c r="MET143" s="18"/>
      <c r="MEU143" s="18"/>
      <c r="MEV143" s="18"/>
      <c r="MEW143" s="18"/>
      <c r="MEX143" s="18"/>
      <c r="MEY143" s="18"/>
      <c r="MEZ143" s="18"/>
      <c r="MFA143" s="18"/>
      <c r="MFB143" s="18"/>
      <c r="MFC143" s="18"/>
      <c r="MFD143" s="18"/>
      <c r="MFE143" s="18"/>
      <c r="MFF143" s="18"/>
      <c r="MFG143" s="18"/>
      <c r="MFH143" s="18"/>
      <c r="MFI143" s="18"/>
      <c r="MFJ143" s="18"/>
      <c r="MFK143" s="18"/>
      <c r="MFL143" s="18"/>
      <c r="MFM143" s="18"/>
      <c r="MFN143" s="18"/>
      <c r="MFO143" s="18"/>
      <c r="MFP143" s="18"/>
      <c r="MFQ143" s="18"/>
      <c r="MFR143" s="18"/>
      <c r="MFS143" s="18"/>
      <c r="MFT143" s="18"/>
      <c r="MFU143" s="18"/>
      <c r="MFV143" s="18"/>
      <c r="MFW143" s="18"/>
      <c r="MFX143" s="18"/>
      <c r="MFY143" s="18"/>
      <c r="MFZ143" s="18"/>
      <c r="MGA143" s="18"/>
      <c r="MGB143" s="18"/>
      <c r="MGC143" s="18"/>
      <c r="MGD143" s="18"/>
      <c r="MGE143" s="18"/>
      <c r="MGF143" s="18"/>
      <c r="MGG143" s="18"/>
      <c r="MGH143" s="18"/>
      <c r="MGI143" s="18"/>
      <c r="MGJ143" s="18"/>
      <c r="MGK143" s="18"/>
      <c r="MGL143" s="18"/>
      <c r="MGM143" s="18"/>
      <c r="MGN143" s="18"/>
      <c r="MGO143" s="18"/>
      <c r="MGP143" s="18"/>
      <c r="MGQ143" s="18"/>
      <c r="MGR143" s="18"/>
      <c r="MGS143" s="18"/>
      <c r="MGT143" s="18"/>
      <c r="MGU143" s="18"/>
      <c r="MGV143" s="18"/>
      <c r="MGW143" s="18"/>
      <c r="MGX143" s="18"/>
      <c r="MGY143" s="18"/>
      <c r="MGZ143" s="18"/>
      <c r="MHA143" s="18"/>
      <c r="MHB143" s="18"/>
      <c r="MHC143" s="18"/>
      <c r="MHD143" s="18"/>
      <c r="MHE143" s="18"/>
      <c r="MHF143" s="18"/>
      <c r="MHG143" s="18"/>
      <c r="MHH143" s="18"/>
      <c r="MHI143" s="18"/>
      <c r="MHJ143" s="18"/>
      <c r="MHK143" s="18"/>
      <c r="MHL143" s="18"/>
      <c r="MHM143" s="18"/>
      <c r="MHN143" s="18"/>
      <c r="MHO143" s="18"/>
      <c r="MHP143" s="18"/>
      <c r="MHQ143" s="18"/>
      <c r="MHR143" s="18"/>
      <c r="MHS143" s="18"/>
      <c r="MHT143" s="18"/>
      <c r="MHU143" s="18"/>
      <c r="MHV143" s="18"/>
      <c r="MHW143" s="18"/>
      <c r="MHX143" s="18"/>
      <c r="MHY143" s="18"/>
      <c r="MHZ143" s="18"/>
      <c r="MIA143" s="18"/>
      <c r="MIB143" s="18"/>
      <c r="MIC143" s="18"/>
      <c r="MID143" s="18"/>
      <c r="MIE143" s="18"/>
      <c r="MIF143" s="18"/>
      <c r="MIG143" s="18"/>
      <c r="MIH143" s="18"/>
      <c r="MII143" s="18"/>
      <c r="MIJ143" s="18"/>
      <c r="MIK143" s="18"/>
      <c r="MIL143" s="18"/>
      <c r="MIM143" s="18"/>
      <c r="MIN143" s="18"/>
      <c r="MIO143" s="18"/>
      <c r="MIP143" s="18"/>
      <c r="MIQ143" s="18"/>
      <c r="MIR143" s="18"/>
      <c r="MIS143" s="18"/>
      <c r="MIT143" s="18"/>
      <c r="MIU143" s="18"/>
      <c r="MIV143" s="18"/>
      <c r="MIW143" s="18"/>
      <c r="MIX143" s="18"/>
      <c r="MIY143" s="18"/>
      <c r="MIZ143" s="18"/>
      <c r="MJA143" s="18"/>
      <c r="MJB143" s="18"/>
      <c r="MJC143" s="18"/>
      <c r="MJD143" s="18"/>
      <c r="MJE143" s="18"/>
      <c r="MJF143" s="18"/>
      <c r="MJG143" s="18"/>
      <c r="MJH143" s="18"/>
      <c r="MJI143" s="18"/>
      <c r="MJJ143" s="18"/>
      <c r="MJK143" s="18"/>
      <c r="MJL143" s="18"/>
      <c r="MJM143" s="18"/>
      <c r="MJN143" s="18"/>
      <c r="MJO143" s="18"/>
      <c r="MJP143" s="18"/>
      <c r="MJQ143" s="18"/>
      <c r="MJR143" s="18"/>
      <c r="MJS143" s="18"/>
      <c r="MJT143" s="18"/>
      <c r="MJU143" s="18"/>
      <c r="MJV143" s="18"/>
      <c r="MJW143" s="18"/>
      <c r="MJX143" s="18"/>
      <c r="MJY143" s="18"/>
      <c r="MJZ143" s="18"/>
      <c r="MKA143" s="18"/>
      <c r="MKB143" s="18"/>
      <c r="MKC143" s="18"/>
      <c r="MKD143" s="18"/>
      <c r="MKE143" s="18"/>
      <c r="MKF143" s="18"/>
      <c r="MKG143" s="18"/>
      <c r="MKH143" s="18"/>
      <c r="MKI143" s="18"/>
      <c r="MKJ143" s="18"/>
      <c r="MKK143" s="18"/>
      <c r="MKL143" s="18"/>
      <c r="MKM143" s="18"/>
      <c r="MKN143" s="18"/>
      <c r="MKO143" s="18"/>
      <c r="MKP143" s="18"/>
      <c r="MKQ143" s="18"/>
      <c r="MKR143" s="18"/>
      <c r="MKS143" s="18"/>
      <c r="MKT143" s="18"/>
      <c r="MKU143" s="18"/>
      <c r="MKV143" s="18"/>
      <c r="MKW143" s="18"/>
      <c r="MKX143" s="18"/>
      <c r="MKY143" s="18"/>
      <c r="MKZ143" s="18"/>
      <c r="MLA143" s="18"/>
      <c r="MLB143" s="18"/>
      <c r="MLC143" s="18"/>
      <c r="MLD143" s="18"/>
      <c r="MLE143" s="18"/>
      <c r="MLF143" s="18"/>
      <c r="MLG143" s="18"/>
      <c r="MLH143" s="18"/>
      <c r="MLI143" s="18"/>
      <c r="MLJ143" s="18"/>
      <c r="MLK143" s="18"/>
      <c r="MLL143" s="18"/>
      <c r="MLM143" s="18"/>
      <c r="MLN143" s="18"/>
      <c r="MLO143" s="18"/>
      <c r="MLP143" s="18"/>
      <c r="MLQ143" s="18"/>
      <c r="MLR143" s="18"/>
      <c r="MLS143" s="18"/>
      <c r="MLT143" s="18"/>
      <c r="MLU143" s="18"/>
      <c r="MLV143" s="18"/>
      <c r="MLW143" s="18"/>
      <c r="MLX143" s="18"/>
      <c r="MLY143" s="18"/>
      <c r="MLZ143" s="18"/>
      <c r="MMA143" s="18"/>
      <c r="MMB143" s="18"/>
      <c r="MMC143" s="18"/>
      <c r="MMD143" s="18"/>
      <c r="MME143" s="18"/>
      <c r="MMF143" s="18"/>
      <c r="MMG143" s="18"/>
      <c r="MMH143" s="18"/>
      <c r="MMI143" s="18"/>
      <c r="MMJ143" s="18"/>
      <c r="MMK143" s="18"/>
      <c r="MML143" s="18"/>
      <c r="MMM143" s="18"/>
      <c r="MMN143" s="18"/>
      <c r="MMO143" s="18"/>
      <c r="MMP143" s="18"/>
      <c r="MMQ143" s="18"/>
      <c r="MMR143" s="18"/>
      <c r="MMS143" s="18"/>
      <c r="MMT143" s="18"/>
      <c r="MMU143" s="18"/>
      <c r="MMV143" s="18"/>
      <c r="MMW143" s="18"/>
      <c r="MMX143" s="18"/>
      <c r="MMY143" s="18"/>
      <c r="MMZ143" s="18"/>
      <c r="MNA143" s="18"/>
      <c r="MNB143" s="18"/>
      <c r="MNC143" s="18"/>
      <c r="MND143" s="18"/>
      <c r="MNE143" s="18"/>
      <c r="MNF143" s="18"/>
      <c r="MNG143" s="18"/>
      <c r="MNH143" s="18"/>
      <c r="MNI143" s="18"/>
      <c r="MNJ143" s="18"/>
      <c r="MNK143" s="18"/>
      <c r="MNL143" s="18"/>
      <c r="MNM143" s="18"/>
      <c r="MNN143" s="18"/>
      <c r="MNO143" s="18"/>
      <c r="MNP143" s="18"/>
      <c r="MNQ143" s="18"/>
      <c r="MNR143" s="18"/>
      <c r="MNS143" s="18"/>
      <c r="MNT143" s="18"/>
      <c r="MNU143" s="18"/>
      <c r="MNV143" s="18"/>
      <c r="MNW143" s="18"/>
      <c r="MNX143" s="18"/>
      <c r="MNY143" s="18"/>
      <c r="MNZ143" s="18"/>
      <c r="MOA143" s="18"/>
      <c r="MOB143" s="18"/>
      <c r="MOC143" s="18"/>
      <c r="MOD143" s="18"/>
      <c r="MOE143" s="18"/>
      <c r="MOF143" s="18"/>
      <c r="MOG143" s="18"/>
      <c r="MOH143" s="18"/>
      <c r="MOI143" s="18"/>
      <c r="MOJ143" s="18"/>
      <c r="MOK143" s="18"/>
      <c r="MOL143" s="18"/>
      <c r="MOM143" s="18"/>
      <c r="MON143" s="18"/>
      <c r="MOO143" s="18"/>
      <c r="MOP143" s="18"/>
      <c r="MOQ143" s="18"/>
      <c r="MOR143" s="18"/>
      <c r="MOS143" s="18"/>
      <c r="MOT143" s="18"/>
      <c r="MOU143" s="18"/>
      <c r="MOV143" s="18"/>
      <c r="MOW143" s="18"/>
      <c r="MOX143" s="18"/>
      <c r="MOY143" s="18"/>
      <c r="MOZ143" s="18"/>
      <c r="MPA143" s="18"/>
      <c r="MPB143" s="18"/>
      <c r="MPC143" s="18"/>
      <c r="MPD143" s="18"/>
      <c r="MPE143" s="18"/>
      <c r="MPF143" s="18"/>
      <c r="MPG143" s="18"/>
      <c r="MPH143" s="18"/>
      <c r="MPI143" s="18"/>
      <c r="MPJ143" s="18"/>
      <c r="MPK143" s="18"/>
      <c r="MPL143" s="18"/>
      <c r="MPM143" s="18"/>
      <c r="MPN143" s="18"/>
      <c r="MPO143" s="18"/>
      <c r="MPP143" s="18"/>
      <c r="MPQ143" s="18"/>
      <c r="MPR143" s="18"/>
      <c r="MPS143" s="18"/>
      <c r="MPT143" s="18"/>
      <c r="MPU143" s="18"/>
      <c r="MPV143" s="18"/>
      <c r="MPW143" s="18"/>
      <c r="MPX143" s="18"/>
      <c r="MPY143" s="18"/>
      <c r="MPZ143" s="18"/>
      <c r="MQA143" s="18"/>
      <c r="MQB143" s="18"/>
      <c r="MQC143" s="18"/>
      <c r="MQD143" s="18"/>
      <c r="MQE143" s="18"/>
      <c r="MQF143" s="18"/>
      <c r="MQG143" s="18"/>
      <c r="MQH143" s="18"/>
      <c r="MQI143" s="18"/>
      <c r="MQJ143" s="18"/>
      <c r="MQK143" s="18"/>
      <c r="MQL143" s="18"/>
      <c r="MQM143" s="18"/>
      <c r="MQN143" s="18"/>
      <c r="MQO143" s="18"/>
      <c r="MQP143" s="18"/>
      <c r="MQQ143" s="18"/>
      <c r="MQR143" s="18"/>
      <c r="MQS143" s="18"/>
      <c r="MQT143" s="18"/>
      <c r="MQU143" s="18"/>
      <c r="MQV143" s="18"/>
      <c r="MQW143" s="18"/>
      <c r="MQX143" s="18"/>
      <c r="MQY143" s="18"/>
      <c r="MQZ143" s="18"/>
      <c r="MRA143" s="18"/>
      <c r="MRB143" s="18"/>
      <c r="MRC143" s="18"/>
      <c r="MRD143" s="18"/>
      <c r="MRE143" s="18"/>
      <c r="MRF143" s="18"/>
      <c r="MRG143" s="18"/>
      <c r="MRH143" s="18"/>
      <c r="MRI143" s="18"/>
      <c r="MRJ143" s="18"/>
      <c r="MRK143" s="18"/>
      <c r="MRL143" s="18"/>
      <c r="MRM143" s="18"/>
      <c r="MRN143" s="18"/>
      <c r="MRO143" s="18"/>
      <c r="MRP143" s="18"/>
      <c r="MRQ143" s="18"/>
      <c r="MRR143" s="18"/>
      <c r="MRS143" s="18"/>
      <c r="MRT143" s="18"/>
      <c r="MRU143" s="18"/>
      <c r="MRV143" s="18"/>
      <c r="MRW143" s="18"/>
      <c r="MRX143" s="18"/>
      <c r="MRY143" s="18"/>
      <c r="MRZ143" s="18"/>
      <c r="MSA143" s="18"/>
      <c r="MSB143" s="18"/>
      <c r="MSC143" s="18"/>
      <c r="MSD143" s="18"/>
      <c r="MSE143" s="18"/>
      <c r="MSF143" s="18"/>
      <c r="MSG143" s="18"/>
      <c r="MSH143" s="18"/>
      <c r="MSI143" s="18"/>
      <c r="MSJ143" s="18"/>
      <c r="MSK143" s="18"/>
      <c r="MSL143" s="18"/>
      <c r="MSM143" s="18"/>
      <c r="MSN143" s="18"/>
      <c r="MSO143" s="18"/>
      <c r="MSP143" s="18"/>
      <c r="MSQ143" s="18"/>
      <c r="MSR143" s="18"/>
      <c r="MSS143" s="18"/>
      <c r="MST143" s="18"/>
      <c r="MSU143" s="18"/>
      <c r="MSV143" s="18"/>
      <c r="MSW143" s="18"/>
      <c r="MSX143" s="18"/>
      <c r="MSY143" s="18"/>
      <c r="MSZ143" s="18"/>
      <c r="MTA143" s="18"/>
      <c r="MTB143" s="18"/>
      <c r="MTC143" s="18"/>
      <c r="MTD143" s="18"/>
      <c r="MTE143" s="18"/>
      <c r="MTF143" s="18"/>
      <c r="MTG143" s="18"/>
      <c r="MTH143" s="18"/>
      <c r="MTI143" s="18"/>
      <c r="MTJ143" s="18"/>
      <c r="MTK143" s="18"/>
      <c r="MTL143" s="18"/>
      <c r="MTM143" s="18"/>
      <c r="MTN143" s="18"/>
      <c r="MTO143" s="18"/>
      <c r="MTP143" s="18"/>
      <c r="MTQ143" s="18"/>
      <c r="MTR143" s="18"/>
      <c r="MTS143" s="18"/>
      <c r="MTT143" s="18"/>
      <c r="MTU143" s="18"/>
      <c r="MTV143" s="18"/>
      <c r="MTW143" s="18"/>
      <c r="MTX143" s="18"/>
      <c r="MTY143" s="18"/>
      <c r="MTZ143" s="18"/>
      <c r="MUA143" s="18"/>
      <c r="MUB143" s="18"/>
      <c r="MUC143" s="18"/>
      <c r="MUD143" s="18"/>
      <c r="MUE143" s="18"/>
      <c r="MUF143" s="18"/>
      <c r="MUG143" s="18"/>
      <c r="MUH143" s="18"/>
      <c r="MUI143" s="18"/>
      <c r="MUJ143" s="18"/>
      <c r="MUK143" s="18"/>
      <c r="MUL143" s="18"/>
      <c r="MUM143" s="18"/>
      <c r="MUN143" s="18"/>
      <c r="MUO143" s="18"/>
      <c r="MUP143" s="18"/>
      <c r="MUQ143" s="18"/>
      <c r="MUR143" s="18"/>
      <c r="MUS143" s="18"/>
      <c r="MUT143" s="18"/>
      <c r="MUU143" s="18"/>
      <c r="MUV143" s="18"/>
      <c r="MUW143" s="18"/>
      <c r="MUX143" s="18"/>
      <c r="MUY143" s="18"/>
      <c r="MUZ143" s="18"/>
      <c r="MVA143" s="18"/>
      <c r="MVB143" s="18"/>
      <c r="MVC143" s="18"/>
      <c r="MVD143" s="18"/>
      <c r="MVE143" s="18"/>
      <c r="MVF143" s="18"/>
      <c r="MVG143" s="18"/>
      <c r="MVH143" s="18"/>
      <c r="MVI143" s="18"/>
      <c r="MVJ143" s="18"/>
      <c r="MVK143" s="18"/>
      <c r="MVL143" s="18"/>
      <c r="MVM143" s="18"/>
      <c r="MVN143" s="18"/>
      <c r="MVO143" s="18"/>
      <c r="MVP143" s="18"/>
      <c r="MVQ143" s="18"/>
      <c r="MVR143" s="18"/>
      <c r="MVS143" s="18"/>
      <c r="MVT143" s="18"/>
      <c r="MVU143" s="18"/>
      <c r="MVV143" s="18"/>
      <c r="MVW143" s="18"/>
      <c r="MVX143" s="18"/>
      <c r="MVY143" s="18"/>
      <c r="MVZ143" s="18"/>
      <c r="MWA143" s="18"/>
      <c r="MWB143" s="18"/>
      <c r="MWC143" s="18"/>
      <c r="MWD143" s="18"/>
      <c r="MWE143" s="18"/>
      <c r="MWF143" s="18"/>
      <c r="MWG143" s="18"/>
      <c r="MWH143" s="18"/>
      <c r="MWI143" s="18"/>
      <c r="MWJ143" s="18"/>
      <c r="MWK143" s="18"/>
      <c r="MWL143" s="18"/>
      <c r="MWM143" s="18"/>
      <c r="MWN143" s="18"/>
      <c r="MWO143" s="18"/>
      <c r="MWP143" s="18"/>
      <c r="MWQ143" s="18"/>
      <c r="MWR143" s="18"/>
      <c r="MWS143" s="18"/>
      <c r="MWT143" s="18"/>
      <c r="MWU143" s="18"/>
      <c r="MWV143" s="18"/>
      <c r="MWW143" s="18"/>
      <c r="MWX143" s="18"/>
      <c r="MWY143" s="18"/>
      <c r="MWZ143" s="18"/>
      <c r="MXA143" s="18"/>
      <c r="MXB143" s="18"/>
      <c r="MXC143" s="18"/>
      <c r="MXD143" s="18"/>
      <c r="MXE143" s="18"/>
      <c r="MXF143" s="18"/>
      <c r="MXG143" s="18"/>
      <c r="MXH143" s="18"/>
      <c r="MXI143" s="18"/>
      <c r="MXJ143" s="18"/>
      <c r="MXK143" s="18"/>
      <c r="MXL143" s="18"/>
      <c r="MXM143" s="18"/>
      <c r="MXN143" s="18"/>
      <c r="MXO143" s="18"/>
      <c r="MXP143" s="18"/>
      <c r="MXQ143" s="18"/>
      <c r="MXR143" s="18"/>
      <c r="MXS143" s="18"/>
      <c r="MXT143" s="18"/>
      <c r="MXU143" s="18"/>
      <c r="MXV143" s="18"/>
      <c r="MXW143" s="18"/>
      <c r="MXX143" s="18"/>
      <c r="MXY143" s="18"/>
      <c r="MXZ143" s="18"/>
      <c r="MYA143" s="18"/>
      <c r="MYB143" s="18"/>
      <c r="MYC143" s="18"/>
      <c r="MYD143" s="18"/>
      <c r="MYE143" s="18"/>
      <c r="MYF143" s="18"/>
      <c r="MYG143" s="18"/>
      <c r="MYH143" s="18"/>
      <c r="MYI143" s="18"/>
      <c r="MYJ143" s="18"/>
      <c r="MYK143" s="18"/>
      <c r="MYL143" s="18"/>
      <c r="MYM143" s="18"/>
      <c r="MYN143" s="18"/>
      <c r="MYO143" s="18"/>
      <c r="MYP143" s="18"/>
      <c r="MYQ143" s="18"/>
      <c r="MYR143" s="18"/>
      <c r="MYS143" s="18"/>
      <c r="MYT143" s="18"/>
      <c r="MYU143" s="18"/>
      <c r="MYV143" s="18"/>
      <c r="MYW143" s="18"/>
      <c r="MYX143" s="18"/>
      <c r="MYY143" s="18"/>
      <c r="MYZ143" s="18"/>
      <c r="MZA143" s="18"/>
      <c r="MZB143" s="18"/>
      <c r="MZC143" s="18"/>
      <c r="MZD143" s="18"/>
      <c r="MZE143" s="18"/>
      <c r="MZF143" s="18"/>
      <c r="MZG143" s="18"/>
      <c r="MZH143" s="18"/>
      <c r="MZI143" s="18"/>
      <c r="MZJ143" s="18"/>
      <c r="MZK143" s="18"/>
      <c r="MZL143" s="18"/>
      <c r="MZM143" s="18"/>
      <c r="MZN143" s="18"/>
      <c r="MZO143" s="18"/>
      <c r="MZP143" s="18"/>
      <c r="MZQ143" s="18"/>
      <c r="MZR143" s="18"/>
      <c r="MZS143" s="18"/>
      <c r="MZT143" s="18"/>
      <c r="MZU143" s="18"/>
      <c r="MZV143" s="18"/>
      <c r="MZW143" s="18"/>
      <c r="MZX143" s="18"/>
      <c r="MZY143" s="18"/>
      <c r="MZZ143" s="18"/>
      <c r="NAA143" s="18"/>
      <c r="NAB143" s="18"/>
      <c r="NAC143" s="18"/>
      <c r="NAD143" s="18"/>
      <c r="NAE143" s="18"/>
      <c r="NAF143" s="18"/>
      <c r="NAG143" s="18"/>
      <c r="NAH143" s="18"/>
      <c r="NAI143" s="18"/>
      <c r="NAJ143" s="18"/>
      <c r="NAK143" s="18"/>
      <c r="NAL143" s="18"/>
      <c r="NAM143" s="18"/>
      <c r="NAN143" s="18"/>
      <c r="NAO143" s="18"/>
      <c r="NAP143" s="18"/>
      <c r="NAQ143" s="18"/>
      <c r="NAR143" s="18"/>
      <c r="NAS143" s="18"/>
      <c r="NAT143" s="18"/>
      <c r="NAU143" s="18"/>
      <c r="NAV143" s="18"/>
      <c r="NAW143" s="18"/>
      <c r="NAX143" s="18"/>
      <c r="NAY143" s="18"/>
      <c r="NAZ143" s="18"/>
      <c r="NBA143" s="18"/>
      <c r="NBB143" s="18"/>
      <c r="NBC143" s="18"/>
      <c r="NBD143" s="18"/>
      <c r="NBE143" s="18"/>
      <c r="NBF143" s="18"/>
      <c r="NBG143" s="18"/>
      <c r="NBH143" s="18"/>
      <c r="NBI143" s="18"/>
      <c r="NBJ143" s="18"/>
      <c r="NBK143" s="18"/>
      <c r="NBL143" s="18"/>
      <c r="NBM143" s="18"/>
      <c r="NBN143" s="18"/>
      <c r="NBO143" s="18"/>
      <c r="NBP143" s="18"/>
      <c r="NBQ143" s="18"/>
      <c r="NBR143" s="18"/>
      <c r="NBS143" s="18"/>
      <c r="NBT143" s="18"/>
      <c r="NBU143" s="18"/>
      <c r="NBV143" s="18"/>
      <c r="NBW143" s="18"/>
      <c r="NBX143" s="18"/>
      <c r="NBY143" s="18"/>
      <c r="NBZ143" s="18"/>
      <c r="NCA143" s="18"/>
      <c r="NCB143" s="18"/>
      <c r="NCC143" s="18"/>
      <c r="NCD143" s="18"/>
      <c r="NCE143" s="18"/>
      <c r="NCF143" s="18"/>
      <c r="NCG143" s="18"/>
      <c r="NCH143" s="18"/>
      <c r="NCI143" s="18"/>
      <c r="NCJ143" s="18"/>
      <c r="NCK143" s="18"/>
      <c r="NCL143" s="18"/>
      <c r="NCM143" s="18"/>
      <c r="NCN143" s="18"/>
      <c r="NCO143" s="18"/>
      <c r="NCP143" s="18"/>
      <c r="NCQ143" s="18"/>
      <c r="NCR143" s="18"/>
      <c r="NCS143" s="18"/>
      <c r="NCT143" s="18"/>
      <c r="NCU143" s="18"/>
      <c r="NCV143" s="18"/>
      <c r="NCW143" s="18"/>
      <c r="NCX143" s="18"/>
      <c r="NCY143" s="18"/>
      <c r="NCZ143" s="18"/>
      <c r="NDA143" s="18"/>
      <c r="NDB143" s="18"/>
      <c r="NDC143" s="18"/>
      <c r="NDD143" s="18"/>
      <c r="NDE143" s="18"/>
      <c r="NDF143" s="18"/>
      <c r="NDG143" s="18"/>
      <c r="NDH143" s="18"/>
      <c r="NDI143" s="18"/>
      <c r="NDJ143" s="18"/>
      <c r="NDK143" s="18"/>
      <c r="NDL143" s="18"/>
      <c r="NDM143" s="18"/>
      <c r="NDN143" s="18"/>
      <c r="NDO143" s="18"/>
      <c r="NDP143" s="18"/>
      <c r="NDQ143" s="18"/>
      <c r="NDR143" s="18"/>
      <c r="NDS143" s="18"/>
      <c r="NDT143" s="18"/>
      <c r="NDU143" s="18"/>
      <c r="NDV143" s="18"/>
      <c r="NDW143" s="18"/>
      <c r="NDX143" s="18"/>
      <c r="NDY143" s="18"/>
      <c r="NDZ143" s="18"/>
      <c r="NEA143" s="18"/>
      <c r="NEB143" s="18"/>
      <c r="NEC143" s="18"/>
      <c r="NED143" s="18"/>
      <c r="NEE143" s="18"/>
      <c r="NEF143" s="18"/>
      <c r="NEG143" s="18"/>
      <c r="NEH143" s="18"/>
      <c r="NEI143" s="18"/>
      <c r="NEJ143" s="18"/>
      <c r="NEK143" s="18"/>
      <c r="NEL143" s="18"/>
      <c r="NEM143" s="18"/>
      <c r="NEN143" s="18"/>
      <c r="NEO143" s="18"/>
      <c r="NEP143" s="18"/>
      <c r="NEQ143" s="18"/>
      <c r="NER143" s="18"/>
      <c r="NES143" s="18"/>
      <c r="NET143" s="18"/>
      <c r="NEU143" s="18"/>
      <c r="NEV143" s="18"/>
      <c r="NEW143" s="18"/>
      <c r="NEX143" s="18"/>
      <c r="NEY143" s="18"/>
      <c r="NEZ143" s="18"/>
      <c r="NFA143" s="18"/>
      <c r="NFB143" s="18"/>
      <c r="NFC143" s="18"/>
      <c r="NFD143" s="18"/>
      <c r="NFE143" s="18"/>
      <c r="NFF143" s="18"/>
      <c r="NFG143" s="18"/>
      <c r="NFH143" s="18"/>
      <c r="NFI143" s="18"/>
      <c r="NFJ143" s="18"/>
      <c r="NFK143" s="18"/>
      <c r="NFL143" s="18"/>
      <c r="NFM143" s="18"/>
      <c r="NFN143" s="18"/>
      <c r="NFO143" s="18"/>
      <c r="NFP143" s="18"/>
      <c r="NFQ143" s="18"/>
      <c r="NFR143" s="18"/>
      <c r="NFS143" s="18"/>
      <c r="NFT143" s="18"/>
      <c r="NFU143" s="18"/>
      <c r="NFV143" s="18"/>
      <c r="NFW143" s="18"/>
      <c r="NFX143" s="18"/>
      <c r="NFY143" s="18"/>
      <c r="NFZ143" s="18"/>
      <c r="NGA143" s="18"/>
      <c r="NGB143" s="18"/>
      <c r="NGC143" s="18"/>
      <c r="NGD143" s="18"/>
      <c r="NGE143" s="18"/>
      <c r="NGF143" s="18"/>
      <c r="NGG143" s="18"/>
      <c r="NGH143" s="18"/>
      <c r="NGI143" s="18"/>
      <c r="NGJ143" s="18"/>
      <c r="NGK143" s="18"/>
      <c r="NGL143" s="18"/>
      <c r="NGM143" s="18"/>
      <c r="NGN143" s="18"/>
      <c r="NGO143" s="18"/>
      <c r="NGP143" s="18"/>
      <c r="NGQ143" s="18"/>
      <c r="NGR143" s="18"/>
      <c r="NGS143" s="18"/>
      <c r="NGT143" s="18"/>
      <c r="NGU143" s="18"/>
      <c r="NGV143" s="18"/>
      <c r="NGW143" s="18"/>
      <c r="NGX143" s="18"/>
      <c r="NGY143" s="18"/>
      <c r="NGZ143" s="18"/>
      <c r="NHA143" s="18"/>
      <c r="NHB143" s="18"/>
      <c r="NHC143" s="18"/>
      <c r="NHD143" s="18"/>
      <c r="NHE143" s="18"/>
      <c r="NHF143" s="18"/>
      <c r="NHG143" s="18"/>
      <c r="NHH143" s="18"/>
      <c r="NHI143" s="18"/>
      <c r="NHJ143" s="18"/>
      <c r="NHK143" s="18"/>
      <c r="NHL143" s="18"/>
      <c r="NHM143" s="18"/>
      <c r="NHN143" s="18"/>
      <c r="NHO143" s="18"/>
      <c r="NHP143" s="18"/>
      <c r="NHQ143" s="18"/>
      <c r="NHR143" s="18"/>
      <c r="NHS143" s="18"/>
      <c r="NHT143" s="18"/>
      <c r="NHU143" s="18"/>
      <c r="NHV143" s="18"/>
      <c r="NHW143" s="18"/>
      <c r="NHX143" s="18"/>
      <c r="NHY143" s="18"/>
      <c r="NHZ143" s="18"/>
      <c r="NIA143" s="18"/>
      <c r="NIB143" s="18"/>
      <c r="NIC143" s="18"/>
      <c r="NID143" s="18"/>
      <c r="NIE143" s="18"/>
      <c r="NIF143" s="18"/>
      <c r="NIG143" s="18"/>
      <c r="NIH143" s="18"/>
      <c r="NII143" s="18"/>
      <c r="NIJ143" s="18"/>
      <c r="NIK143" s="18"/>
      <c r="NIL143" s="18"/>
      <c r="NIM143" s="18"/>
      <c r="NIN143" s="18"/>
      <c r="NIO143" s="18"/>
      <c r="NIP143" s="18"/>
      <c r="NIQ143" s="18"/>
      <c r="NIR143" s="18"/>
      <c r="NIS143" s="18"/>
      <c r="NIT143" s="18"/>
      <c r="NIU143" s="18"/>
      <c r="NIV143" s="18"/>
      <c r="NIW143" s="18"/>
      <c r="NIX143" s="18"/>
      <c r="NIY143" s="18"/>
      <c r="NIZ143" s="18"/>
      <c r="NJA143" s="18"/>
      <c r="NJB143" s="18"/>
      <c r="NJC143" s="18"/>
      <c r="NJD143" s="18"/>
      <c r="NJE143" s="18"/>
      <c r="NJF143" s="18"/>
      <c r="NJG143" s="18"/>
      <c r="NJH143" s="18"/>
      <c r="NJI143" s="18"/>
      <c r="NJJ143" s="18"/>
      <c r="NJK143" s="18"/>
      <c r="NJL143" s="18"/>
      <c r="NJM143" s="18"/>
      <c r="NJN143" s="18"/>
      <c r="NJO143" s="18"/>
      <c r="NJP143" s="18"/>
      <c r="NJQ143" s="18"/>
      <c r="NJR143" s="18"/>
      <c r="NJS143" s="18"/>
      <c r="NJT143" s="18"/>
      <c r="NJU143" s="18"/>
      <c r="NJV143" s="18"/>
      <c r="NJW143" s="18"/>
      <c r="NJX143" s="18"/>
      <c r="NJY143" s="18"/>
      <c r="NJZ143" s="18"/>
      <c r="NKA143" s="18"/>
      <c r="NKB143" s="18"/>
      <c r="NKC143" s="18"/>
      <c r="NKD143" s="18"/>
      <c r="NKE143" s="18"/>
      <c r="NKF143" s="18"/>
      <c r="NKG143" s="18"/>
      <c r="NKH143" s="18"/>
      <c r="NKI143" s="18"/>
      <c r="NKJ143" s="18"/>
      <c r="NKK143" s="18"/>
      <c r="NKL143" s="18"/>
      <c r="NKM143" s="18"/>
      <c r="NKN143" s="18"/>
      <c r="NKO143" s="18"/>
      <c r="NKP143" s="18"/>
      <c r="NKQ143" s="18"/>
      <c r="NKR143" s="18"/>
      <c r="NKS143" s="18"/>
      <c r="NKT143" s="18"/>
      <c r="NKU143" s="18"/>
      <c r="NKV143" s="18"/>
      <c r="NKW143" s="18"/>
      <c r="NKX143" s="18"/>
      <c r="NKY143" s="18"/>
      <c r="NKZ143" s="18"/>
      <c r="NLA143" s="18"/>
      <c r="NLB143" s="18"/>
      <c r="NLC143" s="18"/>
      <c r="NLD143" s="18"/>
      <c r="NLE143" s="18"/>
      <c r="NLF143" s="18"/>
      <c r="NLG143" s="18"/>
      <c r="NLH143" s="18"/>
      <c r="NLI143" s="18"/>
      <c r="NLJ143" s="18"/>
      <c r="NLK143" s="18"/>
      <c r="NLL143" s="18"/>
      <c r="NLM143" s="18"/>
      <c r="NLN143" s="18"/>
      <c r="NLO143" s="18"/>
      <c r="NLP143" s="18"/>
      <c r="NLQ143" s="18"/>
      <c r="NLR143" s="18"/>
      <c r="NLS143" s="18"/>
      <c r="NLT143" s="18"/>
      <c r="NLU143" s="18"/>
      <c r="NLV143" s="18"/>
      <c r="NLW143" s="18"/>
      <c r="NLX143" s="18"/>
      <c r="NLY143" s="18"/>
      <c r="NLZ143" s="18"/>
      <c r="NMA143" s="18"/>
      <c r="NMB143" s="18"/>
      <c r="NMC143" s="18"/>
      <c r="NMD143" s="18"/>
      <c r="NME143" s="18"/>
      <c r="NMF143" s="18"/>
      <c r="NMG143" s="18"/>
      <c r="NMH143" s="18"/>
      <c r="NMI143" s="18"/>
      <c r="NMJ143" s="18"/>
      <c r="NMK143" s="18"/>
      <c r="NML143" s="18"/>
      <c r="NMM143" s="18"/>
      <c r="NMN143" s="18"/>
      <c r="NMO143" s="18"/>
      <c r="NMP143" s="18"/>
      <c r="NMQ143" s="18"/>
      <c r="NMR143" s="18"/>
      <c r="NMS143" s="18"/>
      <c r="NMT143" s="18"/>
      <c r="NMU143" s="18"/>
      <c r="NMV143" s="18"/>
      <c r="NMW143" s="18"/>
      <c r="NMX143" s="18"/>
      <c r="NMY143" s="18"/>
      <c r="NMZ143" s="18"/>
      <c r="NNA143" s="18"/>
      <c r="NNB143" s="18"/>
      <c r="NNC143" s="18"/>
      <c r="NND143" s="18"/>
      <c r="NNE143" s="18"/>
      <c r="NNF143" s="18"/>
      <c r="NNG143" s="18"/>
      <c r="NNH143" s="18"/>
      <c r="NNI143" s="18"/>
      <c r="NNJ143" s="18"/>
      <c r="NNK143" s="18"/>
      <c r="NNL143" s="18"/>
      <c r="NNM143" s="18"/>
      <c r="NNN143" s="18"/>
      <c r="NNO143" s="18"/>
      <c r="NNP143" s="18"/>
      <c r="NNQ143" s="18"/>
      <c r="NNR143" s="18"/>
      <c r="NNS143" s="18"/>
      <c r="NNT143" s="18"/>
      <c r="NNU143" s="18"/>
      <c r="NNV143" s="18"/>
      <c r="NNW143" s="18"/>
      <c r="NNX143" s="18"/>
      <c r="NNY143" s="18"/>
      <c r="NNZ143" s="18"/>
      <c r="NOA143" s="18"/>
      <c r="NOB143" s="18"/>
      <c r="NOC143" s="18"/>
      <c r="NOD143" s="18"/>
      <c r="NOE143" s="18"/>
      <c r="NOF143" s="18"/>
      <c r="NOG143" s="18"/>
      <c r="NOH143" s="18"/>
      <c r="NOI143" s="18"/>
      <c r="NOJ143" s="18"/>
      <c r="NOK143" s="18"/>
      <c r="NOL143" s="18"/>
      <c r="NOM143" s="18"/>
      <c r="NON143" s="18"/>
      <c r="NOO143" s="18"/>
      <c r="NOP143" s="18"/>
      <c r="NOQ143" s="18"/>
      <c r="NOR143" s="18"/>
      <c r="NOS143" s="18"/>
      <c r="NOT143" s="18"/>
      <c r="NOU143" s="18"/>
      <c r="NOV143" s="18"/>
      <c r="NOW143" s="18"/>
      <c r="NOX143" s="18"/>
      <c r="NOY143" s="18"/>
      <c r="NOZ143" s="18"/>
      <c r="NPA143" s="18"/>
      <c r="NPB143" s="18"/>
      <c r="NPC143" s="18"/>
      <c r="NPD143" s="18"/>
      <c r="NPE143" s="18"/>
      <c r="NPF143" s="18"/>
      <c r="NPG143" s="18"/>
      <c r="NPH143" s="18"/>
      <c r="NPI143" s="18"/>
      <c r="NPJ143" s="18"/>
      <c r="NPK143" s="18"/>
      <c r="NPL143" s="18"/>
      <c r="NPM143" s="18"/>
      <c r="NPN143" s="18"/>
      <c r="NPO143" s="18"/>
      <c r="NPP143" s="18"/>
      <c r="NPQ143" s="18"/>
      <c r="NPR143" s="18"/>
      <c r="NPS143" s="18"/>
      <c r="NPT143" s="18"/>
      <c r="NPU143" s="18"/>
      <c r="NPV143" s="18"/>
      <c r="NPW143" s="18"/>
      <c r="NPX143" s="18"/>
      <c r="NPY143" s="18"/>
      <c r="NPZ143" s="18"/>
      <c r="NQA143" s="18"/>
      <c r="NQB143" s="18"/>
      <c r="NQC143" s="18"/>
      <c r="NQD143" s="18"/>
      <c r="NQE143" s="18"/>
      <c r="NQF143" s="18"/>
      <c r="NQG143" s="18"/>
      <c r="NQH143" s="18"/>
      <c r="NQI143" s="18"/>
      <c r="NQJ143" s="18"/>
      <c r="NQK143" s="18"/>
      <c r="NQL143" s="18"/>
      <c r="NQM143" s="18"/>
      <c r="NQN143" s="18"/>
      <c r="NQO143" s="18"/>
      <c r="NQP143" s="18"/>
      <c r="NQQ143" s="18"/>
      <c r="NQR143" s="18"/>
      <c r="NQS143" s="18"/>
      <c r="NQT143" s="18"/>
      <c r="NQU143" s="18"/>
      <c r="NQV143" s="18"/>
      <c r="NQW143" s="18"/>
      <c r="NQX143" s="18"/>
      <c r="NQY143" s="18"/>
      <c r="NQZ143" s="18"/>
      <c r="NRA143" s="18"/>
      <c r="NRB143" s="18"/>
      <c r="NRC143" s="18"/>
      <c r="NRD143" s="18"/>
      <c r="NRE143" s="18"/>
      <c r="NRF143" s="18"/>
      <c r="NRG143" s="18"/>
      <c r="NRH143" s="18"/>
      <c r="NRI143" s="18"/>
      <c r="NRJ143" s="18"/>
      <c r="NRK143" s="18"/>
      <c r="NRL143" s="18"/>
      <c r="NRM143" s="18"/>
      <c r="NRN143" s="18"/>
      <c r="NRO143" s="18"/>
      <c r="NRP143" s="18"/>
      <c r="NRQ143" s="18"/>
      <c r="NRR143" s="18"/>
      <c r="NRS143" s="18"/>
      <c r="NRT143" s="18"/>
      <c r="NRU143" s="18"/>
      <c r="NRV143" s="18"/>
      <c r="NRW143" s="18"/>
      <c r="NRX143" s="18"/>
      <c r="NRY143" s="18"/>
      <c r="NRZ143" s="18"/>
      <c r="NSA143" s="18"/>
      <c r="NSB143" s="18"/>
      <c r="NSC143" s="18"/>
      <c r="NSD143" s="18"/>
      <c r="NSE143" s="18"/>
      <c r="NSF143" s="18"/>
      <c r="NSG143" s="18"/>
      <c r="NSH143" s="18"/>
      <c r="NSI143" s="18"/>
      <c r="NSJ143" s="18"/>
      <c r="NSK143" s="18"/>
      <c r="NSL143" s="18"/>
      <c r="NSM143" s="18"/>
      <c r="NSN143" s="18"/>
      <c r="NSO143" s="18"/>
      <c r="NSP143" s="18"/>
      <c r="NSQ143" s="18"/>
      <c r="NSR143" s="18"/>
      <c r="NSS143" s="18"/>
      <c r="NST143" s="18"/>
      <c r="NSU143" s="18"/>
      <c r="NSV143" s="18"/>
      <c r="NSW143" s="18"/>
      <c r="NSX143" s="18"/>
      <c r="NSY143" s="18"/>
      <c r="NSZ143" s="18"/>
      <c r="NTA143" s="18"/>
      <c r="NTB143" s="18"/>
      <c r="NTC143" s="18"/>
      <c r="NTD143" s="18"/>
      <c r="NTE143" s="18"/>
      <c r="NTF143" s="18"/>
      <c r="NTG143" s="18"/>
      <c r="NTH143" s="18"/>
      <c r="NTI143" s="18"/>
      <c r="NTJ143" s="18"/>
      <c r="NTK143" s="18"/>
      <c r="NTL143" s="18"/>
      <c r="NTM143" s="18"/>
      <c r="NTN143" s="18"/>
      <c r="NTO143" s="18"/>
      <c r="NTP143" s="18"/>
      <c r="NTQ143" s="18"/>
      <c r="NTR143" s="18"/>
      <c r="NTS143" s="18"/>
      <c r="NTT143" s="18"/>
      <c r="NTU143" s="18"/>
      <c r="NTV143" s="18"/>
      <c r="NTW143" s="18"/>
      <c r="NTX143" s="18"/>
      <c r="NTY143" s="18"/>
      <c r="NTZ143" s="18"/>
      <c r="NUA143" s="18"/>
      <c r="NUB143" s="18"/>
      <c r="NUC143" s="18"/>
      <c r="NUD143" s="18"/>
      <c r="NUE143" s="18"/>
      <c r="NUF143" s="18"/>
      <c r="NUG143" s="18"/>
      <c r="NUH143" s="18"/>
      <c r="NUI143" s="18"/>
      <c r="NUJ143" s="18"/>
      <c r="NUK143" s="18"/>
      <c r="NUL143" s="18"/>
      <c r="NUM143" s="18"/>
      <c r="NUN143" s="18"/>
      <c r="NUO143" s="18"/>
      <c r="NUP143" s="18"/>
      <c r="NUQ143" s="18"/>
      <c r="NUR143" s="18"/>
      <c r="NUS143" s="18"/>
      <c r="NUT143" s="18"/>
      <c r="NUU143" s="18"/>
      <c r="NUV143" s="18"/>
      <c r="NUW143" s="18"/>
      <c r="NUX143" s="18"/>
      <c r="NUY143" s="18"/>
      <c r="NUZ143" s="18"/>
      <c r="NVA143" s="18"/>
      <c r="NVB143" s="18"/>
      <c r="NVC143" s="18"/>
      <c r="NVD143" s="18"/>
      <c r="NVE143" s="18"/>
      <c r="NVF143" s="18"/>
      <c r="NVG143" s="18"/>
      <c r="NVH143" s="18"/>
      <c r="NVI143" s="18"/>
      <c r="NVJ143" s="18"/>
      <c r="NVK143" s="18"/>
      <c r="NVL143" s="18"/>
      <c r="NVM143" s="18"/>
      <c r="NVN143" s="18"/>
      <c r="NVO143" s="18"/>
      <c r="NVP143" s="18"/>
      <c r="NVQ143" s="18"/>
      <c r="NVR143" s="18"/>
      <c r="NVS143" s="18"/>
      <c r="NVT143" s="18"/>
      <c r="NVU143" s="18"/>
      <c r="NVV143" s="18"/>
      <c r="NVW143" s="18"/>
      <c r="NVX143" s="18"/>
      <c r="NVY143" s="18"/>
      <c r="NVZ143" s="18"/>
      <c r="NWA143" s="18"/>
      <c r="NWB143" s="18"/>
      <c r="NWC143" s="18"/>
      <c r="NWD143" s="18"/>
      <c r="NWE143" s="18"/>
      <c r="NWF143" s="18"/>
      <c r="NWG143" s="18"/>
      <c r="NWH143" s="18"/>
      <c r="NWI143" s="18"/>
      <c r="NWJ143" s="18"/>
      <c r="NWK143" s="18"/>
      <c r="NWL143" s="18"/>
      <c r="NWM143" s="18"/>
      <c r="NWN143" s="18"/>
      <c r="NWO143" s="18"/>
      <c r="NWP143" s="18"/>
      <c r="NWQ143" s="18"/>
      <c r="NWR143" s="18"/>
      <c r="NWS143" s="18"/>
      <c r="NWT143" s="18"/>
      <c r="NWU143" s="18"/>
      <c r="NWV143" s="18"/>
      <c r="NWW143" s="18"/>
      <c r="NWX143" s="18"/>
      <c r="NWY143" s="18"/>
      <c r="NWZ143" s="18"/>
      <c r="NXA143" s="18"/>
      <c r="NXB143" s="18"/>
      <c r="NXC143" s="18"/>
      <c r="NXD143" s="18"/>
      <c r="NXE143" s="18"/>
      <c r="NXF143" s="18"/>
      <c r="NXG143" s="18"/>
      <c r="NXH143" s="18"/>
      <c r="NXI143" s="18"/>
      <c r="NXJ143" s="18"/>
      <c r="NXK143" s="18"/>
      <c r="NXL143" s="18"/>
      <c r="NXM143" s="18"/>
      <c r="NXN143" s="18"/>
      <c r="NXO143" s="18"/>
      <c r="NXP143" s="18"/>
      <c r="NXQ143" s="18"/>
      <c r="NXR143" s="18"/>
      <c r="NXS143" s="18"/>
      <c r="NXT143" s="18"/>
      <c r="NXU143" s="18"/>
      <c r="NXV143" s="18"/>
      <c r="NXW143" s="18"/>
      <c r="NXX143" s="18"/>
      <c r="NXY143" s="18"/>
      <c r="NXZ143" s="18"/>
      <c r="NYA143" s="18"/>
      <c r="NYB143" s="18"/>
      <c r="NYC143" s="18"/>
      <c r="NYD143" s="18"/>
      <c r="NYE143" s="18"/>
      <c r="NYF143" s="18"/>
      <c r="NYG143" s="18"/>
      <c r="NYH143" s="18"/>
      <c r="NYI143" s="18"/>
      <c r="NYJ143" s="18"/>
      <c r="NYK143" s="18"/>
      <c r="NYL143" s="18"/>
      <c r="NYM143" s="18"/>
      <c r="NYN143" s="18"/>
      <c r="NYO143" s="18"/>
      <c r="NYP143" s="18"/>
      <c r="NYQ143" s="18"/>
      <c r="NYR143" s="18"/>
      <c r="NYS143" s="18"/>
      <c r="NYT143" s="18"/>
      <c r="NYU143" s="18"/>
      <c r="NYV143" s="18"/>
      <c r="NYW143" s="18"/>
      <c r="NYX143" s="18"/>
      <c r="NYY143" s="18"/>
      <c r="NYZ143" s="18"/>
      <c r="NZA143" s="18"/>
      <c r="NZB143" s="18"/>
      <c r="NZC143" s="18"/>
      <c r="NZD143" s="18"/>
      <c r="NZE143" s="18"/>
      <c r="NZF143" s="18"/>
      <c r="NZG143" s="18"/>
      <c r="NZH143" s="18"/>
      <c r="NZI143" s="18"/>
      <c r="NZJ143" s="18"/>
      <c r="NZK143" s="18"/>
      <c r="NZL143" s="18"/>
      <c r="NZM143" s="18"/>
      <c r="NZN143" s="18"/>
      <c r="NZO143" s="18"/>
      <c r="NZP143" s="18"/>
      <c r="NZQ143" s="18"/>
      <c r="NZR143" s="18"/>
      <c r="NZS143" s="18"/>
      <c r="NZT143" s="18"/>
      <c r="NZU143" s="18"/>
      <c r="NZV143" s="18"/>
      <c r="NZW143" s="18"/>
      <c r="NZX143" s="18"/>
      <c r="NZY143" s="18"/>
      <c r="NZZ143" s="18"/>
      <c r="OAA143" s="18"/>
      <c r="OAB143" s="18"/>
      <c r="OAC143" s="18"/>
      <c r="OAD143" s="18"/>
      <c r="OAE143" s="18"/>
      <c r="OAF143" s="18"/>
      <c r="OAG143" s="18"/>
      <c r="OAH143" s="18"/>
      <c r="OAI143" s="18"/>
      <c r="OAJ143" s="18"/>
      <c r="OAK143" s="18"/>
      <c r="OAL143" s="18"/>
      <c r="OAM143" s="18"/>
      <c r="OAN143" s="18"/>
      <c r="OAO143" s="18"/>
      <c r="OAP143" s="18"/>
      <c r="OAQ143" s="18"/>
      <c r="OAR143" s="18"/>
      <c r="OAS143" s="18"/>
      <c r="OAT143" s="18"/>
      <c r="OAU143" s="18"/>
      <c r="OAV143" s="18"/>
      <c r="OAW143" s="18"/>
      <c r="OAX143" s="18"/>
      <c r="OAY143" s="18"/>
      <c r="OAZ143" s="18"/>
      <c r="OBA143" s="18"/>
      <c r="OBB143" s="18"/>
      <c r="OBC143" s="18"/>
      <c r="OBD143" s="18"/>
      <c r="OBE143" s="18"/>
      <c r="OBF143" s="18"/>
      <c r="OBG143" s="18"/>
      <c r="OBH143" s="18"/>
      <c r="OBI143" s="18"/>
      <c r="OBJ143" s="18"/>
      <c r="OBK143" s="18"/>
      <c r="OBL143" s="18"/>
      <c r="OBM143" s="18"/>
      <c r="OBN143" s="18"/>
      <c r="OBO143" s="18"/>
      <c r="OBP143" s="18"/>
      <c r="OBQ143" s="18"/>
      <c r="OBR143" s="18"/>
      <c r="OBS143" s="18"/>
      <c r="OBT143" s="18"/>
      <c r="OBU143" s="18"/>
      <c r="OBV143" s="18"/>
      <c r="OBW143" s="18"/>
      <c r="OBX143" s="18"/>
      <c r="OBY143" s="18"/>
      <c r="OBZ143" s="18"/>
      <c r="OCA143" s="18"/>
      <c r="OCB143" s="18"/>
      <c r="OCC143" s="18"/>
      <c r="OCD143" s="18"/>
      <c r="OCE143" s="18"/>
      <c r="OCF143" s="18"/>
      <c r="OCG143" s="18"/>
      <c r="OCH143" s="18"/>
      <c r="OCI143" s="18"/>
      <c r="OCJ143" s="18"/>
      <c r="OCK143" s="18"/>
      <c r="OCL143" s="18"/>
      <c r="OCM143" s="18"/>
      <c r="OCN143" s="18"/>
      <c r="OCO143" s="18"/>
      <c r="OCP143" s="18"/>
      <c r="OCQ143" s="18"/>
      <c r="OCR143" s="18"/>
      <c r="OCS143" s="18"/>
      <c r="OCT143" s="18"/>
      <c r="OCU143" s="18"/>
      <c r="OCV143" s="18"/>
      <c r="OCW143" s="18"/>
      <c r="OCX143" s="18"/>
      <c r="OCY143" s="18"/>
      <c r="OCZ143" s="18"/>
      <c r="ODA143" s="18"/>
      <c r="ODB143" s="18"/>
      <c r="ODC143" s="18"/>
      <c r="ODD143" s="18"/>
      <c r="ODE143" s="18"/>
      <c r="ODF143" s="18"/>
      <c r="ODG143" s="18"/>
      <c r="ODH143" s="18"/>
      <c r="ODI143" s="18"/>
      <c r="ODJ143" s="18"/>
      <c r="ODK143" s="18"/>
      <c r="ODL143" s="18"/>
      <c r="ODM143" s="18"/>
      <c r="ODN143" s="18"/>
      <c r="ODO143" s="18"/>
      <c r="ODP143" s="18"/>
      <c r="ODQ143" s="18"/>
      <c r="ODR143" s="18"/>
      <c r="ODS143" s="18"/>
      <c r="ODT143" s="18"/>
      <c r="ODU143" s="18"/>
      <c r="ODV143" s="18"/>
      <c r="ODW143" s="18"/>
      <c r="ODX143" s="18"/>
      <c r="ODY143" s="18"/>
      <c r="ODZ143" s="18"/>
      <c r="OEA143" s="18"/>
      <c r="OEB143" s="18"/>
      <c r="OEC143" s="18"/>
      <c r="OED143" s="18"/>
      <c r="OEE143" s="18"/>
      <c r="OEF143" s="18"/>
      <c r="OEG143" s="18"/>
      <c r="OEH143" s="18"/>
      <c r="OEI143" s="18"/>
      <c r="OEJ143" s="18"/>
      <c r="OEK143" s="18"/>
      <c r="OEL143" s="18"/>
      <c r="OEM143" s="18"/>
      <c r="OEN143" s="18"/>
      <c r="OEO143" s="18"/>
      <c r="OEP143" s="18"/>
      <c r="OEQ143" s="18"/>
      <c r="OER143" s="18"/>
      <c r="OES143" s="18"/>
      <c r="OET143" s="18"/>
      <c r="OEU143" s="18"/>
      <c r="OEV143" s="18"/>
      <c r="OEW143" s="18"/>
      <c r="OEX143" s="18"/>
      <c r="OEY143" s="18"/>
      <c r="OEZ143" s="18"/>
      <c r="OFA143" s="18"/>
      <c r="OFB143" s="18"/>
      <c r="OFC143" s="18"/>
      <c r="OFD143" s="18"/>
      <c r="OFE143" s="18"/>
      <c r="OFF143" s="18"/>
      <c r="OFG143" s="18"/>
      <c r="OFH143" s="18"/>
      <c r="OFI143" s="18"/>
      <c r="OFJ143" s="18"/>
      <c r="OFK143" s="18"/>
      <c r="OFL143" s="18"/>
      <c r="OFM143" s="18"/>
      <c r="OFN143" s="18"/>
      <c r="OFO143" s="18"/>
      <c r="OFP143" s="18"/>
      <c r="OFQ143" s="18"/>
      <c r="OFR143" s="18"/>
      <c r="OFS143" s="18"/>
      <c r="OFT143" s="18"/>
      <c r="OFU143" s="18"/>
      <c r="OFV143" s="18"/>
      <c r="OFW143" s="18"/>
      <c r="OFX143" s="18"/>
      <c r="OFY143" s="18"/>
      <c r="OFZ143" s="18"/>
      <c r="OGA143" s="18"/>
      <c r="OGB143" s="18"/>
      <c r="OGC143" s="18"/>
      <c r="OGD143" s="18"/>
      <c r="OGE143" s="18"/>
      <c r="OGF143" s="18"/>
      <c r="OGG143" s="18"/>
      <c r="OGH143" s="18"/>
      <c r="OGI143" s="18"/>
      <c r="OGJ143" s="18"/>
      <c r="OGK143" s="18"/>
      <c r="OGL143" s="18"/>
      <c r="OGM143" s="18"/>
      <c r="OGN143" s="18"/>
      <c r="OGO143" s="18"/>
      <c r="OGP143" s="18"/>
      <c r="OGQ143" s="18"/>
      <c r="OGR143" s="18"/>
      <c r="OGS143" s="18"/>
      <c r="OGT143" s="18"/>
      <c r="OGU143" s="18"/>
      <c r="OGV143" s="18"/>
      <c r="OGW143" s="18"/>
      <c r="OGX143" s="18"/>
      <c r="OGY143" s="18"/>
      <c r="OGZ143" s="18"/>
      <c r="OHA143" s="18"/>
      <c r="OHB143" s="18"/>
      <c r="OHC143" s="18"/>
      <c r="OHD143" s="18"/>
      <c r="OHE143" s="18"/>
      <c r="OHF143" s="18"/>
      <c r="OHG143" s="18"/>
      <c r="OHH143" s="18"/>
      <c r="OHI143" s="18"/>
      <c r="OHJ143" s="18"/>
      <c r="OHK143" s="18"/>
      <c r="OHL143" s="18"/>
      <c r="OHM143" s="18"/>
      <c r="OHN143" s="18"/>
      <c r="OHO143" s="18"/>
      <c r="OHP143" s="18"/>
      <c r="OHQ143" s="18"/>
      <c r="OHR143" s="18"/>
      <c r="OHS143" s="18"/>
      <c r="OHT143" s="18"/>
      <c r="OHU143" s="18"/>
      <c r="OHV143" s="18"/>
      <c r="OHW143" s="18"/>
      <c r="OHX143" s="18"/>
      <c r="OHY143" s="18"/>
      <c r="OHZ143" s="18"/>
      <c r="OIA143" s="18"/>
      <c r="OIB143" s="18"/>
      <c r="OIC143" s="18"/>
      <c r="OID143" s="18"/>
      <c r="OIE143" s="18"/>
      <c r="OIF143" s="18"/>
      <c r="OIG143" s="18"/>
      <c r="OIH143" s="18"/>
      <c r="OII143" s="18"/>
      <c r="OIJ143" s="18"/>
      <c r="OIK143" s="18"/>
      <c r="OIL143" s="18"/>
      <c r="OIM143" s="18"/>
      <c r="OIN143" s="18"/>
      <c r="OIO143" s="18"/>
      <c r="OIP143" s="18"/>
      <c r="OIQ143" s="18"/>
      <c r="OIR143" s="18"/>
      <c r="OIS143" s="18"/>
      <c r="OIT143" s="18"/>
      <c r="OIU143" s="18"/>
      <c r="OIV143" s="18"/>
      <c r="OIW143" s="18"/>
      <c r="OIX143" s="18"/>
      <c r="OIY143" s="18"/>
      <c r="OIZ143" s="18"/>
      <c r="OJA143" s="18"/>
      <c r="OJB143" s="18"/>
      <c r="OJC143" s="18"/>
      <c r="OJD143" s="18"/>
      <c r="OJE143" s="18"/>
      <c r="OJF143" s="18"/>
      <c r="OJG143" s="18"/>
      <c r="OJH143" s="18"/>
      <c r="OJI143" s="18"/>
      <c r="OJJ143" s="18"/>
      <c r="OJK143" s="18"/>
      <c r="OJL143" s="18"/>
      <c r="OJM143" s="18"/>
      <c r="OJN143" s="18"/>
      <c r="OJO143" s="18"/>
      <c r="OJP143" s="18"/>
      <c r="OJQ143" s="18"/>
      <c r="OJR143" s="18"/>
      <c r="OJS143" s="18"/>
      <c r="OJT143" s="18"/>
      <c r="OJU143" s="18"/>
      <c r="OJV143" s="18"/>
      <c r="OJW143" s="18"/>
      <c r="OJX143" s="18"/>
      <c r="OJY143" s="18"/>
      <c r="OJZ143" s="18"/>
      <c r="OKA143" s="18"/>
      <c r="OKB143" s="18"/>
      <c r="OKC143" s="18"/>
      <c r="OKD143" s="18"/>
      <c r="OKE143" s="18"/>
      <c r="OKF143" s="18"/>
      <c r="OKG143" s="18"/>
      <c r="OKH143" s="18"/>
      <c r="OKI143" s="18"/>
      <c r="OKJ143" s="18"/>
      <c r="OKK143" s="18"/>
      <c r="OKL143" s="18"/>
      <c r="OKM143" s="18"/>
      <c r="OKN143" s="18"/>
      <c r="OKO143" s="18"/>
      <c r="OKP143" s="18"/>
      <c r="OKQ143" s="18"/>
      <c r="OKR143" s="18"/>
      <c r="OKS143" s="18"/>
      <c r="OKT143" s="18"/>
      <c r="OKU143" s="18"/>
      <c r="OKV143" s="18"/>
      <c r="OKW143" s="18"/>
      <c r="OKX143" s="18"/>
      <c r="OKY143" s="18"/>
      <c r="OKZ143" s="18"/>
      <c r="OLA143" s="18"/>
      <c r="OLB143" s="18"/>
      <c r="OLC143" s="18"/>
      <c r="OLD143" s="18"/>
      <c r="OLE143" s="18"/>
      <c r="OLF143" s="18"/>
      <c r="OLG143" s="18"/>
      <c r="OLH143" s="18"/>
      <c r="OLI143" s="18"/>
      <c r="OLJ143" s="18"/>
      <c r="OLK143" s="18"/>
      <c r="OLL143" s="18"/>
      <c r="OLM143" s="18"/>
      <c r="OLN143" s="18"/>
      <c r="OLO143" s="18"/>
      <c r="OLP143" s="18"/>
      <c r="OLQ143" s="18"/>
      <c r="OLR143" s="18"/>
      <c r="OLS143" s="18"/>
      <c r="OLT143" s="18"/>
      <c r="OLU143" s="18"/>
      <c r="OLV143" s="18"/>
      <c r="OLW143" s="18"/>
      <c r="OLX143" s="18"/>
      <c r="OLY143" s="18"/>
      <c r="OLZ143" s="18"/>
      <c r="OMA143" s="18"/>
      <c r="OMB143" s="18"/>
      <c r="OMC143" s="18"/>
      <c r="OMD143" s="18"/>
      <c r="OME143" s="18"/>
      <c r="OMF143" s="18"/>
      <c r="OMG143" s="18"/>
      <c r="OMH143" s="18"/>
      <c r="OMI143" s="18"/>
      <c r="OMJ143" s="18"/>
      <c r="OMK143" s="18"/>
      <c r="OML143" s="18"/>
      <c r="OMM143" s="18"/>
      <c r="OMN143" s="18"/>
      <c r="OMO143" s="18"/>
      <c r="OMP143" s="18"/>
      <c r="OMQ143" s="18"/>
      <c r="OMR143" s="18"/>
      <c r="OMS143" s="18"/>
      <c r="OMT143" s="18"/>
      <c r="OMU143" s="18"/>
      <c r="OMV143" s="18"/>
      <c r="OMW143" s="18"/>
      <c r="OMX143" s="18"/>
      <c r="OMY143" s="18"/>
      <c r="OMZ143" s="18"/>
      <c r="ONA143" s="18"/>
      <c r="ONB143" s="18"/>
      <c r="ONC143" s="18"/>
      <c r="OND143" s="18"/>
      <c r="ONE143" s="18"/>
      <c r="ONF143" s="18"/>
      <c r="ONG143" s="18"/>
      <c r="ONH143" s="18"/>
      <c r="ONI143" s="18"/>
      <c r="ONJ143" s="18"/>
      <c r="ONK143" s="18"/>
      <c r="ONL143" s="18"/>
      <c r="ONM143" s="18"/>
      <c r="ONN143" s="18"/>
      <c r="ONO143" s="18"/>
      <c r="ONP143" s="18"/>
      <c r="ONQ143" s="18"/>
      <c r="ONR143" s="18"/>
      <c r="ONS143" s="18"/>
      <c r="ONT143" s="18"/>
      <c r="ONU143" s="18"/>
      <c r="ONV143" s="18"/>
      <c r="ONW143" s="18"/>
      <c r="ONX143" s="18"/>
      <c r="ONY143" s="18"/>
      <c r="ONZ143" s="18"/>
      <c r="OOA143" s="18"/>
      <c r="OOB143" s="18"/>
      <c r="OOC143" s="18"/>
      <c r="OOD143" s="18"/>
      <c r="OOE143" s="18"/>
      <c r="OOF143" s="18"/>
      <c r="OOG143" s="18"/>
      <c r="OOH143" s="18"/>
      <c r="OOI143" s="18"/>
      <c r="OOJ143" s="18"/>
      <c r="OOK143" s="18"/>
      <c r="OOL143" s="18"/>
      <c r="OOM143" s="18"/>
      <c r="OON143" s="18"/>
      <c r="OOO143" s="18"/>
      <c r="OOP143" s="18"/>
      <c r="OOQ143" s="18"/>
      <c r="OOR143" s="18"/>
      <c r="OOS143" s="18"/>
      <c r="OOT143" s="18"/>
      <c r="OOU143" s="18"/>
      <c r="OOV143" s="18"/>
      <c r="OOW143" s="18"/>
      <c r="OOX143" s="18"/>
      <c r="OOY143" s="18"/>
      <c r="OOZ143" s="18"/>
      <c r="OPA143" s="18"/>
      <c r="OPB143" s="18"/>
      <c r="OPC143" s="18"/>
      <c r="OPD143" s="18"/>
      <c r="OPE143" s="18"/>
      <c r="OPF143" s="18"/>
      <c r="OPG143" s="18"/>
      <c r="OPH143" s="18"/>
      <c r="OPI143" s="18"/>
      <c r="OPJ143" s="18"/>
      <c r="OPK143" s="18"/>
      <c r="OPL143" s="18"/>
      <c r="OPM143" s="18"/>
      <c r="OPN143" s="18"/>
      <c r="OPO143" s="18"/>
      <c r="OPP143" s="18"/>
      <c r="OPQ143" s="18"/>
      <c r="OPR143" s="18"/>
      <c r="OPS143" s="18"/>
      <c r="OPT143" s="18"/>
      <c r="OPU143" s="18"/>
      <c r="OPV143" s="18"/>
      <c r="OPW143" s="18"/>
      <c r="OPX143" s="18"/>
      <c r="OPY143" s="18"/>
      <c r="OPZ143" s="18"/>
      <c r="OQA143" s="18"/>
      <c r="OQB143" s="18"/>
      <c r="OQC143" s="18"/>
      <c r="OQD143" s="18"/>
      <c r="OQE143" s="18"/>
      <c r="OQF143" s="18"/>
      <c r="OQG143" s="18"/>
      <c r="OQH143" s="18"/>
      <c r="OQI143" s="18"/>
      <c r="OQJ143" s="18"/>
      <c r="OQK143" s="18"/>
      <c r="OQL143" s="18"/>
      <c r="OQM143" s="18"/>
      <c r="OQN143" s="18"/>
      <c r="OQO143" s="18"/>
      <c r="OQP143" s="18"/>
      <c r="OQQ143" s="18"/>
      <c r="OQR143" s="18"/>
      <c r="OQS143" s="18"/>
      <c r="OQT143" s="18"/>
      <c r="OQU143" s="18"/>
      <c r="OQV143" s="18"/>
      <c r="OQW143" s="18"/>
      <c r="OQX143" s="18"/>
      <c r="OQY143" s="18"/>
      <c r="OQZ143" s="18"/>
      <c r="ORA143" s="18"/>
      <c r="ORB143" s="18"/>
      <c r="ORC143" s="18"/>
      <c r="ORD143" s="18"/>
      <c r="ORE143" s="18"/>
      <c r="ORF143" s="18"/>
      <c r="ORG143" s="18"/>
      <c r="ORH143" s="18"/>
      <c r="ORI143" s="18"/>
      <c r="ORJ143" s="18"/>
      <c r="ORK143" s="18"/>
      <c r="ORL143" s="18"/>
      <c r="ORM143" s="18"/>
      <c r="ORN143" s="18"/>
      <c r="ORO143" s="18"/>
      <c r="ORP143" s="18"/>
      <c r="ORQ143" s="18"/>
      <c r="ORR143" s="18"/>
      <c r="ORS143" s="18"/>
      <c r="ORT143" s="18"/>
      <c r="ORU143" s="18"/>
      <c r="ORV143" s="18"/>
      <c r="ORW143" s="18"/>
      <c r="ORX143" s="18"/>
      <c r="ORY143" s="18"/>
      <c r="ORZ143" s="18"/>
      <c r="OSA143" s="18"/>
      <c r="OSB143" s="18"/>
      <c r="OSC143" s="18"/>
      <c r="OSD143" s="18"/>
      <c r="OSE143" s="18"/>
      <c r="OSF143" s="18"/>
      <c r="OSG143" s="18"/>
      <c r="OSH143" s="18"/>
      <c r="OSI143" s="18"/>
      <c r="OSJ143" s="18"/>
      <c r="OSK143" s="18"/>
      <c r="OSL143" s="18"/>
      <c r="OSM143" s="18"/>
      <c r="OSN143" s="18"/>
      <c r="OSO143" s="18"/>
      <c r="OSP143" s="18"/>
      <c r="OSQ143" s="18"/>
      <c r="OSR143" s="18"/>
      <c r="OSS143" s="18"/>
      <c r="OST143" s="18"/>
      <c r="OSU143" s="18"/>
      <c r="OSV143" s="18"/>
      <c r="OSW143" s="18"/>
      <c r="OSX143" s="18"/>
      <c r="OSY143" s="18"/>
      <c r="OSZ143" s="18"/>
      <c r="OTA143" s="18"/>
      <c r="OTB143" s="18"/>
      <c r="OTC143" s="18"/>
      <c r="OTD143" s="18"/>
      <c r="OTE143" s="18"/>
      <c r="OTF143" s="18"/>
      <c r="OTG143" s="18"/>
      <c r="OTH143" s="18"/>
      <c r="OTI143" s="18"/>
      <c r="OTJ143" s="18"/>
      <c r="OTK143" s="18"/>
      <c r="OTL143" s="18"/>
      <c r="OTM143" s="18"/>
      <c r="OTN143" s="18"/>
      <c r="OTO143" s="18"/>
      <c r="OTP143" s="18"/>
      <c r="OTQ143" s="18"/>
      <c r="OTR143" s="18"/>
      <c r="OTS143" s="18"/>
      <c r="OTT143" s="18"/>
      <c r="OTU143" s="18"/>
      <c r="OTV143" s="18"/>
      <c r="OTW143" s="18"/>
      <c r="OTX143" s="18"/>
      <c r="OTY143" s="18"/>
      <c r="OTZ143" s="18"/>
      <c r="OUA143" s="18"/>
      <c r="OUB143" s="18"/>
      <c r="OUC143" s="18"/>
      <c r="OUD143" s="18"/>
      <c r="OUE143" s="18"/>
      <c r="OUF143" s="18"/>
      <c r="OUG143" s="18"/>
      <c r="OUH143" s="18"/>
      <c r="OUI143" s="18"/>
      <c r="OUJ143" s="18"/>
      <c r="OUK143" s="18"/>
      <c r="OUL143" s="18"/>
      <c r="OUM143" s="18"/>
      <c r="OUN143" s="18"/>
      <c r="OUO143" s="18"/>
      <c r="OUP143" s="18"/>
      <c r="OUQ143" s="18"/>
      <c r="OUR143" s="18"/>
      <c r="OUS143" s="18"/>
      <c r="OUT143" s="18"/>
      <c r="OUU143" s="18"/>
      <c r="OUV143" s="18"/>
      <c r="OUW143" s="18"/>
      <c r="OUX143" s="18"/>
      <c r="OUY143" s="18"/>
      <c r="OUZ143" s="18"/>
      <c r="OVA143" s="18"/>
      <c r="OVB143" s="18"/>
      <c r="OVC143" s="18"/>
      <c r="OVD143" s="18"/>
      <c r="OVE143" s="18"/>
      <c r="OVF143" s="18"/>
      <c r="OVG143" s="18"/>
      <c r="OVH143" s="18"/>
      <c r="OVI143" s="18"/>
      <c r="OVJ143" s="18"/>
      <c r="OVK143" s="18"/>
      <c r="OVL143" s="18"/>
      <c r="OVM143" s="18"/>
      <c r="OVN143" s="18"/>
      <c r="OVO143" s="18"/>
      <c r="OVP143" s="18"/>
      <c r="OVQ143" s="18"/>
      <c r="OVR143" s="18"/>
      <c r="OVS143" s="18"/>
      <c r="OVT143" s="18"/>
      <c r="OVU143" s="18"/>
      <c r="OVV143" s="18"/>
      <c r="OVW143" s="18"/>
      <c r="OVX143" s="18"/>
      <c r="OVY143" s="18"/>
      <c r="OVZ143" s="18"/>
      <c r="OWA143" s="18"/>
      <c r="OWB143" s="18"/>
      <c r="OWC143" s="18"/>
      <c r="OWD143" s="18"/>
      <c r="OWE143" s="18"/>
      <c r="OWF143" s="18"/>
      <c r="OWG143" s="18"/>
      <c r="OWH143" s="18"/>
      <c r="OWI143" s="18"/>
      <c r="OWJ143" s="18"/>
      <c r="OWK143" s="18"/>
      <c r="OWL143" s="18"/>
      <c r="OWM143" s="18"/>
      <c r="OWN143" s="18"/>
      <c r="OWO143" s="18"/>
      <c r="OWP143" s="18"/>
      <c r="OWQ143" s="18"/>
      <c r="OWR143" s="18"/>
      <c r="OWS143" s="18"/>
      <c r="OWT143" s="18"/>
      <c r="OWU143" s="18"/>
      <c r="OWV143" s="18"/>
      <c r="OWW143" s="18"/>
      <c r="OWX143" s="18"/>
      <c r="OWY143" s="18"/>
      <c r="OWZ143" s="18"/>
      <c r="OXA143" s="18"/>
      <c r="OXB143" s="18"/>
      <c r="OXC143" s="18"/>
      <c r="OXD143" s="18"/>
      <c r="OXE143" s="18"/>
      <c r="OXF143" s="18"/>
      <c r="OXG143" s="18"/>
      <c r="OXH143" s="18"/>
      <c r="OXI143" s="18"/>
      <c r="OXJ143" s="18"/>
      <c r="OXK143" s="18"/>
      <c r="OXL143" s="18"/>
      <c r="OXM143" s="18"/>
      <c r="OXN143" s="18"/>
      <c r="OXO143" s="18"/>
      <c r="OXP143" s="18"/>
      <c r="OXQ143" s="18"/>
      <c r="OXR143" s="18"/>
      <c r="OXS143" s="18"/>
      <c r="OXT143" s="18"/>
      <c r="OXU143" s="18"/>
      <c r="OXV143" s="18"/>
      <c r="OXW143" s="18"/>
      <c r="OXX143" s="18"/>
      <c r="OXY143" s="18"/>
      <c r="OXZ143" s="18"/>
      <c r="OYA143" s="18"/>
      <c r="OYB143" s="18"/>
      <c r="OYC143" s="18"/>
      <c r="OYD143" s="18"/>
      <c r="OYE143" s="18"/>
      <c r="OYF143" s="18"/>
      <c r="OYG143" s="18"/>
      <c r="OYH143" s="18"/>
      <c r="OYI143" s="18"/>
      <c r="OYJ143" s="18"/>
      <c r="OYK143" s="18"/>
      <c r="OYL143" s="18"/>
      <c r="OYM143" s="18"/>
      <c r="OYN143" s="18"/>
      <c r="OYO143" s="18"/>
      <c r="OYP143" s="18"/>
      <c r="OYQ143" s="18"/>
      <c r="OYR143" s="18"/>
      <c r="OYS143" s="18"/>
      <c r="OYT143" s="18"/>
      <c r="OYU143" s="18"/>
      <c r="OYV143" s="18"/>
      <c r="OYW143" s="18"/>
      <c r="OYX143" s="18"/>
      <c r="OYY143" s="18"/>
      <c r="OYZ143" s="18"/>
      <c r="OZA143" s="18"/>
      <c r="OZB143" s="18"/>
      <c r="OZC143" s="18"/>
      <c r="OZD143" s="18"/>
      <c r="OZE143" s="18"/>
      <c r="OZF143" s="18"/>
      <c r="OZG143" s="18"/>
      <c r="OZH143" s="18"/>
      <c r="OZI143" s="18"/>
      <c r="OZJ143" s="18"/>
      <c r="OZK143" s="18"/>
      <c r="OZL143" s="18"/>
      <c r="OZM143" s="18"/>
      <c r="OZN143" s="18"/>
      <c r="OZO143" s="18"/>
      <c r="OZP143" s="18"/>
      <c r="OZQ143" s="18"/>
      <c r="OZR143" s="18"/>
      <c r="OZS143" s="18"/>
      <c r="OZT143" s="18"/>
      <c r="OZU143" s="18"/>
      <c r="OZV143" s="18"/>
      <c r="OZW143" s="18"/>
      <c r="OZX143" s="18"/>
      <c r="OZY143" s="18"/>
      <c r="OZZ143" s="18"/>
      <c r="PAA143" s="18"/>
      <c r="PAB143" s="18"/>
      <c r="PAC143" s="18"/>
      <c r="PAD143" s="18"/>
      <c r="PAE143" s="18"/>
      <c r="PAF143" s="18"/>
      <c r="PAG143" s="18"/>
      <c r="PAH143" s="18"/>
      <c r="PAI143" s="18"/>
      <c r="PAJ143" s="18"/>
      <c r="PAK143" s="18"/>
      <c r="PAL143" s="18"/>
      <c r="PAM143" s="18"/>
      <c r="PAN143" s="18"/>
      <c r="PAO143" s="18"/>
      <c r="PAP143" s="18"/>
      <c r="PAQ143" s="18"/>
      <c r="PAR143" s="18"/>
      <c r="PAS143" s="18"/>
      <c r="PAT143" s="18"/>
      <c r="PAU143" s="18"/>
      <c r="PAV143" s="18"/>
      <c r="PAW143" s="18"/>
      <c r="PAX143" s="18"/>
      <c r="PAY143" s="18"/>
      <c r="PAZ143" s="18"/>
      <c r="PBA143" s="18"/>
      <c r="PBB143" s="18"/>
      <c r="PBC143" s="18"/>
      <c r="PBD143" s="18"/>
      <c r="PBE143" s="18"/>
      <c r="PBF143" s="18"/>
      <c r="PBG143" s="18"/>
      <c r="PBH143" s="18"/>
      <c r="PBI143" s="18"/>
      <c r="PBJ143" s="18"/>
      <c r="PBK143" s="18"/>
      <c r="PBL143" s="18"/>
      <c r="PBM143" s="18"/>
      <c r="PBN143" s="18"/>
      <c r="PBO143" s="18"/>
      <c r="PBP143" s="18"/>
      <c r="PBQ143" s="18"/>
      <c r="PBR143" s="18"/>
      <c r="PBS143" s="18"/>
      <c r="PBT143" s="18"/>
      <c r="PBU143" s="18"/>
      <c r="PBV143" s="18"/>
      <c r="PBW143" s="18"/>
      <c r="PBX143" s="18"/>
      <c r="PBY143" s="18"/>
      <c r="PBZ143" s="18"/>
      <c r="PCA143" s="18"/>
      <c r="PCB143" s="18"/>
      <c r="PCC143" s="18"/>
      <c r="PCD143" s="18"/>
      <c r="PCE143" s="18"/>
      <c r="PCF143" s="18"/>
      <c r="PCG143" s="18"/>
      <c r="PCH143" s="18"/>
      <c r="PCI143" s="18"/>
      <c r="PCJ143" s="18"/>
      <c r="PCK143" s="18"/>
      <c r="PCL143" s="18"/>
      <c r="PCM143" s="18"/>
      <c r="PCN143" s="18"/>
      <c r="PCO143" s="18"/>
      <c r="PCP143" s="18"/>
      <c r="PCQ143" s="18"/>
      <c r="PCR143" s="18"/>
      <c r="PCS143" s="18"/>
      <c r="PCT143" s="18"/>
      <c r="PCU143" s="18"/>
      <c r="PCV143" s="18"/>
      <c r="PCW143" s="18"/>
      <c r="PCX143" s="18"/>
      <c r="PCY143" s="18"/>
      <c r="PCZ143" s="18"/>
      <c r="PDA143" s="18"/>
      <c r="PDB143" s="18"/>
      <c r="PDC143" s="18"/>
      <c r="PDD143" s="18"/>
      <c r="PDE143" s="18"/>
      <c r="PDF143" s="18"/>
      <c r="PDG143" s="18"/>
      <c r="PDH143" s="18"/>
      <c r="PDI143" s="18"/>
      <c r="PDJ143" s="18"/>
      <c r="PDK143" s="18"/>
      <c r="PDL143" s="18"/>
      <c r="PDM143" s="18"/>
      <c r="PDN143" s="18"/>
      <c r="PDO143" s="18"/>
      <c r="PDP143" s="18"/>
      <c r="PDQ143" s="18"/>
      <c r="PDR143" s="18"/>
      <c r="PDS143" s="18"/>
      <c r="PDT143" s="18"/>
      <c r="PDU143" s="18"/>
      <c r="PDV143" s="18"/>
      <c r="PDW143" s="18"/>
      <c r="PDX143" s="18"/>
      <c r="PDY143" s="18"/>
      <c r="PDZ143" s="18"/>
      <c r="PEA143" s="18"/>
      <c r="PEB143" s="18"/>
      <c r="PEC143" s="18"/>
      <c r="PED143" s="18"/>
      <c r="PEE143" s="18"/>
      <c r="PEF143" s="18"/>
      <c r="PEG143" s="18"/>
      <c r="PEH143" s="18"/>
      <c r="PEI143" s="18"/>
      <c r="PEJ143" s="18"/>
      <c r="PEK143" s="18"/>
      <c r="PEL143" s="18"/>
      <c r="PEM143" s="18"/>
      <c r="PEN143" s="18"/>
      <c r="PEO143" s="18"/>
      <c r="PEP143" s="18"/>
      <c r="PEQ143" s="18"/>
      <c r="PER143" s="18"/>
      <c r="PES143" s="18"/>
      <c r="PET143" s="18"/>
      <c r="PEU143" s="18"/>
      <c r="PEV143" s="18"/>
      <c r="PEW143" s="18"/>
      <c r="PEX143" s="18"/>
      <c r="PEY143" s="18"/>
      <c r="PEZ143" s="18"/>
      <c r="PFA143" s="18"/>
      <c r="PFB143" s="18"/>
      <c r="PFC143" s="18"/>
      <c r="PFD143" s="18"/>
      <c r="PFE143" s="18"/>
      <c r="PFF143" s="18"/>
      <c r="PFG143" s="18"/>
      <c r="PFH143" s="18"/>
      <c r="PFI143" s="18"/>
      <c r="PFJ143" s="18"/>
      <c r="PFK143" s="18"/>
      <c r="PFL143" s="18"/>
      <c r="PFM143" s="18"/>
      <c r="PFN143" s="18"/>
      <c r="PFO143" s="18"/>
      <c r="PFP143" s="18"/>
      <c r="PFQ143" s="18"/>
      <c r="PFR143" s="18"/>
      <c r="PFS143" s="18"/>
      <c r="PFT143" s="18"/>
      <c r="PFU143" s="18"/>
      <c r="PFV143" s="18"/>
      <c r="PFW143" s="18"/>
      <c r="PFX143" s="18"/>
      <c r="PFY143" s="18"/>
      <c r="PFZ143" s="18"/>
      <c r="PGA143" s="18"/>
      <c r="PGB143" s="18"/>
      <c r="PGC143" s="18"/>
      <c r="PGD143" s="18"/>
      <c r="PGE143" s="18"/>
      <c r="PGF143" s="18"/>
      <c r="PGG143" s="18"/>
      <c r="PGH143" s="18"/>
      <c r="PGI143" s="18"/>
      <c r="PGJ143" s="18"/>
      <c r="PGK143" s="18"/>
      <c r="PGL143" s="18"/>
      <c r="PGM143" s="18"/>
      <c r="PGN143" s="18"/>
      <c r="PGO143" s="18"/>
      <c r="PGP143" s="18"/>
      <c r="PGQ143" s="18"/>
      <c r="PGR143" s="18"/>
      <c r="PGS143" s="18"/>
      <c r="PGT143" s="18"/>
      <c r="PGU143" s="18"/>
      <c r="PGV143" s="18"/>
      <c r="PGW143" s="18"/>
      <c r="PGX143" s="18"/>
      <c r="PGY143" s="18"/>
      <c r="PGZ143" s="18"/>
      <c r="PHA143" s="18"/>
      <c r="PHB143" s="18"/>
      <c r="PHC143" s="18"/>
      <c r="PHD143" s="18"/>
      <c r="PHE143" s="18"/>
      <c r="PHF143" s="18"/>
      <c r="PHG143" s="18"/>
      <c r="PHH143" s="18"/>
      <c r="PHI143" s="18"/>
      <c r="PHJ143" s="18"/>
      <c r="PHK143" s="18"/>
      <c r="PHL143" s="18"/>
      <c r="PHM143" s="18"/>
      <c r="PHN143" s="18"/>
      <c r="PHO143" s="18"/>
      <c r="PHP143" s="18"/>
      <c r="PHQ143" s="18"/>
      <c r="PHR143" s="18"/>
      <c r="PHS143" s="18"/>
      <c r="PHT143" s="18"/>
      <c r="PHU143" s="18"/>
      <c r="PHV143" s="18"/>
      <c r="PHW143" s="18"/>
      <c r="PHX143" s="18"/>
      <c r="PHY143" s="18"/>
      <c r="PHZ143" s="18"/>
      <c r="PIA143" s="18"/>
      <c r="PIB143" s="18"/>
      <c r="PIC143" s="18"/>
      <c r="PID143" s="18"/>
      <c r="PIE143" s="18"/>
      <c r="PIF143" s="18"/>
      <c r="PIG143" s="18"/>
      <c r="PIH143" s="18"/>
      <c r="PII143" s="18"/>
      <c r="PIJ143" s="18"/>
      <c r="PIK143" s="18"/>
      <c r="PIL143" s="18"/>
      <c r="PIM143" s="18"/>
      <c r="PIN143" s="18"/>
      <c r="PIO143" s="18"/>
      <c r="PIP143" s="18"/>
      <c r="PIQ143" s="18"/>
      <c r="PIR143" s="18"/>
      <c r="PIS143" s="18"/>
      <c r="PIT143" s="18"/>
      <c r="PIU143" s="18"/>
      <c r="PIV143" s="18"/>
      <c r="PIW143" s="18"/>
      <c r="PIX143" s="18"/>
      <c r="PIY143" s="18"/>
      <c r="PIZ143" s="18"/>
      <c r="PJA143" s="18"/>
      <c r="PJB143" s="18"/>
      <c r="PJC143" s="18"/>
      <c r="PJD143" s="18"/>
      <c r="PJE143" s="18"/>
      <c r="PJF143" s="18"/>
      <c r="PJG143" s="18"/>
      <c r="PJH143" s="18"/>
      <c r="PJI143" s="18"/>
      <c r="PJJ143" s="18"/>
      <c r="PJK143" s="18"/>
      <c r="PJL143" s="18"/>
      <c r="PJM143" s="18"/>
      <c r="PJN143" s="18"/>
      <c r="PJO143" s="18"/>
      <c r="PJP143" s="18"/>
      <c r="PJQ143" s="18"/>
      <c r="PJR143" s="18"/>
      <c r="PJS143" s="18"/>
      <c r="PJT143" s="18"/>
      <c r="PJU143" s="18"/>
      <c r="PJV143" s="18"/>
      <c r="PJW143" s="18"/>
      <c r="PJX143" s="18"/>
      <c r="PJY143" s="18"/>
      <c r="PJZ143" s="18"/>
      <c r="PKA143" s="18"/>
      <c r="PKB143" s="18"/>
      <c r="PKC143" s="18"/>
      <c r="PKD143" s="18"/>
      <c r="PKE143" s="18"/>
      <c r="PKF143" s="18"/>
      <c r="PKG143" s="18"/>
      <c r="PKH143" s="18"/>
      <c r="PKI143" s="18"/>
      <c r="PKJ143" s="18"/>
      <c r="PKK143" s="18"/>
      <c r="PKL143" s="18"/>
      <c r="PKM143" s="18"/>
      <c r="PKN143" s="18"/>
      <c r="PKO143" s="18"/>
      <c r="PKP143" s="18"/>
      <c r="PKQ143" s="18"/>
      <c r="PKR143" s="18"/>
      <c r="PKS143" s="18"/>
      <c r="PKT143" s="18"/>
      <c r="PKU143" s="18"/>
      <c r="PKV143" s="18"/>
      <c r="PKW143" s="18"/>
      <c r="PKX143" s="18"/>
      <c r="PKY143" s="18"/>
      <c r="PKZ143" s="18"/>
      <c r="PLA143" s="18"/>
      <c r="PLB143" s="18"/>
      <c r="PLC143" s="18"/>
      <c r="PLD143" s="18"/>
      <c r="PLE143" s="18"/>
      <c r="PLF143" s="18"/>
      <c r="PLG143" s="18"/>
      <c r="PLH143" s="18"/>
      <c r="PLI143" s="18"/>
      <c r="PLJ143" s="18"/>
      <c r="PLK143" s="18"/>
      <c r="PLL143" s="18"/>
      <c r="PLM143" s="18"/>
      <c r="PLN143" s="18"/>
      <c r="PLO143" s="18"/>
      <c r="PLP143" s="18"/>
      <c r="PLQ143" s="18"/>
      <c r="PLR143" s="18"/>
      <c r="PLS143" s="18"/>
      <c r="PLT143" s="18"/>
      <c r="PLU143" s="18"/>
      <c r="PLV143" s="18"/>
      <c r="PLW143" s="18"/>
      <c r="PLX143" s="18"/>
      <c r="PLY143" s="18"/>
      <c r="PLZ143" s="18"/>
      <c r="PMA143" s="18"/>
      <c r="PMB143" s="18"/>
      <c r="PMC143" s="18"/>
      <c r="PMD143" s="18"/>
      <c r="PME143" s="18"/>
      <c r="PMF143" s="18"/>
      <c r="PMG143" s="18"/>
      <c r="PMH143" s="18"/>
      <c r="PMI143" s="18"/>
      <c r="PMJ143" s="18"/>
      <c r="PMK143" s="18"/>
      <c r="PML143" s="18"/>
      <c r="PMM143" s="18"/>
      <c r="PMN143" s="18"/>
      <c r="PMO143" s="18"/>
      <c r="PMP143" s="18"/>
      <c r="PMQ143" s="18"/>
      <c r="PMR143" s="18"/>
      <c r="PMS143" s="18"/>
      <c r="PMT143" s="18"/>
      <c r="PMU143" s="18"/>
      <c r="PMV143" s="18"/>
      <c r="PMW143" s="18"/>
      <c r="PMX143" s="18"/>
      <c r="PMY143" s="18"/>
      <c r="PMZ143" s="18"/>
      <c r="PNA143" s="18"/>
      <c r="PNB143" s="18"/>
      <c r="PNC143" s="18"/>
      <c r="PND143" s="18"/>
      <c r="PNE143" s="18"/>
      <c r="PNF143" s="18"/>
      <c r="PNG143" s="18"/>
      <c r="PNH143" s="18"/>
      <c r="PNI143" s="18"/>
      <c r="PNJ143" s="18"/>
      <c r="PNK143" s="18"/>
      <c r="PNL143" s="18"/>
      <c r="PNM143" s="18"/>
      <c r="PNN143" s="18"/>
      <c r="PNO143" s="18"/>
      <c r="PNP143" s="18"/>
      <c r="PNQ143" s="18"/>
      <c r="PNR143" s="18"/>
      <c r="PNS143" s="18"/>
      <c r="PNT143" s="18"/>
      <c r="PNU143" s="18"/>
      <c r="PNV143" s="18"/>
      <c r="PNW143" s="18"/>
      <c r="PNX143" s="18"/>
      <c r="PNY143" s="18"/>
      <c r="PNZ143" s="18"/>
      <c r="POA143" s="18"/>
      <c r="POB143" s="18"/>
      <c r="POC143" s="18"/>
      <c r="POD143" s="18"/>
      <c r="POE143" s="18"/>
      <c r="POF143" s="18"/>
      <c r="POG143" s="18"/>
      <c r="POH143" s="18"/>
      <c r="POI143" s="18"/>
      <c r="POJ143" s="18"/>
      <c r="POK143" s="18"/>
      <c r="POL143" s="18"/>
      <c r="POM143" s="18"/>
      <c r="PON143" s="18"/>
      <c r="POO143" s="18"/>
      <c r="POP143" s="18"/>
      <c r="POQ143" s="18"/>
      <c r="POR143" s="18"/>
      <c r="POS143" s="18"/>
      <c r="POT143" s="18"/>
      <c r="POU143" s="18"/>
      <c r="POV143" s="18"/>
      <c r="POW143" s="18"/>
      <c r="POX143" s="18"/>
      <c r="POY143" s="18"/>
      <c r="POZ143" s="18"/>
      <c r="PPA143" s="18"/>
      <c r="PPB143" s="18"/>
      <c r="PPC143" s="18"/>
      <c r="PPD143" s="18"/>
      <c r="PPE143" s="18"/>
      <c r="PPF143" s="18"/>
      <c r="PPG143" s="18"/>
      <c r="PPH143" s="18"/>
      <c r="PPI143" s="18"/>
      <c r="PPJ143" s="18"/>
      <c r="PPK143" s="18"/>
      <c r="PPL143" s="18"/>
      <c r="PPM143" s="18"/>
      <c r="PPN143" s="18"/>
      <c r="PPO143" s="18"/>
      <c r="PPP143" s="18"/>
      <c r="PPQ143" s="18"/>
      <c r="PPR143" s="18"/>
      <c r="PPS143" s="18"/>
      <c r="PPT143" s="18"/>
      <c r="PPU143" s="18"/>
      <c r="PPV143" s="18"/>
      <c r="PPW143" s="18"/>
      <c r="PPX143" s="18"/>
      <c r="PPY143" s="18"/>
      <c r="PPZ143" s="18"/>
      <c r="PQA143" s="18"/>
      <c r="PQB143" s="18"/>
      <c r="PQC143" s="18"/>
      <c r="PQD143" s="18"/>
      <c r="PQE143" s="18"/>
      <c r="PQF143" s="18"/>
      <c r="PQG143" s="18"/>
      <c r="PQH143" s="18"/>
      <c r="PQI143" s="18"/>
      <c r="PQJ143" s="18"/>
      <c r="PQK143" s="18"/>
      <c r="PQL143" s="18"/>
      <c r="PQM143" s="18"/>
      <c r="PQN143" s="18"/>
      <c r="PQO143" s="18"/>
      <c r="PQP143" s="18"/>
      <c r="PQQ143" s="18"/>
      <c r="PQR143" s="18"/>
      <c r="PQS143" s="18"/>
      <c r="PQT143" s="18"/>
      <c r="PQU143" s="18"/>
      <c r="PQV143" s="18"/>
      <c r="PQW143" s="18"/>
      <c r="PQX143" s="18"/>
      <c r="PQY143" s="18"/>
      <c r="PQZ143" s="18"/>
      <c r="PRA143" s="18"/>
      <c r="PRB143" s="18"/>
      <c r="PRC143" s="18"/>
      <c r="PRD143" s="18"/>
      <c r="PRE143" s="18"/>
      <c r="PRF143" s="18"/>
      <c r="PRG143" s="18"/>
      <c r="PRH143" s="18"/>
      <c r="PRI143" s="18"/>
      <c r="PRJ143" s="18"/>
      <c r="PRK143" s="18"/>
      <c r="PRL143" s="18"/>
      <c r="PRM143" s="18"/>
      <c r="PRN143" s="18"/>
      <c r="PRO143" s="18"/>
      <c r="PRP143" s="18"/>
      <c r="PRQ143" s="18"/>
      <c r="PRR143" s="18"/>
      <c r="PRS143" s="18"/>
      <c r="PRT143" s="18"/>
      <c r="PRU143" s="18"/>
      <c r="PRV143" s="18"/>
      <c r="PRW143" s="18"/>
      <c r="PRX143" s="18"/>
      <c r="PRY143" s="18"/>
      <c r="PRZ143" s="18"/>
      <c r="PSA143" s="18"/>
      <c r="PSB143" s="18"/>
      <c r="PSC143" s="18"/>
      <c r="PSD143" s="18"/>
      <c r="PSE143" s="18"/>
      <c r="PSF143" s="18"/>
      <c r="PSG143" s="18"/>
      <c r="PSH143" s="18"/>
      <c r="PSI143" s="18"/>
      <c r="PSJ143" s="18"/>
      <c r="PSK143" s="18"/>
      <c r="PSL143" s="18"/>
      <c r="PSM143" s="18"/>
      <c r="PSN143" s="18"/>
      <c r="PSO143" s="18"/>
      <c r="PSP143" s="18"/>
      <c r="PSQ143" s="18"/>
      <c r="PSR143" s="18"/>
      <c r="PSS143" s="18"/>
      <c r="PST143" s="18"/>
      <c r="PSU143" s="18"/>
      <c r="PSV143" s="18"/>
      <c r="PSW143" s="18"/>
      <c r="PSX143" s="18"/>
      <c r="PSY143" s="18"/>
      <c r="PSZ143" s="18"/>
      <c r="PTA143" s="18"/>
      <c r="PTB143" s="18"/>
      <c r="PTC143" s="18"/>
      <c r="PTD143" s="18"/>
      <c r="PTE143" s="18"/>
      <c r="PTF143" s="18"/>
      <c r="PTG143" s="18"/>
      <c r="PTH143" s="18"/>
      <c r="PTI143" s="18"/>
      <c r="PTJ143" s="18"/>
      <c r="PTK143" s="18"/>
      <c r="PTL143" s="18"/>
      <c r="PTM143" s="18"/>
      <c r="PTN143" s="18"/>
      <c r="PTO143" s="18"/>
      <c r="PTP143" s="18"/>
      <c r="PTQ143" s="18"/>
      <c r="PTR143" s="18"/>
      <c r="PTS143" s="18"/>
      <c r="PTT143" s="18"/>
      <c r="PTU143" s="18"/>
      <c r="PTV143" s="18"/>
      <c r="PTW143" s="18"/>
      <c r="PTX143" s="18"/>
      <c r="PTY143" s="18"/>
      <c r="PTZ143" s="18"/>
      <c r="PUA143" s="18"/>
      <c r="PUB143" s="18"/>
      <c r="PUC143" s="18"/>
      <c r="PUD143" s="18"/>
      <c r="PUE143" s="18"/>
      <c r="PUF143" s="18"/>
      <c r="PUG143" s="18"/>
      <c r="PUH143" s="18"/>
      <c r="PUI143" s="18"/>
      <c r="PUJ143" s="18"/>
      <c r="PUK143" s="18"/>
      <c r="PUL143" s="18"/>
      <c r="PUM143" s="18"/>
      <c r="PUN143" s="18"/>
      <c r="PUO143" s="18"/>
      <c r="PUP143" s="18"/>
      <c r="PUQ143" s="18"/>
      <c r="PUR143" s="18"/>
      <c r="PUS143" s="18"/>
      <c r="PUT143" s="18"/>
      <c r="PUU143" s="18"/>
      <c r="PUV143" s="18"/>
      <c r="PUW143" s="18"/>
      <c r="PUX143" s="18"/>
      <c r="PUY143" s="18"/>
      <c r="PUZ143" s="18"/>
      <c r="PVA143" s="18"/>
      <c r="PVB143" s="18"/>
      <c r="PVC143" s="18"/>
      <c r="PVD143" s="18"/>
      <c r="PVE143" s="18"/>
      <c r="PVF143" s="18"/>
      <c r="PVG143" s="18"/>
      <c r="PVH143" s="18"/>
      <c r="PVI143" s="18"/>
      <c r="PVJ143" s="18"/>
      <c r="PVK143" s="18"/>
      <c r="PVL143" s="18"/>
      <c r="PVM143" s="18"/>
      <c r="PVN143" s="18"/>
      <c r="PVO143" s="18"/>
      <c r="PVP143" s="18"/>
      <c r="PVQ143" s="18"/>
      <c r="PVR143" s="18"/>
      <c r="PVS143" s="18"/>
      <c r="PVT143" s="18"/>
      <c r="PVU143" s="18"/>
      <c r="PVV143" s="18"/>
      <c r="PVW143" s="18"/>
      <c r="PVX143" s="18"/>
      <c r="PVY143" s="18"/>
      <c r="PVZ143" s="18"/>
      <c r="PWA143" s="18"/>
      <c r="PWB143" s="18"/>
      <c r="PWC143" s="18"/>
      <c r="PWD143" s="18"/>
      <c r="PWE143" s="18"/>
      <c r="PWF143" s="18"/>
      <c r="PWG143" s="18"/>
      <c r="PWH143" s="18"/>
      <c r="PWI143" s="18"/>
      <c r="PWJ143" s="18"/>
      <c r="PWK143" s="18"/>
      <c r="PWL143" s="18"/>
      <c r="PWM143" s="18"/>
      <c r="PWN143" s="18"/>
      <c r="PWO143" s="18"/>
      <c r="PWP143" s="18"/>
      <c r="PWQ143" s="18"/>
      <c r="PWR143" s="18"/>
      <c r="PWS143" s="18"/>
      <c r="PWT143" s="18"/>
      <c r="PWU143" s="18"/>
      <c r="PWV143" s="18"/>
      <c r="PWW143" s="18"/>
      <c r="PWX143" s="18"/>
      <c r="PWY143" s="18"/>
      <c r="PWZ143" s="18"/>
      <c r="PXA143" s="18"/>
      <c r="PXB143" s="18"/>
      <c r="PXC143" s="18"/>
      <c r="PXD143" s="18"/>
      <c r="PXE143" s="18"/>
      <c r="PXF143" s="18"/>
      <c r="PXG143" s="18"/>
      <c r="PXH143" s="18"/>
      <c r="PXI143" s="18"/>
      <c r="PXJ143" s="18"/>
      <c r="PXK143" s="18"/>
      <c r="PXL143" s="18"/>
      <c r="PXM143" s="18"/>
      <c r="PXN143" s="18"/>
      <c r="PXO143" s="18"/>
      <c r="PXP143" s="18"/>
      <c r="PXQ143" s="18"/>
      <c r="PXR143" s="18"/>
      <c r="PXS143" s="18"/>
      <c r="PXT143" s="18"/>
      <c r="PXU143" s="18"/>
      <c r="PXV143" s="18"/>
      <c r="PXW143" s="18"/>
      <c r="PXX143" s="18"/>
      <c r="PXY143" s="18"/>
      <c r="PXZ143" s="18"/>
      <c r="PYA143" s="18"/>
      <c r="PYB143" s="18"/>
      <c r="PYC143" s="18"/>
      <c r="PYD143" s="18"/>
      <c r="PYE143" s="18"/>
      <c r="PYF143" s="18"/>
      <c r="PYG143" s="18"/>
      <c r="PYH143" s="18"/>
      <c r="PYI143" s="18"/>
      <c r="PYJ143" s="18"/>
      <c r="PYK143" s="18"/>
      <c r="PYL143" s="18"/>
      <c r="PYM143" s="18"/>
      <c r="PYN143" s="18"/>
      <c r="PYO143" s="18"/>
      <c r="PYP143" s="18"/>
      <c r="PYQ143" s="18"/>
      <c r="PYR143" s="18"/>
      <c r="PYS143" s="18"/>
      <c r="PYT143" s="18"/>
      <c r="PYU143" s="18"/>
      <c r="PYV143" s="18"/>
      <c r="PYW143" s="18"/>
      <c r="PYX143" s="18"/>
      <c r="PYY143" s="18"/>
      <c r="PYZ143" s="18"/>
      <c r="PZA143" s="18"/>
      <c r="PZB143" s="18"/>
      <c r="PZC143" s="18"/>
      <c r="PZD143" s="18"/>
      <c r="PZE143" s="18"/>
      <c r="PZF143" s="18"/>
      <c r="PZG143" s="18"/>
      <c r="PZH143" s="18"/>
      <c r="PZI143" s="18"/>
      <c r="PZJ143" s="18"/>
      <c r="PZK143" s="18"/>
      <c r="PZL143" s="18"/>
      <c r="PZM143" s="18"/>
      <c r="PZN143" s="18"/>
      <c r="PZO143" s="18"/>
      <c r="PZP143" s="18"/>
      <c r="PZQ143" s="18"/>
      <c r="PZR143" s="18"/>
      <c r="PZS143" s="18"/>
      <c r="PZT143" s="18"/>
      <c r="PZU143" s="18"/>
      <c r="PZV143" s="18"/>
      <c r="PZW143" s="18"/>
      <c r="PZX143" s="18"/>
      <c r="PZY143" s="18"/>
      <c r="PZZ143" s="18"/>
      <c r="QAA143" s="18"/>
      <c r="QAB143" s="18"/>
      <c r="QAC143" s="18"/>
      <c r="QAD143" s="18"/>
      <c r="QAE143" s="18"/>
      <c r="QAF143" s="18"/>
      <c r="QAG143" s="18"/>
      <c r="QAH143" s="18"/>
      <c r="QAI143" s="18"/>
      <c r="QAJ143" s="18"/>
      <c r="QAK143" s="18"/>
      <c r="QAL143" s="18"/>
      <c r="QAM143" s="18"/>
      <c r="QAN143" s="18"/>
      <c r="QAO143" s="18"/>
      <c r="QAP143" s="18"/>
      <c r="QAQ143" s="18"/>
      <c r="QAR143" s="18"/>
      <c r="QAS143" s="18"/>
      <c r="QAT143" s="18"/>
      <c r="QAU143" s="18"/>
      <c r="QAV143" s="18"/>
      <c r="QAW143" s="18"/>
      <c r="QAX143" s="18"/>
      <c r="QAY143" s="18"/>
      <c r="QAZ143" s="18"/>
      <c r="QBA143" s="18"/>
      <c r="QBB143" s="18"/>
      <c r="QBC143" s="18"/>
      <c r="QBD143" s="18"/>
      <c r="QBE143" s="18"/>
      <c r="QBF143" s="18"/>
      <c r="QBG143" s="18"/>
      <c r="QBH143" s="18"/>
      <c r="QBI143" s="18"/>
      <c r="QBJ143" s="18"/>
      <c r="QBK143" s="18"/>
      <c r="QBL143" s="18"/>
      <c r="QBM143" s="18"/>
      <c r="QBN143" s="18"/>
      <c r="QBO143" s="18"/>
      <c r="QBP143" s="18"/>
      <c r="QBQ143" s="18"/>
      <c r="QBR143" s="18"/>
      <c r="QBS143" s="18"/>
      <c r="QBT143" s="18"/>
      <c r="QBU143" s="18"/>
      <c r="QBV143" s="18"/>
      <c r="QBW143" s="18"/>
      <c r="QBX143" s="18"/>
      <c r="QBY143" s="18"/>
      <c r="QBZ143" s="18"/>
      <c r="QCA143" s="18"/>
      <c r="QCB143" s="18"/>
      <c r="QCC143" s="18"/>
      <c r="QCD143" s="18"/>
      <c r="QCE143" s="18"/>
      <c r="QCF143" s="18"/>
      <c r="QCG143" s="18"/>
      <c r="QCH143" s="18"/>
      <c r="QCI143" s="18"/>
      <c r="QCJ143" s="18"/>
      <c r="QCK143" s="18"/>
      <c r="QCL143" s="18"/>
      <c r="QCM143" s="18"/>
      <c r="QCN143" s="18"/>
      <c r="QCO143" s="18"/>
      <c r="QCP143" s="18"/>
      <c r="QCQ143" s="18"/>
      <c r="QCR143" s="18"/>
      <c r="QCS143" s="18"/>
      <c r="QCT143" s="18"/>
      <c r="QCU143" s="18"/>
      <c r="QCV143" s="18"/>
      <c r="QCW143" s="18"/>
      <c r="QCX143" s="18"/>
      <c r="QCY143" s="18"/>
      <c r="QCZ143" s="18"/>
      <c r="QDA143" s="18"/>
      <c r="QDB143" s="18"/>
      <c r="QDC143" s="18"/>
      <c r="QDD143" s="18"/>
      <c r="QDE143" s="18"/>
      <c r="QDF143" s="18"/>
      <c r="QDG143" s="18"/>
      <c r="QDH143" s="18"/>
      <c r="QDI143" s="18"/>
      <c r="QDJ143" s="18"/>
      <c r="QDK143" s="18"/>
      <c r="QDL143" s="18"/>
      <c r="QDM143" s="18"/>
      <c r="QDN143" s="18"/>
      <c r="QDO143" s="18"/>
      <c r="QDP143" s="18"/>
      <c r="QDQ143" s="18"/>
      <c r="QDR143" s="18"/>
      <c r="QDS143" s="18"/>
      <c r="QDT143" s="18"/>
      <c r="QDU143" s="18"/>
      <c r="QDV143" s="18"/>
      <c r="QDW143" s="18"/>
      <c r="QDX143" s="18"/>
      <c r="QDY143" s="18"/>
      <c r="QDZ143" s="18"/>
      <c r="QEA143" s="18"/>
      <c r="QEB143" s="18"/>
      <c r="QEC143" s="18"/>
      <c r="QED143" s="18"/>
      <c r="QEE143" s="18"/>
      <c r="QEF143" s="18"/>
      <c r="QEG143" s="18"/>
      <c r="QEH143" s="18"/>
      <c r="QEI143" s="18"/>
      <c r="QEJ143" s="18"/>
      <c r="QEK143" s="18"/>
      <c r="QEL143" s="18"/>
      <c r="QEM143" s="18"/>
      <c r="QEN143" s="18"/>
      <c r="QEO143" s="18"/>
      <c r="QEP143" s="18"/>
      <c r="QEQ143" s="18"/>
      <c r="QER143" s="18"/>
      <c r="QES143" s="18"/>
      <c r="QET143" s="18"/>
      <c r="QEU143" s="18"/>
      <c r="QEV143" s="18"/>
      <c r="QEW143" s="18"/>
      <c r="QEX143" s="18"/>
      <c r="QEY143" s="18"/>
      <c r="QEZ143" s="18"/>
      <c r="QFA143" s="18"/>
      <c r="QFB143" s="18"/>
      <c r="QFC143" s="18"/>
      <c r="QFD143" s="18"/>
      <c r="QFE143" s="18"/>
      <c r="QFF143" s="18"/>
      <c r="QFG143" s="18"/>
      <c r="QFH143" s="18"/>
      <c r="QFI143" s="18"/>
      <c r="QFJ143" s="18"/>
      <c r="QFK143" s="18"/>
      <c r="QFL143" s="18"/>
      <c r="QFM143" s="18"/>
      <c r="QFN143" s="18"/>
      <c r="QFO143" s="18"/>
      <c r="QFP143" s="18"/>
      <c r="QFQ143" s="18"/>
      <c r="QFR143" s="18"/>
      <c r="QFS143" s="18"/>
      <c r="QFT143" s="18"/>
      <c r="QFU143" s="18"/>
      <c r="QFV143" s="18"/>
      <c r="QFW143" s="18"/>
      <c r="QFX143" s="18"/>
      <c r="QFY143" s="18"/>
      <c r="QFZ143" s="18"/>
      <c r="QGA143" s="18"/>
      <c r="QGB143" s="18"/>
      <c r="QGC143" s="18"/>
      <c r="QGD143" s="18"/>
      <c r="QGE143" s="18"/>
      <c r="QGF143" s="18"/>
      <c r="QGG143" s="18"/>
      <c r="QGH143" s="18"/>
      <c r="QGI143" s="18"/>
      <c r="QGJ143" s="18"/>
      <c r="QGK143" s="18"/>
      <c r="QGL143" s="18"/>
      <c r="QGM143" s="18"/>
      <c r="QGN143" s="18"/>
      <c r="QGO143" s="18"/>
      <c r="QGP143" s="18"/>
      <c r="QGQ143" s="18"/>
      <c r="QGR143" s="18"/>
      <c r="QGS143" s="18"/>
      <c r="QGT143" s="18"/>
      <c r="QGU143" s="18"/>
      <c r="QGV143" s="18"/>
      <c r="QGW143" s="18"/>
      <c r="QGX143" s="18"/>
      <c r="QGY143" s="18"/>
      <c r="QGZ143" s="18"/>
      <c r="QHA143" s="18"/>
      <c r="QHB143" s="18"/>
      <c r="QHC143" s="18"/>
      <c r="QHD143" s="18"/>
      <c r="QHE143" s="18"/>
      <c r="QHF143" s="18"/>
      <c r="QHG143" s="18"/>
      <c r="QHH143" s="18"/>
      <c r="QHI143" s="18"/>
      <c r="QHJ143" s="18"/>
      <c r="QHK143" s="18"/>
      <c r="QHL143" s="18"/>
      <c r="QHM143" s="18"/>
      <c r="QHN143" s="18"/>
      <c r="QHO143" s="18"/>
      <c r="QHP143" s="18"/>
      <c r="QHQ143" s="18"/>
      <c r="QHR143" s="18"/>
      <c r="QHS143" s="18"/>
      <c r="QHT143" s="18"/>
      <c r="QHU143" s="18"/>
      <c r="QHV143" s="18"/>
      <c r="QHW143" s="18"/>
      <c r="QHX143" s="18"/>
      <c r="QHY143" s="18"/>
      <c r="QHZ143" s="18"/>
      <c r="QIA143" s="18"/>
      <c r="QIB143" s="18"/>
      <c r="QIC143" s="18"/>
      <c r="QID143" s="18"/>
      <c r="QIE143" s="18"/>
      <c r="QIF143" s="18"/>
      <c r="QIG143" s="18"/>
      <c r="QIH143" s="18"/>
      <c r="QII143" s="18"/>
      <c r="QIJ143" s="18"/>
      <c r="QIK143" s="18"/>
      <c r="QIL143" s="18"/>
      <c r="QIM143" s="18"/>
      <c r="QIN143" s="18"/>
      <c r="QIO143" s="18"/>
      <c r="QIP143" s="18"/>
      <c r="QIQ143" s="18"/>
      <c r="QIR143" s="18"/>
      <c r="QIS143" s="18"/>
      <c r="QIT143" s="18"/>
      <c r="QIU143" s="18"/>
      <c r="QIV143" s="18"/>
      <c r="QIW143" s="18"/>
      <c r="QIX143" s="18"/>
      <c r="QIY143" s="18"/>
      <c r="QIZ143" s="18"/>
      <c r="QJA143" s="18"/>
      <c r="QJB143" s="18"/>
      <c r="QJC143" s="18"/>
      <c r="QJD143" s="18"/>
      <c r="QJE143" s="18"/>
      <c r="QJF143" s="18"/>
      <c r="QJG143" s="18"/>
      <c r="QJH143" s="18"/>
      <c r="QJI143" s="18"/>
      <c r="QJJ143" s="18"/>
      <c r="QJK143" s="18"/>
      <c r="QJL143" s="18"/>
      <c r="QJM143" s="18"/>
      <c r="QJN143" s="18"/>
      <c r="QJO143" s="18"/>
      <c r="QJP143" s="18"/>
      <c r="QJQ143" s="18"/>
      <c r="QJR143" s="18"/>
      <c r="QJS143" s="18"/>
      <c r="QJT143" s="18"/>
      <c r="QJU143" s="18"/>
      <c r="QJV143" s="18"/>
      <c r="QJW143" s="18"/>
      <c r="QJX143" s="18"/>
      <c r="QJY143" s="18"/>
      <c r="QJZ143" s="18"/>
      <c r="QKA143" s="18"/>
      <c r="QKB143" s="18"/>
      <c r="QKC143" s="18"/>
      <c r="QKD143" s="18"/>
      <c r="QKE143" s="18"/>
      <c r="QKF143" s="18"/>
      <c r="QKG143" s="18"/>
      <c r="QKH143" s="18"/>
      <c r="QKI143" s="18"/>
      <c r="QKJ143" s="18"/>
      <c r="QKK143" s="18"/>
      <c r="QKL143" s="18"/>
      <c r="QKM143" s="18"/>
      <c r="QKN143" s="18"/>
      <c r="QKO143" s="18"/>
      <c r="QKP143" s="18"/>
      <c r="QKQ143" s="18"/>
      <c r="QKR143" s="18"/>
      <c r="QKS143" s="18"/>
      <c r="QKT143" s="18"/>
      <c r="QKU143" s="18"/>
      <c r="QKV143" s="18"/>
      <c r="QKW143" s="18"/>
      <c r="QKX143" s="18"/>
      <c r="QKY143" s="18"/>
      <c r="QKZ143" s="18"/>
      <c r="QLA143" s="18"/>
      <c r="QLB143" s="18"/>
      <c r="QLC143" s="18"/>
      <c r="QLD143" s="18"/>
      <c r="QLE143" s="18"/>
      <c r="QLF143" s="18"/>
      <c r="QLG143" s="18"/>
      <c r="QLH143" s="18"/>
      <c r="QLI143" s="18"/>
      <c r="QLJ143" s="18"/>
      <c r="QLK143" s="18"/>
      <c r="QLL143" s="18"/>
      <c r="QLM143" s="18"/>
      <c r="QLN143" s="18"/>
      <c r="QLO143" s="18"/>
      <c r="QLP143" s="18"/>
      <c r="QLQ143" s="18"/>
      <c r="QLR143" s="18"/>
      <c r="QLS143" s="18"/>
      <c r="QLT143" s="18"/>
      <c r="QLU143" s="18"/>
      <c r="QLV143" s="18"/>
      <c r="QLW143" s="18"/>
      <c r="QLX143" s="18"/>
      <c r="QLY143" s="18"/>
      <c r="QLZ143" s="18"/>
      <c r="QMA143" s="18"/>
      <c r="QMB143" s="18"/>
      <c r="QMC143" s="18"/>
      <c r="QMD143" s="18"/>
      <c r="QME143" s="18"/>
      <c r="QMF143" s="18"/>
      <c r="QMG143" s="18"/>
      <c r="QMH143" s="18"/>
      <c r="QMI143" s="18"/>
      <c r="QMJ143" s="18"/>
      <c r="QMK143" s="18"/>
      <c r="QML143" s="18"/>
      <c r="QMM143" s="18"/>
      <c r="QMN143" s="18"/>
      <c r="QMO143" s="18"/>
      <c r="QMP143" s="18"/>
      <c r="QMQ143" s="18"/>
      <c r="QMR143" s="18"/>
      <c r="QMS143" s="18"/>
      <c r="QMT143" s="18"/>
      <c r="QMU143" s="18"/>
      <c r="QMV143" s="18"/>
      <c r="QMW143" s="18"/>
      <c r="QMX143" s="18"/>
      <c r="QMY143" s="18"/>
      <c r="QMZ143" s="18"/>
      <c r="QNA143" s="18"/>
      <c r="QNB143" s="18"/>
      <c r="QNC143" s="18"/>
      <c r="QND143" s="18"/>
      <c r="QNE143" s="18"/>
      <c r="QNF143" s="18"/>
      <c r="QNG143" s="18"/>
      <c r="QNH143" s="18"/>
      <c r="QNI143" s="18"/>
      <c r="QNJ143" s="18"/>
      <c r="QNK143" s="18"/>
      <c r="QNL143" s="18"/>
      <c r="QNM143" s="18"/>
      <c r="QNN143" s="18"/>
      <c r="QNO143" s="18"/>
      <c r="QNP143" s="18"/>
      <c r="QNQ143" s="18"/>
      <c r="QNR143" s="18"/>
      <c r="QNS143" s="18"/>
      <c r="QNT143" s="18"/>
      <c r="QNU143" s="18"/>
      <c r="QNV143" s="18"/>
      <c r="QNW143" s="18"/>
      <c r="QNX143" s="18"/>
      <c r="QNY143" s="18"/>
      <c r="QNZ143" s="18"/>
      <c r="QOA143" s="18"/>
      <c r="QOB143" s="18"/>
      <c r="QOC143" s="18"/>
      <c r="QOD143" s="18"/>
      <c r="QOE143" s="18"/>
      <c r="QOF143" s="18"/>
      <c r="QOG143" s="18"/>
      <c r="QOH143" s="18"/>
      <c r="QOI143" s="18"/>
      <c r="QOJ143" s="18"/>
      <c r="QOK143" s="18"/>
      <c r="QOL143" s="18"/>
      <c r="QOM143" s="18"/>
      <c r="QON143" s="18"/>
      <c r="QOO143" s="18"/>
      <c r="QOP143" s="18"/>
      <c r="QOQ143" s="18"/>
      <c r="QOR143" s="18"/>
      <c r="QOS143" s="18"/>
      <c r="QOT143" s="18"/>
      <c r="QOU143" s="18"/>
      <c r="QOV143" s="18"/>
      <c r="QOW143" s="18"/>
      <c r="QOX143" s="18"/>
      <c r="QOY143" s="18"/>
      <c r="QOZ143" s="18"/>
      <c r="QPA143" s="18"/>
      <c r="QPB143" s="18"/>
      <c r="QPC143" s="18"/>
      <c r="QPD143" s="18"/>
      <c r="QPE143" s="18"/>
      <c r="QPF143" s="18"/>
      <c r="QPG143" s="18"/>
      <c r="QPH143" s="18"/>
      <c r="QPI143" s="18"/>
      <c r="QPJ143" s="18"/>
      <c r="QPK143" s="18"/>
      <c r="QPL143" s="18"/>
      <c r="QPM143" s="18"/>
      <c r="QPN143" s="18"/>
      <c r="QPO143" s="18"/>
      <c r="QPP143" s="18"/>
      <c r="QPQ143" s="18"/>
      <c r="QPR143" s="18"/>
      <c r="QPS143" s="18"/>
      <c r="QPT143" s="18"/>
      <c r="QPU143" s="18"/>
      <c r="QPV143" s="18"/>
      <c r="QPW143" s="18"/>
      <c r="QPX143" s="18"/>
      <c r="QPY143" s="18"/>
      <c r="QPZ143" s="18"/>
      <c r="QQA143" s="18"/>
      <c r="QQB143" s="18"/>
      <c r="QQC143" s="18"/>
      <c r="QQD143" s="18"/>
      <c r="QQE143" s="18"/>
      <c r="QQF143" s="18"/>
      <c r="QQG143" s="18"/>
      <c r="QQH143" s="18"/>
      <c r="QQI143" s="18"/>
      <c r="QQJ143" s="18"/>
      <c r="QQK143" s="18"/>
      <c r="QQL143" s="18"/>
      <c r="QQM143" s="18"/>
      <c r="QQN143" s="18"/>
      <c r="QQO143" s="18"/>
      <c r="QQP143" s="18"/>
      <c r="QQQ143" s="18"/>
      <c r="QQR143" s="18"/>
      <c r="QQS143" s="18"/>
      <c r="QQT143" s="18"/>
      <c r="QQU143" s="18"/>
      <c r="QQV143" s="18"/>
      <c r="QQW143" s="18"/>
      <c r="QQX143" s="18"/>
      <c r="QQY143" s="18"/>
      <c r="QQZ143" s="18"/>
      <c r="QRA143" s="18"/>
      <c r="QRB143" s="18"/>
      <c r="QRC143" s="18"/>
      <c r="QRD143" s="18"/>
      <c r="QRE143" s="18"/>
      <c r="QRF143" s="18"/>
      <c r="QRG143" s="18"/>
      <c r="QRH143" s="18"/>
      <c r="QRI143" s="18"/>
      <c r="QRJ143" s="18"/>
      <c r="QRK143" s="18"/>
      <c r="QRL143" s="18"/>
      <c r="QRM143" s="18"/>
      <c r="QRN143" s="18"/>
      <c r="QRO143" s="18"/>
      <c r="QRP143" s="18"/>
      <c r="QRQ143" s="18"/>
      <c r="QRR143" s="18"/>
      <c r="QRS143" s="18"/>
      <c r="QRT143" s="18"/>
      <c r="QRU143" s="18"/>
      <c r="QRV143" s="18"/>
      <c r="QRW143" s="18"/>
      <c r="QRX143" s="18"/>
      <c r="QRY143" s="18"/>
      <c r="QRZ143" s="18"/>
      <c r="QSA143" s="18"/>
      <c r="QSB143" s="18"/>
      <c r="QSC143" s="18"/>
      <c r="QSD143" s="18"/>
      <c r="QSE143" s="18"/>
      <c r="QSF143" s="18"/>
      <c r="QSG143" s="18"/>
      <c r="QSH143" s="18"/>
      <c r="QSI143" s="18"/>
      <c r="QSJ143" s="18"/>
      <c r="QSK143" s="18"/>
      <c r="QSL143" s="18"/>
      <c r="QSM143" s="18"/>
      <c r="QSN143" s="18"/>
      <c r="QSO143" s="18"/>
      <c r="QSP143" s="18"/>
      <c r="QSQ143" s="18"/>
      <c r="QSR143" s="18"/>
      <c r="QSS143" s="18"/>
      <c r="QST143" s="18"/>
      <c r="QSU143" s="18"/>
      <c r="QSV143" s="18"/>
      <c r="QSW143" s="18"/>
      <c r="QSX143" s="18"/>
      <c r="QSY143" s="18"/>
      <c r="QSZ143" s="18"/>
      <c r="QTA143" s="18"/>
      <c r="QTB143" s="18"/>
      <c r="QTC143" s="18"/>
      <c r="QTD143" s="18"/>
      <c r="QTE143" s="18"/>
      <c r="QTF143" s="18"/>
      <c r="QTG143" s="18"/>
      <c r="QTH143" s="18"/>
      <c r="QTI143" s="18"/>
      <c r="QTJ143" s="18"/>
      <c r="QTK143" s="18"/>
      <c r="QTL143" s="18"/>
      <c r="QTM143" s="18"/>
      <c r="QTN143" s="18"/>
      <c r="QTO143" s="18"/>
      <c r="QTP143" s="18"/>
      <c r="QTQ143" s="18"/>
      <c r="QTR143" s="18"/>
      <c r="QTS143" s="18"/>
      <c r="QTT143" s="18"/>
      <c r="QTU143" s="18"/>
      <c r="QTV143" s="18"/>
      <c r="QTW143" s="18"/>
      <c r="QTX143" s="18"/>
      <c r="QTY143" s="18"/>
      <c r="QTZ143" s="18"/>
      <c r="QUA143" s="18"/>
      <c r="QUB143" s="18"/>
      <c r="QUC143" s="18"/>
      <c r="QUD143" s="18"/>
      <c r="QUE143" s="18"/>
      <c r="QUF143" s="18"/>
      <c r="QUG143" s="18"/>
      <c r="QUH143" s="18"/>
      <c r="QUI143" s="18"/>
      <c r="QUJ143" s="18"/>
      <c r="QUK143" s="18"/>
      <c r="QUL143" s="18"/>
      <c r="QUM143" s="18"/>
      <c r="QUN143" s="18"/>
      <c r="QUO143" s="18"/>
      <c r="QUP143" s="18"/>
      <c r="QUQ143" s="18"/>
      <c r="QUR143" s="18"/>
      <c r="QUS143" s="18"/>
      <c r="QUT143" s="18"/>
      <c r="QUU143" s="18"/>
      <c r="QUV143" s="18"/>
      <c r="QUW143" s="18"/>
      <c r="QUX143" s="18"/>
      <c r="QUY143" s="18"/>
      <c r="QUZ143" s="18"/>
      <c r="QVA143" s="18"/>
      <c r="QVB143" s="18"/>
      <c r="QVC143" s="18"/>
      <c r="QVD143" s="18"/>
      <c r="QVE143" s="18"/>
      <c r="QVF143" s="18"/>
      <c r="QVG143" s="18"/>
      <c r="QVH143" s="18"/>
      <c r="QVI143" s="18"/>
      <c r="QVJ143" s="18"/>
      <c r="QVK143" s="18"/>
      <c r="QVL143" s="18"/>
      <c r="QVM143" s="18"/>
      <c r="QVN143" s="18"/>
      <c r="QVO143" s="18"/>
      <c r="QVP143" s="18"/>
      <c r="QVQ143" s="18"/>
      <c r="QVR143" s="18"/>
      <c r="QVS143" s="18"/>
      <c r="QVT143" s="18"/>
      <c r="QVU143" s="18"/>
      <c r="QVV143" s="18"/>
      <c r="QVW143" s="18"/>
      <c r="QVX143" s="18"/>
      <c r="QVY143" s="18"/>
      <c r="QVZ143" s="18"/>
      <c r="QWA143" s="18"/>
      <c r="QWB143" s="18"/>
      <c r="QWC143" s="18"/>
      <c r="QWD143" s="18"/>
      <c r="QWE143" s="18"/>
      <c r="QWF143" s="18"/>
      <c r="QWG143" s="18"/>
      <c r="QWH143" s="18"/>
      <c r="QWI143" s="18"/>
      <c r="QWJ143" s="18"/>
      <c r="QWK143" s="18"/>
      <c r="QWL143" s="18"/>
      <c r="QWM143" s="18"/>
      <c r="QWN143" s="18"/>
      <c r="QWO143" s="18"/>
      <c r="QWP143" s="18"/>
      <c r="QWQ143" s="18"/>
      <c r="QWR143" s="18"/>
      <c r="QWS143" s="18"/>
      <c r="QWT143" s="18"/>
      <c r="QWU143" s="18"/>
      <c r="QWV143" s="18"/>
      <c r="QWW143" s="18"/>
      <c r="QWX143" s="18"/>
      <c r="QWY143" s="18"/>
      <c r="QWZ143" s="18"/>
      <c r="QXA143" s="18"/>
      <c r="QXB143" s="18"/>
      <c r="QXC143" s="18"/>
      <c r="QXD143" s="18"/>
      <c r="QXE143" s="18"/>
      <c r="QXF143" s="18"/>
      <c r="QXG143" s="18"/>
      <c r="QXH143" s="18"/>
      <c r="QXI143" s="18"/>
      <c r="QXJ143" s="18"/>
      <c r="QXK143" s="18"/>
      <c r="QXL143" s="18"/>
      <c r="QXM143" s="18"/>
      <c r="QXN143" s="18"/>
      <c r="QXO143" s="18"/>
      <c r="QXP143" s="18"/>
      <c r="QXQ143" s="18"/>
      <c r="QXR143" s="18"/>
      <c r="QXS143" s="18"/>
      <c r="QXT143" s="18"/>
      <c r="QXU143" s="18"/>
      <c r="QXV143" s="18"/>
      <c r="QXW143" s="18"/>
      <c r="QXX143" s="18"/>
      <c r="QXY143" s="18"/>
      <c r="QXZ143" s="18"/>
      <c r="QYA143" s="18"/>
      <c r="QYB143" s="18"/>
      <c r="QYC143" s="18"/>
      <c r="QYD143" s="18"/>
      <c r="QYE143" s="18"/>
      <c r="QYF143" s="18"/>
      <c r="QYG143" s="18"/>
      <c r="QYH143" s="18"/>
      <c r="QYI143" s="18"/>
      <c r="QYJ143" s="18"/>
      <c r="QYK143" s="18"/>
      <c r="QYL143" s="18"/>
      <c r="QYM143" s="18"/>
      <c r="QYN143" s="18"/>
      <c r="QYO143" s="18"/>
      <c r="QYP143" s="18"/>
      <c r="QYQ143" s="18"/>
      <c r="QYR143" s="18"/>
      <c r="QYS143" s="18"/>
      <c r="QYT143" s="18"/>
      <c r="QYU143" s="18"/>
      <c r="QYV143" s="18"/>
      <c r="QYW143" s="18"/>
      <c r="QYX143" s="18"/>
      <c r="QYY143" s="18"/>
      <c r="QYZ143" s="18"/>
      <c r="QZA143" s="18"/>
      <c r="QZB143" s="18"/>
      <c r="QZC143" s="18"/>
      <c r="QZD143" s="18"/>
      <c r="QZE143" s="18"/>
      <c r="QZF143" s="18"/>
      <c r="QZG143" s="18"/>
      <c r="QZH143" s="18"/>
      <c r="QZI143" s="18"/>
      <c r="QZJ143" s="18"/>
      <c r="QZK143" s="18"/>
      <c r="QZL143" s="18"/>
      <c r="QZM143" s="18"/>
      <c r="QZN143" s="18"/>
      <c r="QZO143" s="18"/>
      <c r="QZP143" s="18"/>
      <c r="QZQ143" s="18"/>
      <c r="QZR143" s="18"/>
      <c r="QZS143" s="18"/>
      <c r="QZT143" s="18"/>
      <c r="QZU143" s="18"/>
      <c r="QZV143" s="18"/>
      <c r="QZW143" s="18"/>
      <c r="QZX143" s="18"/>
      <c r="QZY143" s="18"/>
      <c r="QZZ143" s="18"/>
      <c r="RAA143" s="18"/>
      <c r="RAB143" s="18"/>
      <c r="RAC143" s="18"/>
      <c r="RAD143" s="18"/>
      <c r="RAE143" s="18"/>
      <c r="RAF143" s="18"/>
      <c r="RAG143" s="18"/>
      <c r="RAH143" s="18"/>
      <c r="RAI143" s="18"/>
      <c r="RAJ143" s="18"/>
      <c r="RAK143" s="18"/>
      <c r="RAL143" s="18"/>
      <c r="RAM143" s="18"/>
      <c r="RAN143" s="18"/>
      <c r="RAO143" s="18"/>
      <c r="RAP143" s="18"/>
      <c r="RAQ143" s="18"/>
      <c r="RAR143" s="18"/>
      <c r="RAS143" s="18"/>
      <c r="RAT143" s="18"/>
      <c r="RAU143" s="18"/>
      <c r="RAV143" s="18"/>
      <c r="RAW143" s="18"/>
      <c r="RAX143" s="18"/>
      <c r="RAY143" s="18"/>
      <c r="RAZ143" s="18"/>
      <c r="RBA143" s="18"/>
      <c r="RBB143" s="18"/>
      <c r="RBC143" s="18"/>
      <c r="RBD143" s="18"/>
      <c r="RBE143" s="18"/>
      <c r="RBF143" s="18"/>
      <c r="RBG143" s="18"/>
      <c r="RBH143" s="18"/>
      <c r="RBI143" s="18"/>
      <c r="RBJ143" s="18"/>
      <c r="RBK143" s="18"/>
      <c r="RBL143" s="18"/>
      <c r="RBM143" s="18"/>
      <c r="RBN143" s="18"/>
      <c r="RBO143" s="18"/>
      <c r="RBP143" s="18"/>
      <c r="RBQ143" s="18"/>
      <c r="RBR143" s="18"/>
      <c r="RBS143" s="18"/>
      <c r="RBT143" s="18"/>
      <c r="RBU143" s="18"/>
      <c r="RBV143" s="18"/>
      <c r="RBW143" s="18"/>
      <c r="RBX143" s="18"/>
      <c r="RBY143" s="18"/>
      <c r="RBZ143" s="18"/>
      <c r="RCA143" s="18"/>
      <c r="RCB143" s="18"/>
      <c r="RCC143" s="18"/>
      <c r="RCD143" s="18"/>
      <c r="RCE143" s="18"/>
      <c r="RCF143" s="18"/>
      <c r="RCG143" s="18"/>
      <c r="RCH143" s="18"/>
      <c r="RCI143" s="18"/>
      <c r="RCJ143" s="18"/>
      <c r="RCK143" s="18"/>
      <c r="RCL143" s="18"/>
      <c r="RCM143" s="18"/>
      <c r="RCN143" s="18"/>
      <c r="RCO143" s="18"/>
      <c r="RCP143" s="18"/>
      <c r="RCQ143" s="18"/>
      <c r="RCR143" s="18"/>
      <c r="RCS143" s="18"/>
      <c r="RCT143" s="18"/>
      <c r="RCU143" s="18"/>
      <c r="RCV143" s="18"/>
      <c r="RCW143" s="18"/>
      <c r="RCX143" s="18"/>
      <c r="RCY143" s="18"/>
      <c r="RCZ143" s="18"/>
      <c r="RDA143" s="18"/>
      <c r="RDB143" s="18"/>
      <c r="RDC143" s="18"/>
      <c r="RDD143" s="18"/>
      <c r="RDE143" s="18"/>
      <c r="RDF143" s="18"/>
      <c r="RDG143" s="18"/>
      <c r="RDH143" s="18"/>
      <c r="RDI143" s="18"/>
      <c r="RDJ143" s="18"/>
      <c r="RDK143" s="18"/>
      <c r="RDL143" s="18"/>
      <c r="RDM143" s="18"/>
      <c r="RDN143" s="18"/>
      <c r="RDO143" s="18"/>
      <c r="RDP143" s="18"/>
      <c r="RDQ143" s="18"/>
      <c r="RDR143" s="18"/>
      <c r="RDS143" s="18"/>
      <c r="RDT143" s="18"/>
      <c r="RDU143" s="18"/>
      <c r="RDV143" s="18"/>
      <c r="RDW143" s="18"/>
      <c r="RDX143" s="18"/>
      <c r="RDY143" s="18"/>
      <c r="RDZ143" s="18"/>
      <c r="REA143" s="18"/>
      <c r="REB143" s="18"/>
      <c r="REC143" s="18"/>
      <c r="RED143" s="18"/>
      <c r="REE143" s="18"/>
      <c r="REF143" s="18"/>
      <c r="REG143" s="18"/>
      <c r="REH143" s="18"/>
      <c r="REI143" s="18"/>
      <c r="REJ143" s="18"/>
      <c r="REK143" s="18"/>
      <c r="REL143" s="18"/>
      <c r="REM143" s="18"/>
      <c r="REN143" s="18"/>
      <c r="REO143" s="18"/>
      <c r="REP143" s="18"/>
      <c r="REQ143" s="18"/>
      <c r="RER143" s="18"/>
      <c r="RES143" s="18"/>
      <c r="RET143" s="18"/>
      <c r="REU143" s="18"/>
      <c r="REV143" s="18"/>
      <c r="REW143" s="18"/>
      <c r="REX143" s="18"/>
      <c r="REY143" s="18"/>
      <c r="REZ143" s="18"/>
      <c r="RFA143" s="18"/>
      <c r="RFB143" s="18"/>
      <c r="RFC143" s="18"/>
      <c r="RFD143" s="18"/>
      <c r="RFE143" s="18"/>
      <c r="RFF143" s="18"/>
      <c r="RFG143" s="18"/>
      <c r="RFH143" s="18"/>
      <c r="RFI143" s="18"/>
      <c r="RFJ143" s="18"/>
      <c r="RFK143" s="18"/>
      <c r="RFL143" s="18"/>
      <c r="RFM143" s="18"/>
      <c r="RFN143" s="18"/>
      <c r="RFO143" s="18"/>
      <c r="RFP143" s="18"/>
      <c r="RFQ143" s="18"/>
      <c r="RFR143" s="18"/>
      <c r="RFS143" s="18"/>
      <c r="RFT143" s="18"/>
      <c r="RFU143" s="18"/>
      <c r="RFV143" s="18"/>
      <c r="RFW143" s="18"/>
      <c r="RFX143" s="18"/>
      <c r="RFY143" s="18"/>
      <c r="RFZ143" s="18"/>
      <c r="RGA143" s="18"/>
      <c r="RGB143" s="18"/>
      <c r="RGC143" s="18"/>
      <c r="RGD143" s="18"/>
      <c r="RGE143" s="18"/>
      <c r="RGF143" s="18"/>
      <c r="RGG143" s="18"/>
      <c r="RGH143" s="18"/>
      <c r="RGI143" s="18"/>
      <c r="RGJ143" s="18"/>
      <c r="RGK143" s="18"/>
      <c r="RGL143" s="18"/>
      <c r="RGM143" s="18"/>
      <c r="RGN143" s="18"/>
      <c r="RGO143" s="18"/>
      <c r="RGP143" s="18"/>
      <c r="RGQ143" s="18"/>
      <c r="RGR143" s="18"/>
      <c r="RGS143" s="18"/>
      <c r="RGT143" s="18"/>
      <c r="RGU143" s="18"/>
      <c r="RGV143" s="18"/>
      <c r="RGW143" s="18"/>
      <c r="RGX143" s="18"/>
      <c r="RGY143" s="18"/>
      <c r="RGZ143" s="18"/>
      <c r="RHA143" s="18"/>
      <c r="RHB143" s="18"/>
      <c r="RHC143" s="18"/>
      <c r="RHD143" s="18"/>
      <c r="RHE143" s="18"/>
      <c r="RHF143" s="18"/>
      <c r="RHG143" s="18"/>
      <c r="RHH143" s="18"/>
      <c r="RHI143" s="18"/>
      <c r="RHJ143" s="18"/>
      <c r="RHK143" s="18"/>
      <c r="RHL143" s="18"/>
      <c r="RHM143" s="18"/>
      <c r="RHN143" s="18"/>
      <c r="RHO143" s="18"/>
      <c r="RHP143" s="18"/>
      <c r="RHQ143" s="18"/>
      <c r="RHR143" s="18"/>
      <c r="RHS143" s="18"/>
      <c r="RHT143" s="18"/>
      <c r="RHU143" s="18"/>
      <c r="RHV143" s="18"/>
      <c r="RHW143" s="18"/>
      <c r="RHX143" s="18"/>
      <c r="RHY143" s="18"/>
      <c r="RHZ143" s="18"/>
      <c r="RIA143" s="18"/>
      <c r="RIB143" s="18"/>
      <c r="RIC143" s="18"/>
      <c r="RID143" s="18"/>
      <c r="RIE143" s="18"/>
      <c r="RIF143" s="18"/>
      <c r="RIG143" s="18"/>
      <c r="RIH143" s="18"/>
      <c r="RII143" s="18"/>
      <c r="RIJ143" s="18"/>
      <c r="RIK143" s="18"/>
      <c r="RIL143" s="18"/>
      <c r="RIM143" s="18"/>
      <c r="RIN143" s="18"/>
      <c r="RIO143" s="18"/>
      <c r="RIP143" s="18"/>
      <c r="RIQ143" s="18"/>
      <c r="RIR143" s="18"/>
      <c r="RIS143" s="18"/>
      <c r="RIT143" s="18"/>
      <c r="RIU143" s="18"/>
      <c r="RIV143" s="18"/>
      <c r="RIW143" s="18"/>
      <c r="RIX143" s="18"/>
      <c r="RIY143" s="18"/>
      <c r="RIZ143" s="18"/>
      <c r="RJA143" s="18"/>
      <c r="RJB143" s="18"/>
      <c r="RJC143" s="18"/>
      <c r="RJD143" s="18"/>
      <c r="RJE143" s="18"/>
      <c r="RJF143" s="18"/>
      <c r="RJG143" s="18"/>
      <c r="RJH143" s="18"/>
      <c r="RJI143" s="18"/>
      <c r="RJJ143" s="18"/>
      <c r="RJK143" s="18"/>
      <c r="RJL143" s="18"/>
      <c r="RJM143" s="18"/>
      <c r="RJN143" s="18"/>
      <c r="RJO143" s="18"/>
      <c r="RJP143" s="18"/>
      <c r="RJQ143" s="18"/>
      <c r="RJR143" s="18"/>
      <c r="RJS143" s="18"/>
      <c r="RJT143" s="18"/>
      <c r="RJU143" s="18"/>
      <c r="RJV143" s="18"/>
      <c r="RJW143" s="18"/>
      <c r="RJX143" s="18"/>
      <c r="RJY143" s="18"/>
      <c r="RJZ143" s="18"/>
      <c r="RKA143" s="18"/>
      <c r="RKB143" s="18"/>
      <c r="RKC143" s="18"/>
      <c r="RKD143" s="18"/>
      <c r="RKE143" s="18"/>
      <c r="RKF143" s="18"/>
      <c r="RKG143" s="18"/>
      <c r="RKH143" s="18"/>
      <c r="RKI143" s="18"/>
      <c r="RKJ143" s="18"/>
      <c r="RKK143" s="18"/>
      <c r="RKL143" s="18"/>
      <c r="RKM143" s="18"/>
      <c r="RKN143" s="18"/>
      <c r="RKO143" s="18"/>
      <c r="RKP143" s="18"/>
      <c r="RKQ143" s="18"/>
      <c r="RKR143" s="18"/>
      <c r="RKS143" s="18"/>
      <c r="RKT143" s="18"/>
      <c r="RKU143" s="18"/>
      <c r="RKV143" s="18"/>
      <c r="RKW143" s="18"/>
      <c r="RKX143" s="18"/>
      <c r="RKY143" s="18"/>
      <c r="RKZ143" s="18"/>
      <c r="RLA143" s="18"/>
      <c r="RLB143" s="18"/>
      <c r="RLC143" s="18"/>
      <c r="RLD143" s="18"/>
      <c r="RLE143" s="18"/>
      <c r="RLF143" s="18"/>
      <c r="RLG143" s="18"/>
      <c r="RLH143" s="18"/>
      <c r="RLI143" s="18"/>
      <c r="RLJ143" s="18"/>
      <c r="RLK143" s="18"/>
      <c r="RLL143" s="18"/>
      <c r="RLM143" s="18"/>
      <c r="RLN143" s="18"/>
      <c r="RLO143" s="18"/>
      <c r="RLP143" s="18"/>
      <c r="RLQ143" s="18"/>
      <c r="RLR143" s="18"/>
      <c r="RLS143" s="18"/>
      <c r="RLT143" s="18"/>
      <c r="RLU143" s="18"/>
      <c r="RLV143" s="18"/>
      <c r="RLW143" s="18"/>
      <c r="RLX143" s="18"/>
      <c r="RLY143" s="18"/>
      <c r="RLZ143" s="18"/>
      <c r="RMA143" s="18"/>
      <c r="RMB143" s="18"/>
      <c r="RMC143" s="18"/>
      <c r="RMD143" s="18"/>
      <c r="RME143" s="18"/>
      <c r="RMF143" s="18"/>
      <c r="RMG143" s="18"/>
      <c r="RMH143" s="18"/>
      <c r="RMI143" s="18"/>
      <c r="RMJ143" s="18"/>
      <c r="RMK143" s="18"/>
      <c r="RML143" s="18"/>
      <c r="RMM143" s="18"/>
      <c r="RMN143" s="18"/>
      <c r="RMO143" s="18"/>
      <c r="RMP143" s="18"/>
      <c r="RMQ143" s="18"/>
      <c r="RMR143" s="18"/>
      <c r="RMS143" s="18"/>
      <c r="RMT143" s="18"/>
      <c r="RMU143" s="18"/>
      <c r="RMV143" s="18"/>
      <c r="RMW143" s="18"/>
      <c r="RMX143" s="18"/>
      <c r="RMY143" s="18"/>
      <c r="RMZ143" s="18"/>
      <c r="RNA143" s="18"/>
      <c r="RNB143" s="18"/>
      <c r="RNC143" s="18"/>
      <c r="RND143" s="18"/>
      <c r="RNE143" s="18"/>
      <c r="RNF143" s="18"/>
      <c r="RNG143" s="18"/>
      <c r="RNH143" s="18"/>
      <c r="RNI143" s="18"/>
      <c r="RNJ143" s="18"/>
      <c r="RNK143" s="18"/>
      <c r="RNL143" s="18"/>
      <c r="RNM143" s="18"/>
      <c r="RNN143" s="18"/>
      <c r="RNO143" s="18"/>
      <c r="RNP143" s="18"/>
      <c r="RNQ143" s="18"/>
      <c r="RNR143" s="18"/>
      <c r="RNS143" s="18"/>
      <c r="RNT143" s="18"/>
      <c r="RNU143" s="18"/>
      <c r="RNV143" s="18"/>
      <c r="RNW143" s="18"/>
      <c r="RNX143" s="18"/>
      <c r="RNY143" s="18"/>
      <c r="RNZ143" s="18"/>
      <c r="ROA143" s="18"/>
      <c r="ROB143" s="18"/>
      <c r="ROC143" s="18"/>
      <c r="ROD143" s="18"/>
      <c r="ROE143" s="18"/>
      <c r="ROF143" s="18"/>
      <c r="ROG143" s="18"/>
      <c r="ROH143" s="18"/>
      <c r="ROI143" s="18"/>
      <c r="ROJ143" s="18"/>
      <c r="ROK143" s="18"/>
      <c r="ROL143" s="18"/>
      <c r="ROM143" s="18"/>
      <c r="RON143" s="18"/>
      <c r="ROO143" s="18"/>
      <c r="ROP143" s="18"/>
      <c r="ROQ143" s="18"/>
      <c r="ROR143" s="18"/>
      <c r="ROS143" s="18"/>
      <c r="ROT143" s="18"/>
      <c r="ROU143" s="18"/>
      <c r="ROV143" s="18"/>
      <c r="ROW143" s="18"/>
      <c r="ROX143" s="18"/>
      <c r="ROY143" s="18"/>
      <c r="ROZ143" s="18"/>
      <c r="RPA143" s="18"/>
      <c r="RPB143" s="18"/>
      <c r="RPC143" s="18"/>
      <c r="RPD143" s="18"/>
      <c r="RPE143" s="18"/>
      <c r="RPF143" s="18"/>
      <c r="RPG143" s="18"/>
      <c r="RPH143" s="18"/>
      <c r="RPI143" s="18"/>
      <c r="RPJ143" s="18"/>
      <c r="RPK143" s="18"/>
      <c r="RPL143" s="18"/>
      <c r="RPM143" s="18"/>
      <c r="RPN143" s="18"/>
      <c r="RPO143" s="18"/>
      <c r="RPP143" s="18"/>
      <c r="RPQ143" s="18"/>
      <c r="RPR143" s="18"/>
      <c r="RPS143" s="18"/>
      <c r="RPT143" s="18"/>
      <c r="RPU143" s="18"/>
      <c r="RPV143" s="18"/>
      <c r="RPW143" s="18"/>
      <c r="RPX143" s="18"/>
      <c r="RPY143" s="18"/>
      <c r="RPZ143" s="18"/>
      <c r="RQA143" s="18"/>
      <c r="RQB143" s="18"/>
      <c r="RQC143" s="18"/>
      <c r="RQD143" s="18"/>
      <c r="RQE143" s="18"/>
      <c r="RQF143" s="18"/>
      <c r="RQG143" s="18"/>
      <c r="RQH143" s="18"/>
      <c r="RQI143" s="18"/>
      <c r="RQJ143" s="18"/>
      <c r="RQK143" s="18"/>
      <c r="RQL143" s="18"/>
      <c r="RQM143" s="18"/>
      <c r="RQN143" s="18"/>
      <c r="RQO143" s="18"/>
      <c r="RQP143" s="18"/>
      <c r="RQQ143" s="18"/>
      <c r="RQR143" s="18"/>
      <c r="RQS143" s="18"/>
      <c r="RQT143" s="18"/>
      <c r="RQU143" s="18"/>
      <c r="RQV143" s="18"/>
      <c r="RQW143" s="18"/>
      <c r="RQX143" s="18"/>
      <c r="RQY143" s="18"/>
      <c r="RQZ143" s="18"/>
      <c r="RRA143" s="18"/>
      <c r="RRB143" s="18"/>
      <c r="RRC143" s="18"/>
      <c r="RRD143" s="18"/>
      <c r="RRE143" s="18"/>
      <c r="RRF143" s="18"/>
      <c r="RRG143" s="18"/>
      <c r="RRH143" s="18"/>
      <c r="RRI143" s="18"/>
      <c r="RRJ143" s="18"/>
      <c r="RRK143" s="18"/>
      <c r="RRL143" s="18"/>
      <c r="RRM143" s="18"/>
      <c r="RRN143" s="18"/>
      <c r="RRO143" s="18"/>
      <c r="RRP143" s="18"/>
      <c r="RRQ143" s="18"/>
      <c r="RRR143" s="18"/>
      <c r="RRS143" s="18"/>
      <c r="RRT143" s="18"/>
      <c r="RRU143" s="18"/>
      <c r="RRV143" s="18"/>
      <c r="RRW143" s="18"/>
      <c r="RRX143" s="18"/>
      <c r="RRY143" s="18"/>
      <c r="RRZ143" s="18"/>
      <c r="RSA143" s="18"/>
      <c r="RSB143" s="18"/>
      <c r="RSC143" s="18"/>
      <c r="RSD143" s="18"/>
      <c r="RSE143" s="18"/>
      <c r="RSF143" s="18"/>
      <c r="RSG143" s="18"/>
      <c r="RSH143" s="18"/>
      <c r="RSI143" s="18"/>
      <c r="RSJ143" s="18"/>
      <c r="RSK143" s="18"/>
      <c r="RSL143" s="18"/>
      <c r="RSM143" s="18"/>
      <c r="RSN143" s="18"/>
      <c r="RSO143" s="18"/>
      <c r="RSP143" s="18"/>
      <c r="RSQ143" s="18"/>
      <c r="RSR143" s="18"/>
      <c r="RSS143" s="18"/>
      <c r="RST143" s="18"/>
      <c r="RSU143" s="18"/>
      <c r="RSV143" s="18"/>
      <c r="RSW143" s="18"/>
      <c r="RSX143" s="18"/>
      <c r="RSY143" s="18"/>
      <c r="RSZ143" s="18"/>
      <c r="RTA143" s="18"/>
      <c r="RTB143" s="18"/>
      <c r="RTC143" s="18"/>
      <c r="RTD143" s="18"/>
      <c r="RTE143" s="18"/>
      <c r="RTF143" s="18"/>
      <c r="RTG143" s="18"/>
      <c r="RTH143" s="18"/>
      <c r="RTI143" s="18"/>
      <c r="RTJ143" s="18"/>
      <c r="RTK143" s="18"/>
      <c r="RTL143" s="18"/>
      <c r="RTM143" s="18"/>
      <c r="RTN143" s="18"/>
      <c r="RTO143" s="18"/>
      <c r="RTP143" s="18"/>
      <c r="RTQ143" s="18"/>
      <c r="RTR143" s="18"/>
      <c r="RTS143" s="18"/>
      <c r="RTT143" s="18"/>
      <c r="RTU143" s="18"/>
      <c r="RTV143" s="18"/>
      <c r="RTW143" s="18"/>
      <c r="RTX143" s="18"/>
      <c r="RTY143" s="18"/>
      <c r="RTZ143" s="18"/>
      <c r="RUA143" s="18"/>
      <c r="RUB143" s="18"/>
      <c r="RUC143" s="18"/>
      <c r="RUD143" s="18"/>
      <c r="RUE143" s="18"/>
      <c r="RUF143" s="18"/>
      <c r="RUG143" s="18"/>
      <c r="RUH143" s="18"/>
      <c r="RUI143" s="18"/>
      <c r="RUJ143" s="18"/>
      <c r="RUK143" s="18"/>
      <c r="RUL143" s="18"/>
      <c r="RUM143" s="18"/>
      <c r="RUN143" s="18"/>
      <c r="RUO143" s="18"/>
      <c r="RUP143" s="18"/>
      <c r="RUQ143" s="18"/>
      <c r="RUR143" s="18"/>
      <c r="RUS143" s="18"/>
      <c r="RUT143" s="18"/>
      <c r="RUU143" s="18"/>
      <c r="RUV143" s="18"/>
      <c r="RUW143" s="18"/>
      <c r="RUX143" s="18"/>
      <c r="RUY143" s="18"/>
      <c r="RUZ143" s="18"/>
      <c r="RVA143" s="18"/>
      <c r="RVB143" s="18"/>
      <c r="RVC143" s="18"/>
      <c r="RVD143" s="18"/>
      <c r="RVE143" s="18"/>
      <c r="RVF143" s="18"/>
      <c r="RVG143" s="18"/>
      <c r="RVH143" s="18"/>
      <c r="RVI143" s="18"/>
      <c r="RVJ143" s="18"/>
      <c r="RVK143" s="18"/>
      <c r="RVL143" s="18"/>
      <c r="RVM143" s="18"/>
      <c r="RVN143" s="18"/>
      <c r="RVO143" s="18"/>
      <c r="RVP143" s="18"/>
      <c r="RVQ143" s="18"/>
      <c r="RVR143" s="18"/>
      <c r="RVS143" s="18"/>
      <c r="RVT143" s="18"/>
      <c r="RVU143" s="18"/>
      <c r="RVV143" s="18"/>
      <c r="RVW143" s="18"/>
      <c r="RVX143" s="18"/>
      <c r="RVY143" s="18"/>
      <c r="RVZ143" s="18"/>
      <c r="RWA143" s="18"/>
      <c r="RWB143" s="18"/>
      <c r="RWC143" s="18"/>
      <c r="RWD143" s="18"/>
      <c r="RWE143" s="18"/>
      <c r="RWF143" s="18"/>
      <c r="RWG143" s="18"/>
      <c r="RWH143" s="18"/>
      <c r="RWI143" s="18"/>
      <c r="RWJ143" s="18"/>
      <c r="RWK143" s="18"/>
      <c r="RWL143" s="18"/>
      <c r="RWM143" s="18"/>
      <c r="RWN143" s="18"/>
      <c r="RWO143" s="18"/>
      <c r="RWP143" s="18"/>
      <c r="RWQ143" s="18"/>
      <c r="RWR143" s="18"/>
      <c r="RWS143" s="18"/>
      <c r="RWT143" s="18"/>
      <c r="RWU143" s="18"/>
      <c r="RWV143" s="18"/>
      <c r="RWW143" s="18"/>
      <c r="RWX143" s="18"/>
      <c r="RWY143" s="18"/>
      <c r="RWZ143" s="18"/>
      <c r="RXA143" s="18"/>
      <c r="RXB143" s="18"/>
      <c r="RXC143" s="18"/>
      <c r="RXD143" s="18"/>
      <c r="RXE143" s="18"/>
      <c r="RXF143" s="18"/>
      <c r="RXG143" s="18"/>
      <c r="RXH143" s="18"/>
      <c r="RXI143" s="18"/>
      <c r="RXJ143" s="18"/>
      <c r="RXK143" s="18"/>
      <c r="RXL143" s="18"/>
      <c r="RXM143" s="18"/>
      <c r="RXN143" s="18"/>
      <c r="RXO143" s="18"/>
      <c r="RXP143" s="18"/>
      <c r="RXQ143" s="18"/>
      <c r="RXR143" s="18"/>
      <c r="RXS143" s="18"/>
      <c r="RXT143" s="18"/>
      <c r="RXU143" s="18"/>
      <c r="RXV143" s="18"/>
      <c r="RXW143" s="18"/>
      <c r="RXX143" s="18"/>
      <c r="RXY143" s="18"/>
      <c r="RXZ143" s="18"/>
      <c r="RYA143" s="18"/>
      <c r="RYB143" s="18"/>
      <c r="RYC143" s="18"/>
      <c r="RYD143" s="18"/>
      <c r="RYE143" s="18"/>
      <c r="RYF143" s="18"/>
      <c r="RYG143" s="18"/>
      <c r="RYH143" s="18"/>
      <c r="RYI143" s="18"/>
      <c r="RYJ143" s="18"/>
      <c r="RYK143" s="18"/>
      <c r="RYL143" s="18"/>
      <c r="RYM143" s="18"/>
      <c r="RYN143" s="18"/>
      <c r="RYO143" s="18"/>
      <c r="RYP143" s="18"/>
      <c r="RYQ143" s="18"/>
      <c r="RYR143" s="18"/>
      <c r="RYS143" s="18"/>
      <c r="RYT143" s="18"/>
      <c r="RYU143" s="18"/>
      <c r="RYV143" s="18"/>
      <c r="RYW143" s="18"/>
      <c r="RYX143" s="18"/>
      <c r="RYY143" s="18"/>
      <c r="RYZ143" s="18"/>
      <c r="RZA143" s="18"/>
      <c r="RZB143" s="18"/>
      <c r="RZC143" s="18"/>
      <c r="RZD143" s="18"/>
      <c r="RZE143" s="18"/>
      <c r="RZF143" s="18"/>
      <c r="RZG143" s="18"/>
      <c r="RZH143" s="18"/>
      <c r="RZI143" s="18"/>
      <c r="RZJ143" s="18"/>
      <c r="RZK143" s="18"/>
      <c r="RZL143" s="18"/>
      <c r="RZM143" s="18"/>
      <c r="RZN143" s="18"/>
      <c r="RZO143" s="18"/>
      <c r="RZP143" s="18"/>
      <c r="RZQ143" s="18"/>
      <c r="RZR143" s="18"/>
      <c r="RZS143" s="18"/>
      <c r="RZT143" s="18"/>
      <c r="RZU143" s="18"/>
      <c r="RZV143" s="18"/>
      <c r="RZW143" s="18"/>
      <c r="RZX143" s="18"/>
      <c r="RZY143" s="18"/>
      <c r="RZZ143" s="18"/>
      <c r="SAA143" s="18"/>
      <c r="SAB143" s="18"/>
      <c r="SAC143" s="18"/>
      <c r="SAD143" s="18"/>
      <c r="SAE143" s="18"/>
      <c r="SAF143" s="18"/>
      <c r="SAG143" s="18"/>
      <c r="SAH143" s="18"/>
      <c r="SAI143" s="18"/>
      <c r="SAJ143" s="18"/>
      <c r="SAK143" s="18"/>
      <c r="SAL143" s="18"/>
      <c r="SAM143" s="18"/>
      <c r="SAN143" s="18"/>
      <c r="SAO143" s="18"/>
      <c r="SAP143" s="18"/>
      <c r="SAQ143" s="18"/>
      <c r="SAR143" s="18"/>
      <c r="SAS143" s="18"/>
      <c r="SAT143" s="18"/>
      <c r="SAU143" s="18"/>
      <c r="SAV143" s="18"/>
      <c r="SAW143" s="18"/>
      <c r="SAX143" s="18"/>
      <c r="SAY143" s="18"/>
      <c r="SAZ143" s="18"/>
      <c r="SBA143" s="18"/>
      <c r="SBB143" s="18"/>
      <c r="SBC143" s="18"/>
      <c r="SBD143" s="18"/>
      <c r="SBE143" s="18"/>
      <c r="SBF143" s="18"/>
      <c r="SBG143" s="18"/>
      <c r="SBH143" s="18"/>
      <c r="SBI143" s="18"/>
      <c r="SBJ143" s="18"/>
      <c r="SBK143" s="18"/>
      <c r="SBL143" s="18"/>
      <c r="SBM143" s="18"/>
      <c r="SBN143" s="18"/>
      <c r="SBO143" s="18"/>
      <c r="SBP143" s="18"/>
      <c r="SBQ143" s="18"/>
      <c r="SBR143" s="18"/>
      <c r="SBS143" s="18"/>
      <c r="SBT143" s="18"/>
      <c r="SBU143" s="18"/>
      <c r="SBV143" s="18"/>
      <c r="SBW143" s="18"/>
      <c r="SBX143" s="18"/>
      <c r="SBY143" s="18"/>
      <c r="SBZ143" s="18"/>
      <c r="SCA143" s="18"/>
      <c r="SCB143" s="18"/>
      <c r="SCC143" s="18"/>
      <c r="SCD143" s="18"/>
      <c r="SCE143" s="18"/>
      <c r="SCF143" s="18"/>
      <c r="SCG143" s="18"/>
      <c r="SCH143" s="18"/>
      <c r="SCI143" s="18"/>
      <c r="SCJ143" s="18"/>
      <c r="SCK143" s="18"/>
      <c r="SCL143" s="18"/>
      <c r="SCM143" s="18"/>
      <c r="SCN143" s="18"/>
      <c r="SCO143" s="18"/>
      <c r="SCP143" s="18"/>
      <c r="SCQ143" s="18"/>
      <c r="SCR143" s="18"/>
      <c r="SCS143" s="18"/>
      <c r="SCT143" s="18"/>
      <c r="SCU143" s="18"/>
      <c r="SCV143" s="18"/>
      <c r="SCW143" s="18"/>
      <c r="SCX143" s="18"/>
      <c r="SCY143" s="18"/>
      <c r="SCZ143" s="18"/>
      <c r="SDA143" s="18"/>
      <c r="SDB143" s="18"/>
      <c r="SDC143" s="18"/>
      <c r="SDD143" s="18"/>
      <c r="SDE143" s="18"/>
      <c r="SDF143" s="18"/>
      <c r="SDG143" s="18"/>
      <c r="SDH143" s="18"/>
      <c r="SDI143" s="18"/>
      <c r="SDJ143" s="18"/>
      <c r="SDK143" s="18"/>
      <c r="SDL143" s="18"/>
      <c r="SDM143" s="18"/>
      <c r="SDN143" s="18"/>
      <c r="SDO143" s="18"/>
      <c r="SDP143" s="18"/>
      <c r="SDQ143" s="18"/>
      <c r="SDR143" s="18"/>
      <c r="SDS143" s="18"/>
      <c r="SDT143" s="18"/>
      <c r="SDU143" s="18"/>
      <c r="SDV143" s="18"/>
      <c r="SDW143" s="18"/>
      <c r="SDX143" s="18"/>
      <c r="SDY143" s="18"/>
      <c r="SDZ143" s="18"/>
      <c r="SEA143" s="18"/>
      <c r="SEB143" s="18"/>
      <c r="SEC143" s="18"/>
      <c r="SED143" s="18"/>
      <c r="SEE143" s="18"/>
      <c r="SEF143" s="18"/>
      <c r="SEG143" s="18"/>
      <c r="SEH143" s="18"/>
      <c r="SEI143" s="18"/>
      <c r="SEJ143" s="18"/>
      <c r="SEK143" s="18"/>
      <c r="SEL143" s="18"/>
      <c r="SEM143" s="18"/>
      <c r="SEN143" s="18"/>
      <c r="SEO143" s="18"/>
      <c r="SEP143" s="18"/>
      <c r="SEQ143" s="18"/>
      <c r="SER143" s="18"/>
      <c r="SES143" s="18"/>
      <c r="SET143" s="18"/>
      <c r="SEU143" s="18"/>
      <c r="SEV143" s="18"/>
      <c r="SEW143" s="18"/>
      <c r="SEX143" s="18"/>
      <c r="SEY143" s="18"/>
      <c r="SEZ143" s="18"/>
      <c r="SFA143" s="18"/>
      <c r="SFB143" s="18"/>
      <c r="SFC143" s="18"/>
      <c r="SFD143" s="18"/>
      <c r="SFE143" s="18"/>
      <c r="SFF143" s="18"/>
      <c r="SFG143" s="18"/>
      <c r="SFH143" s="18"/>
      <c r="SFI143" s="18"/>
      <c r="SFJ143" s="18"/>
      <c r="SFK143" s="18"/>
      <c r="SFL143" s="18"/>
      <c r="SFM143" s="18"/>
      <c r="SFN143" s="18"/>
      <c r="SFO143" s="18"/>
      <c r="SFP143" s="18"/>
      <c r="SFQ143" s="18"/>
      <c r="SFR143" s="18"/>
      <c r="SFS143" s="18"/>
      <c r="SFT143" s="18"/>
      <c r="SFU143" s="18"/>
      <c r="SFV143" s="18"/>
      <c r="SFW143" s="18"/>
      <c r="SFX143" s="18"/>
      <c r="SFY143" s="18"/>
      <c r="SFZ143" s="18"/>
      <c r="SGA143" s="18"/>
      <c r="SGB143" s="18"/>
      <c r="SGC143" s="18"/>
      <c r="SGD143" s="18"/>
      <c r="SGE143" s="18"/>
      <c r="SGF143" s="18"/>
      <c r="SGG143" s="18"/>
      <c r="SGH143" s="18"/>
      <c r="SGI143" s="18"/>
      <c r="SGJ143" s="18"/>
      <c r="SGK143" s="18"/>
      <c r="SGL143" s="18"/>
      <c r="SGM143" s="18"/>
      <c r="SGN143" s="18"/>
      <c r="SGO143" s="18"/>
      <c r="SGP143" s="18"/>
      <c r="SGQ143" s="18"/>
      <c r="SGR143" s="18"/>
      <c r="SGS143" s="18"/>
      <c r="SGT143" s="18"/>
      <c r="SGU143" s="18"/>
      <c r="SGV143" s="18"/>
      <c r="SGW143" s="18"/>
      <c r="SGX143" s="18"/>
      <c r="SGY143" s="18"/>
      <c r="SGZ143" s="18"/>
      <c r="SHA143" s="18"/>
      <c r="SHB143" s="18"/>
      <c r="SHC143" s="18"/>
      <c r="SHD143" s="18"/>
      <c r="SHE143" s="18"/>
      <c r="SHF143" s="18"/>
      <c r="SHG143" s="18"/>
      <c r="SHH143" s="18"/>
      <c r="SHI143" s="18"/>
      <c r="SHJ143" s="18"/>
      <c r="SHK143" s="18"/>
      <c r="SHL143" s="18"/>
      <c r="SHM143" s="18"/>
      <c r="SHN143" s="18"/>
      <c r="SHO143" s="18"/>
      <c r="SHP143" s="18"/>
      <c r="SHQ143" s="18"/>
      <c r="SHR143" s="18"/>
      <c r="SHS143" s="18"/>
      <c r="SHT143" s="18"/>
      <c r="SHU143" s="18"/>
      <c r="SHV143" s="18"/>
      <c r="SHW143" s="18"/>
      <c r="SHX143" s="18"/>
      <c r="SHY143" s="18"/>
      <c r="SHZ143" s="18"/>
      <c r="SIA143" s="18"/>
      <c r="SIB143" s="18"/>
      <c r="SIC143" s="18"/>
      <c r="SID143" s="18"/>
      <c r="SIE143" s="18"/>
      <c r="SIF143" s="18"/>
      <c r="SIG143" s="18"/>
      <c r="SIH143" s="18"/>
      <c r="SII143" s="18"/>
      <c r="SIJ143" s="18"/>
      <c r="SIK143" s="18"/>
      <c r="SIL143" s="18"/>
      <c r="SIM143" s="18"/>
      <c r="SIN143" s="18"/>
      <c r="SIO143" s="18"/>
      <c r="SIP143" s="18"/>
      <c r="SIQ143" s="18"/>
      <c r="SIR143" s="18"/>
      <c r="SIS143" s="18"/>
      <c r="SIT143" s="18"/>
      <c r="SIU143" s="18"/>
      <c r="SIV143" s="18"/>
      <c r="SIW143" s="18"/>
      <c r="SIX143" s="18"/>
      <c r="SIY143" s="18"/>
      <c r="SIZ143" s="18"/>
      <c r="SJA143" s="18"/>
      <c r="SJB143" s="18"/>
      <c r="SJC143" s="18"/>
      <c r="SJD143" s="18"/>
      <c r="SJE143" s="18"/>
      <c r="SJF143" s="18"/>
      <c r="SJG143" s="18"/>
      <c r="SJH143" s="18"/>
      <c r="SJI143" s="18"/>
      <c r="SJJ143" s="18"/>
      <c r="SJK143" s="18"/>
      <c r="SJL143" s="18"/>
      <c r="SJM143" s="18"/>
      <c r="SJN143" s="18"/>
      <c r="SJO143" s="18"/>
      <c r="SJP143" s="18"/>
      <c r="SJQ143" s="18"/>
      <c r="SJR143" s="18"/>
      <c r="SJS143" s="18"/>
      <c r="SJT143" s="18"/>
      <c r="SJU143" s="18"/>
      <c r="SJV143" s="18"/>
      <c r="SJW143" s="18"/>
      <c r="SJX143" s="18"/>
      <c r="SJY143" s="18"/>
      <c r="SJZ143" s="18"/>
      <c r="SKA143" s="18"/>
      <c r="SKB143" s="18"/>
      <c r="SKC143" s="18"/>
      <c r="SKD143" s="18"/>
      <c r="SKE143" s="18"/>
      <c r="SKF143" s="18"/>
      <c r="SKG143" s="18"/>
      <c r="SKH143" s="18"/>
      <c r="SKI143" s="18"/>
      <c r="SKJ143" s="18"/>
      <c r="SKK143" s="18"/>
      <c r="SKL143" s="18"/>
      <c r="SKM143" s="18"/>
      <c r="SKN143" s="18"/>
      <c r="SKO143" s="18"/>
      <c r="SKP143" s="18"/>
      <c r="SKQ143" s="18"/>
      <c r="SKR143" s="18"/>
      <c r="SKS143" s="18"/>
      <c r="SKT143" s="18"/>
      <c r="SKU143" s="18"/>
      <c r="SKV143" s="18"/>
      <c r="SKW143" s="18"/>
      <c r="SKX143" s="18"/>
      <c r="SKY143" s="18"/>
      <c r="SKZ143" s="18"/>
      <c r="SLA143" s="18"/>
      <c r="SLB143" s="18"/>
      <c r="SLC143" s="18"/>
      <c r="SLD143" s="18"/>
      <c r="SLE143" s="18"/>
      <c r="SLF143" s="18"/>
      <c r="SLG143" s="18"/>
      <c r="SLH143" s="18"/>
      <c r="SLI143" s="18"/>
      <c r="SLJ143" s="18"/>
      <c r="SLK143" s="18"/>
      <c r="SLL143" s="18"/>
      <c r="SLM143" s="18"/>
      <c r="SLN143" s="18"/>
      <c r="SLO143" s="18"/>
      <c r="SLP143" s="18"/>
      <c r="SLQ143" s="18"/>
      <c r="SLR143" s="18"/>
      <c r="SLS143" s="18"/>
      <c r="SLT143" s="18"/>
      <c r="SLU143" s="18"/>
      <c r="SLV143" s="18"/>
      <c r="SLW143" s="18"/>
      <c r="SLX143" s="18"/>
      <c r="SLY143" s="18"/>
      <c r="SLZ143" s="18"/>
      <c r="SMA143" s="18"/>
      <c r="SMB143" s="18"/>
      <c r="SMC143" s="18"/>
      <c r="SMD143" s="18"/>
      <c r="SME143" s="18"/>
      <c r="SMF143" s="18"/>
      <c r="SMG143" s="18"/>
      <c r="SMH143" s="18"/>
      <c r="SMI143" s="18"/>
      <c r="SMJ143" s="18"/>
      <c r="SMK143" s="18"/>
      <c r="SML143" s="18"/>
      <c r="SMM143" s="18"/>
      <c r="SMN143" s="18"/>
      <c r="SMO143" s="18"/>
      <c r="SMP143" s="18"/>
      <c r="SMQ143" s="18"/>
      <c r="SMR143" s="18"/>
      <c r="SMS143" s="18"/>
      <c r="SMT143" s="18"/>
      <c r="SMU143" s="18"/>
      <c r="SMV143" s="18"/>
      <c r="SMW143" s="18"/>
      <c r="SMX143" s="18"/>
      <c r="SMY143" s="18"/>
      <c r="SMZ143" s="18"/>
      <c r="SNA143" s="18"/>
      <c r="SNB143" s="18"/>
      <c r="SNC143" s="18"/>
      <c r="SND143" s="18"/>
      <c r="SNE143" s="18"/>
      <c r="SNF143" s="18"/>
      <c r="SNG143" s="18"/>
      <c r="SNH143" s="18"/>
      <c r="SNI143" s="18"/>
      <c r="SNJ143" s="18"/>
      <c r="SNK143" s="18"/>
      <c r="SNL143" s="18"/>
      <c r="SNM143" s="18"/>
      <c r="SNN143" s="18"/>
      <c r="SNO143" s="18"/>
      <c r="SNP143" s="18"/>
      <c r="SNQ143" s="18"/>
      <c r="SNR143" s="18"/>
      <c r="SNS143" s="18"/>
      <c r="SNT143" s="18"/>
      <c r="SNU143" s="18"/>
      <c r="SNV143" s="18"/>
      <c r="SNW143" s="18"/>
      <c r="SNX143" s="18"/>
      <c r="SNY143" s="18"/>
      <c r="SNZ143" s="18"/>
      <c r="SOA143" s="18"/>
      <c r="SOB143" s="18"/>
      <c r="SOC143" s="18"/>
      <c r="SOD143" s="18"/>
      <c r="SOE143" s="18"/>
      <c r="SOF143" s="18"/>
      <c r="SOG143" s="18"/>
      <c r="SOH143" s="18"/>
      <c r="SOI143" s="18"/>
      <c r="SOJ143" s="18"/>
      <c r="SOK143" s="18"/>
      <c r="SOL143" s="18"/>
      <c r="SOM143" s="18"/>
      <c r="SON143" s="18"/>
      <c r="SOO143" s="18"/>
      <c r="SOP143" s="18"/>
      <c r="SOQ143" s="18"/>
      <c r="SOR143" s="18"/>
      <c r="SOS143" s="18"/>
      <c r="SOT143" s="18"/>
      <c r="SOU143" s="18"/>
      <c r="SOV143" s="18"/>
      <c r="SOW143" s="18"/>
      <c r="SOX143" s="18"/>
      <c r="SOY143" s="18"/>
      <c r="SOZ143" s="18"/>
      <c r="SPA143" s="18"/>
      <c r="SPB143" s="18"/>
      <c r="SPC143" s="18"/>
      <c r="SPD143" s="18"/>
      <c r="SPE143" s="18"/>
      <c r="SPF143" s="18"/>
      <c r="SPG143" s="18"/>
      <c r="SPH143" s="18"/>
      <c r="SPI143" s="18"/>
      <c r="SPJ143" s="18"/>
      <c r="SPK143" s="18"/>
      <c r="SPL143" s="18"/>
      <c r="SPM143" s="18"/>
      <c r="SPN143" s="18"/>
      <c r="SPO143" s="18"/>
      <c r="SPP143" s="18"/>
      <c r="SPQ143" s="18"/>
      <c r="SPR143" s="18"/>
      <c r="SPS143" s="18"/>
      <c r="SPT143" s="18"/>
      <c r="SPU143" s="18"/>
      <c r="SPV143" s="18"/>
      <c r="SPW143" s="18"/>
      <c r="SPX143" s="18"/>
      <c r="SPY143" s="18"/>
      <c r="SPZ143" s="18"/>
      <c r="SQA143" s="18"/>
      <c r="SQB143" s="18"/>
      <c r="SQC143" s="18"/>
      <c r="SQD143" s="18"/>
      <c r="SQE143" s="18"/>
      <c r="SQF143" s="18"/>
      <c r="SQG143" s="18"/>
      <c r="SQH143" s="18"/>
      <c r="SQI143" s="18"/>
      <c r="SQJ143" s="18"/>
      <c r="SQK143" s="18"/>
      <c r="SQL143" s="18"/>
      <c r="SQM143" s="18"/>
      <c r="SQN143" s="18"/>
      <c r="SQO143" s="18"/>
      <c r="SQP143" s="18"/>
      <c r="SQQ143" s="18"/>
      <c r="SQR143" s="18"/>
      <c r="SQS143" s="18"/>
      <c r="SQT143" s="18"/>
      <c r="SQU143" s="18"/>
      <c r="SQV143" s="18"/>
      <c r="SQW143" s="18"/>
      <c r="SQX143" s="18"/>
      <c r="SQY143" s="18"/>
      <c r="SQZ143" s="18"/>
      <c r="SRA143" s="18"/>
      <c r="SRB143" s="18"/>
      <c r="SRC143" s="18"/>
      <c r="SRD143" s="18"/>
      <c r="SRE143" s="18"/>
      <c r="SRF143" s="18"/>
      <c r="SRG143" s="18"/>
      <c r="SRH143" s="18"/>
      <c r="SRI143" s="18"/>
      <c r="SRJ143" s="18"/>
      <c r="SRK143" s="18"/>
      <c r="SRL143" s="18"/>
      <c r="SRM143" s="18"/>
      <c r="SRN143" s="18"/>
      <c r="SRO143" s="18"/>
      <c r="SRP143" s="18"/>
      <c r="SRQ143" s="18"/>
      <c r="SRR143" s="18"/>
      <c r="SRS143" s="18"/>
      <c r="SRT143" s="18"/>
      <c r="SRU143" s="18"/>
      <c r="SRV143" s="18"/>
      <c r="SRW143" s="18"/>
      <c r="SRX143" s="18"/>
      <c r="SRY143" s="18"/>
      <c r="SRZ143" s="18"/>
      <c r="SSA143" s="18"/>
      <c r="SSB143" s="18"/>
      <c r="SSC143" s="18"/>
      <c r="SSD143" s="18"/>
      <c r="SSE143" s="18"/>
      <c r="SSF143" s="18"/>
      <c r="SSG143" s="18"/>
      <c r="SSH143" s="18"/>
      <c r="SSI143" s="18"/>
      <c r="SSJ143" s="18"/>
      <c r="SSK143" s="18"/>
      <c r="SSL143" s="18"/>
      <c r="SSM143" s="18"/>
      <c r="SSN143" s="18"/>
      <c r="SSO143" s="18"/>
      <c r="SSP143" s="18"/>
      <c r="SSQ143" s="18"/>
      <c r="SSR143" s="18"/>
      <c r="SSS143" s="18"/>
      <c r="SST143" s="18"/>
      <c r="SSU143" s="18"/>
      <c r="SSV143" s="18"/>
      <c r="SSW143" s="18"/>
      <c r="SSX143" s="18"/>
      <c r="SSY143" s="18"/>
      <c r="SSZ143" s="18"/>
      <c r="STA143" s="18"/>
      <c r="STB143" s="18"/>
      <c r="STC143" s="18"/>
      <c r="STD143" s="18"/>
      <c r="STE143" s="18"/>
      <c r="STF143" s="18"/>
      <c r="STG143" s="18"/>
      <c r="STH143" s="18"/>
      <c r="STI143" s="18"/>
      <c r="STJ143" s="18"/>
      <c r="STK143" s="18"/>
      <c r="STL143" s="18"/>
      <c r="STM143" s="18"/>
      <c r="STN143" s="18"/>
      <c r="STO143" s="18"/>
      <c r="STP143" s="18"/>
      <c r="STQ143" s="18"/>
      <c r="STR143" s="18"/>
      <c r="STS143" s="18"/>
      <c r="STT143" s="18"/>
      <c r="STU143" s="18"/>
      <c r="STV143" s="18"/>
      <c r="STW143" s="18"/>
      <c r="STX143" s="18"/>
      <c r="STY143" s="18"/>
      <c r="STZ143" s="18"/>
      <c r="SUA143" s="18"/>
      <c r="SUB143" s="18"/>
      <c r="SUC143" s="18"/>
      <c r="SUD143" s="18"/>
      <c r="SUE143" s="18"/>
      <c r="SUF143" s="18"/>
      <c r="SUG143" s="18"/>
      <c r="SUH143" s="18"/>
      <c r="SUI143" s="18"/>
      <c r="SUJ143" s="18"/>
      <c r="SUK143" s="18"/>
      <c r="SUL143" s="18"/>
      <c r="SUM143" s="18"/>
      <c r="SUN143" s="18"/>
      <c r="SUO143" s="18"/>
      <c r="SUP143" s="18"/>
      <c r="SUQ143" s="18"/>
      <c r="SUR143" s="18"/>
      <c r="SUS143" s="18"/>
      <c r="SUT143" s="18"/>
      <c r="SUU143" s="18"/>
      <c r="SUV143" s="18"/>
      <c r="SUW143" s="18"/>
      <c r="SUX143" s="18"/>
      <c r="SUY143" s="18"/>
      <c r="SUZ143" s="18"/>
      <c r="SVA143" s="18"/>
      <c r="SVB143" s="18"/>
      <c r="SVC143" s="18"/>
      <c r="SVD143" s="18"/>
      <c r="SVE143" s="18"/>
      <c r="SVF143" s="18"/>
      <c r="SVG143" s="18"/>
      <c r="SVH143" s="18"/>
      <c r="SVI143" s="18"/>
      <c r="SVJ143" s="18"/>
      <c r="SVK143" s="18"/>
      <c r="SVL143" s="18"/>
      <c r="SVM143" s="18"/>
      <c r="SVN143" s="18"/>
      <c r="SVO143" s="18"/>
      <c r="SVP143" s="18"/>
      <c r="SVQ143" s="18"/>
      <c r="SVR143" s="18"/>
      <c r="SVS143" s="18"/>
      <c r="SVT143" s="18"/>
      <c r="SVU143" s="18"/>
      <c r="SVV143" s="18"/>
      <c r="SVW143" s="18"/>
      <c r="SVX143" s="18"/>
      <c r="SVY143" s="18"/>
      <c r="SVZ143" s="18"/>
      <c r="SWA143" s="18"/>
      <c r="SWB143" s="18"/>
      <c r="SWC143" s="18"/>
      <c r="SWD143" s="18"/>
      <c r="SWE143" s="18"/>
      <c r="SWF143" s="18"/>
      <c r="SWG143" s="18"/>
      <c r="SWH143" s="18"/>
      <c r="SWI143" s="18"/>
      <c r="SWJ143" s="18"/>
      <c r="SWK143" s="18"/>
      <c r="SWL143" s="18"/>
      <c r="SWM143" s="18"/>
      <c r="SWN143" s="18"/>
      <c r="SWO143" s="18"/>
      <c r="SWP143" s="18"/>
      <c r="SWQ143" s="18"/>
      <c r="SWR143" s="18"/>
      <c r="SWS143" s="18"/>
      <c r="SWT143" s="18"/>
      <c r="SWU143" s="18"/>
      <c r="SWV143" s="18"/>
      <c r="SWW143" s="18"/>
      <c r="SWX143" s="18"/>
      <c r="SWY143" s="18"/>
      <c r="SWZ143" s="18"/>
      <c r="SXA143" s="18"/>
      <c r="SXB143" s="18"/>
      <c r="SXC143" s="18"/>
      <c r="SXD143" s="18"/>
      <c r="SXE143" s="18"/>
      <c r="SXF143" s="18"/>
      <c r="SXG143" s="18"/>
      <c r="SXH143" s="18"/>
      <c r="SXI143" s="18"/>
      <c r="SXJ143" s="18"/>
      <c r="SXK143" s="18"/>
      <c r="SXL143" s="18"/>
      <c r="SXM143" s="18"/>
      <c r="SXN143" s="18"/>
      <c r="SXO143" s="18"/>
      <c r="SXP143" s="18"/>
      <c r="SXQ143" s="18"/>
      <c r="SXR143" s="18"/>
      <c r="SXS143" s="18"/>
      <c r="SXT143" s="18"/>
      <c r="SXU143" s="18"/>
      <c r="SXV143" s="18"/>
      <c r="SXW143" s="18"/>
      <c r="SXX143" s="18"/>
      <c r="SXY143" s="18"/>
      <c r="SXZ143" s="18"/>
      <c r="SYA143" s="18"/>
      <c r="SYB143" s="18"/>
      <c r="SYC143" s="18"/>
      <c r="SYD143" s="18"/>
      <c r="SYE143" s="18"/>
      <c r="SYF143" s="18"/>
      <c r="SYG143" s="18"/>
      <c r="SYH143" s="18"/>
      <c r="SYI143" s="18"/>
      <c r="SYJ143" s="18"/>
      <c r="SYK143" s="18"/>
      <c r="SYL143" s="18"/>
      <c r="SYM143" s="18"/>
      <c r="SYN143" s="18"/>
      <c r="SYO143" s="18"/>
      <c r="SYP143" s="18"/>
      <c r="SYQ143" s="18"/>
      <c r="SYR143" s="18"/>
      <c r="SYS143" s="18"/>
      <c r="SYT143" s="18"/>
      <c r="SYU143" s="18"/>
      <c r="SYV143" s="18"/>
      <c r="SYW143" s="18"/>
      <c r="SYX143" s="18"/>
      <c r="SYY143" s="18"/>
      <c r="SYZ143" s="18"/>
      <c r="SZA143" s="18"/>
      <c r="SZB143" s="18"/>
      <c r="SZC143" s="18"/>
      <c r="SZD143" s="18"/>
      <c r="SZE143" s="18"/>
      <c r="SZF143" s="18"/>
      <c r="SZG143" s="18"/>
      <c r="SZH143" s="18"/>
      <c r="SZI143" s="18"/>
      <c r="SZJ143" s="18"/>
      <c r="SZK143" s="18"/>
      <c r="SZL143" s="18"/>
      <c r="SZM143" s="18"/>
      <c r="SZN143" s="18"/>
      <c r="SZO143" s="18"/>
      <c r="SZP143" s="18"/>
      <c r="SZQ143" s="18"/>
      <c r="SZR143" s="18"/>
      <c r="SZS143" s="18"/>
      <c r="SZT143" s="18"/>
      <c r="SZU143" s="18"/>
      <c r="SZV143" s="18"/>
      <c r="SZW143" s="18"/>
      <c r="SZX143" s="18"/>
      <c r="SZY143" s="18"/>
      <c r="SZZ143" s="18"/>
      <c r="TAA143" s="18"/>
      <c r="TAB143" s="18"/>
      <c r="TAC143" s="18"/>
      <c r="TAD143" s="18"/>
      <c r="TAE143" s="18"/>
      <c r="TAF143" s="18"/>
      <c r="TAG143" s="18"/>
      <c r="TAH143" s="18"/>
      <c r="TAI143" s="18"/>
      <c r="TAJ143" s="18"/>
      <c r="TAK143" s="18"/>
      <c r="TAL143" s="18"/>
      <c r="TAM143" s="18"/>
      <c r="TAN143" s="18"/>
      <c r="TAO143" s="18"/>
      <c r="TAP143" s="18"/>
      <c r="TAQ143" s="18"/>
      <c r="TAR143" s="18"/>
      <c r="TAS143" s="18"/>
      <c r="TAT143" s="18"/>
      <c r="TAU143" s="18"/>
      <c r="TAV143" s="18"/>
      <c r="TAW143" s="18"/>
      <c r="TAX143" s="18"/>
      <c r="TAY143" s="18"/>
      <c r="TAZ143" s="18"/>
      <c r="TBA143" s="18"/>
      <c r="TBB143" s="18"/>
      <c r="TBC143" s="18"/>
      <c r="TBD143" s="18"/>
      <c r="TBE143" s="18"/>
      <c r="TBF143" s="18"/>
      <c r="TBG143" s="18"/>
      <c r="TBH143" s="18"/>
      <c r="TBI143" s="18"/>
      <c r="TBJ143" s="18"/>
      <c r="TBK143" s="18"/>
      <c r="TBL143" s="18"/>
      <c r="TBM143" s="18"/>
      <c r="TBN143" s="18"/>
      <c r="TBO143" s="18"/>
      <c r="TBP143" s="18"/>
      <c r="TBQ143" s="18"/>
      <c r="TBR143" s="18"/>
      <c r="TBS143" s="18"/>
      <c r="TBT143" s="18"/>
      <c r="TBU143" s="18"/>
      <c r="TBV143" s="18"/>
      <c r="TBW143" s="18"/>
      <c r="TBX143" s="18"/>
      <c r="TBY143" s="18"/>
      <c r="TBZ143" s="18"/>
      <c r="TCA143" s="18"/>
      <c r="TCB143" s="18"/>
      <c r="TCC143" s="18"/>
      <c r="TCD143" s="18"/>
      <c r="TCE143" s="18"/>
      <c r="TCF143" s="18"/>
      <c r="TCG143" s="18"/>
      <c r="TCH143" s="18"/>
      <c r="TCI143" s="18"/>
      <c r="TCJ143" s="18"/>
      <c r="TCK143" s="18"/>
      <c r="TCL143" s="18"/>
      <c r="TCM143" s="18"/>
      <c r="TCN143" s="18"/>
      <c r="TCO143" s="18"/>
      <c r="TCP143" s="18"/>
      <c r="TCQ143" s="18"/>
      <c r="TCR143" s="18"/>
      <c r="TCS143" s="18"/>
      <c r="TCT143" s="18"/>
      <c r="TCU143" s="18"/>
      <c r="TCV143" s="18"/>
      <c r="TCW143" s="18"/>
      <c r="TCX143" s="18"/>
      <c r="TCY143" s="18"/>
      <c r="TCZ143" s="18"/>
      <c r="TDA143" s="18"/>
      <c r="TDB143" s="18"/>
      <c r="TDC143" s="18"/>
      <c r="TDD143" s="18"/>
      <c r="TDE143" s="18"/>
      <c r="TDF143" s="18"/>
      <c r="TDG143" s="18"/>
      <c r="TDH143" s="18"/>
      <c r="TDI143" s="18"/>
      <c r="TDJ143" s="18"/>
      <c r="TDK143" s="18"/>
      <c r="TDL143" s="18"/>
      <c r="TDM143" s="18"/>
      <c r="TDN143" s="18"/>
      <c r="TDO143" s="18"/>
      <c r="TDP143" s="18"/>
      <c r="TDQ143" s="18"/>
      <c r="TDR143" s="18"/>
      <c r="TDS143" s="18"/>
      <c r="TDT143" s="18"/>
      <c r="TDU143" s="18"/>
      <c r="TDV143" s="18"/>
      <c r="TDW143" s="18"/>
      <c r="TDX143" s="18"/>
      <c r="TDY143" s="18"/>
      <c r="TDZ143" s="18"/>
      <c r="TEA143" s="18"/>
      <c r="TEB143" s="18"/>
      <c r="TEC143" s="18"/>
      <c r="TED143" s="18"/>
      <c r="TEE143" s="18"/>
      <c r="TEF143" s="18"/>
      <c r="TEG143" s="18"/>
      <c r="TEH143" s="18"/>
      <c r="TEI143" s="18"/>
      <c r="TEJ143" s="18"/>
      <c r="TEK143" s="18"/>
      <c r="TEL143" s="18"/>
      <c r="TEM143" s="18"/>
      <c r="TEN143" s="18"/>
      <c r="TEO143" s="18"/>
      <c r="TEP143" s="18"/>
      <c r="TEQ143" s="18"/>
      <c r="TER143" s="18"/>
      <c r="TES143" s="18"/>
      <c r="TET143" s="18"/>
      <c r="TEU143" s="18"/>
      <c r="TEV143" s="18"/>
      <c r="TEW143" s="18"/>
      <c r="TEX143" s="18"/>
      <c r="TEY143" s="18"/>
      <c r="TEZ143" s="18"/>
      <c r="TFA143" s="18"/>
      <c r="TFB143" s="18"/>
      <c r="TFC143" s="18"/>
      <c r="TFD143" s="18"/>
      <c r="TFE143" s="18"/>
      <c r="TFF143" s="18"/>
      <c r="TFG143" s="18"/>
      <c r="TFH143" s="18"/>
      <c r="TFI143" s="18"/>
      <c r="TFJ143" s="18"/>
      <c r="TFK143" s="18"/>
      <c r="TFL143" s="18"/>
      <c r="TFM143" s="18"/>
      <c r="TFN143" s="18"/>
      <c r="TFO143" s="18"/>
      <c r="TFP143" s="18"/>
      <c r="TFQ143" s="18"/>
      <c r="TFR143" s="18"/>
      <c r="TFS143" s="18"/>
      <c r="TFT143" s="18"/>
      <c r="TFU143" s="18"/>
      <c r="TFV143" s="18"/>
      <c r="TFW143" s="18"/>
      <c r="TFX143" s="18"/>
      <c r="TFY143" s="18"/>
      <c r="TFZ143" s="18"/>
      <c r="TGA143" s="18"/>
      <c r="TGB143" s="18"/>
      <c r="TGC143" s="18"/>
      <c r="TGD143" s="18"/>
      <c r="TGE143" s="18"/>
      <c r="TGF143" s="18"/>
      <c r="TGG143" s="18"/>
      <c r="TGH143" s="18"/>
      <c r="TGI143" s="18"/>
      <c r="TGJ143" s="18"/>
      <c r="TGK143" s="18"/>
      <c r="TGL143" s="18"/>
      <c r="TGM143" s="18"/>
      <c r="TGN143" s="18"/>
      <c r="TGO143" s="18"/>
      <c r="TGP143" s="18"/>
      <c r="TGQ143" s="18"/>
      <c r="TGR143" s="18"/>
      <c r="TGS143" s="18"/>
      <c r="TGT143" s="18"/>
      <c r="TGU143" s="18"/>
      <c r="TGV143" s="18"/>
      <c r="TGW143" s="18"/>
      <c r="TGX143" s="18"/>
      <c r="TGY143" s="18"/>
      <c r="TGZ143" s="18"/>
      <c r="THA143" s="18"/>
      <c r="THB143" s="18"/>
      <c r="THC143" s="18"/>
      <c r="THD143" s="18"/>
      <c r="THE143" s="18"/>
      <c r="THF143" s="18"/>
      <c r="THG143" s="18"/>
      <c r="THH143" s="18"/>
      <c r="THI143" s="18"/>
      <c r="THJ143" s="18"/>
      <c r="THK143" s="18"/>
      <c r="THL143" s="18"/>
      <c r="THM143" s="18"/>
      <c r="THN143" s="18"/>
      <c r="THO143" s="18"/>
      <c r="THP143" s="18"/>
      <c r="THQ143" s="18"/>
      <c r="THR143" s="18"/>
      <c r="THS143" s="18"/>
      <c r="THT143" s="18"/>
      <c r="THU143" s="18"/>
      <c r="THV143" s="18"/>
      <c r="THW143" s="18"/>
      <c r="THX143" s="18"/>
      <c r="THY143" s="18"/>
      <c r="THZ143" s="18"/>
      <c r="TIA143" s="18"/>
      <c r="TIB143" s="18"/>
      <c r="TIC143" s="18"/>
      <c r="TID143" s="18"/>
      <c r="TIE143" s="18"/>
      <c r="TIF143" s="18"/>
      <c r="TIG143" s="18"/>
      <c r="TIH143" s="18"/>
      <c r="TII143" s="18"/>
      <c r="TIJ143" s="18"/>
      <c r="TIK143" s="18"/>
      <c r="TIL143" s="18"/>
      <c r="TIM143" s="18"/>
      <c r="TIN143" s="18"/>
      <c r="TIO143" s="18"/>
      <c r="TIP143" s="18"/>
      <c r="TIQ143" s="18"/>
      <c r="TIR143" s="18"/>
      <c r="TIS143" s="18"/>
      <c r="TIT143" s="18"/>
      <c r="TIU143" s="18"/>
      <c r="TIV143" s="18"/>
      <c r="TIW143" s="18"/>
      <c r="TIX143" s="18"/>
      <c r="TIY143" s="18"/>
      <c r="TIZ143" s="18"/>
      <c r="TJA143" s="18"/>
      <c r="TJB143" s="18"/>
      <c r="TJC143" s="18"/>
      <c r="TJD143" s="18"/>
      <c r="TJE143" s="18"/>
      <c r="TJF143" s="18"/>
      <c r="TJG143" s="18"/>
      <c r="TJH143" s="18"/>
      <c r="TJI143" s="18"/>
      <c r="TJJ143" s="18"/>
      <c r="TJK143" s="18"/>
      <c r="TJL143" s="18"/>
      <c r="TJM143" s="18"/>
      <c r="TJN143" s="18"/>
      <c r="TJO143" s="18"/>
      <c r="TJP143" s="18"/>
      <c r="TJQ143" s="18"/>
      <c r="TJR143" s="18"/>
      <c r="TJS143" s="18"/>
      <c r="TJT143" s="18"/>
      <c r="TJU143" s="18"/>
      <c r="TJV143" s="18"/>
      <c r="TJW143" s="18"/>
      <c r="TJX143" s="18"/>
      <c r="TJY143" s="18"/>
      <c r="TJZ143" s="18"/>
      <c r="TKA143" s="18"/>
      <c r="TKB143" s="18"/>
      <c r="TKC143" s="18"/>
      <c r="TKD143" s="18"/>
      <c r="TKE143" s="18"/>
      <c r="TKF143" s="18"/>
      <c r="TKG143" s="18"/>
      <c r="TKH143" s="18"/>
      <c r="TKI143" s="18"/>
      <c r="TKJ143" s="18"/>
      <c r="TKK143" s="18"/>
      <c r="TKL143" s="18"/>
      <c r="TKM143" s="18"/>
      <c r="TKN143" s="18"/>
      <c r="TKO143" s="18"/>
      <c r="TKP143" s="18"/>
      <c r="TKQ143" s="18"/>
      <c r="TKR143" s="18"/>
      <c r="TKS143" s="18"/>
      <c r="TKT143" s="18"/>
      <c r="TKU143" s="18"/>
      <c r="TKV143" s="18"/>
      <c r="TKW143" s="18"/>
      <c r="TKX143" s="18"/>
      <c r="TKY143" s="18"/>
      <c r="TKZ143" s="18"/>
      <c r="TLA143" s="18"/>
      <c r="TLB143" s="18"/>
      <c r="TLC143" s="18"/>
      <c r="TLD143" s="18"/>
      <c r="TLE143" s="18"/>
      <c r="TLF143" s="18"/>
      <c r="TLG143" s="18"/>
      <c r="TLH143" s="18"/>
      <c r="TLI143" s="18"/>
      <c r="TLJ143" s="18"/>
      <c r="TLK143" s="18"/>
      <c r="TLL143" s="18"/>
      <c r="TLM143" s="18"/>
      <c r="TLN143" s="18"/>
      <c r="TLO143" s="18"/>
      <c r="TLP143" s="18"/>
      <c r="TLQ143" s="18"/>
      <c r="TLR143" s="18"/>
      <c r="TLS143" s="18"/>
      <c r="TLT143" s="18"/>
      <c r="TLU143" s="18"/>
      <c r="TLV143" s="18"/>
      <c r="TLW143" s="18"/>
      <c r="TLX143" s="18"/>
      <c r="TLY143" s="18"/>
      <c r="TLZ143" s="18"/>
      <c r="TMA143" s="18"/>
      <c r="TMB143" s="18"/>
      <c r="TMC143" s="18"/>
      <c r="TMD143" s="18"/>
      <c r="TME143" s="18"/>
      <c r="TMF143" s="18"/>
      <c r="TMG143" s="18"/>
      <c r="TMH143" s="18"/>
      <c r="TMI143" s="18"/>
      <c r="TMJ143" s="18"/>
      <c r="TMK143" s="18"/>
      <c r="TML143" s="18"/>
      <c r="TMM143" s="18"/>
      <c r="TMN143" s="18"/>
      <c r="TMO143" s="18"/>
      <c r="TMP143" s="18"/>
      <c r="TMQ143" s="18"/>
      <c r="TMR143" s="18"/>
      <c r="TMS143" s="18"/>
      <c r="TMT143" s="18"/>
      <c r="TMU143" s="18"/>
      <c r="TMV143" s="18"/>
      <c r="TMW143" s="18"/>
      <c r="TMX143" s="18"/>
      <c r="TMY143" s="18"/>
      <c r="TMZ143" s="18"/>
      <c r="TNA143" s="18"/>
      <c r="TNB143" s="18"/>
      <c r="TNC143" s="18"/>
      <c r="TND143" s="18"/>
      <c r="TNE143" s="18"/>
      <c r="TNF143" s="18"/>
      <c r="TNG143" s="18"/>
      <c r="TNH143" s="18"/>
      <c r="TNI143" s="18"/>
      <c r="TNJ143" s="18"/>
      <c r="TNK143" s="18"/>
      <c r="TNL143" s="18"/>
      <c r="TNM143" s="18"/>
      <c r="TNN143" s="18"/>
      <c r="TNO143" s="18"/>
      <c r="TNP143" s="18"/>
      <c r="TNQ143" s="18"/>
      <c r="TNR143" s="18"/>
      <c r="TNS143" s="18"/>
      <c r="TNT143" s="18"/>
      <c r="TNU143" s="18"/>
      <c r="TNV143" s="18"/>
      <c r="TNW143" s="18"/>
      <c r="TNX143" s="18"/>
      <c r="TNY143" s="18"/>
      <c r="TNZ143" s="18"/>
      <c r="TOA143" s="18"/>
      <c r="TOB143" s="18"/>
      <c r="TOC143" s="18"/>
      <c r="TOD143" s="18"/>
      <c r="TOE143" s="18"/>
      <c r="TOF143" s="18"/>
      <c r="TOG143" s="18"/>
      <c r="TOH143" s="18"/>
      <c r="TOI143" s="18"/>
      <c r="TOJ143" s="18"/>
      <c r="TOK143" s="18"/>
      <c r="TOL143" s="18"/>
      <c r="TOM143" s="18"/>
      <c r="TON143" s="18"/>
      <c r="TOO143" s="18"/>
      <c r="TOP143" s="18"/>
      <c r="TOQ143" s="18"/>
      <c r="TOR143" s="18"/>
      <c r="TOS143" s="18"/>
      <c r="TOT143" s="18"/>
      <c r="TOU143" s="18"/>
      <c r="TOV143" s="18"/>
      <c r="TOW143" s="18"/>
      <c r="TOX143" s="18"/>
      <c r="TOY143" s="18"/>
      <c r="TOZ143" s="18"/>
      <c r="TPA143" s="18"/>
      <c r="TPB143" s="18"/>
      <c r="TPC143" s="18"/>
      <c r="TPD143" s="18"/>
      <c r="TPE143" s="18"/>
      <c r="TPF143" s="18"/>
      <c r="TPG143" s="18"/>
      <c r="TPH143" s="18"/>
      <c r="TPI143" s="18"/>
      <c r="TPJ143" s="18"/>
      <c r="TPK143" s="18"/>
      <c r="TPL143" s="18"/>
      <c r="TPM143" s="18"/>
      <c r="TPN143" s="18"/>
      <c r="TPO143" s="18"/>
      <c r="TPP143" s="18"/>
      <c r="TPQ143" s="18"/>
      <c r="TPR143" s="18"/>
      <c r="TPS143" s="18"/>
      <c r="TPT143" s="18"/>
      <c r="TPU143" s="18"/>
      <c r="TPV143" s="18"/>
      <c r="TPW143" s="18"/>
      <c r="TPX143" s="18"/>
      <c r="TPY143" s="18"/>
      <c r="TPZ143" s="18"/>
      <c r="TQA143" s="18"/>
      <c r="TQB143" s="18"/>
      <c r="TQC143" s="18"/>
      <c r="TQD143" s="18"/>
      <c r="TQE143" s="18"/>
      <c r="TQF143" s="18"/>
      <c r="TQG143" s="18"/>
      <c r="TQH143" s="18"/>
      <c r="TQI143" s="18"/>
      <c r="TQJ143" s="18"/>
      <c r="TQK143" s="18"/>
      <c r="TQL143" s="18"/>
      <c r="TQM143" s="18"/>
      <c r="TQN143" s="18"/>
      <c r="TQO143" s="18"/>
      <c r="TQP143" s="18"/>
      <c r="TQQ143" s="18"/>
      <c r="TQR143" s="18"/>
      <c r="TQS143" s="18"/>
      <c r="TQT143" s="18"/>
      <c r="TQU143" s="18"/>
      <c r="TQV143" s="18"/>
      <c r="TQW143" s="18"/>
      <c r="TQX143" s="18"/>
      <c r="TQY143" s="18"/>
      <c r="TQZ143" s="18"/>
      <c r="TRA143" s="18"/>
      <c r="TRB143" s="18"/>
      <c r="TRC143" s="18"/>
      <c r="TRD143" s="18"/>
      <c r="TRE143" s="18"/>
      <c r="TRF143" s="18"/>
      <c r="TRG143" s="18"/>
      <c r="TRH143" s="18"/>
      <c r="TRI143" s="18"/>
      <c r="TRJ143" s="18"/>
      <c r="TRK143" s="18"/>
      <c r="TRL143" s="18"/>
      <c r="TRM143" s="18"/>
      <c r="TRN143" s="18"/>
      <c r="TRO143" s="18"/>
      <c r="TRP143" s="18"/>
      <c r="TRQ143" s="18"/>
      <c r="TRR143" s="18"/>
      <c r="TRS143" s="18"/>
      <c r="TRT143" s="18"/>
      <c r="TRU143" s="18"/>
      <c r="TRV143" s="18"/>
      <c r="TRW143" s="18"/>
      <c r="TRX143" s="18"/>
      <c r="TRY143" s="18"/>
      <c r="TRZ143" s="18"/>
      <c r="TSA143" s="18"/>
      <c r="TSB143" s="18"/>
      <c r="TSC143" s="18"/>
      <c r="TSD143" s="18"/>
      <c r="TSE143" s="18"/>
      <c r="TSF143" s="18"/>
      <c r="TSG143" s="18"/>
      <c r="TSH143" s="18"/>
      <c r="TSI143" s="18"/>
      <c r="TSJ143" s="18"/>
      <c r="TSK143" s="18"/>
      <c r="TSL143" s="18"/>
      <c r="TSM143" s="18"/>
      <c r="TSN143" s="18"/>
      <c r="TSO143" s="18"/>
      <c r="TSP143" s="18"/>
      <c r="TSQ143" s="18"/>
      <c r="TSR143" s="18"/>
      <c r="TSS143" s="18"/>
      <c r="TST143" s="18"/>
      <c r="TSU143" s="18"/>
      <c r="TSV143" s="18"/>
      <c r="TSW143" s="18"/>
      <c r="TSX143" s="18"/>
      <c r="TSY143" s="18"/>
      <c r="TSZ143" s="18"/>
      <c r="TTA143" s="18"/>
      <c r="TTB143" s="18"/>
      <c r="TTC143" s="18"/>
      <c r="TTD143" s="18"/>
      <c r="TTE143" s="18"/>
      <c r="TTF143" s="18"/>
      <c r="TTG143" s="18"/>
      <c r="TTH143" s="18"/>
      <c r="TTI143" s="18"/>
      <c r="TTJ143" s="18"/>
      <c r="TTK143" s="18"/>
      <c r="TTL143" s="18"/>
      <c r="TTM143" s="18"/>
      <c r="TTN143" s="18"/>
      <c r="TTO143" s="18"/>
      <c r="TTP143" s="18"/>
      <c r="TTQ143" s="18"/>
      <c r="TTR143" s="18"/>
      <c r="TTS143" s="18"/>
      <c r="TTT143" s="18"/>
      <c r="TTU143" s="18"/>
      <c r="TTV143" s="18"/>
      <c r="TTW143" s="18"/>
      <c r="TTX143" s="18"/>
      <c r="TTY143" s="18"/>
      <c r="TTZ143" s="18"/>
      <c r="TUA143" s="18"/>
      <c r="TUB143" s="18"/>
      <c r="TUC143" s="18"/>
      <c r="TUD143" s="18"/>
      <c r="TUE143" s="18"/>
      <c r="TUF143" s="18"/>
      <c r="TUG143" s="18"/>
      <c r="TUH143" s="18"/>
      <c r="TUI143" s="18"/>
      <c r="TUJ143" s="18"/>
      <c r="TUK143" s="18"/>
      <c r="TUL143" s="18"/>
      <c r="TUM143" s="18"/>
      <c r="TUN143" s="18"/>
      <c r="TUO143" s="18"/>
      <c r="TUP143" s="18"/>
      <c r="TUQ143" s="18"/>
      <c r="TUR143" s="18"/>
      <c r="TUS143" s="18"/>
      <c r="TUT143" s="18"/>
      <c r="TUU143" s="18"/>
      <c r="TUV143" s="18"/>
      <c r="TUW143" s="18"/>
      <c r="TUX143" s="18"/>
      <c r="TUY143" s="18"/>
      <c r="TUZ143" s="18"/>
      <c r="TVA143" s="18"/>
      <c r="TVB143" s="18"/>
      <c r="TVC143" s="18"/>
      <c r="TVD143" s="18"/>
      <c r="TVE143" s="18"/>
      <c r="TVF143" s="18"/>
      <c r="TVG143" s="18"/>
      <c r="TVH143" s="18"/>
      <c r="TVI143" s="18"/>
      <c r="TVJ143" s="18"/>
      <c r="TVK143" s="18"/>
      <c r="TVL143" s="18"/>
      <c r="TVM143" s="18"/>
      <c r="TVN143" s="18"/>
      <c r="TVO143" s="18"/>
      <c r="TVP143" s="18"/>
      <c r="TVQ143" s="18"/>
      <c r="TVR143" s="18"/>
      <c r="TVS143" s="18"/>
      <c r="TVT143" s="18"/>
      <c r="TVU143" s="18"/>
      <c r="TVV143" s="18"/>
      <c r="TVW143" s="18"/>
      <c r="TVX143" s="18"/>
      <c r="TVY143" s="18"/>
      <c r="TVZ143" s="18"/>
      <c r="TWA143" s="18"/>
      <c r="TWB143" s="18"/>
      <c r="TWC143" s="18"/>
      <c r="TWD143" s="18"/>
      <c r="TWE143" s="18"/>
      <c r="TWF143" s="18"/>
      <c r="TWG143" s="18"/>
      <c r="TWH143" s="18"/>
      <c r="TWI143" s="18"/>
      <c r="TWJ143" s="18"/>
      <c r="TWK143" s="18"/>
      <c r="TWL143" s="18"/>
      <c r="TWM143" s="18"/>
      <c r="TWN143" s="18"/>
      <c r="TWO143" s="18"/>
      <c r="TWP143" s="18"/>
      <c r="TWQ143" s="18"/>
      <c r="TWR143" s="18"/>
      <c r="TWS143" s="18"/>
      <c r="TWT143" s="18"/>
      <c r="TWU143" s="18"/>
      <c r="TWV143" s="18"/>
      <c r="TWW143" s="18"/>
      <c r="TWX143" s="18"/>
      <c r="TWY143" s="18"/>
      <c r="TWZ143" s="18"/>
      <c r="TXA143" s="18"/>
      <c r="TXB143" s="18"/>
      <c r="TXC143" s="18"/>
      <c r="TXD143" s="18"/>
      <c r="TXE143" s="18"/>
      <c r="TXF143" s="18"/>
      <c r="TXG143" s="18"/>
      <c r="TXH143" s="18"/>
      <c r="TXI143" s="18"/>
      <c r="TXJ143" s="18"/>
      <c r="TXK143" s="18"/>
      <c r="TXL143" s="18"/>
      <c r="TXM143" s="18"/>
      <c r="TXN143" s="18"/>
      <c r="TXO143" s="18"/>
      <c r="TXP143" s="18"/>
      <c r="TXQ143" s="18"/>
      <c r="TXR143" s="18"/>
      <c r="TXS143" s="18"/>
      <c r="TXT143" s="18"/>
      <c r="TXU143" s="18"/>
      <c r="TXV143" s="18"/>
      <c r="TXW143" s="18"/>
      <c r="TXX143" s="18"/>
      <c r="TXY143" s="18"/>
      <c r="TXZ143" s="18"/>
      <c r="TYA143" s="18"/>
      <c r="TYB143" s="18"/>
      <c r="TYC143" s="18"/>
      <c r="TYD143" s="18"/>
      <c r="TYE143" s="18"/>
      <c r="TYF143" s="18"/>
      <c r="TYG143" s="18"/>
      <c r="TYH143" s="18"/>
      <c r="TYI143" s="18"/>
      <c r="TYJ143" s="18"/>
      <c r="TYK143" s="18"/>
      <c r="TYL143" s="18"/>
      <c r="TYM143" s="18"/>
      <c r="TYN143" s="18"/>
      <c r="TYO143" s="18"/>
      <c r="TYP143" s="18"/>
      <c r="TYQ143" s="18"/>
      <c r="TYR143" s="18"/>
      <c r="TYS143" s="18"/>
      <c r="TYT143" s="18"/>
      <c r="TYU143" s="18"/>
      <c r="TYV143" s="18"/>
      <c r="TYW143" s="18"/>
      <c r="TYX143" s="18"/>
      <c r="TYY143" s="18"/>
      <c r="TYZ143" s="18"/>
      <c r="TZA143" s="18"/>
      <c r="TZB143" s="18"/>
      <c r="TZC143" s="18"/>
      <c r="TZD143" s="18"/>
      <c r="TZE143" s="18"/>
      <c r="TZF143" s="18"/>
      <c r="TZG143" s="18"/>
      <c r="TZH143" s="18"/>
      <c r="TZI143" s="18"/>
      <c r="TZJ143" s="18"/>
      <c r="TZK143" s="18"/>
      <c r="TZL143" s="18"/>
      <c r="TZM143" s="18"/>
      <c r="TZN143" s="18"/>
      <c r="TZO143" s="18"/>
      <c r="TZP143" s="18"/>
      <c r="TZQ143" s="18"/>
      <c r="TZR143" s="18"/>
      <c r="TZS143" s="18"/>
      <c r="TZT143" s="18"/>
      <c r="TZU143" s="18"/>
      <c r="TZV143" s="18"/>
      <c r="TZW143" s="18"/>
      <c r="TZX143" s="18"/>
      <c r="TZY143" s="18"/>
      <c r="TZZ143" s="18"/>
      <c r="UAA143" s="18"/>
      <c r="UAB143" s="18"/>
      <c r="UAC143" s="18"/>
      <c r="UAD143" s="18"/>
      <c r="UAE143" s="18"/>
      <c r="UAF143" s="18"/>
      <c r="UAG143" s="18"/>
      <c r="UAH143" s="18"/>
      <c r="UAI143" s="18"/>
      <c r="UAJ143" s="18"/>
      <c r="UAK143" s="18"/>
      <c r="UAL143" s="18"/>
      <c r="UAM143" s="18"/>
      <c r="UAN143" s="18"/>
      <c r="UAO143" s="18"/>
      <c r="UAP143" s="18"/>
      <c r="UAQ143" s="18"/>
      <c r="UAR143" s="18"/>
      <c r="UAS143" s="18"/>
      <c r="UAT143" s="18"/>
      <c r="UAU143" s="18"/>
      <c r="UAV143" s="18"/>
      <c r="UAW143" s="18"/>
      <c r="UAX143" s="18"/>
      <c r="UAY143" s="18"/>
      <c r="UAZ143" s="18"/>
      <c r="UBA143" s="18"/>
      <c r="UBB143" s="18"/>
      <c r="UBC143" s="18"/>
      <c r="UBD143" s="18"/>
      <c r="UBE143" s="18"/>
      <c r="UBF143" s="18"/>
      <c r="UBG143" s="18"/>
      <c r="UBH143" s="18"/>
      <c r="UBI143" s="18"/>
      <c r="UBJ143" s="18"/>
      <c r="UBK143" s="18"/>
      <c r="UBL143" s="18"/>
      <c r="UBM143" s="18"/>
      <c r="UBN143" s="18"/>
      <c r="UBO143" s="18"/>
      <c r="UBP143" s="18"/>
      <c r="UBQ143" s="18"/>
      <c r="UBR143" s="18"/>
      <c r="UBS143" s="18"/>
      <c r="UBT143" s="18"/>
      <c r="UBU143" s="18"/>
      <c r="UBV143" s="18"/>
      <c r="UBW143" s="18"/>
      <c r="UBX143" s="18"/>
      <c r="UBY143" s="18"/>
      <c r="UBZ143" s="18"/>
      <c r="UCA143" s="18"/>
      <c r="UCB143" s="18"/>
      <c r="UCC143" s="18"/>
      <c r="UCD143" s="18"/>
      <c r="UCE143" s="18"/>
      <c r="UCF143" s="18"/>
      <c r="UCG143" s="18"/>
      <c r="UCH143" s="18"/>
      <c r="UCI143" s="18"/>
      <c r="UCJ143" s="18"/>
      <c r="UCK143" s="18"/>
      <c r="UCL143" s="18"/>
      <c r="UCM143" s="18"/>
      <c r="UCN143" s="18"/>
      <c r="UCO143" s="18"/>
      <c r="UCP143" s="18"/>
      <c r="UCQ143" s="18"/>
      <c r="UCR143" s="18"/>
      <c r="UCS143" s="18"/>
      <c r="UCT143" s="18"/>
      <c r="UCU143" s="18"/>
      <c r="UCV143" s="18"/>
      <c r="UCW143" s="18"/>
      <c r="UCX143" s="18"/>
      <c r="UCY143" s="18"/>
      <c r="UCZ143" s="18"/>
      <c r="UDA143" s="18"/>
      <c r="UDB143" s="18"/>
      <c r="UDC143" s="18"/>
      <c r="UDD143" s="18"/>
      <c r="UDE143" s="18"/>
      <c r="UDF143" s="18"/>
      <c r="UDG143" s="18"/>
      <c r="UDH143" s="18"/>
      <c r="UDI143" s="18"/>
      <c r="UDJ143" s="18"/>
      <c r="UDK143" s="18"/>
      <c r="UDL143" s="18"/>
      <c r="UDM143" s="18"/>
      <c r="UDN143" s="18"/>
      <c r="UDO143" s="18"/>
      <c r="UDP143" s="18"/>
      <c r="UDQ143" s="18"/>
      <c r="UDR143" s="18"/>
      <c r="UDS143" s="18"/>
      <c r="UDT143" s="18"/>
      <c r="UDU143" s="18"/>
      <c r="UDV143" s="18"/>
      <c r="UDW143" s="18"/>
      <c r="UDX143" s="18"/>
      <c r="UDY143" s="18"/>
      <c r="UDZ143" s="18"/>
      <c r="UEA143" s="18"/>
      <c r="UEB143" s="18"/>
      <c r="UEC143" s="18"/>
      <c r="UED143" s="18"/>
      <c r="UEE143" s="18"/>
      <c r="UEF143" s="18"/>
      <c r="UEG143" s="18"/>
      <c r="UEH143" s="18"/>
      <c r="UEI143" s="18"/>
      <c r="UEJ143" s="18"/>
      <c r="UEK143" s="18"/>
      <c r="UEL143" s="18"/>
      <c r="UEM143" s="18"/>
      <c r="UEN143" s="18"/>
      <c r="UEO143" s="18"/>
      <c r="UEP143" s="18"/>
      <c r="UEQ143" s="18"/>
      <c r="UER143" s="18"/>
      <c r="UES143" s="18"/>
      <c r="UET143" s="18"/>
      <c r="UEU143" s="18"/>
      <c r="UEV143" s="18"/>
      <c r="UEW143" s="18"/>
      <c r="UEX143" s="18"/>
      <c r="UEY143" s="18"/>
      <c r="UEZ143" s="18"/>
      <c r="UFA143" s="18"/>
      <c r="UFB143" s="18"/>
      <c r="UFC143" s="18"/>
      <c r="UFD143" s="18"/>
      <c r="UFE143" s="18"/>
      <c r="UFF143" s="18"/>
      <c r="UFG143" s="18"/>
      <c r="UFH143" s="18"/>
      <c r="UFI143" s="18"/>
      <c r="UFJ143" s="18"/>
      <c r="UFK143" s="18"/>
      <c r="UFL143" s="18"/>
      <c r="UFM143" s="18"/>
      <c r="UFN143" s="18"/>
      <c r="UFO143" s="18"/>
      <c r="UFP143" s="18"/>
      <c r="UFQ143" s="18"/>
      <c r="UFR143" s="18"/>
      <c r="UFS143" s="18"/>
      <c r="UFT143" s="18"/>
      <c r="UFU143" s="18"/>
      <c r="UFV143" s="18"/>
      <c r="UFW143" s="18"/>
      <c r="UFX143" s="18"/>
      <c r="UFY143" s="18"/>
      <c r="UFZ143" s="18"/>
      <c r="UGA143" s="18"/>
      <c r="UGB143" s="18"/>
      <c r="UGC143" s="18"/>
      <c r="UGD143" s="18"/>
      <c r="UGE143" s="18"/>
      <c r="UGF143" s="18"/>
      <c r="UGG143" s="18"/>
      <c r="UGH143" s="18"/>
      <c r="UGI143" s="18"/>
      <c r="UGJ143" s="18"/>
      <c r="UGK143" s="18"/>
      <c r="UGL143" s="18"/>
      <c r="UGM143" s="18"/>
      <c r="UGN143" s="18"/>
      <c r="UGO143" s="18"/>
      <c r="UGP143" s="18"/>
      <c r="UGQ143" s="18"/>
      <c r="UGR143" s="18"/>
      <c r="UGS143" s="18"/>
      <c r="UGT143" s="18"/>
      <c r="UGU143" s="18"/>
      <c r="UGV143" s="18"/>
      <c r="UGW143" s="18"/>
      <c r="UGX143" s="18"/>
      <c r="UGY143" s="18"/>
      <c r="UGZ143" s="18"/>
      <c r="UHA143" s="18"/>
      <c r="UHB143" s="18"/>
      <c r="UHC143" s="18"/>
      <c r="UHD143" s="18"/>
      <c r="UHE143" s="18"/>
      <c r="UHF143" s="18"/>
      <c r="UHG143" s="18"/>
      <c r="UHH143" s="18"/>
      <c r="UHI143" s="18"/>
      <c r="UHJ143" s="18"/>
      <c r="UHK143" s="18"/>
      <c r="UHL143" s="18"/>
      <c r="UHM143" s="18"/>
      <c r="UHN143" s="18"/>
      <c r="UHO143" s="18"/>
      <c r="UHP143" s="18"/>
      <c r="UHQ143" s="18"/>
      <c r="UHR143" s="18"/>
      <c r="UHS143" s="18"/>
      <c r="UHT143" s="18"/>
      <c r="UHU143" s="18"/>
      <c r="UHV143" s="18"/>
      <c r="UHW143" s="18"/>
      <c r="UHX143" s="18"/>
      <c r="UHY143" s="18"/>
      <c r="UHZ143" s="18"/>
      <c r="UIA143" s="18"/>
      <c r="UIB143" s="18"/>
      <c r="UIC143" s="18"/>
      <c r="UID143" s="18"/>
      <c r="UIE143" s="18"/>
      <c r="UIF143" s="18"/>
      <c r="UIG143" s="18"/>
      <c r="UIH143" s="18"/>
      <c r="UII143" s="18"/>
      <c r="UIJ143" s="18"/>
      <c r="UIK143" s="18"/>
      <c r="UIL143" s="18"/>
      <c r="UIM143" s="18"/>
      <c r="UIN143" s="18"/>
      <c r="UIO143" s="18"/>
      <c r="UIP143" s="18"/>
      <c r="UIQ143" s="18"/>
      <c r="UIR143" s="18"/>
      <c r="UIS143" s="18"/>
      <c r="UIT143" s="18"/>
      <c r="UIU143" s="18"/>
      <c r="UIV143" s="18"/>
      <c r="UIW143" s="18"/>
      <c r="UIX143" s="18"/>
      <c r="UIY143" s="18"/>
      <c r="UIZ143" s="18"/>
      <c r="UJA143" s="18"/>
      <c r="UJB143" s="18"/>
      <c r="UJC143" s="18"/>
      <c r="UJD143" s="18"/>
      <c r="UJE143" s="18"/>
      <c r="UJF143" s="18"/>
      <c r="UJG143" s="18"/>
      <c r="UJH143" s="18"/>
      <c r="UJI143" s="18"/>
      <c r="UJJ143" s="18"/>
      <c r="UJK143" s="18"/>
      <c r="UJL143" s="18"/>
      <c r="UJM143" s="18"/>
      <c r="UJN143" s="18"/>
      <c r="UJO143" s="18"/>
      <c r="UJP143" s="18"/>
      <c r="UJQ143" s="18"/>
      <c r="UJR143" s="18"/>
      <c r="UJS143" s="18"/>
      <c r="UJT143" s="18"/>
      <c r="UJU143" s="18"/>
      <c r="UJV143" s="18"/>
      <c r="UJW143" s="18"/>
      <c r="UJX143" s="18"/>
      <c r="UJY143" s="18"/>
      <c r="UJZ143" s="18"/>
      <c r="UKA143" s="18"/>
      <c r="UKB143" s="18"/>
      <c r="UKC143" s="18"/>
      <c r="UKD143" s="18"/>
      <c r="UKE143" s="18"/>
      <c r="UKF143" s="18"/>
      <c r="UKG143" s="18"/>
      <c r="UKH143" s="18"/>
      <c r="UKI143" s="18"/>
      <c r="UKJ143" s="18"/>
      <c r="UKK143" s="18"/>
      <c r="UKL143" s="18"/>
      <c r="UKM143" s="18"/>
      <c r="UKN143" s="18"/>
      <c r="UKO143" s="18"/>
      <c r="UKP143" s="18"/>
      <c r="UKQ143" s="18"/>
      <c r="UKR143" s="18"/>
      <c r="UKS143" s="18"/>
      <c r="UKT143" s="18"/>
      <c r="UKU143" s="18"/>
      <c r="UKV143" s="18"/>
      <c r="UKW143" s="18"/>
      <c r="UKX143" s="18"/>
      <c r="UKY143" s="18"/>
      <c r="UKZ143" s="18"/>
      <c r="ULA143" s="18"/>
      <c r="ULB143" s="18"/>
      <c r="ULC143" s="18"/>
      <c r="ULD143" s="18"/>
      <c r="ULE143" s="18"/>
      <c r="ULF143" s="18"/>
      <c r="ULG143" s="18"/>
      <c r="ULH143" s="18"/>
      <c r="ULI143" s="18"/>
      <c r="ULJ143" s="18"/>
      <c r="ULK143" s="18"/>
      <c r="ULL143" s="18"/>
      <c r="ULM143" s="18"/>
      <c r="ULN143" s="18"/>
      <c r="ULO143" s="18"/>
      <c r="ULP143" s="18"/>
      <c r="ULQ143" s="18"/>
      <c r="ULR143" s="18"/>
      <c r="ULS143" s="18"/>
      <c r="ULT143" s="18"/>
      <c r="ULU143" s="18"/>
      <c r="ULV143" s="18"/>
      <c r="ULW143" s="18"/>
      <c r="ULX143" s="18"/>
      <c r="ULY143" s="18"/>
      <c r="ULZ143" s="18"/>
      <c r="UMA143" s="18"/>
      <c r="UMB143" s="18"/>
      <c r="UMC143" s="18"/>
      <c r="UMD143" s="18"/>
      <c r="UME143" s="18"/>
      <c r="UMF143" s="18"/>
      <c r="UMG143" s="18"/>
      <c r="UMH143" s="18"/>
      <c r="UMI143" s="18"/>
      <c r="UMJ143" s="18"/>
      <c r="UMK143" s="18"/>
      <c r="UML143" s="18"/>
      <c r="UMM143" s="18"/>
      <c r="UMN143" s="18"/>
      <c r="UMO143" s="18"/>
      <c r="UMP143" s="18"/>
      <c r="UMQ143" s="18"/>
      <c r="UMR143" s="18"/>
      <c r="UMS143" s="18"/>
      <c r="UMT143" s="18"/>
      <c r="UMU143" s="18"/>
      <c r="UMV143" s="18"/>
      <c r="UMW143" s="18"/>
      <c r="UMX143" s="18"/>
      <c r="UMY143" s="18"/>
      <c r="UMZ143" s="18"/>
      <c r="UNA143" s="18"/>
      <c r="UNB143" s="18"/>
      <c r="UNC143" s="18"/>
      <c r="UND143" s="18"/>
      <c r="UNE143" s="18"/>
      <c r="UNF143" s="18"/>
      <c r="UNG143" s="18"/>
      <c r="UNH143" s="18"/>
      <c r="UNI143" s="18"/>
      <c r="UNJ143" s="18"/>
      <c r="UNK143" s="18"/>
      <c r="UNL143" s="18"/>
      <c r="UNM143" s="18"/>
      <c r="UNN143" s="18"/>
      <c r="UNO143" s="18"/>
      <c r="UNP143" s="18"/>
      <c r="UNQ143" s="18"/>
      <c r="UNR143" s="18"/>
      <c r="UNS143" s="18"/>
      <c r="UNT143" s="18"/>
      <c r="UNU143" s="18"/>
      <c r="UNV143" s="18"/>
      <c r="UNW143" s="18"/>
      <c r="UNX143" s="18"/>
      <c r="UNY143" s="18"/>
      <c r="UNZ143" s="18"/>
      <c r="UOA143" s="18"/>
      <c r="UOB143" s="18"/>
      <c r="UOC143" s="18"/>
      <c r="UOD143" s="18"/>
      <c r="UOE143" s="18"/>
      <c r="UOF143" s="18"/>
      <c r="UOG143" s="18"/>
      <c r="UOH143" s="18"/>
      <c r="UOI143" s="18"/>
      <c r="UOJ143" s="18"/>
      <c r="UOK143" s="18"/>
      <c r="UOL143" s="18"/>
      <c r="UOM143" s="18"/>
      <c r="UON143" s="18"/>
      <c r="UOO143" s="18"/>
      <c r="UOP143" s="18"/>
      <c r="UOQ143" s="18"/>
      <c r="UOR143" s="18"/>
      <c r="UOS143" s="18"/>
      <c r="UOT143" s="18"/>
      <c r="UOU143" s="18"/>
      <c r="UOV143" s="18"/>
      <c r="UOW143" s="18"/>
      <c r="UOX143" s="18"/>
      <c r="UOY143" s="18"/>
      <c r="UOZ143" s="18"/>
      <c r="UPA143" s="18"/>
      <c r="UPB143" s="18"/>
      <c r="UPC143" s="18"/>
      <c r="UPD143" s="18"/>
      <c r="UPE143" s="18"/>
      <c r="UPF143" s="18"/>
      <c r="UPG143" s="18"/>
      <c r="UPH143" s="18"/>
      <c r="UPI143" s="18"/>
      <c r="UPJ143" s="18"/>
      <c r="UPK143" s="18"/>
      <c r="UPL143" s="18"/>
      <c r="UPM143" s="18"/>
      <c r="UPN143" s="18"/>
      <c r="UPO143" s="18"/>
      <c r="UPP143" s="18"/>
      <c r="UPQ143" s="18"/>
      <c r="UPR143" s="18"/>
      <c r="UPS143" s="18"/>
      <c r="UPT143" s="18"/>
      <c r="UPU143" s="18"/>
      <c r="UPV143" s="18"/>
      <c r="UPW143" s="18"/>
      <c r="UPX143" s="18"/>
      <c r="UPY143" s="18"/>
      <c r="UPZ143" s="18"/>
      <c r="UQA143" s="18"/>
      <c r="UQB143" s="18"/>
      <c r="UQC143" s="18"/>
      <c r="UQD143" s="18"/>
      <c r="UQE143" s="18"/>
      <c r="UQF143" s="18"/>
      <c r="UQG143" s="18"/>
      <c r="UQH143" s="18"/>
      <c r="UQI143" s="18"/>
      <c r="UQJ143" s="18"/>
      <c r="UQK143" s="18"/>
      <c r="UQL143" s="18"/>
      <c r="UQM143" s="18"/>
      <c r="UQN143" s="18"/>
      <c r="UQO143" s="18"/>
      <c r="UQP143" s="18"/>
      <c r="UQQ143" s="18"/>
      <c r="UQR143" s="18"/>
      <c r="UQS143" s="18"/>
      <c r="UQT143" s="18"/>
      <c r="UQU143" s="18"/>
      <c r="UQV143" s="18"/>
      <c r="UQW143" s="18"/>
      <c r="UQX143" s="18"/>
      <c r="UQY143" s="18"/>
      <c r="UQZ143" s="18"/>
      <c r="URA143" s="18"/>
      <c r="URB143" s="18"/>
      <c r="URC143" s="18"/>
      <c r="URD143" s="18"/>
      <c r="URE143" s="18"/>
      <c r="URF143" s="18"/>
      <c r="URG143" s="18"/>
      <c r="URH143" s="18"/>
      <c r="URI143" s="18"/>
      <c r="URJ143" s="18"/>
      <c r="URK143" s="18"/>
      <c r="URL143" s="18"/>
      <c r="URM143" s="18"/>
      <c r="URN143" s="18"/>
      <c r="URO143" s="18"/>
      <c r="URP143" s="18"/>
      <c r="URQ143" s="18"/>
      <c r="URR143" s="18"/>
      <c r="URS143" s="18"/>
      <c r="URT143" s="18"/>
      <c r="URU143" s="18"/>
      <c r="URV143" s="18"/>
      <c r="URW143" s="18"/>
      <c r="URX143" s="18"/>
      <c r="URY143" s="18"/>
      <c r="URZ143" s="18"/>
      <c r="USA143" s="18"/>
      <c r="USB143" s="18"/>
      <c r="USC143" s="18"/>
      <c r="USD143" s="18"/>
      <c r="USE143" s="18"/>
      <c r="USF143" s="18"/>
      <c r="USG143" s="18"/>
      <c r="USH143" s="18"/>
      <c r="USI143" s="18"/>
      <c r="USJ143" s="18"/>
      <c r="USK143" s="18"/>
      <c r="USL143" s="18"/>
      <c r="USM143" s="18"/>
      <c r="USN143" s="18"/>
      <c r="USO143" s="18"/>
      <c r="USP143" s="18"/>
      <c r="USQ143" s="18"/>
      <c r="USR143" s="18"/>
      <c r="USS143" s="18"/>
      <c r="UST143" s="18"/>
      <c r="USU143" s="18"/>
      <c r="USV143" s="18"/>
      <c r="USW143" s="18"/>
      <c r="USX143" s="18"/>
      <c r="USY143" s="18"/>
      <c r="USZ143" s="18"/>
      <c r="UTA143" s="18"/>
      <c r="UTB143" s="18"/>
      <c r="UTC143" s="18"/>
      <c r="UTD143" s="18"/>
      <c r="UTE143" s="18"/>
      <c r="UTF143" s="18"/>
      <c r="UTG143" s="18"/>
      <c r="UTH143" s="18"/>
      <c r="UTI143" s="18"/>
      <c r="UTJ143" s="18"/>
      <c r="UTK143" s="18"/>
      <c r="UTL143" s="18"/>
      <c r="UTM143" s="18"/>
      <c r="UTN143" s="18"/>
      <c r="UTO143" s="18"/>
      <c r="UTP143" s="18"/>
      <c r="UTQ143" s="18"/>
      <c r="UTR143" s="18"/>
      <c r="UTS143" s="18"/>
      <c r="UTT143" s="18"/>
      <c r="UTU143" s="18"/>
      <c r="UTV143" s="18"/>
      <c r="UTW143" s="18"/>
      <c r="UTX143" s="18"/>
      <c r="UTY143" s="18"/>
      <c r="UTZ143" s="18"/>
      <c r="UUA143" s="18"/>
      <c r="UUB143" s="18"/>
      <c r="UUC143" s="18"/>
      <c r="UUD143" s="18"/>
      <c r="UUE143" s="18"/>
      <c r="UUF143" s="18"/>
      <c r="UUG143" s="18"/>
      <c r="UUH143" s="18"/>
      <c r="UUI143" s="18"/>
      <c r="UUJ143" s="18"/>
      <c r="UUK143" s="18"/>
      <c r="UUL143" s="18"/>
      <c r="UUM143" s="18"/>
      <c r="UUN143" s="18"/>
      <c r="UUO143" s="18"/>
      <c r="UUP143" s="18"/>
      <c r="UUQ143" s="18"/>
      <c r="UUR143" s="18"/>
      <c r="UUS143" s="18"/>
      <c r="UUT143" s="18"/>
      <c r="UUU143" s="18"/>
      <c r="UUV143" s="18"/>
      <c r="UUW143" s="18"/>
      <c r="UUX143" s="18"/>
      <c r="UUY143" s="18"/>
      <c r="UUZ143" s="18"/>
      <c r="UVA143" s="18"/>
      <c r="UVB143" s="18"/>
      <c r="UVC143" s="18"/>
      <c r="UVD143" s="18"/>
      <c r="UVE143" s="18"/>
      <c r="UVF143" s="18"/>
      <c r="UVG143" s="18"/>
      <c r="UVH143" s="18"/>
      <c r="UVI143" s="18"/>
      <c r="UVJ143" s="18"/>
      <c r="UVK143" s="18"/>
      <c r="UVL143" s="18"/>
      <c r="UVM143" s="18"/>
      <c r="UVN143" s="18"/>
      <c r="UVO143" s="18"/>
      <c r="UVP143" s="18"/>
      <c r="UVQ143" s="18"/>
      <c r="UVR143" s="18"/>
      <c r="UVS143" s="18"/>
      <c r="UVT143" s="18"/>
      <c r="UVU143" s="18"/>
      <c r="UVV143" s="18"/>
      <c r="UVW143" s="18"/>
      <c r="UVX143" s="18"/>
      <c r="UVY143" s="18"/>
      <c r="UVZ143" s="18"/>
      <c r="UWA143" s="18"/>
      <c r="UWB143" s="18"/>
      <c r="UWC143" s="18"/>
      <c r="UWD143" s="18"/>
      <c r="UWE143" s="18"/>
      <c r="UWF143" s="18"/>
      <c r="UWG143" s="18"/>
      <c r="UWH143" s="18"/>
      <c r="UWI143" s="18"/>
      <c r="UWJ143" s="18"/>
      <c r="UWK143" s="18"/>
      <c r="UWL143" s="18"/>
      <c r="UWM143" s="18"/>
      <c r="UWN143" s="18"/>
      <c r="UWO143" s="18"/>
      <c r="UWP143" s="18"/>
      <c r="UWQ143" s="18"/>
      <c r="UWR143" s="18"/>
      <c r="UWS143" s="18"/>
      <c r="UWT143" s="18"/>
      <c r="UWU143" s="18"/>
      <c r="UWV143" s="18"/>
      <c r="UWW143" s="18"/>
      <c r="UWX143" s="18"/>
      <c r="UWY143" s="18"/>
      <c r="UWZ143" s="18"/>
      <c r="UXA143" s="18"/>
      <c r="UXB143" s="18"/>
      <c r="UXC143" s="18"/>
      <c r="UXD143" s="18"/>
      <c r="UXE143" s="18"/>
      <c r="UXF143" s="18"/>
      <c r="UXG143" s="18"/>
      <c r="UXH143" s="18"/>
      <c r="UXI143" s="18"/>
      <c r="UXJ143" s="18"/>
      <c r="UXK143" s="18"/>
      <c r="UXL143" s="18"/>
      <c r="UXM143" s="18"/>
      <c r="UXN143" s="18"/>
      <c r="UXO143" s="18"/>
      <c r="UXP143" s="18"/>
      <c r="UXQ143" s="18"/>
      <c r="UXR143" s="18"/>
      <c r="UXS143" s="18"/>
      <c r="UXT143" s="18"/>
      <c r="UXU143" s="18"/>
      <c r="UXV143" s="18"/>
      <c r="UXW143" s="18"/>
      <c r="UXX143" s="18"/>
      <c r="UXY143" s="18"/>
      <c r="UXZ143" s="18"/>
      <c r="UYA143" s="18"/>
      <c r="UYB143" s="18"/>
      <c r="UYC143" s="18"/>
      <c r="UYD143" s="18"/>
      <c r="UYE143" s="18"/>
      <c r="UYF143" s="18"/>
      <c r="UYG143" s="18"/>
      <c r="UYH143" s="18"/>
      <c r="UYI143" s="18"/>
      <c r="UYJ143" s="18"/>
      <c r="UYK143" s="18"/>
      <c r="UYL143" s="18"/>
      <c r="UYM143" s="18"/>
      <c r="UYN143" s="18"/>
      <c r="UYO143" s="18"/>
      <c r="UYP143" s="18"/>
      <c r="UYQ143" s="18"/>
      <c r="UYR143" s="18"/>
      <c r="UYS143" s="18"/>
      <c r="UYT143" s="18"/>
      <c r="UYU143" s="18"/>
      <c r="UYV143" s="18"/>
      <c r="UYW143" s="18"/>
      <c r="UYX143" s="18"/>
      <c r="UYY143" s="18"/>
      <c r="UYZ143" s="18"/>
      <c r="UZA143" s="18"/>
      <c r="UZB143" s="18"/>
      <c r="UZC143" s="18"/>
      <c r="UZD143" s="18"/>
      <c r="UZE143" s="18"/>
      <c r="UZF143" s="18"/>
      <c r="UZG143" s="18"/>
      <c r="UZH143" s="18"/>
      <c r="UZI143" s="18"/>
      <c r="UZJ143" s="18"/>
      <c r="UZK143" s="18"/>
      <c r="UZL143" s="18"/>
      <c r="UZM143" s="18"/>
      <c r="UZN143" s="18"/>
      <c r="UZO143" s="18"/>
      <c r="UZP143" s="18"/>
      <c r="UZQ143" s="18"/>
      <c r="UZR143" s="18"/>
      <c r="UZS143" s="18"/>
      <c r="UZT143" s="18"/>
      <c r="UZU143" s="18"/>
      <c r="UZV143" s="18"/>
      <c r="UZW143" s="18"/>
      <c r="UZX143" s="18"/>
      <c r="UZY143" s="18"/>
      <c r="UZZ143" s="18"/>
      <c r="VAA143" s="18"/>
      <c r="VAB143" s="18"/>
      <c r="VAC143" s="18"/>
      <c r="VAD143" s="18"/>
      <c r="VAE143" s="18"/>
      <c r="VAF143" s="18"/>
      <c r="VAG143" s="18"/>
      <c r="VAH143" s="18"/>
      <c r="VAI143" s="18"/>
      <c r="VAJ143" s="18"/>
      <c r="VAK143" s="18"/>
      <c r="VAL143" s="18"/>
      <c r="VAM143" s="18"/>
      <c r="VAN143" s="18"/>
      <c r="VAO143" s="18"/>
      <c r="VAP143" s="18"/>
      <c r="VAQ143" s="18"/>
      <c r="VAR143" s="18"/>
      <c r="VAS143" s="18"/>
      <c r="VAT143" s="18"/>
      <c r="VAU143" s="18"/>
      <c r="VAV143" s="18"/>
      <c r="VAW143" s="18"/>
      <c r="VAX143" s="18"/>
      <c r="VAY143" s="18"/>
      <c r="VAZ143" s="18"/>
      <c r="VBA143" s="18"/>
      <c r="VBB143" s="18"/>
      <c r="VBC143" s="18"/>
      <c r="VBD143" s="18"/>
      <c r="VBE143" s="18"/>
      <c r="VBF143" s="18"/>
      <c r="VBG143" s="18"/>
      <c r="VBH143" s="18"/>
      <c r="VBI143" s="18"/>
      <c r="VBJ143" s="18"/>
      <c r="VBK143" s="18"/>
      <c r="VBL143" s="18"/>
      <c r="VBM143" s="18"/>
      <c r="VBN143" s="18"/>
      <c r="VBO143" s="18"/>
      <c r="VBP143" s="18"/>
      <c r="VBQ143" s="18"/>
      <c r="VBR143" s="18"/>
      <c r="VBS143" s="18"/>
      <c r="VBT143" s="18"/>
      <c r="VBU143" s="18"/>
      <c r="VBV143" s="18"/>
      <c r="VBW143" s="18"/>
      <c r="VBX143" s="18"/>
      <c r="VBY143" s="18"/>
      <c r="VBZ143" s="18"/>
      <c r="VCA143" s="18"/>
      <c r="VCB143" s="18"/>
      <c r="VCC143" s="18"/>
      <c r="VCD143" s="18"/>
      <c r="VCE143" s="18"/>
      <c r="VCF143" s="18"/>
      <c r="VCG143" s="18"/>
      <c r="VCH143" s="18"/>
      <c r="VCI143" s="18"/>
      <c r="VCJ143" s="18"/>
      <c r="VCK143" s="18"/>
      <c r="VCL143" s="18"/>
      <c r="VCM143" s="18"/>
      <c r="VCN143" s="18"/>
      <c r="VCO143" s="18"/>
      <c r="VCP143" s="18"/>
      <c r="VCQ143" s="18"/>
      <c r="VCR143" s="18"/>
      <c r="VCS143" s="18"/>
      <c r="VCT143" s="18"/>
      <c r="VCU143" s="18"/>
      <c r="VCV143" s="18"/>
      <c r="VCW143" s="18"/>
      <c r="VCX143" s="18"/>
      <c r="VCY143" s="18"/>
      <c r="VCZ143" s="18"/>
      <c r="VDA143" s="18"/>
      <c r="VDB143" s="18"/>
      <c r="VDC143" s="18"/>
      <c r="VDD143" s="18"/>
      <c r="VDE143" s="18"/>
      <c r="VDF143" s="18"/>
      <c r="VDG143" s="18"/>
      <c r="VDH143" s="18"/>
      <c r="VDI143" s="18"/>
      <c r="VDJ143" s="18"/>
      <c r="VDK143" s="18"/>
      <c r="VDL143" s="18"/>
      <c r="VDM143" s="18"/>
      <c r="VDN143" s="18"/>
      <c r="VDO143" s="18"/>
      <c r="VDP143" s="18"/>
      <c r="VDQ143" s="18"/>
      <c r="VDR143" s="18"/>
      <c r="VDS143" s="18"/>
      <c r="VDT143" s="18"/>
      <c r="VDU143" s="18"/>
      <c r="VDV143" s="18"/>
      <c r="VDW143" s="18"/>
      <c r="VDX143" s="18"/>
      <c r="VDY143" s="18"/>
      <c r="VDZ143" s="18"/>
      <c r="VEA143" s="18"/>
      <c r="VEB143" s="18"/>
      <c r="VEC143" s="18"/>
      <c r="VED143" s="18"/>
      <c r="VEE143" s="18"/>
      <c r="VEF143" s="18"/>
      <c r="VEG143" s="18"/>
      <c r="VEH143" s="18"/>
      <c r="VEI143" s="18"/>
      <c r="VEJ143" s="18"/>
      <c r="VEK143" s="18"/>
      <c r="VEL143" s="18"/>
      <c r="VEM143" s="18"/>
      <c r="VEN143" s="18"/>
      <c r="VEO143" s="18"/>
      <c r="VEP143" s="18"/>
      <c r="VEQ143" s="18"/>
      <c r="VER143" s="18"/>
      <c r="VES143" s="18"/>
      <c r="VET143" s="18"/>
      <c r="VEU143" s="18"/>
      <c r="VEV143" s="18"/>
      <c r="VEW143" s="18"/>
      <c r="VEX143" s="18"/>
      <c r="VEY143" s="18"/>
      <c r="VEZ143" s="18"/>
      <c r="VFA143" s="18"/>
      <c r="VFB143" s="18"/>
      <c r="VFC143" s="18"/>
      <c r="VFD143" s="18"/>
      <c r="VFE143" s="18"/>
      <c r="VFF143" s="18"/>
      <c r="VFG143" s="18"/>
      <c r="VFH143" s="18"/>
      <c r="VFI143" s="18"/>
      <c r="VFJ143" s="18"/>
      <c r="VFK143" s="18"/>
      <c r="VFL143" s="18"/>
      <c r="VFM143" s="18"/>
      <c r="VFN143" s="18"/>
      <c r="VFO143" s="18"/>
      <c r="VFP143" s="18"/>
      <c r="VFQ143" s="18"/>
      <c r="VFR143" s="18"/>
      <c r="VFS143" s="18"/>
      <c r="VFT143" s="18"/>
      <c r="VFU143" s="18"/>
      <c r="VFV143" s="18"/>
      <c r="VFW143" s="18"/>
      <c r="VFX143" s="18"/>
      <c r="VFY143" s="18"/>
      <c r="VFZ143" s="18"/>
      <c r="VGA143" s="18"/>
      <c r="VGB143" s="18"/>
      <c r="VGC143" s="18"/>
      <c r="VGD143" s="18"/>
      <c r="VGE143" s="18"/>
      <c r="VGF143" s="18"/>
      <c r="VGG143" s="18"/>
      <c r="VGH143" s="18"/>
      <c r="VGI143" s="18"/>
      <c r="VGJ143" s="18"/>
      <c r="VGK143" s="18"/>
      <c r="VGL143" s="18"/>
      <c r="VGM143" s="18"/>
      <c r="VGN143" s="18"/>
      <c r="VGO143" s="18"/>
      <c r="VGP143" s="18"/>
      <c r="VGQ143" s="18"/>
      <c r="VGR143" s="18"/>
      <c r="VGS143" s="18"/>
      <c r="VGT143" s="18"/>
      <c r="VGU143" s="18"/>
      <c r="VGV143" s="18"/>
      <c r="VGW143" s="18"/>
      <c r="VGX143" s="18"/>
      <c r="VGY143" s="18"/>
      <c r="VGZ143" s="18"/>
      <c r="VHA143" s="18"/>
      <c r="VHB143" s="18"/>
      <c r="VHC143" s="18"/>
      <c r="VHD143" s="18"/>
      <c r="VHE143" s="18"/>
      <c r="VHF143" s="18"/>
      <c r="VHG143" s="18"/>
      <c r="VHH143" s="18"/>
      <c r="VHI143" s="18"/>
      <c r="VHJ143" s="18"/>
      <c r="VHK143" s="18"/>
      <c r="VHL143" s="18"/>
      <c r="VHM143" s="18"/>
      <c r="VHN143" s="18"/>
      <c r="VHO143" s="18"/>
      <c r="VHP143" s="18"/>
      <c r="VHQ143" s="18"/>
      <c r="VHR143" s="18"/>
      <c r="VHS143" s="18"/>
      <c r="VHT143" s="18"/>
      <c r="VHU143" s="18"/>
      <c r="VHV143" s="18"/>
      <c r="VHW143" s="18"/>
      <c r="VHX143" s="18"/>
      <c r="VHY143" s="18"/>
      <c r="VHZ143" s="18"/>
      <c r="VIA143" s="18"/>
      <c r="VIB143" s="18"/>
      <c r="VIC143" s="18"/>
      <c r="VID143" s="18"/>
      <c r="VIE143" s="18"/>
      <c r="VIF143" s="18"/>
      <c r="VIG143" s="18"/>
      <c r="VIH143" s="18"/>
      <c r="VII143" s="18"/>
      <c r="VIJ143" s="18"/>
      <c r="VIK143" s="18"/>
      <c r="VIL143" s="18"/>
      <c r="VIM143" s="18"/>
      <c r="VIN143" s="18"/>
      <c r="VIO143" s="18"/>
      <c r="VIP143" s="18"/>
      <c r="VIQ143" s="18"/>
      <c r="VIR143" s="18"/>
      <c r="VIS143" s="18"/>
      <c r="VIT143" s="18"/>
      <c r="VIU143" s="18"/>
      <c r="VIV143" s="18"/>
      <c r="VIW143" s="18"/>
      <c r="VIX143" s="18"/>
      <c r="VIY143" s="18"/>
      <c r="VIZ143" s="18"/>
      <c r="VJA143" s="18"/>
      <c r="VJB143" s="18"/>
      <c r="VJC143" s="18"/>
      <c r="VJD143" s="18"/>
      <c r="VJE143" s="18"/>
      <c r="VJF143" s="18"/>
      <c r="VJG143" s="18"/>
      <c r="VJH143" s="18"/>
      <c r="VJI143" s="18"/>
      <c r="VJJ143" s="18"/>
      <c r="VJK143" s="18"/>
      <c r="VJL143" s="18"/>
      <c r="VJM143" s="18"/>
      <c r="VJN143" s="18"/>
      <c r="VJO143" s="18"/>
      <c r="VJP143" s="18"/>
      <c r="VJQ143" s="18"/>
      <c r="VJR143" s="18"/>
      <c r="VJS143" s="18"/>
      <c r="VJT143" s="18"/>
      <c r="VJU143" s="18"/>
      <c r="VJV143" s="18"/>
      <c r="VJW143" s="18"/>
      <c r="VJX143" s="18"/>
      <c r="VJY143" s="18"/>
      <c r="VJZ143" s="18"/>
      <c r="VKA143" s="18"/>
      <c r="VKB143" s="18"/>
      <c r="VKC143" s="18"/>
      <c r="VKD143" s="18"/>
      <c r="VKE143" s="18"/>
      <c r="VKF143" s="18"/>
      <c r="VKG143" s="18"/>
      <c r="VKH143" s="18"/>
      <c r="VKI143" s="18"/>
      <c r="VKJ143" s="18"/>
      <c r="VKK143" s="18"/>
      <c r="VKL143" s="18"/>
      <c r="VKM143" s="18"/>
      <c r="VKN143" s="18"/>
      <c r="VKO143" s="18"/>
      <c r="VKP143" s="18"/>
      <c r="VKQ143" s="18"/>
      <c r="VKR143" s="18"/>
      <c r="VKS143" s="18"/>
      <c r="VKT143" s="18"/>
      <c r="VKU143" s="18"/>
      <c r="VKV143" s="18"/>
      <c r="VKW143" s="18"/>
      <c r="VKX143" s="18"/>
      <c r="VKY143" s="18"/>
      <c r="VKZ143" s="18"/>
      <c r="VLA143" s="18"/>
      <c r="VLB143" s="18"/>
      <c r="VLC143" s="18"/>
      <c r="VLD143" s="18"/>
      <c r="VLE143" s="18"/>
      <c r="VLF143" s="18"/>
      <c r="VLG143" s="18"/>
      <c r="VLH143" s="18"/>
      <c r="VLI143" s="18"/>
      <c r="VLJ143" s="18"/>
      <c r="VLK143" s="18"/>
      <c r="VLL143" s="18"/>
      <c r="VLM143" s="18"/>
      <c r="VLN143" s="18"/>
      <c r="VLO143" s="18"/>
      <c r="VLP143" s="18"/>
      <c r="VLQ143" s="18"/>
      <c r="VLR143" s="18"/>
      <c r="VLS143" s="18"/>
      <c r="VLT143" s="18"/>
      <c r="VLU143" s="18"/>
      <c r="VLV143" s="18"/>
      <c r="VLW143" s="18"/>
      <c r="VLX143" s="18"/>
      <c r="VLY143" s="18"/>
      <c r="VLZ143" s="18"/>
      <c r="VMA143" s="18"/>
      <c r="VMB143" s="18"/>
      <c r="VMC143" s="18"/>
      <c r="VMD143" s="18"/>
      <c r="VME143" s="18"/>
      <c r="VMF143" s="18"/>
      <c r="VMG143" s="18"/>
      <c r="VMH143" s="18"/>
      <c r="VMI143" s="18"/>
      <c r="VMJ143" s="18"/>
      <c r="VMK143" s="18"/>
      <c r="VML143" s="18"/>
      <c r="VMM143" s="18"/>
      <c r="VMN143" s="18"/>
      <c r="VMO143" s="18"/>
      <c r="VMP143" s="18"/>
      <c r="VMQ143" s="18"/>
      <c r="VMR143" s="18"/>
      <c r="VMS143" s="18"/>
      <c r="VMT143" s="18"/>
      <c r="VMU143" s="18"/>
      <c r="VMV143" s="18"/>
      <c r="VMW143" s="18"/>
      <c r="VMX143" s="18"/>
      <c r="VMY143" s="18"/>
      <c r="VMZ143" s="18"/>
      <c r="VNA143" s="18"/>
      <c r="VNB143" s="18"/>
      <c r="VNC143" s="18"/>
      <c r="VND143" s="18"/>
      <c r="VNE143" s="18"/>
      <c r="VNF143" s="18"/>
      <c r="VNG143" s="18"/>
      <c r="VNH143" s="18"/>
      <c r="VNI143" s="18"/>
      <c r="VNJ143" s="18"/>
      <c r="VNK143" s="18"/>
      <c r="VNL143" s="18"/>
      <c r="VNM143" s="18"/>
      <c r="VNN143" s="18"/>
      <c r="VNO143" s="18"/>
      <c r="VNP143" s="18"/>
      <c r="VNQ143" s="18"/>
      <c r="VNR143" s="18"/>
      <c r="VNS143" s="18"/>
      <c r="VNT143" s="18"/>
      <c r="VNU143" s="18"/>
      <c r="VNV143" s="18"/>
      <c r="VNW143" s="18"/>
      <c r="VNX143" s="18"/>
      <c r="VNY143" s="18"/>
      <c r="VNZ143" s="18"/>
      <c r="VOA143" s="18"/>
      <c r="VOB143" s="18"/>
      <c r="VOC143" s="18"/>
      <c r="VOD143" s="18"/>
      <c r="VOE143" s="18"/>
      <c r="VOF143" s="18"/>
      <c r="VOG143" s="18"/>
      <c r="VOH143" s="18"/>
      <c r="VOI143" s="18"/>
      <c r="VOJ143" s="18"/>
      <c r="VOK143" s="18"/>
      <c r="VOL143" s="18"/>
      <c r="VOM143" s="18"/>
      <c r="VON143" s="18"/>
      <c r="VOO143" s="18"/>
      <c r="VOP143" s="18"/>
      <c r="VOQ143" s="18"/>
      <c r="VOR143" s="18"/>
      <c r="VOS143" s="18"/>
      <c r="VOT143" s="18"/>
      <c r="VOU143" s="18"/>
      <c r="VOV143" s="18"/>
      <c r="VOW143" s="18"/>
      <c r="VOX143" s="18"/>
      <c r="VOY143" s="18"/>
      <c r="VOZ143" s="18"/>
      <c r="VPA143" s="18"/>
      <c r="VPB143" s="18"/>
      <c r="VPC143" s="18"/>
      <c r="VPD143" s="18"/>
      <c r="VPE143" s="18"/>
      <c r="VPF143" s="18"/>
      <c r="VPG143" s="18"/>
      <c r="VPH143" s="18"/>
      <c r="VPI143" s="18"/>
      <c r="VPJ143" s="18"/>
      <c r="VPK143" s="18"/>
      <c r="VPL143" s="18"/>
      <c r="VPM143" s="18"/>
      <c r="VPN143" s="18"/>
      <c r="VPO143" s="18"/>
      <c r="VPP143" s="18"/>
      <c r="VPQ143" s="18"/>
      <c r="VPR143" s="18"/>
      <c r="VPS143" s="18"/>
      <c r="VPT143" s="18"/>
      <c r="VPU143" s="18"/>
      <c r="VPV143" s="18"/>
      <c r="VPW143" s="18"/>
      <c r="VPX143" s="18"/>
      <c r="VPY143" s="18"/>
      <c r="VPZ143" s="18"/>
      <c r="VQA143" s="18"/>
      <c r="VQB143" s="18"/>
      <c r="VQC143" s="18"/>
      <c r="VQD143" s="18"/>
      <c r="VQE143" s="18"/>
      <c r="VQF143" s="18"/>
      <c r="VQG143" s="18"/>
      <c r="VQH143" s="18"/>
      <c r="VQI143" s="18"/>
      <c r="VQJ143" s="18"/>
      <c r="VQK143" s="18"/>
      <c r="VQL143" s="18"/>
      <c r="VQM143" s="18"/>
      <c r="VQN143" s="18"/>
      <c r="VQO143" s="18"/>
      <c r="VQP143" s="18"/>
      <c r="VQQ143" s="18"/>
      <c r="VQR143" s="18"/>
      <c r="VQS143" s="18"/>
      <c r="VQT143" s="18"/>
      <c r="VQU143" s="18"/>
      <c r="VQV143" s="18"/>
      <c r="VQW143" s="18"/>
      <c r="VQX143" s="18"/>
      <c r="VQY143" s="18"/>
      <c r="VQZ143" s="18"/>
      <c r="VRA143" s="18"/>
      <c r="VRB143" s="18"/>
      <c r="VRC143" s="18"/>
      <c r="VRD143" s="18"/>
      <c r="VRE143" s="18"/>
      <c r="VRF143" s="18"/>
      <c r="VRG143" s="18"/>
      <c r="VRH143" s="18"/>
      <c r="VRI143" s="18"/>
      <c r="VRJ143" s="18"/>
      <c r="VRK143" s="18"/>
      <c r="VRL143" s="18"/>
      <c r="VRM143" s="18"/>
      <c r="VRN143" s="18"/>
      <c r="VRO143" s="18"/>
      <c r="VRP143" s="18"/>
      <c r="VRQ143" s="18"/>
      <c r="VRR143" s="18"/>
      <c r="VRS143" s="18"/>
      <c r="VRT143" s="18"/>
      <c r="VRU143" s="18"/>
      <c r="VRV143" s="18"/>
      <c r="VRW143" s="18"/>
      <c r="VRX143" s="18"/>
      <c r="VRY143" s="18"/>
      <c r="VRZ143" s="18"/>
      <c r="VSA143" s="18"/>
      <c r="VSB143" s="18"/>
      <c r="VSC143" s="18"/>
      <c r="VSD143" s="18"/>
      <c r="VSE143" s="18"/>
      <c r="VSF143" s="18"/>
      <c r="VSG143" s="18"/>
      <c r="VSH143" s="18"/>
      <c r="VSI143" s="18"/>
      <c r="VSJ143" s="18"/>
      <c r="VSK143" s="18"/>
      <c r="VSL143" s="18"/>
      <c r="VSM143" s="18"/>
      <c r="VSN143" s="18"/>
      <c r="VSO143" s="18"/>
      <c r="VSP143" s="18"/>
      <c r="VSQ143" s="18"/>
      <c r="VSR143" s="18"/>
      <c r="VSS143" s="18"/>
      <c r="VST143" s="18"/>
      <c r="VSU143" s="18"/>
      <c r="VSV143" s="18"/>
      <c r="VSW143" s="18"/>
      <c r="VSX143" s="18"/>
      <c r="VSY143" s="18"/>
      <c r="VSZ143" s="18"/>
      <c r="VTA143" s="18"/>
      <c r="VTB143" s="18"/>
      <c r="VTC143" s="18"/>
      <c r="VTD143" s="18"/>
      <c r="VTE143" s="18"/>
      <c r="VTF143" s="18"/>
      <c r="VTG143" s="18"/>
      <c r="VTH143" s="18"/>
      <c r="VTI143" s="18"/>
      <c r="VTJ143" s="18"/>
      <c r="VTK143" s="18"/>
      <c r="VTL143" s="18"/>
      <c r="VTM143" s="18"/>
      <c r="VTN143" s="18"/>
      <c r="VTO143" s="18"/>
      <c r="VTP143" s="18"/>
      <c r="VTQ143" s="18"/>
      <c r="VTR143" s="18"/>
      <c r="VTS143" s="18"/>
      <c r="VTT143" s="18"/>
      <c r="VTU143" s="18"/>
      <c r="VTV143" s="18"/>
      <c r="VTW143" s="18"/>
      <c r="VTX143" s="18"/>
      <c r="VTY143" s="18"/>
      <c r="VTZ143" s="18"/>
      <c r="VUA143" s="18"/>
      <c r="VUB143" s="18"/>
      <c r="VUC143" s="18"/>
      <c r="VUD143" s="18"/>
      <c r="VUE143" s="18"/>
      <c r="VUF143" s="18"/>
      <c r="VUG143" s="18"/>
      <c r="VUH143" s="18"/>
      <c r="VUI143" s="18"/>
      <c r="VUJ143" s="18"/>
      <c r="VUK143" s="18"/>
      <c r="VUL143" s="18"/>
      <c r="VUM143" s="18"/>
      <c r="VUN143" s="18"/>
      <c r="VUO143" s="18"/>
      <c r="VUP143" s="18"/>
      <c r="VUQ143" s="18"/>
      <c r="VUR143" s="18"/>
      <c r="VUS143" s="18"/>
      <c r="VUT143" s="18"/>
      <c r="VUU143" s="18"/>
      <c r="VUV143" s="18"/>
      <c r="VUW143" s="18"/>
      <c r="VUX143" s="18"/>
      <c r="VUY143" s="18"/>
      <c r="VUZ143" s="18"/>
      <c r="VVA143" s="18"/>
      <c r="VVB143" s="18"/>
      <c r="VVC143" s="18"/>
      <c r="VVD143" s="18"/>
      <c r="VVE143" s="18"/>
      <c r="VVF143" s="18"/>
      <c r="VVG143" s="18"/>
      <c r="VVH143" s="18"/>
      <c r="VVI143" s="18"/>
      <c r="VVJ143" s="18"/>
      <c r="VVK143" s="18"/>
      <c r="VVL143" s="18"/>
      <c r="VVM143" s="18"/>
      <c r="VVN143" s="18"/>
      <c r="VVO143" s="18"/>
      <c r="VVP143" s="18"/>
      <c r="VVQ143" s="18"/>
      <c r="VVR143" s="18"/>
      <c r="VVS143" s="18"/>
      <c r="VVT143" s="18"/>
      <c r="VVU143" s="18"/>
      <c r="VVV143" s="18"/>
      <c r="VVW143" s="18"/>
      <c r="VVX143" s="18"/>
      <c r="VVY143" s="18"/>
      <c r="VVZ143" s="18"/>
      <c r="VWA143" s="18"/>
      <c r="VWB143" s="18"/>
      <c r="VWC143" s="18"/>
      <c r="VWD143" s="18"/>
      <c r="VWE143" s="18"/>
      <c r="VWF143" s="18"/>
      <c r="VWG143" s="18"/>
      <c r="VWH143" s="18"/>
      <c r="VWI143" s="18"/>
      <c r="VWJ143" s="18"/>
      <c r="VWK143" s="18"/>
      <c r="VWL143" s="18"/>
      <c r="VWM143" s="18"/>
      <c r="VWN143" s="18"/>
      <c r="VWO143" s="18"/>
      <c r="VWP143" s="18"/>
      <c r="VWQ143" s="18"/>
      <c r="VWR143" s="18"/>
      <c r="VWS143" s="18"/>
      <c r="VWT143" s="18"/>
      <c r="VWU143" s="18"/>
      <c r="VWV143" s="18"/>
      <c r="VWW143" s="18"/>
      <c r="VWX143" s="18"/>
      <c r="VWY143" s="18"/>
      <c r="VWZ143" s="18"/>
      <c r="VXA143" s="18"/>
      <c r="VXB143" s="18"/>
      <c r="VXC143" s="18"/>
      <c r="VXD143" s="18"/>
      <c r="VXE143" s="18"/>
      <c r="VXF143" s="18"/>
      <c r="VXG143" s="18"/>
      <c r="VXH143" s="18"/>
      <c r="VXI143" s="18"/>
      <c r="VXJ143" s="18"/>
      <c r="VXK143" s="18"/>
      <c r="VXL143" s="18"/>
      <c r="VXM143" s="18"/>
      <c r="VXN143" s="18"/>
      <c r="VXO143" s="18"/>
      <c r="VXP143" s="18"/>
      <c r="VXQ143" s="18"/>
      <c r="VXR143" s="18"/>
      <c r="VXS143" s="18"/>
      <c r="VXT143" s="18"/>
      <c r="VXU143" s="18"/>
      <c r="VXV143" s="18"/>
      <c r="VXW143" s="18"/>
      <c r="VXX143" s="18"/>
      <c r="VXY143" s="18"/>
      <c r="VXZ143" s="18"/>
      <c r="VYA143" s="18"/>
      <c r="VYB143" s="18"/>
      <c r="VYC143" s="18"/>
      <c r="VYD143" s="18"/>
      <c r="VYE143" s="18"/>
      <c r="VYF143" s="18"/>
      <c r="VYG143" s="18"/>
      <c r="VYH143" s="18"/>
      <c r="VYI143" s="18"/>
      <c r="VYJ143" s="18"/>
      <c r="VYK143" s="18"/>
      <c r="VYL143" s="18"/>
      <c r="VYM143" s="18"/>
      <c r="VYN143" s="18"/>
      <c r="VYO143" s="18"/>
      <c r="VYP143" s="18"/>
      <c r="VYQ143" s="18"/>
      <c r="VYR143" s="18"/>
      <c r="VYS143" s="18"/>
      <c r="VYT143" s="18"/>
      <c r="VYU143" s="18"/>
      <c r="VYV143" s="18"/>
      <c r="VYW143" s="18"/>
      <c r="VYX143" s="18"/>
      <c r="VYY143" s="18"/>
      <c r="VYZ143" s="18"/>
      <c r="VZA143" s="18"/>
      <c r="VZB143" s="18"/>
      <c r="VZC143" s="18"/>
      <c r="VZD143" s="18"/>
      <c r="VZE143" s="18"/>
      <c r="VZF143" s="18"/>
      <c r="VZG143" s="18"/>
      <c r="VZH143" s="18"/>
      <c r="VZI143" s="18"/>
      <c r="VZJ143" s="18"/>
      <c r="VZK143" s="18"/>
      <c r="VZL143" s="18"/>
      <c r="VZM143" s="18"/>
      <c r="VZN143" s="18"/>
      <c r="VZO143" s="18"/>
      <c r="VZP143" s="18"/>
      <c r="VZQ143" s="18"/>
      <c r="VZR143" s="18"/>
      <c r="VZS143" s="18"/>
      <c r="VZT143" s="18"/>
      <c r="VZU143" s="18"/>
      <c r="VZV143" s="18"/>
      <c r="VZW143" s="18"/>
      <c r="VZX143" s="18"/>
      <c r="VZY143" s="18"/>
      <c r="VZZ143" s="18"/>
      <c r="WAA143" s="18"/>
      <c r="WAB143" s="18"/>
      <c r="WAC143" s="18"/>
      <c r="WAD143" s="18"/>
      <c r="WAE143" s="18"/>
      <c r="WAF143" s="18"/>
      <c r="WAG143" s="18"/>
      <c r="WAH143" s="18"/>
      <c r="WAI143" s="18"/>
      <c r="WAJ143" s="18"/>
      <c r="WAK143" s="18"/>
      <c r="WAL143" s="18"/>
      <c r="WAM143" s="18"/>
      <c r="WAN143" s="18"/>
      <c r="WAO143" s="18"/>
      <c r="WAP143" s="18"/>
      <c r="WAQ143" s="18"/>
      <c r="WAR143" s="18"/>
      <c r="WAS143" s="18"/>
      <c r="WAT143" s="18"/>
      <c r="WAU143" s="18"/>
      <c r="WAV143" s="18"/>
      <c r="WAW143" s="18"/>
      <c r="WAX143" s="18"/>
      <c r="WAY143" s="18"/>
      <c r="WAZ143" s="18"/>
      <c r="WBA143" s="18"/>
      <c r="WBB143" s="18"/>
      <c r="WBC143" s="18"/>
      <c r="WBD143" s="18"/>
      <c r="WBE143" s="18"/>
      <c r="WBF143" s="18"/>
      <c r="WBG143" s="18"/>
      <c r="WBH143" s="18"/>
      <c r="WBI143" s="18"/>
      <c r="WBJ143" s="18"/>
      <c r="WBK143" s="18"/>
      <c r="WBL143" s="18"/>
      <c r="WBM143" s="18"/>
      <c r="WBN143" s="18"/>
      <c r="WBO143" s="18"/>
      <c r="WBP143" s="18"/>
      <c r="WBQ143" s="18"/>
      <c r="WBR143" s="18"/>
      <c r="WBS143" s="18"/>
      <c r="WBT143" s="18"/>
      <c r="WBU143" s="18"/>
      <c r="WBV143" s="18"/>
      <c r="WBW143" s="18"/>
      <c r="WBX143" s="18"/>
      <c r="WBY143" s="18"/>
      <c r="WBZ143" s="18"/>
      <c r="WCA143" s="18"/>
      <c r="WCB143" s="18"/>
      <c r="WCC143" s="18"/>
      <c r="WCD143" s="18"/>
      <c r="WCE143" s="18"/>
      <c r="WCF143" s="18"/>
      <c r="WCG143" s="18"/>
      <c r="WCH143" s="18"/>
      <c r="WCI143" s="18"/>
      <c r="WCJ143" s="18"/>
      <c r="WCK143" s="18"/>
      <c r="WCL143" s="18"/>
      <c r="WCM143" s="18"/>
      <c r="WCN143" s="18"/>
      <c r="WCO143" s="18"/>
      <c r="WCP143" s="18"/>
      <c r="WCQ143" s="18"/>
      <c r="WCR143" s="18"/>
      <c r="WCS143" s="18"/>
      <c r="WCT143" s="18"/>
      <c r="WCU143" s="18"/>
      <c r="WCV143" s="18"/>
      <c r="WCW143" s="18"/>
      <c r="WCX143" s="18"/>
      <c r="WCY143" s="18"/>
      <c r="WCZ143" s="18"/>
      <c r="WDA143" s="18"/>
      <c r="WDB143" s="18"/>
      <c r="WDC143" s="18"/>
      <c r="WDD143" s="18"/>
      <c r="WDE143" s="18"/>
      <c r="WDF143" s="18"/>
      <c r="WDG143" s="18"/>
      <c r="WDH143" s="18"/>
      <c r="WDI143" s="18"/>
      <c r="WDJ143" s="18"/>
      <c r="WDK143" s="18"/>
      <c r="WDL143" s="18"/>
      <c r="WDM143" s="18"/>
      <c r="WDN143" s="18"/>
      <c r="WDO143" s="18"/>
      <c r="WDP143" s="18"/>
      <c r="WDQ143" s="18"/>
      <c r="WDR143" s="18"/>
      <c r="WDS143" s="18"/>
      <c r="WDT143" s="18"/>
      <c r="WDU143" s="18"/>
      <c r="WDV143" s="18"/>
      <c r="WDW143" s="18"/>
      <c r="WDX143" s="18"/>
      <c r="WDY143" s="18"/>
      <c r="WDZ143" s="18"/>
      <c r="WEA143" s="18"/>
      <c r="WEB143" s="18"/>
      <c r="WEC143" s="18"/>
      <c r="WED143" s="18"/>
      <c r="WEE143" s="18"/>
      <c r="WEF143" s="18"/>
      <c r="WEG143" s="18"/>
      <c r="WEH143" s="18"/>
      <c r="WEI143" s="18"/>
      <c r="WEJ143" s="18"/>
      <c r="WEK143" s="18"/>
      <c r="WEL143" s="18"/>
      <c r="WEM143" s="18"/>
      <c r="WEN143" s="18"/>
      <c r="WEO143" s="18"/>
      <c r="WEP143" s="18"/>
      <c r="WEQ143" s="18"/>
      <c r="WER143" s="18"/>
      <c r="WES143" s="18"/>
      <c r="WET143" s="18"/>
      <c r="WEU143" s="18"/>
      <c r="WEV143" s="18"/>
      <c r="WEW143" s="18"/>
      <c r="WEX143" s="18"/>
      <c r="WEY143" s="18"/>
      <c r="WEZ143" s="18"/>
      <c r="WFA143" s="18"/>
      <c r="WFB143" s="18"/>
      <c r="WFC143" s="18"/>
      <c r="WFD143" s="18"/>
      <c r="WFE143" s="18"/>
      <c r="WFF143" s="18"/>
      <c r="WFG143" s="18"/>
      <c r="WFH143" s="18"/>
      <c r="WFI143" s="18"/>
      <c r="WFJ143" s="18"/>
      <c r="WFK143" s="18"/>
      <c r="WFL143" s="18"/>
      <c r="WFM143" s="18"/>
      <c r="WFN143" s="18"/>
      <c r="WFO143" s="18"/>
      <c r="WFP143" s="18"/>
      <c r="WFQ143" s="18"/>
      <c r="WFR143" s="18"/>
      <c r="WFS143" s="18"/>
      <c r="WFT143" s="18"/>
      <c r="WFU143" s="18"/>
      <c r="WFV143" s="18"/>
      <c r="WFW143" s="18"/>
      <c r="WFX143" s="18"/>
      <c r="WFY143" s="18"/>
      <c r="WFZ143" s="18"/>
      <c r="WGA143" s="18"/>
      <c r="WGB143" s="18"/>
      <c r="WGC143" s="18"/>
      <c r="WGD143" s="18"/>
      <c r="WGE143" s="18"/>
      <c r="WGF143" s="18"/>
      <c r="WGG143" s="18"/>
      <c r="WGH143" s="18"/>
      <c r="WGI143" s="18"/>
      <c r="WGJ143" s="18"/>
      <c r="WGK143" s="18"/>
      <c r="WGL143" s="18"/>
      <c r="WGM143" s="18"/>
      <c r="WGN143" s="18"/>
      <c r="WGO143" s="18"/>
      <c r="WGP143" s="18"/>
      <c r="WGQ143" s="18"/>
      <c r="WGR143" s="18"/>
      <c r="WGS143" s="18"/>
      <c r="WGT143" s="18"/>
      <c r="WGU143" s="18"/>
      <c r="WGV143" s="18"/>
      <c r="WGW143" s="18"/>
      <c r="WGX143" s="18"/>
      <c r="WGY143" s="18"/>
      <c r="WGZ143" s="18"/>
      <c r="WHA143" s="18"/>
      <c r="WHB143" s="18"/>
      <c r="WHC143" s="18"/>
      <c r="WHD143" s="18"/>
      <c r="WHE143" s="18"/>
      <c r="WHF143" s="18"/>
      <c r="WHG143" s="18"/>
      <c r="WHH143" s="18"/>
      <c r="WHI143" s="18"/>
      <c r="WHJ143" s="18"/>
      <c r="WHK143" s="18"/>
      <c r="WHL143" s="18"/>
      <c r="WHM143" s="18"/>
      <c r="WHN143" s="18"/>
      <c r="WHO143" s="18"/>
      <c r="WHP143" s="18"/>
      <c r="WHQ143" s="18"/>
      <c r="WHR143" s="18"/>
      <c r="WHS143" s="18"/>
      <c r="WHT143" s="18"/>
      <c r="WHU143" s="18"/>
      <c r="WHV143" s="18"/>
      <c r="WHW143" s="18"/>
      <c r="WHX143" s="18"/>
      <c r="WHY143" s="18"/>
      <c r="WHZ143" s="18"/>
      <c r="WIA143" s="18"/>
      <c r="WIB143" s="18"/>
      <c r="WIC143" s="18"/>
      <c r="WID143" s="18"/>
      <c r="WIE143" s="18"/>
      <c r="WIF143" s="18"/>
      <c r="WIG143" s="18"/>
      <c r="WIH143" s="18"/>
      <c r="WII143" s="18"/>
      <c r="WIJ143" s="18"/>
      <c r="WIK143" s="18"/>
      <c r="WIL143" s="18"/>
      <c r="WIM143" s="18"/>
      <c r="WIN143" s="18"/>
      <c r="WIO143" s="18"/>
      <c r="WIP143" s="18"/>
      <c r="WIQ143" s="18"/>
      <c r="WIR143" s="18"/>
      <c r="WIS143" s="18"/>
      <c r="WIT143" s="18"/>
      <c r="WIU143" s="18"/>
      <c r="WIV143" s="18"/>
      <c r="WIW143" s="18"/>
      <c r="WIX143" s="18"/>
      <c r="WIY143" s="18"/>
      <c r="WIZ143" s="18"/>
      <c r="WJA143" s="18"/>
      <c r="WJB143" s="18"/>
      <c r="WJC143" s="18"/>
      <c r="WJD143" s="18"/>
      <c r="WJE143" s="18"/>
      <c r="WJF143" s="18"/>
      <c r="WJG143" s="18"/>
      <c r="WJH143" s="18"/>
      <c r="WJI143" s="18"/>
      <c r="WJJ143" s="18"/>
      <c r="WJK143" s="18"/>
      <c r="WJL143" s="18"/>
      <c r="WJM143" s="18"/>
      <c r="WJN143" s="18"/>
      <c r="WJO143" s="18"/>
      <c r="WJP143" s="18"/>
      <c r="WJQ143" s="18"/>
      <c r="WJR143" s="18"/>
      <c r="WJS143" s="18"/>
      <c r="WJT143" s="18"/>
      <c r="WJU143" s="18"/>
      <c r="WJV143" s="18"/>
      <c r="WJW143" s="18"/>
      <c r="WJX143" s="18"/>
      <c r="WJY143" s="18"/>
      <c r="WJZ143" s="18"/>
      <c r="WKA143" s="18"/>
      <c r="WKB143" s="18"/>
      <c r="WKC143" s="18"/>
      <c r="WKD143" s="18"/>
      <c r="WKE143" s="18"/>
      <c r="WKF143" s="18"/>
      <c r="WKG143" s="18"/>
      <c r="WKH143" s="18"/>
      <c r="WKI143" s="18"/>
      <c r="WKJ143" s="18"/>
      <c r="WKK143" s="18"/>
      <c r="WKL143" s="18"/>
      <c r="WKM143" s="18"/>
      <c r="WKN143" s="18"/>
      <c r="WKO143" s="18"/>
      <c r="WKP143" s="18"/>
      <c r="WKQ143" s="18"/>
      <c r="WKR143" s="18"/>
      <c r="WKS143" s="18"/>
      <c r="WKT143" s="18"/>
      <c r="WKU143" s="18"/>
      <c r="WKV143" s="18"/>
      <c r="WKW143" s="18"/>
      <c r="WKX143" s="18"/>
      <c r="WKY143" s="18"/>
      <c r="WKZ143" s="18"/>
      <c r="WLA143" s="18"/>
      <c r="WLB143" s="18"/>
      <c r="WLC143" s="18"/>
      <c r="WLD143" s="18"/>
      <c r="WLE143" s="18"/>
      <c r="WLF143" s="18"/>
      <c r="WLG143" s="18"/>
      <c r="WLH143" s="18"/>
      <c r="WLI143" s="18"/>
      <c r="WLJ143" s="18"/>
      <c r="WLK143" s="18"/>
      <c r="WLL143" s="18"/>
      <c r="WLM143" s="18"/>
      <c r="WLN143" s="18"/>
      <c r="WLO143" s="18"/>
      <c r="WLP143" s="18"/>
      <c r="WLQ143" s="18"/>
      <c r="WLR143" s="18"/>
      <c r="WLS143" s="18"/>
      <c r="WLT143" s="18"/>
      <c r="WLU143" s="18"/>
      <c r="WLV143" s="18"/>
      <c r="WLW143" s="18"/>
      <c r="WLX143" s="18"/>
      <c r="WLY143" s="18"/>
      <c r="WLZ143" s="18"/>
      <c r="WMA143" s="18"/>
      <c r="WMB143" s="18"/>
      <c r="WMC143" s="18"/>
      <c r="WMD143" s="18"/>
      <c r="WME143" s="18"/>
      <c r="WMF143" s="18"/>
      <c r="WMG143" s="18"/>
      <c r="WMH143" s="18"/>
      <c r="WMI143" s="18"/>
      <c r="WMJ143" s="18"/>
      <c r="WMK143" s="18"/>
      <c r="WML143" s="18"/>
      <c r="WMM143" s="18"/>
      <c r="WMN143" s="18"/>
      <c r="WMO143" s="18"/>
      <c r="WMP143" s="18"/>
      <c r="WMQ143" s="18"/>
      <c r="WMR143" s="18"/>
      <c r="WMS143" s="18"/>
      <c r="WMT143" s="18"/>
      <c r="WMU143" s="18"/>
      <c r="WMV143" s="18"/>
      <c r="WMW143" s="18"/>
      <c r="WMX143" s="18"/>
      <c r="WMY143" s="18"/>
      <c r="WMZ143" s="18"/>
      <c r="WNA143" s="18"/>
      <c r="WNB143" s="18"/>
      <c r="WNC143" s="18"/>
      <c r="WND143" s="18"/>
      <c r="WNE143" s="18"/>
      <c r="WNF143" s="18"/>
      <c r="WNG143" s="18"/>
      <c r="WNH143" s="18"/>
      <c r="WNI143" s="18"/>
      <c r="WNJ143" s="18"/>
      <c r="WNK143" s="18"/>
      <c r="WNL143" s="18"/>
      <c r="WNM143" s="18"/>
      <c r="WNN143" s="18"/>
      <c r="WNO143" s="18"/>
      <c r="WNP143" s="18"/>
      <c r="WNQ143" s="18"/>
      <c r="WNR143" s="18"/>
      <c r="WNS143" s="18"/>
      <c r="WNT143" s="18"/>
      <c r="WNU143" s="18"/>
      <c r="WNV143" s="18"/>
      <c r="WNW143" s="18"/>
      <c r="WNX143" s="18"/>
      <c r="WNY143" s="18"/>
      <c r="WNZ143" s="18"/>
      <c r="WOA143" s="18"/>
      <c r="WOB143" s="18"/>
      <c r="WOC143" s="18"/>
      <c r="WOD143" s="18"/>
      <c r="WOE143" s="18"/>
      <c r="WOF143" s="18"/>
      <c r="WOG143" s="18"/>
      <c r="WOH143" s="18"/>
      <c r="WOI143" s="18"/>
      <c r="WOJ143" s="18"/>
      <c r="WOK143" s="18"/>
      <c r="WOL143" s="18"/>
      <c r="WOM143" s="18"/>
      <c r="WON143" s="18"/>
      <c r="WOO143" s="18"/>
      <c r="WOP143" s="18"/>
      <c r="WOQ143" s="18"/>
      <c r="WOR143" s="18"/>
      <c r="WOS143" s="18"/>
      <c r="WOT143" s="18"/>
      <c r="WOU143" s="18"/>
      <c r="WOV143" s="18"/>
      <c r="WOW143" s="18"/>
      <c r="WOX143" s="18"/>
      <c r="WOY143" s="18"/>
      <c r="WOZ143" s="18"/>
      <c r="WPA143" s="18"/>
      <c r="WPB143" s="18"/>
      <c r="WPC143" s="18"/>
      <c r="WPD143" s="18"/>
      <c r="WPE143" s="18"/>
      <c r="WPF143" s="18"/>
      <c r="WPG143" s="18"/>
      <c r="WPH143" s="18"/>
      <c r="WPI143" s="18"/>
      <c r="WPJ143" s="18"/>
      <c r="WPK143" s="18"/>
      <c r="WPL143" s="18"/>
      <c r="WPM143" s="18"/>
      <c r="WPN143" s="18"/>
      <c r="WPO143" s="18"/>
      <c r="WPP143" s="18"/>
      <c r="WPQ143" s="18"/>
      <c r="WPR143" s="18"/>
      <c r="WPS143" s="18"/>
      <c r="WPT143" s="18"/>
      <c r="WPU143" s="18"/>
      <c r="WPV143" s="18"/>
      <c r="WPW143" s="18"/>
      <c r="WPX143" s="18"/>
      <c r="WPY143" s="18"/>
      <c r="WPZ143" s="18"/>
      <c r="WQA143" s="18"/>
      <c r="WQB143" s="18"/>
      <c r="WQC143" s="18"/>
      <c r="WQD143" s="18"/>
      <c r="WQE143" s="18"/>
      <c r="WQF143" s="18"/>
      <c r="WQG143" s="18"/>
      <c r="WQH143" s="18"/>
      <c r="WQI143" s="18"/>
      <c r="WQJ143" s="18"/>
      <c r="WQK143" s="18"/>
      <c r="WQL143" s="18"/>
      <c r="WQM143" s="18"/>
      <c r="WQN143" s="18"/>
      <c r="WQO143" s="18"/>
      <c r="WQP143" s="18"/>
      <c r="WQQ143" s="18"/>
      <c r="WQR143" s="18"/>
      <c r="WQS143" s="18"/>
      <c r="WQT143" s="18"/>
      <c r="WQU143" s="18"/>
      <c r="WQV143" s="18"/>
      <c r="WQW143" s="18"/>
      <c r="WQX143" s="18"/>
      <c r="WQY143" s="18"/>
      <c r="WQZ143" s="18"/>
      <c r="WRA143" s="18"/>
      <c r="WRB143" s="18"/>
      <c r="WRC143" s="18"/>
      <c r="WRD143" s="18"/>
      <c r="WRE143" s="18"/>
      <c r="WRF143" s="18"/>
      <c r="WRG143" s="18"/>
      <c r="WRH143" s="18"/>
      <c r="WRI143" s="18"/>
      <c r="WRJ143" s="18"/>
      <c r="WRK143" s="18"/>
      <c r="WRL143" s="18"/>
      <c r="WRM143" s="18"/>
      <c r="WRN143" s="18"/>
      <c r="WRO143" s="18"/>
      <c r="WRP143" s="18"/>
      <c r="WRQ143" s="18"/>
      <c r="WRR143" s="18"/>
      <c r="WRS143" s="18"/>
      <c r="WRT143" s="18"/>
      <c r="WRU143" s="18"/>
      <c r="WRV143" s="18"/>
      <c r="WRW143" s="18"/>
      <c r="WRX143" s="18"/>
      <c r="WRY143" s="18"/>
      <c r="WRZ143" s="18"/>
      <c r="WSA143" s="18"/>
      <c r="WSB143" s="18"/>
      <c r="WSC143" s="18"/>
      <c r="WSD143" s="18"/>
      <c r="WSE143" s="18"/>
      <c r="WSF143" s="18"/>
      <c r="WSG143" s="18"/>
      <c r="WSH143" s="18"/>
      <c r="WSI143" s="18"/>
      <c r="WSJ143" s="18"/>
      <c r="WSK143" s="18"/>
      <c r="WSL143" s="18"/>
      <c r="WSM143" s="18"/>
      <c r="WSN143" s="18"/>
      <c r="WSO143" s="18"/>
      <c r="WSP143" s="18"/>
      <c r="WSQ143" s="18"/>
      <c r="WSR143" s="18"/>
      <c r="WSS143" s="18"/>
      <c r="WST143" s="18"/>
      <c r="WSU143" s="18"/>
      <c r="WSV143" s="18"/>
      <c r="WSW143" s="18"/>
      <c r="WSX143" s="18"/>
      <c r="WSY143" s="18"/>
      <c r="WSZ143" s="18"/>
      <c r="WTA143" s="18"/>
      <c r="WTB143" s="18"/>
      <c r="WTC143" s="18"/>
      <c r="WTD143" s="18"/>
      <c r="WTE143" s="18"/>
      <c r="WTF143" s="18"/>
      <c r="WTG143" s="18"/>
      <c r="WTH143" s="18"/>
      <c r="WTI143" s="18"/>
      <c r="WTJ143" s="18"/>
      <c r="WTK143" s="18"/>
      <c r="WTL143" s="18"/>
      <c r="WTM143" s="18"/>
      <c r="WTN143" s="18"/>
      <c r="WTO143" s="18"/>
      <c r="WTP143" s="18"/>
      <c r="WTQ143" s="18"/>
      <c r="WTR143" s="18"/>
      <c r="WTS143" s="18"/>
      <c r="WTT143" s="18"/>
      <c r="WTU143" s="18"/>
      <c r="WTV143" s="18"/>
      <c r="WTW143" s="18"/>
      <c r="WTX143" s="18"/>
      <c r="WTY143" s="18"/>
      <c r="WTZ143" s="18"/>
      <c r="WUA143" s="18"/>
      <c r="WUB143" s="18"/>
      <c r="WUC143" s="18"/>
      <c r="WUD143" s="18"/>
      <c r="WUE143" s="18"/>
      <c r="WUF143" s="18"/>
      <c r="WUG143" s="18"/>
      <c r="WUH143" s="18"/>
      <c r="WUI143" s="18"/>
      <c r="WUJ143" s="18"/>
      <c r="WUK143" s="18"/>
      <c r="WUL143" s="18"/>
      <c r="WUM143" s="18"/>
      <c r="WUN143" s="18"/>
      <c r="WUO143" s="18"/>
      <c r="WUP143" s="18"/>
      <c r="WUQ143" s="18"/>
      <c r="WUR143" s="18"/>
      <c r="WUS143" s="18"/>
      <c r="WUT143" s="18"/>
      <c r="WUU143" s="18"/>
      <c r="WUV143" s="18"/>
      <c r="WUW143" s="18"/>
      <c r="WUX143" s="18"/>
      <c r="WUY143" s="18"/>
      <c r="WUZ143" s="18"/>
      <c r="WVA143" s="18"/>
      <c r="WVB143" s="18"/>
      <c r="WVC143" s="18"/>
      <c r="WVD143" s="18"/>
      <c r="WVE143" s="18"/>
      <c r="WVF143" s="18"/>
      <c r="WVG143" s="18"/>
      <c r="WVH143" s="18"/>
      <c r="WVI143" s="18"/>
      <c r="WVJ143" s="18"/>
      <c r="WVK143" s="18"/>
      <c r="WVL143" s="18"/>
      <c r="WVM143" s="18"/>
      <c r="WVN143" s="18"/>
      <c r="WVO143" s="18"/>
      <c r="WVP143" s="18"/>
      <c r="WVQ143" s="18"/>
      <c r="WVR143" s="18"/>
      <c r="WVS143" s="18"/>
      <c r="WVT143" s="18"/>
      <c r="WVU143" s="18"/>
      <c r="WVV143" s="18"/>
      <c r="WVW143" s="18"/>
      <c r="WVX143" s="18"/>
      <c r="WVY143" s="18"/>
      <c r="WVZ143" s="18"/>
      <c r="WWA143" s="18"/>
      <c r="WWB143" s="18"/>
      <c r="WWC143" s="18"/>
      <c r="WWD143" s="18"/>
      <c r="WWE143" s="18"/>
      <c r="WWF143" s="18"/>
      <c r="WWG143" s="18"/>
      <c r="WWH143" s="18"/>
      <c r="WWI143" s="18"/>
      <c r="WWJ143" s="18"/>
      <c r="WWK143" s="18"/>
      <c r="WWL143" s="18"/>
      <c r="WWM143" s="18"/>
      <c r="WWN143" s="18"/>
      <c r="WWO143" s="18"/>
      <c r="WWP143" s="18"/>
      <c r="WWQ143" s="18"/>
      <c r="WWR143" s="18"/>
      <c r="WWS143" s="18"/>
      <c r="WWT143" s="18"/>
      <c r="WWU143" s="18"/>
      <c r="WWV143" s="18"/>
      <c r="WWW143" s="18"/>
      <c r="WWX143" s="18"/>
      <c r="WWY143" s="18"/>
      <c r="WWZ143" s="18"/>
      <c r="WXA143" s="18"/>
      <c r="WXB143" s="18"/>
      <c r="WXC143" s="18"/>
      <c r="WXD143" s="18"/>
      <c r="WXE143" s="18"/>
      <c r="WXF143" s="18"/>
      <c r="WXG143" s="18"/>
      <c r="WXH143" s="18"/>
      <c r="WXI143" s="18"/>
      <c r="WXJ143" s="18"/>
      <c r="WXK143" s="18"/>
      <c r="WXL143" s="18"/>
      <c r="WXM143" s="18"/>
      <c r="WXN143" s="18"/>
      <c r="WXO143" s="18"/>
      <c r="WXP143" s="18"/>
      <c r="WXQ143" s="18"/>
      <c r="WXR143" s="18"/>
      <c r="WXS143" s="18"/>
      <c r="WXT143" s="18"/>
      <c r="WXU143" s="18"/>
      <c r="WXV143" s="18"/>
      <c r="WXW143" s="18"/>
      <c r="WXX143" s="18"/>
      <c r="WXY143" s="18"/>
      <c r="WXZ143" s="18"/>
      <c r="WYA143" s="18"/>
      <c r="WYB143" s="18"/>
      <c r="WYC143" s="18"/>
      <c r="WYD143" s="18"/>
      <c r="WYE143" s="18"/>
      <c r="WYF143" s="18"/>
      <c r="WYG143" s="18"/>
      <c r="WYH143" s="18"/>
      <c r="WYI143" s="18"/>
      <c r="WYJ143" s="18"/>
      <c r="WYK143" s="18"/>
      <c r="WYL143" s="18"/>
      <c r="WYM143" s="18"/>
      <c r="WYN143" s="18"/>
      <c r="WYO143" s="18"/>
      <c r="WYP143" s="18"/>
      <c r="WYQ143" s="18"/>
      <c r="WYR143" s="18"/>
      <c r="WYS143" s="18"/>
      <c r="WYT143" s="18"/>
      <c r="WYU143" s="18"/>
      <c r="WYV143" s="18"/>
      <c r="WYW143" s="18"/>
      <c r="WYX143" s="18"/>
      <c r="WYY143" s="18"/>
      <c r="WYZ143" s="18"/>
      <c r="WZA143" s="18"/>
      <c r="WZB143" s="18"/>
      <c r="WZC143" s="18"/>
      <c r="WZD143" s="18"/>
      <c r="WZE143" s="18"/>
      <c r="WZF143" s="18"/>
      <c r="WZG143" s="18"/>
      <c r="WZH143" s="18"/>
      <c r="WZI143" s="18"/>
      <c r="WZJ143" s="18"/>
      <c r="WZK143" s="18"/>
      <c r="WZL143" s="18"/>
      <c r="WZM143" s="18"/>
      <c r="WZN143" s="18"/>
      <c r="WZO143" s="18"/>
      <c r="WZP143" s="18"/>
      <c r="WZQ143" s="18"/>
      <c r="WZR143" s="18"/>
      <c r="WZS143" s="18"/>
      <c r="WZT143" s="18"/>
      <c r="WZU143" s="18"/>
      <c r="WZV143" s="18"/>
      <c r="WZW143" s="18"/>
      <c r="WZX143" s="18"/>
      <c r="WZY143" s="18"/>
      <c r="WZZ143" s="18"/>
      <c r="XAA143" s="18"/>
      <c r="XAB143" s="18"/>
      <c r="XAC143" s="18"/>
      <c r="XAD143" s="18"/>
      <c r="XAE143" s="18"/>
      <c r="XAF143" s="18"/>
      <c r="XAG143" s="18"/>
      <c r="XAH143" s="18"/>
      <c r="XAI143" s="18"/>
      <c r="XAJ143" s="18"/>
      <c r="XAK143" s="18"/>
      <c r="XAL143" s="18"/>
      <c r="XAM143" s="18"/>
      <c r="XAN143" s="18"/>
      <c r="XAO143" s="18"/>
      <c r="XAP143" s="18"/>
      <c r="XAQ143" s="18"/>
      <c r="XAR143" s="18"/>
      <c r="XAS143" s="18"/>
      <c r="XAT143" s="18"/>
      <c r="XAU143" s="18"/>
      <c r="XAV143" s="18"/>
      <c r="XAW143" s="18"/>
      <c r="XAX143" s="18"/>
      <c r="XAY143" s="18"/>
      <c r="XAZ143" s="18"/>
      <c r="XBA143" s="18"/>
      <c r="XBB143" s="18"/>
      <c r="XBC143" s="18"/>
      <c r="XBD143" s="18"/>
      <c r="XBE143" s="18"/>
      <c r="XBF143" s="18"/>
      <c r="XBG143" s="18"/>
      <c r="XBH143" s="18"/>
      <c r="XBI143" s="18"/>
      <c r="XBJ143" s="18"/>
      <c r="XBK143" s="18"/>
      <c r="XBL143" s="18"/>
      <c r="XBM143" s="18"/>
      <c r="XBN143" s="18"/>
      <c r="XBO143" s="18"/>
      <c r="XBP143" s="18"/>
      <c r="XBQ143" s="18"/>
      <c r="XBR143" s="18"/>
      <c r="XBS143" s="18"/>
      <c r="XBT143" s="18"/>
      <c r="XBU143" s="18"/>
      <c r="XBV143" s="18"/>
      <c r="XBW143" s="18"/>
      <c r="XBX143" s="18"/>
      <c r="XBY143" s="18"/>
      <c r="XBZ143" s="18"/>
      <c r="XCA143" s="18"/>
      <c r="XCB143" s="18"/>
      <c r="XCC143" s="18"/>
      <c r="XCD143" s="18"/>
      <c r="XCE143" s="18"/>
      <c r="XCF143" s="18"/>
      <c r="XCG143" s="18"/>
      <c r="XCH143" s="18"/>
      <c r="XCI143" s="18"/>
      <c r="XCJ143" s="18"/>
      <c r="XCK143" s="18"/>
      <c r="XCL143" s="18"/>
      <c r="XCM143" s="18"/>
      <c r="XCN143" s="18"/>
      <c r="XCO143" s="18"/>
      <c r="XCP143" s="18"/>
      <c r="XCQ143" s="18"/>
      <c r="XCR143" s="18"/>
      <c r="XCS143" s="18"/>
      <c r="XCT143" s="18"/>
      <c r="XCU143" s="18"/>
      <c r="XCV143" s="18"/>
      <c r="XCW143" s="18"/>
      <c r="XCX143" s="18"/>
      <c r="XCY143" s="18"/>
      <c r="XCZ143" s="18"/>
      <c r="XDA143" s="18"/>
      <c r="XDB143" s="18"/>
      <c r="XDC143" s="18"/>
      <c r="XDD143" s="18"/>
      <c r="XDE143" s="18"/>
      <c r="XDF143" s="18"/>
      <c r="XDG143" s="18"/>
      <c r="XDH143" s="18"/>
      <c r="XDI143" s="18"/>
      <c r="XDJ143" s="18"/>
      <c r="XDK143" s="18"/>
      <c r="XDL143" s="18"/>
      <c r="XDM143" s="18"/>
      <c r="XDN143" s="18"/>
      <c r="XDO143" s="18"/>
      <c r="XDP143" s="18"/>
      <c r="XDQ143" s="18"/>
      <c r="XDR143" s="18"/>
      <c r="XDS143" s="18"/>
      <c r="XDT143" s="18"/>
      <c r="XDU143" s="18"/>
      <c r="XDV143" s="18"/>
      <c r="XDW143" s="18"/>
      <c r="XDX143" s="18"/>
      <c r="XDY143" s="18"/>
      <c r="XDZ143" s="18"/>
      <c r="XEA143" s="18"/>
      <c r="XEB143" s="18"/>
      <c r="XEC143" s="18"/>
      <c r="XED143" s="18"/>
      <c r="XEE143" s="18"/>
      <c r="XEF143" s="18"/>
      <c r="XEG143" s="18"/>
      <c r="XEH143" s="18"/>
      <c r="XEI143" s="18"/>
      <c r="XEJ143" s="18"/>
      <c r="XEK143" s="18"/>
      <c r="XEL143" s="18"/>
      <c r="XEM143" s="18"/>
      <c r="XEN143" s="18"/>
      <c r="XEO143" s="18"/>
      <c r="XEP143" s="18"/>
      <c r="XEQ143" s="18"/>
      <c r="XER143" s="18"/>
      <c r="XES143" s="18"/>
      <c r="XET143" s="18"/>
      <c r="XEU143" s="18"/>
      <c r="XEV143" s="18"/>
      <c r="XEW143" s="18"/>
      <c r="XEX143" s="18"/>
      <c r="XEY143" s="18"/>
      <c r="XEZ143" s="18"/>
      <c r="XFA143" s="18"/>
      <c r="XFB143" s="18"/>
      <c r="XFC143" s="18"/>
      <c r="XFD143" s="18"/>
    </row>
    <row r="144" spans="1:16384" x14ac:dyDescent="0.2">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row>
    <row r="145" spans="1:25" x14ac:dyDescent="0.2">
      <c r="A145" s="210"/>
      <c r="B145" s="210"/>
      <c r="C145" s="210"/>
      <c r="D145" s="210"/>
      <c r="E145" s="210"/>
      <c r="F145" s="210"/>
      <c r="G145" s="210"/>
      <c r="H145" s="210"/>
      <c r="I145" s="210"/>
      <c r="J145" s="210"/>
      <c r="K145" s="210"/>
      <c r="L145" s="210"/>
      <c r="M145" s="210"/>
      <c r="N145" s="210"/>
      <c r="O145" s="210"/>
      <c r="P145" s="210"/>
      <c r="Q145" s="210"/>
      <c r="R145" s="210"/>
      <c r="S145" s="210"/>
      <c r="T145" s="210"/>
      <c r="U145" s="210"/>
      <c r="V145" s="210"/>
      <c r="W145" s="210"/>
      <c r="X145" s="210"/>
      <c r="Y145" s="210"/>
    </row>
  </sheetData>
  <hyperlinks>
    <hyperlink ref="B1" location="'Assumptions Summary'!A1" display="Go to Assumptions Summary" xr:uid="{21BDF045-64CB-48EC-9FD2-F39FF9070249}"/>
  </hyperlinks>
  <pageMargins left="0.7" right="0.7" top="0.75" bottom="0.75" header="0.3" footer="0.3"/>
  <pageSetup paperSize="9" scale="78" orientation="portrait" verticalDpi="0" r:id="rId1"/>
  <rowBreaks count="2" manualBreakCount="2">
    <brk id="50" max="16383" man="1"/>
    <brk id="95" max="16383" man="1"/>
  </rowBreaks>
  <colBreaks count="1" manualBreakCount="1">
    <brk id="12"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9FBFB"/>
  </sheetPr>
  <dimension ref="A1:N133"/>
  <sheetViews>
    <sheetView zoomScaleNormal="100" workbookViewId="0"/>
  </sheetViews>
  <sheetFormatPr defaultColWidth="9" defaultRowHeight="12.75" x14ac:dyDescent="0.2"/>
  <cols>
    <col min="1" max="1" width="3.625" style="18" customWidth="1"/>
    <col min="2" max="2" width="18.625" style="18" customWidth="1"/>
    <col min="3" max="3" width="18.125" style="18" customWidth="1"/>
    <col min="4" max="4" width="23.125" style="18" customWidth="1"/>
    <col min="5" max="5" width="21.25" style="18" customWidth="1"/>
    <col min="6" max="6" width="15.125" style="18" customWidth="1"/>
    <col min="7" max="7" width="3.25" style="18" customWidth="1"/>
    <col min="8" max="8" width="17.5" style="18" customWidth="1"/>
    <col min="9" max="9" width="17.25" style="18" customWidth="1"/>
    <col min="10" max="16384" width="9" style="18"/>
  </cols>
  <sheetData>
    <row r="1" spans="1:12" ht="15" x14ac:dyDescent="0.25">
      <c r="A1" s="152"/>
      <c r="B1" s="292" t="s">
        <v>1127</v>
      </c>
      <c r="C1" s="16"/>
      <c r="D1" s="16"/>
      <c r="E1" s="16"/>
      <c r="F1" s="53"/>
      <c r="G1" s="53"/>
    </row>
    <row r="2" spans="1:12" ht="20.25" thickBot="1" x14ac:dyDescent="0.35">
      <c r="A2" s="16"/>
      <c r="B2" s="135" t="s">
        <v>170</v>
      </c>
      <c r="C2" s="16"/>
      <c r="D2" s="16"/>
      <c r="E2" s="16"/>
      <c r="F2" s="53"/>
      <c r="G2" s="53"/>
    </row>
    <row r="3" spans="1:12" ht="41.25" customHeight="1" thickTop="1" x14ac:dyDescent="0.2">
      <c r="A3" s="16"/>
      <c r="B3" s="472" t="s">
        <v>287</v>
      </c>
      <c r="C3" s="472"/>
      <c r="D3" s="472"/>
      <c r="E3" s="16"/>
      <c r="F3" s="53"/>
      <c r="G3" s="53"/>
    </row>
    <row r="4" spans="1:12" ht="15.75" thickBot="1" x14ac:dyDescent="0.3">
      <c r="A4" s="16"/>
      <c r="B4" s="23" t="s">
        <v>288</v>
      </c>
      <c r="C4" s="16"/>
      <c r="D4" s="16"/>
      <c r="E4" s="16"/>
      <c r="F4" s="53"/>
      <c r="G4" s="53"/>
    </row>
    <row r="5" spans="1:12" ht="33" customHeight="1" thickBot="1" x14ac:dyDescent="0.25">
      <c r="A5" s="16"/>
      <c r="B5" s="132" t="s">
        <v>17</v>
      </c>
      <c r="C5" s="132" t="s">
        <v>168</v>
      </c>
      <c r="D5" s="132" t="s">
        <v>169</v>
      </c>
      <c r="E5" s="16"/>
      <c r="F5" s="53"/>
      <c r="G5" s="53"/>
    </row>
    <row r="6" spans="1:12" ht="15" thickBot="1" x14ac:dyDescent="0.25">
      <c r="A6" s="16"/>
      <c r="B6" s="134" t="s">
        <v>40</v>
      </c>
      <c r="C6" s="54">
        <v>2025</v>
      </c>
      <c r="D6" s="54"/>
      <c r="E6" s="53"/>
      <c r="F6" s="53"/>
      <c r="G6" s="53"/>
      <c r="H6" s="48"/>
      <c r="J6" s="49"/>
      <c r="K6" s="48"/>
      <c r="L6" s="48"/>
    </row>
    <row r="7" spans="1:12" ht="15" thickBot="1" x14ac:dyDescent="0.25">
      <c r="A7" s="16"/>
      <c r="B7" s="134" t="s">
        <v>153</v>
      </c>
      <c r="C7" s="55">
        <v>2024</v>
      </c>
      <c r="D7" s="56"/>
      <c r="E7" s="53"/>
      <c r="F7" s="53"/>
      <c r="G7" s="53"/>
      <c r="H7" s="48"/>
      <c r="J7" s="49"/>
      <c r="K7" s="48"/>
      <c r="L7" s="48"/>
    </row>
    <row r="8" spans="1:12" ht="15" thickBot="1" x14ac:dyDescent="0.25">
      <c r="A8" s="16"/>
      <c r="B8" s="134" t="s">
        <v>49</v>
      </c>
      <c r="C8" s="57">
        <v>2023</v>
      </c>
      <c r="D8" s="54">
        <v>2033</v>
      </c>
      <c r="E8" s="53"/>
      <c r="F8" s="53"/>
      <c r="G8" s="53"/>
      <c r="H8" s="48"/>
      <c r="I8" s="50"/>
      <c r="J8" s="49"/>
      <c r="K8" s="48"/>
      <c r="L8" s="48"/>
    </row>
    <row r="9" spans="1:12" ht="15" thickBot="1" x14ac:dyDescent="0.25">
      <c r="A9" s="16"/>
      <c r="B9" s="134" t="s">
        <v>50</v>
      </c>
      <c r="C9" s="55">
        <v>2022</v>
      </c>
      <c r="D9" s="56"/>
      <c r="E9" s="53"/>
      <c r="F9" s="53"/>
      <c r="G9" s="53"/>
      <c r="H9" s="48"/>
      <c r="I9" s="50"/>
      <c r="J9" s="49"/>
      <c r="K9" s="48"/>
      <c r="L9" s="48"/>
    </row>
    <row r="10" spans="1:12" ht="15" thickBot="1" x14ac:dyDescent="0.25">
      <c r="A10" s="16"/>
      <c r="B10" s="134" t="s">
        <v>51</v>
      </c>
      <c r="C10" s="57">
        <v>2028</v>
      </c>
      <c r="D10" s="54"/>
      <c r="E10" s="53"/>
      <c r="F10" s="53"/>
      <c r="G10" s="53"/>
      <c r="H10" s="48"/>
      <c r="I10" s="50"/>
      <c r="J10" s="49"/>
      <c r="K10" s="48"/>
      <c r="L10" s="48"/>
    </row>
    <row r="11" spans="1:12" ht="15" thickBot="1" x14ac:dyDescent="0.25">
      <c r="A11" s="16"/>
      <c r="B11" s="134" t="s">
        <v>52</v>
      </c>
      <c r="C11" s="55">
        <v>2031</v>
      </c>
      <c r="D11" s="56">
        <v>2041</v>
      </c>
      <c r="E11" s="53"/>
      <c r="F11" s="53"/>
      <c r="G11" s="53"/>
      <c r="H11" s="48"/>
      <c r="I11" s="50"/>
      <c r="J11" s="49"/>
      <c r="K11" s="48"/>
      <c r="L11" s="48"/>
    </row>
    <row r="12" spans="1:12" ht="15" thickBot="1" x14ac:dyDescent="0.25">
      <c r="A12" s="16"/>
      <c r="B12" s="134" t="s">
        <v>55</v>
      </c>
      <c r="C12" s="57">
        <v>2037</v>
      </c>
      <c r="D12" s="54">
        <v>2047</v>
      </c>
      <c r="E12" s="53"/>
      <c r="F12" s="53"/>
      <c r="G12" s="53"/>
      <c r="H12" s="48"/>
      <c r="I12" s="50"/>
      <c r="J12" s="49"/>
      <c r="K12" s="48"/>
      <c r="L12" s="48"/>
    </row>
    <row r="13" spans="1:12" ht="15" thickBot="1" x14ac:dyDescent="0.25">
      <c r="A13" s="16"/>
      <c r="B13" s="134" t="s">
        <v>56</v>
      </c>
      <c r="C13" s="55">
        <v>2032</v>
      </c>
      <c r="D13" s="56">
        <v>2042</v>
      </c>
      <c r="E13" s="53"/>
      <c r="F13" s="53"/>
      <c r="G13" s="53"/>
      <c r="H13" s="48"/>
      <c r="I13" s="50"/>
      <c r="J13" s="49"/>
      <c r="K13" s="48"/>
      <c r="L13" s="48"/>
    </row>
    <row r="14" spans="1:12" ht="15" thickBot="1" x14ac:dyDescent="0.25">
      <c r="A14" s="16"/>
      <c r="B14" s="134" t="s">
        <v>57</v>
      </c>
      <c r="C14" s="57">
        <v>2026</v>
      </c>
      <c r="D14" s="54">
        <v>2036</v>
      </c>
      <c r="E14" s="53"/>
      <c r="F14" s="53"/>
      <c r="G14" s="53"/>
      <c r="H14" s="48"/>
      <c r="I14" s="50"/>
      <c r="J14" s="49"/>
      <c r="K14" s="48"/>
      <c r="L14" s="48"/>
    </row>
    <row r="15" spans="1:12" ht="15" thickBot="1" x14ac:dyDescent="0.25">
      <c r="A15" s="16"/>
      <c r="B15" s="134" t="s">
        <v>58</v>
      </c>
      <c r="C15" s="56">
        <v>2026</v>
      </c>
      <c r="D15" s="56"/>
      <c r="E15" s="53"/>
      <c r="F15" s="53"/>
      <c r="G15" s="53"/>
      <c r="H15" s="48"/>
      <c r="I15" s="50"/>
      <c r="J15" s="49"/>
      <c r="K15" s="48"/>
      <c r="L15" s="48"/>
    </row>
    <row r="16" spans="1:12" ht="15" thickBot="1" x14ac:dyDescent="0.25">
      <c r="A16" s="16"/>
      <c r="B16" s="134" t="s">
        <v>59</v>
      </c>
      <c r="C16" s="57">
        <v>2033</v>
      </c>
      <c r="D16" s="54">
        <v>2043</v>
      </c>
      <c r="E16" s="53"/>
      <c r="F16" s="53"/>
      <c r="G16" s="53"/>
      <c r="H16" s="48"/>
      <c r="I16" s="50"/>
      <c r="J16" s="49"/>
      <c r="K16" s="48"/>
      <c r="L16" s="48"/>
    </row>
    <row r="17" spans="1:14" ht="15" thickBot="1" x14ac:dyDescent="0.25">
      <c r="A17" s="16"/>
      <c r="B17" s="134" t="s">
        <v>60</v>
      </c>
      <c r="C17" s="55">
        <v>2028</v>
      </c>
      <c r="D17" s="56">
        <v>2038</v>
      </c>
      <c r="E17" s="53"/>
      <c r="F17" s="53"/>
      <c r="G17" s="53"/>
      <c r="H17" s="48"/>
      <c r="I17" s="50"/>
      <c r="J17" s="49"/>
      <c r="K17" s="48"/>
      <c r="L17" s="48"/>
    </row>
    <row r="18" spans="1:14" ht="15" thickBot="1" x14ac:dyDescent="0.25">
      <c r="A18" s="16"/>
      <c r="B18" s="134" t="s">
        <v>61</v>
      </c>
      <c r="C18" s="57">
        <v>2026</v>
      </c>
      <c r="D18" s="54">
        <v>2036</v>
      </c>
      <c r="E18" s="53"/>
      <c r="F18" s="53"/>
      <c r="G18" s="53"/>
      <c r="H18" s="48"/>
      <c r="I18" s="50"/>
      <c r="J18" s="49"/>
      <c r="K18" s="48"/>
      <c r="L18" s="48"/>
    </row>
    <row r="19" spans="1:14" ht="15" thickBot="1" x14ac:dyDescent="0.25">
      <c r="A19" s="16"/>
      <c r="B19" s="134" t="s">
        <v>155</v>
      </c>
      <c r="C19" s="55">
        <v>2022</v>
      </c>
      <c r="D19" s="56">
        <v>2032</v>
      </c>
      <c r="E19" s="53"/>
      <c r="F19" s="53"/>
      <c r="G19" s="53"/>
      <c r="H19" s="48"/>
      <c r="I19" s="50"/>
      <c r="J19" s="49"/>
      <c r="K19" s="48"/>
      <c r="L19" s="48"/>
    </row>
    <row r="20" spans="1:14" x14ac:dyDescent="0.2">
      <c r="A20" s="16"/>
      <c r="B20" s="16"/>
      <c r="C20" s="52"/>
      <c r="D20" s="16"/>
      <c r="E20" s="53"/>
      <c r="F20" s="53"/>
      <c r="G20" s="53"/>
      <c r="H20" s="48"/>
      <c r="I20" s="50"/>
      <c r="J20" s="49"/>
      <c r="K20" s="48"/>
      <c r="L20" s="48"/>
    </row>
    <row r="21" spans="1:14" ht="15.75" thickBot="1" x14ac:dyDescent="0.3">
      <c r="A21" s="16"/>
      <c r="B21" s="23" t="s">
        <v>289</v>
      </c>
      <c r="C21" s="52"/>
      <c r="D21" s="16"/>
      <c r="E21" s="53"/>
      <c r="F21" s="53"/>
      <c r="G21" s="53"/>
      <c r="H21" s="48"/>
      <c r="I21" s="50"/>
      <c r="J21" s="49"/>
      <c r="K21" s="48"/>
      <c r="L21" s="48"/>
    </row>
    <row r="22" spans="1:14" ht="51" customHeight="1" thickBot="1" x14ac:dyDescent="0.25">
      <c r="A22" s="16"/>
      <c r="B22" s="132" t="s">
        <v>1200</v>
      </c>
      <c r="C22" s="246" t="s">
        <v>1025</v>
      </c>
      <c r="D22" s="417" t="s">
        <v>1021</v>
      </c>
      <c r="E22" s="473"/>
      <c r="F22" s="132" t="s">
        <v>723</v>
      </c>
      <c r="G22" s="53"/>
      <c r="H22" s="48"/>
      <c r="I22" s="48"/>
      <c r="J22" s="48"/>
      <c r="L22" s="49"/>
      <c r="M22" s="48"/>
      <c r="N22" s="48"/>
    </row>
    <row r="23" spans="1:14" ht="27" customHeight="1" thickBot="1" x14ac:dyDescent="0.25">
      <c r="A23" s="16"/>
      <c r="B23" s="134" t="s">
        <v>1024</v>
      </c>
      <c r="C23" s="247" t="s">
        <v>698</v>
      </c>
      <c r="D23" s="474" t="s">
        <v>1022</v>
      </c>
      <c r="E23" s="475"/>
      <c r="F23" s="153">
        <v>375000</v>
      </c>
      <c r="G23" s="53"/>
      <c r="H23" s="48"/>
      <c r="I23" s="48"/>
      <c r="J23" s="48"/>
      <c r="L23" s="49"/>
      <c r="M23" s="48"/>
      <c r="N23" s="48"/>
    </row>
    <row r="24" spans="1:14" ht="15" thickBot="1" x14ac:dyDescent="0.25">
      <c r="A24" s="16"/>
      <c r="B24" s="247" t="s">
        <v>158</v>
      </c>
      <c r="C24" s="247" t="s">
        <v>1026</v>
      </c>
      <c r="D24" s="476" t="s">
        <v>1023</v>
      </c>
      <c r="E24" s="477"/>
      <c r="F24" s="154">
        <v>320000</v>
      </c>
      <c r="G24" s="53"/>
      <c r="H24" s="48"/>
      <c r="I24" s="48"/>
      <c r="J24" s="48"/>
      <c r="L24" s="49"/>
      <c r="M24" s="48"/>
      <c r="N24" s="48"/>
    </row>
    <row r="25" spans="1:14" ht="17.649999999999999" customHeight="1" thickBot="1" x14ac:dyDescent="0.25">
      <c r="A25" s="16"/>
      <c r="B25" s="247" t="s">
        <v>157</v>
      </c>
      <c r="C25" s="247" t="s">
        <v>1026</v>
      </c>
      <c r="D25" s="476" t="s">
        <v>1023</v>
      </c>
      <c r="E25" s="477"/>
      <c r="F25" s="153">
        <v>220000</v>
      </c>
      <c r="G25" s="53"/>
      <c r="H25" s="48"/>
      <c r="I25" s="48"/>
      <c r="K25" s="49"/>
      <c r="L25" s="48"/>
      <c r="M25" s="48"/>
    </row>
    <row r="26" spans="1:14" x14ac:dyDescent="0.2">
      <c r="A26" s="16"/>
      <c r="B26" s="16"/>
      <c r="C26" s="52"/>
      <c r="D26" s="16"/>
      <c r="E26" s="53"/>
      <c r="F26" s="53"/>
      <c r="G26" s="53"/>
      <c r="H26" s="48"/>
      <c r="J26" s="49"/>
      <c r="K26" s="48"/>
      <c r="L26" s="48"/>
    </row>
    <row r="27" spans="1:14" x14ac:dyDescent="0.2">
      <c r="A27" s="16"/>
      <c r="B27" s="22" t="s">
        <v>290</v>
      </c>
      <c r="C27" s="52"/>
      <c r="D27" s="16"/>
      <c r="E27" s="53"/>
      <c r="F27" s="53"/>
      <c r="G27" s="53"/>
      <c r="H27" s="48"/>
      <c r="J27" s="49"/>
      <c r="K27" s="48"/>
      <c r="L27" s="48"/>
    </row>
    <row r="28" spans="1:14" s="253" customFormat="1" x14ac:dyDescent="0.2">
      <c r="A28" s="248"/>
      <c r="B28" s="22" t="s">
        <v>1305</v>
      </c>
      <c r="C28" s="52"/>
      <c r="D28" s="248"/>
      <c r="E28" s="53"/>
      <c r="F28" s="53"/>
      <c r="G28" s="53"/>
      <c r="H28" s="48"/>
      <c r="J28" s="49"/>
      <c r="K28" s="48"/>
      <c r="L28" s="48"/>
    </row>
    <row r="29" spans="1:14" s="253" customFormat="1" x14ac:dyDescent="0.2">
      <c r="A29" s="248"/>
      <c r="B29" s="22" t="s">
        <v>1151</v>
      </c>
      <c r="C29" s="52"/>
      <c r="D29" s="248"/>
      <c r="E29" s="53"/>
      <c r="F29" s="53"/>
      <c r="G29" s="53"/>
      <c r="H29" s="48"/>
      <c r="J29" s="49"/>
      <c r="K29" s="48"/>
      <c r="L29" s="48"/>
    </row>
    <row r="30" spans="1:14" x14ac:dyDescent="0.2">
      <c r="A30" s="248"/>
      <c r="B30" s="16"/>
      <c r="C30" s="52"/>
      <c r="D30" s="16"/>
      <c r="E30" s="53"/>
      <c r="F30" s="53"/>
      <c r="G30" s="53"/>
      <c r="H30" s="48"/>
      <c r="J30" s="49"/>
      <c r="K30" s="48"/>
      <c r="L30" s="48"/>
    </row>
    <row r="31" spans="1:14" x14ac:dyDescent="0.2">
      <c r="C31" s="42"/>
      <c r="E31" s="46"/>
      <c r="F31" s="48"/>
      <c r="G31" s="48"/>
      <c r="H31" s="48"/>
      <c r="J31" s="49"/>
      <c r="K31" s="48"/>
      <c r="L31" s="48"/>
    </row>
    <row r="32" spans="1:14" x14ac:dyDescent="0.2">
      <c r="C32" s="42"/>
      <c r="E32" s="46"/>
      <c r="F32" s="48"/>
      <c r="G32" s="48"/>
      <c r="H32" s="48"/>
      <c r="J32" s="49"/>
      <c r="K32" s="48"/>
      <c r="L32" s="48"/>
    </row>
    <row r="33" spans="3:12" x14ac:dyDescent="0.2">
      <c r="C33" s="42"/>
      <c r="E33" s="46"/>
      <c r="F33" s="48"/>
      <c r="G33" s="48"/>
      <c r="H33" s="48"/>
      <c r="J33" s="49"/>
      <c r="K33" s="48"/>
      <c r="L33" s="48"/>
    </row>
    <row r="34" spans="3:12" x14ac:dyDescent="0.2">
      <c r="C34" s="42"/>
      <c r="F34" s="51"/>
    </row>
    <row r="35" spans="3:12" x14ac:dyDescent="0.2">
      <c r="C35" s="42"/>
    </row>
    <row r="36" spans="3:12" x14ac:dyDescent="0.2">
      <c r="C36" s="42"/>
    </row>
    <row r="37" spans="3:12" x14ac:dyDescent="0.2">
      <c r="C37" s="42"/>
    </row>
    <row r="38" spans="3:12" x14ac:dyDescent="0.2">
      <c r="C38" s="42"/>
    </row>
    <row r="40" spans="3:12" x14ac:dyDescent="0.2">
      <c r="C40" s="42"/>
    </row>
    <row r="41" spans="3:12" x14ac:dyDescent="0.2">
      <c r="C41" s="42"/>
    </row>
    <row r="42" spans="3:12" x14ac:dyDescent="0.2">
      <c r="C42" s="42"/>
    </row>
    <row r="43" spans="3:12" x14ac:dyDescent="0.2">
      <c r="C43" s="42"/>
    </row>
    <row r="44" spans="3:12" x14ac:dyDescent="0.2">
      <c r="C44" s="42"/>
    </row>
    <row r="45" spans="3:12" x14ac:dyDescent="0.2">
      <c r="C45" s="42"/>
    </row>
    <row r="46" spans="3:12" x14ac:dyDescent="0.2">
      <c r="C46" s="42"/>
    </row>
    <row r="47" spans="3:12" x14ac:dyDescent="0.2">
      <c r="C47" s="42"/>
    </row>
    <row r="50" spans="3:3" x14ac:dyDescent="0.2">
      <c r="C50" s="42"/>
    </row>
    <row r="51" spans="3:3" x14ac:dyDescent="0.2">
      <c r="C51" s="42"/>
    </row>
    <row r="52" spans="3:3" x14ac:dyDescent="0.2">
      <c r="C52" s="42"/>
    </row>
    <row r="53" spans="3:3" x14ac:dyDescent="0.2">
      <c r="C53" s="42"/>
    </row>
    <row r="54" spans="3:3" x14ac:dyDescent="0.2">
      <c r="C54" s="42"/>
    </row>
    <row r="55" spans="3:3" x14ac:dyDescent="0.2">
      <c r="C55" s="42"/>
    </row>
    <row r="56" spans="3:3" x14ac:dyDescent="0.2">
      <c r="C56" s="42"/>
    </row>
    <row r="57" spans="3:3" x14ac:dyDescent="0.2">
      <c r="C57" s="42"/>
    </row>
    <row r="58" spans="3:3" x14ac:dyDescent="0.2">
      <c r="C58" s="42"/>
    </row>
    <row r="59" spans="3:3" x14ac:dyDescent="0.2">
      <c r="C59" s="42"/>
    </row>
    <row r="60" spans="3:3" x14ac:dyDescent="0.2">
      <c r="C60" s="42"/>
    </row>
    <row r="61" spans="3:3" x14ac:dyDescent="0.2">
      <c r="C61" s="42"/>
    </row>
    <row r="99" spans="3:3" x14ac:dyDescent="0.2">
      <c r="C99" s="50"/>
    </row>
    <row r="100" spans="3:3" x14ac:dyDescent="0.2">
      <c r="C100" s="50"/>
    </row>
    <row r="101" spans="3:3" x14ac:dyDescent="0.2">
      <c r="C101" s="50"/>
    </row>
    <row r="102" spans="3:3" x14ac:dyDescent="0.2">
      <c r="C102" s="50"/>
    </row>
    <row r="103" spans="3:3" x14ac:dyDescent="0.2">
      <c r="C103" s="50"/>
    </row>
    <row r="104" spans="3:3" x14ac:dyDescent="0.2">
      <c r="C104" s="50"/>
    </row>
    <row r="105" spans="3:3" x14ac:dyDescent="0.2">
      <c r="C105" s="50"/>
    </row>
    <row r="106" spans="3:3" x14ac:dyDescent="0.2">
      <c r="C106" s="50"/>
    </row>
    <row r="107" spans="3:3" x14ac:dyDescent="0.2">
      <c r="C107" s="50"/>
    </row>
    <row r="108" spans="3:3" x14ac:dyDescent="0.2">
      <c r="C108" s="50"/>
    </row>
    <row r="109" spans="3:3" x14ac:dyDescent="0.2">
      <c r="C109" s="50"/>
    </row>
    <row r="110" spans="3:3" x14ac:dyDescent="0.2">
      <c r="C110" s="50"/>
    </row>
    <row r="111" spans="3:3" x14ac:dyDescent="0.2">
      <c r="C111" s="50"/>
    </row>
    <row r="112" spans="3:3" x14ac:dyDescent="0.2">
      <c r="C112" s="50"/>
    </row>
    <row r="113" spans="3:3" x14ac:dyDescent="0.2">
      <c r="C113" s="50"/>
    </row>
    <row r="114" spans="3:3" x14ac:dyDescent="0.2">
      <c r="C114" s="50"/>
    </row>
    <row r="115" spans="3:3" x14ac:dyDescent="0.2">
      <c r="C115" s="50"/>
    </row>
    <row r="116" spans="3:3" x14ac:dyDescent="0.2">
      <c r="C116" s="50"/>
    </row>
    <row r="117" spans="3:3" x14ac:dyDescent="0.2">
      <c r="C117" s="50"/>
    </row>
    <row r="118" spans="3:3" x14ac:dyDescent="0.2">
      <c r="C118" s="50"/>
    </row>
    <row r="119" spans="3:3" x14ac:dyDescent="0.2">
      <c r="C119" s="50"/>
    </row>
    <row r="120" spans="3:3" x14ac:dyDescent="0.2">
      <c r="C120" s="50"/>
    </row>
    <row r="121" spans="3:3" x14ac:dyDescent="0.2">
      <c r="C121" s="50"/>
    </row>
    <row r="122" spans="3:3" x14ac:dyDescent="0.2">
      <c r="C122" s="50"/>
    </row>
    <row r="123" spans="3:3" x14ac:dyDescent="0.2">
      <c r="C123" s="50"/>
    </row>
    <row r="124" spans="3:3" x14ac:dyDescent="0.2">
      <c r="C124" s="50"/>
    </row>
    <row r="125" spans="3:3" x14ac:dyDescent="0.2">
      <c r="C125" s="50"/>
    </row>
    <row r="126" spans="3:3" x14ac:dyDescent="0.2">
      <c r="C126" s="50"/>
    </row>
    <row r="127" spans="3:3" x14ac:dyDescent="0.2">
      <c r="C127" s="50"/>
    </row>
    <row r="128" spans="3:3" x14ac:dyDescent="0.2">
      <c r="C128" s="50"/>
    </row>
    <row r="129" spans="3:3" x14ac:dyDescent="0.2">
      <c r="C129" s="50"/>
    </row>
    <row r="130" spans="3:3" x14ac:dyDescent="0.2">
      <c r="C130" s="50"/>
    </row>
    <row r="131" spans="3:3" x14ac:dyDescent="0.2">
      <c r="C131" s="50"/>
    </row>
    <row r="132" spans="3:3" x14ac:dyDescent="0.2">
      <c r="C132" s="50"/>
    </row>
    <row r="133" spans="3:3" x14ac:dyDescent="0.2">
      <c r="C133" s="50"/>
    </row>
  </sheetData>
  <mergeCells count="5">
    <mergeCell ref="B3:D3"/>
    <mergeCell ref="D22:E22"/>
    <mergeCell ref="D23:E23"/>
    <mergeCell ref="D24:E24"/>
    <mergeCell ref="D25:E25"/>
  </mergeCells>
  <hyperlinks>
    <hyperlink ref="B1" location="'Assumptions Summary'!A1" display="Go to Assumptions Summary" xr:uid="{A2F3D4F9-DB46-403B-AC09-E8297D0798AA}"/>
  </hyperlinks>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9FBFB"/>
  </sheetPr>
  <dimension ref="A1:L143"/>
  <sheetViews>
    <sheetView zoomScaleNormal="100" workbookViewId="0"/>
  </sheetViews>
  <sheetFormatPr defaultColWidth="9" defaultRowHeight="12.75" x14ac:dyDescent="0.2"/>
  <cols>
    <col min="1" max="1" width="3.625" style="18" customWidth="1"/>
    <col min="2" max="2" width="23.25" style="18" customWidth="1"/>
    <col min="3" max="3" width="21.25" style="18" customWidth="1"/>
    <col min="4" max="4" width="13.5" style="18" customWidth="1"/>
    <col min="5" max="5" width="21" style="18" customWidth="1"/>
    <col min="6" max="6" width="20.5" style="18" bestFit="1" customWidth="1"/>
    <col min="7" max="7" width="3.125" style="18" customWidth="1"/>
    <col min="8" max="8" width="34" style="18" customWidth="1"/>
    <col min="9" max="9" width="17.25" style="18" customWidth="1"/>
    <col min="10" max="16384" width="9" style="18"/>
  </cols>
  <sheetData>
    <row r="1" spans="1:12" ht="15" x14ac:dyDescent="0.25">
      <c r="A1" s="152"/>
      <c r="B1" s="292" t="s">
        <v>1127</v>
      </c>
      <c r="C1" s="16"/>
      <c r="D1" s="16"/>
      <c r="E1" s="16"/>
      <c r="F1" s="16"/>
      <c r="G1" s="16"/>
    </row>
    <row r="2" spans="1:12" ht="20.25" thickBot="1" x14ac:dyDescent="0.35">
      <c r="A2" s="16"/>
      <c r="B2" s="135" t="s">
        <v>165</v>
      </c>
      <c r="C2" s="16"/>
      <c r="D2" s="16"/>
      <c r="E2" s="16"/>
      <c r="F2" s="16"/>
      <c r="G2" s="16"/>
    </row>
    <row r="3" spans="1:12" ht="56.25" customHeight="1" thickTop="1" x14ac:dyDescent="0.2">
      <c r="A3" s="16"/>
      <c r="B3" s="472" t="s">
        <v>548</v>
      </c>
      <c r="C3" s="472"/>
      <c r="D3" s="16"/>
      <c r="E3" s="16"/>
      <c r="F3" s="16"/>
      <c r="G3" s="16"/>
    </row>
    <row r="4" spans="1:12" ht="15.75" thickBot="1" x14ac:dyDescent="0.3">
      <c r="A4" s="16"/>
      <c r="B4" s="23" t="s">
        <v>166</v>
      </c>
      <c r="C4" s="248"/>
      <c r="D4" s="16"/>
      <c r="E4" s="23" t="s">
        <v>1153</v>
      </c>
      <c r="F4" s="16"/>
      <c r="G4" s="16"/>
    </row>
    <row r="5" spans="1:12" ht="42.6" customHeight="1" thickBot="1" x14ac:dyDescent="0.25">
      <c r="A5" s="16"/>
      <c r="B5" s="285" t="s">
        <v>17</v>
      </c>
      <c r="C5" s="285" t="s">
        <v>1152</v>
      </c>
      <c r="D5" s="16"/>
      <c r="E5" s="132" t="s">
        <v>17</v>
      </c>
      <c r="F5" s="132" t="s">
        <v>724</v>
      </c>
      <c r="G5" s="16"/>
    </row>
    <row r="6" spans="1:12" ht="17.25" thickBot="1" x14ac:dyDescent="0.25">
      <c r="A6" s="16"/>
      <c r="B6" s="247" t="s">
        <v>691</v>
      </c>
      <c r="C6" s="57">
        <v>2021</v>
      </c>
      <c r="D6" s="16"/>
      <c r="E6" s="134" t="s">
        <v>378</v>
      </c>
      <c r="F6" s="105">
        <v>160000</v>
      </c>
      <c r="G6" s="16"/>
      <c r="H6" s="113"/>
      <c r="I6" s="50"/>
      <c r="J6" s="49"/>
      <c r="K6" s="48"/>
      <c r="L6" s="48"/>
    </row>
    <row r="7" spans="1:12" ht="17.25" thickBot="1" x14ac:dyDescent="0.25">
      <c r="A7" s="16"/>
      <c r="B7" s="247" t="s">
        <v>692</v>
      </c>
      <c r="C7" s="55">
        <v>2022</v>
      </c>
      <c r="D7" s="157"/>
      <c r="E7" s="134" t="s">
        <v>356</v>
      </c>
      <c r="F7" s="106">
        <v>160000</v>
      </c>
      <c r="G7" s="16"/>
      <c r="H7" s="113"/>
    </row>
    <row r="8" spans="1:12" ht="17.25" thickBot="1" x14ac:dyDescent="0.25">
      <c r="A8" s="16"/>
      <c r="B8" s="247" t="s">
        <v>693</v>
      </c>
      <c r="C8" s="57">
        <v>2035</v>
      </c>
      <c r="D8" s="157"/>
      <c r="E8" s="134" t="s">
        <v>158</v>
      </c>
      <c r="F8" s="105">
        <v>45000</v>
      </c>
      <c r="G8" s="16"/>
      <c r="H8" s="113"/>
      <c r="J8" s="49"/>
      <c r="K8" s="48"/>
      <c r="L8" s="48"/>
    </row>
    <row r="9" spans="1:12" ht="17.25" thickBot="1" x14ac:dyDescent="0.25">
      <c r="A9" s="16"/>
      <c r="B9" s="247" t="s">
        <v>694</v>
      </c>
      <c r="C9" s="55">
        <v>2048</v>
      </c>
      <c r="D9" s="157"/>
      <c r="E9" s="134" t="s">
        <v>157</v>
      </c>
      <c r="F9" s="106">
        <v>130000</v>
      </c>
      <c r="G9" s="16"/>
      <c r="H9" s="113"/>
      <c r="J9" s="49"/>
      <c r="K9" s="48"/>
      <c r="L9" s="48"/>
    </row>
    <row r="10" spans="1:12" ht="23.25" thickBot="1" x14ac:dyDescent="0.25">
      <c r="A10" s="16"/>
      <c r="B10" s="288" t="s">
        <v>695</v>
      </c>
      <c r="C10" s="288"/>
      <c r="D10" s="157"/>
      <c r="E10" s="134" t="s">
        <v>163</v>
      </c>
      <c r="F10" s="105">
        <v>107501.795</v>
      </c>
      <c r="G10" s="16"/>
      <c r="H10" s="113"/>
      <c r="I10" s="50"/>
      <c r="J10" s="49"/>
      <c r="K10" s="48"/>
      <c r="L10" s="48"/>
    </row>
    <row r="11" spans="1:12" ht="14.45" customHeight="1" thickBot="1" x14ac:dyDescent="0.25">
      <c r="A11" s="16"/>
      <c r="B11" s="288" t="s">
        <v>697</v>
      </c>
      <c r="C11" s="288"/>
      <c r="D11" s="16"/>
      <c r="E11" s="134" t="s">
        <v>160</v>
      </c>
      <c r="F11" s="106">
        <v>10750.179499999998</v>
      </c>
      <c r="G11" s="16"/>
      <c r="H11" s="113"/>
      <c r="J11" s="49"/>
      <c r="K11" s="48"/>
      <c r="L11" s="48"/>
    </row>
    <row r="12" spans="1:12" ht="15" thickBot="1" x14ac:dyDescent="0.25">
      <c r="A12" s="16"/>
      <c r="B12" s="479" t="s">
        <v>696</v>
      </c>
      <c r="C12" s="479"/>
      <c r="D12" s="16"/>
      <c r="E12" s="134" t="s">
        <v>355</v>
      </c>
      <c r="F12" s="105">
        <v>21500.358999999997</v>
      </c>
      <c r="G12" s="16"/>
      <c r="H12" s="113"/>
      <c r="J12" s="49"/>
      <c r="K12" s="48"/>
      <c r="L12" s="48"/>
    </row>
    <row r="13" spans="1:12" ht="15" customHeight="1" x14ac:dyDescent="0.2">
      <c r="A13" s="16"/>
      <c r="B13" s="248"/>
      <c r="C13" s="248"/>
      <c r="D13" s="248"/>
      <c r="E13" s="16"/>
      <c r="F13" s="16"/>
      <c r="G13" s="16"/>
      <c r="H13" s="113"/>
      <c r="J13" s="49"/>
      <c r="K13" s="48"/>
      <c r="L13" s="48"/>
    </row>
    <row r="14" spans="1:12" ht="14.25" x14ac:dyDescent="0.2">
      <c r="A14" s="16"/>
      <c r="B14" s="16"/>
      <c r="C14" s="52"/>
      <c r="D14" s="16"/>
      <c r="E14" s="16"/>
      <c r="F14" s="16"/>
      <c r="G14" s="16"/>
      <c r="H14" s="113"/>
      <c r="I14" s="50"/>
      <c r="J14" s="49"/>
      <c r="K14" s="48"/>
      <c r="L14" s="48"/>
    </row>
    <row r="15" spans="1:12" ht="15.75" thickBot="1" x14ac:dyDescent="0.3">
      <c r="A15" s="16"/>
      <c r="B15" s="23" t="s">
        <v>167</v>
      </c>
      <c r="C15" s="52"/>
      <c r="D15" s="16"/>
      <c r="E15" s="16"/>
      <c r="F15" s="16"/>
      <c r="G15" s="16"/>
      <c r="H15" s="113"/>
      <c r="I15" s="50"/>
      <c r="J15" s="49"/>
      <c r="K15" s="48"/>
      <c r="L15" s="48"/>
    </row>
    <row r="16" spans="1:12" s="253" customFormat="1" ht="15" thickBot="1" x14ac:dyDescent="0.25">
      <c r="A16" s="248"/>
      <c r="B16" s="285" t="s">
        <v>17</v>
      </c>
      <c r="C16" s="285" t="s">
        <v>1152</v>
      </c>
      <c r="D16" s="248"/>
      <c r="E16" s="248"/>
      <c r="F16" s="248"/>
      <c r="G16" s="248"/>
      <c r="H16" s="113"/>
      <c r="I16" s="50"/>
      <c r="J16" s="49"/>
      <c r="K16" s="48"/>
      <c r="L16" s="48"/>
    </row>
    <row r="17" spans="1:12" ht="15" customHeight="1" thickBot="1" x14ac:dyDescent="0.25">
      <c r="A17" s="16"/>
      <c r="B17" s="134" t="s">
        <v>40</v>
      </c>
      <c r="C17" s="57">
        <v>2035</v>
      </c>
      <c r="D17" s="16"/>
      <c r="E17" s="16"/>
      <c r="F17" s="16"/>
      <c r="G17" s="16"/>
      <c r="H17" s="113"/>
      <c r="I17" s="50"/>
      <c r="J17" s="49"/>
      <c r="K17" s="48"/>
      <c r="L17" s="48"/>
    </row>
    <row r="18" spans="1:12" ht="15" customHeight="1" thickBot="1" x14ac:dyDescent="0.25">
      <c r="A18" s="16"/>
      <c r="B18" s="134" t="s">
        <v>153</v>
      </c>
      <c r="C18" s="55">
        <v>2034</v>
      </c>
      <c r="D18" s="16"/>
      <c r="E18" s="16"/>
      <c r="F18" s="16"/>
      <c r="G18" s="16"/>
      <c r="H18" s="113"/>
      <c r="I18" s="50"/>
      <c r="J18" s="49"/>
      <c r="K18" s="48"/>
      <c r="L18" s="48"/>
    </row>
    <row r="19" spans="1:12" ht="15" customHeight="1" thickBot="1" x14ac:dyDescent="0.25">
      <c r="A19" s="16"/>
      <c r="B19" s="134" t="s">
        <v>49</v>
      </c>
      <c r="C19" s="57">
        <v>2043</v>
      </c>
      <c r="D19" s="16"/>
      <c r="E19" s="16"/>
      <c r="F19" s="16"/>
      <c r="G19" s="16"/>
      <c r="H19" s="113"/>
      <c r="I19" s="50"/>
      <c r="J19" s="49"/>
      <c r="K19" s="48"/>
      <c r="L19" s="48"/>
    </row>
    <row r="20" spans="1:12" ht="15" customHeight="1" thickBot="1" x14ac:dyDescent="0.25">
      <c r="A20" s="16"/>
      <c r="B20" s="134" t="s">
        <v>50</v>
      </c>
      <c r="C20" s="55">
        <v>2028</v>
      </c>
      <c r="D20" s="16"/>
      <c r="E20" s="16"/>
      <c r="F20" s="16"/>
      <c r="G20" s="16"/>
      <c r="H20" s="113"/>
      <c r="I20" s="50"/>
      <c r="J20" s="49"/>
      <c r="K20" s="48"/>
      <c r="L20" s="48"/>
    </row>
    <row r="21" spans="1:12" ht="15" customHeight="1" thickBot="1" x14ac:dyDescent="0.25">
      <c r="A21" s="16"/>
      <c r="B21" s="134" t="s">
        <v>51</v>
      </c>
      <c r="C21" s="57">
        <v>2038</v>
      </c>
      <c r="D21" s="16"/>
      <c r="E21" s="16"/>
      <c r="F21" s="16"/>
      <c r="G21" s="16"/>
      <c r="H21" s="113"/>
      <c r="I21" s="50"/>
      <c r="J21" s="49"/>
      <c r="K21" s="48"/>
      <c r="L21" s="48"/>
    </row>
    <row r="22" spans="1:12" ht="15" customHeight="1" thickBot="1" x14ac:dyDescent="0.25">
      <c r="A22" s="16"/>
      <c r="B22" s="134" t="s">
        <v>52</v>
      </c>
      <c r="C22" s="55">
        <v>2051</v>
      </c>
      <c r="D22" s="16"/>
      <c r="E22" s="16"/>
      <c r="F22" s="16"/>
      <c r="G22" s="16"/>
      <c r="H22" s="113"/>
      <c r="I22" s="50"/>
      <c r="J22" s="49"/>
      <c r="K22" s="48"/>
      <c r="L22" s="48"/>
    </row>
    <row r="23" spans="1:12" ht="15" customHeight="1" thickBot="1" x14ac:dyDescent="0.25">
      <c r="A23" s="16"/>
      <c r="B23" s="134" t="s">
        <v>154</v>
      </c>
      <c r="C23" s="57">
        <v>2029</v>
      </c>
      <c r="D23" s="16"/>
      <c r="E23" s="16"/>
      <c r="F23" s="16"/>
      <c r="G23" s="16"/>
      <c r="H23" s="113"/>
      <c r="I23" s="50"/>
      <c r="J23" s="49"/>
      <c r="K23" s="48"/>
      <c r="L23" s="48"/>
    </row>
    <row r="24" spans="1:12" ht="15" customHeight="1" thickBot="1" x14ac:dyDescent="0.25">
      <c r="A24" s="16"/>
      <c r="B24" s="134" t="s">
        <v>55</v>
      </c>
      <c r="C24" s="55">
        <v>2057</v>
      </c>
      <c r="D24" s="16"/>
      <c r="E24" s="16"/>
      <c r="F24" s="16"/>
      <c r="G24" s="16"/>
      <c r="H24" s="113"/>
      <c r="I24" s="50"/>
      <c r="J24" s="49"/>
      <c r="K24" s="48"/>
      <c r="L24" s="48"/>
    </row>
    <row r="25" spans="1:12" ht="15" customHeight="1" thickBot="1" x14ac:dyDescent="0.25">
      <c r="A25" s="16"/>
      <c r="B25" s="134" t="s">
        <v>56</v>
      </c>
      <c r="C25" s="57">
        <v>2052</v>
      </c>
      <c r="D25" s="16"/>
      <c r="E25" s="16"/>
      <c r="F25" s="16"/>
      <c r="G25" s="16"/>
      <c r="H25" s="113"/>
      <c r="I25" s="50"/>
      <c r="J25" s="49"/>
      <c r="K25" s="48"/>
      <c r="L25" s="48"/>
    </row>
    <row r="26" spans="1:12" ht="15" customHeight="1" thickBot="1" x14ac:dyDescent="0.25">
      <c r="A26" s="16"/>
      <c r="B26" s="134" t="s">
        <v>57</v>
      </c>
      <c r="C26" s="55">
        <v>2046</v>
      </c>
      <c r="D26" s="16"/>
      <c r="E26" s="16"/>
      <c r="F26" s="16"/>
      <c r="G26" s="16"/>
      <c r="H26" s="48"/>
      <c r="I26" s="50"/>
      <c r="J26" s="49"/>
      <c r="K26" s="48"/>
      <c r="L26" s="48"/>
    </row>
    <row r="27" spans="1:12" ht="15" customHeight="1" thickBot="1" x14ac:dyDescent="0.25">
      <c r="A27" s="16"/>
      <c r="B27" s="134" t="s">
        <v>58</v>
      </c>
      <c r="C27" s="57">
        <v>2036</v>
      </c>
      <c r="D27" s="16"/>
      <c r="E27" s="16"/>
      <c r="F27" s="16"/>
      <c r="G27" s="16"/>
      <c r="H27" s="48"/>
      <c r="I27" s="50"/>
      <c r="J27" s="49"/>
      <c r="K27" s="48"/>
      <c r="L27" s="48"/>
    </row>
    <row r="28" spans="1:12" ht="15" customHeight="1" thickBot="1" x14ac:dyDescent="0.25">
      <c r="A28" s="16"/>
      <c r="B28" s="134" t="s">
        <v>59</v>
      </c>
      <c r="C28" s="55">
        <v>2053</v>
      </c>
      <c r="D28" s="16"/>
      <c r="E28" s="16"/>
      <c r="F28" s="16"/>
      <c r="G28" s="16"/>
      <c r="H28" s="48"/>
      <c r="I28" s="50"/>
      <c r="J28" s="49"/>
      <c r="K28" s="48"/>
      <c r="L28" s="48"/>
    </row>
    <row r="29" spans="1:12" ht="15" customHeight="1" thickBot="1" x14ac:dyDescent="0.25">
      <c r="A29" s="16"/>
      <c r="B29" s="134" t="s">
        <v>61</v>
      </c>
      <c r="C29" s="57">
        <v>2056</v>
      </c>
      <c r="D29" s="16"/>
      <c r="E29" s="16"/>
      <c r="F29" s="16"/>
      <c r="G29" s="16"/>
      <c r="H29" s="48"/>
      <c r="I29" s="50"/>
      <c r="J29" s="49"/>
      <c r="K29" s="48"/>
      <c r="L29" s="48"/>
    </row>
    <row r="30" spans="1:12" ht="15" customHeight="1" thickBot="1" x14ac:dyDescent="0.25">
      <c r="A30" s="16"/>
      <c r="B30" s="134" t="s">
        <v>665</v>
      </c>
      <c r="C30" s="55">
        <v>2032</v>
      </c>
      <c r="D30" s="16"/>
      <c r="E30" s="16"/>
      <c r="F30" s="16"/>
      <c r="G30" s="16"/>
      <c r="H30" s="48"/>
      <c r="I30" s="50"/>
      <c r="J30" s="49"/>
      <c r="K30" s="48"/>
      <c r="L30" s="48"/>
    </row>
    <row r="31" spans="1:12" ht="15" customHeight="1" thickBot="1" x14ac:dyDescent="0.25">
      <c r="A31" s="16"/>
      <c r="B31" s="134" t="s">
        <v>120</v>
      </c>
      <c r="C31" s="57">
        <v>2031</v>
      </c>
      <c r="D31" s="16"/>
      <c r="E31" s="16"/>
      <c r="F31" s="16"/>
      <c r="G31" s="16"/>
      <c r="H31" s="48"/>
      <c r="I31" s="50"/>
      <c r="J31" s="49"/>
      <c r="K31" s="48"/>
      <c r="L31" s="48"/>
    </row>
    <row r="32" spans="1:12" ht="15" customHeight="1" thickBot="1" x14ac:dyDescent="0.25">
      <c r="A32" s="16"/>
      <c r="B32" s="134" t="s">
        <v>129</v>
      </c>
      <c r="C32" s="55">
        <v>2021</v>
      </c>
      <c r="D32" s="16"/>
      <c r="E32" s="16"/>
      <c r="F32" s="16"/>
      <c r="G32" s="16"/>
      <c r="H32" s="48"/>
      <c r="I32" s="50"/>
      <c r="J32" s="49"/>
      <c r="K32" s="48"/>
      <c r="L32" s="48"/>
    </row>
    <row r="33" spans="1:12" ht="24" customHeight="1" x14ac:dyDescent="0.2">
      <c r="A33" s="16"/>
      <c r="B33" s="478" t="s">
        <v>324</v>
      </c>
      <c r="C33" s="478"/>
      <c r="D33" s="16"/>
      <c r="E33" s="16"/>
      <c r="F33" s="16"/>
      <c r="G33" s="16"/>
      <c r="H33" s="48"/>
      <c r="J33" s="49"/>
      <c r="K33" s="48"/>
      <c r="L33" s="48"/>
    </row>
    <row r="34" spans="1:12" s="253" customFormat="1" ht="24" customHeight="1" x14ac:dyDescent="0.2">
      <c r="A34" s="248"/>
      <c r="B34" s="480" t="s">
        <v>1263</v>
      </c>
      <c r="C34" s="481"/>
      <c r="D34" s="248"/>
      <c r="E34" s="248"/>
      <c r="F34" s="248"/>
      <c r="G34" s="248"/>
      <c r="H34" s="48"/>
      <c r="J34" s="49"/>
      <c r="K34" s="48"/>
      <c r="L34" s="48"/>
    </row>
    <row r="35" spans="1:12" x14ac:dyDescent="0.2">
      <c r="A35" s="16"/>
      <c r="B35" s="16"/>
      <c r="C35" s="52"/>
      <c r="D35" s="16"/>
      <c r="E35" s="16"/>
      <c r="F35" s="16"/>
      <c r="G35" s="16"/>
      <c r="H35" s="48"/>
      <c r="J35" s="49"/>
      <c r="K35" s="48"/>
      <c r="L35" s="48"/>
    </row>
    <row r="36" spans="1:12" x14ac:dyDescent="0.2">
      <c r="B36" s="42"/>
      <c r="C36" s="42"/>
      <c r="E36" s="46"/>
      <c r="F36" s="48"/>
      <c r="G36" s="48"/>
      <c r="H36" s="48"/>
      <c r="J36" s="49"/>
      <c r="K36" s="48"/>
      <c r="L36" s="48"/>
    </row>
    <row r="37" spans="1:12" x14ac:dyDescent="0.2">
      <c r="C37" s="42"/>
      <c r="E37" s="46"/>
      <c r="F37" s="48"/>
      <c r="G37" s="48"/>
      <c r="H37" s="48"/>
      <c r="J37" s="49"/>
      <c r="K37" s="48"/>
      <c r="L37" s="48"/>
    </row>
    <row r="38" spans="1:12" x14ac:dyDescent="0.2">
      <c r="C38" s="42"/>
      <c r="E38" s="46"/>
      <c r="F38" s="48"/>
      <c r="G38" s="48"/>
      <c r="H38" s="48"/>
      <c r="J38" s="49"/>
      <c r="K38" s="48"/>
      <c r="L38" s="48"/>
    </row>
    <row r="39" spans="1:12" x14ac:dyDescent="0.2">
      <c r="C39" s="42"/>
      <c r="E39" s="46"/>
      <c r="F39" s="48"/>
      <c r="G39" s="48"/>
      <c r="H39" s="48"/>
      <c r="J39" s="49"/>
      <c r="K39" s="48"/>
      <c r="L39" s="48"/>
    </row>
    <row r="40" spans="1:12" x14ac:dyDescent="0.2">
      <c r="C40" s="42"/>
      <c r="E40" s="46"/>
      <c r="F40" s="48"/>
      <c r="G40" s="48"/>
      <c r="H40" s="48"/>
      <c r="J40" s="49"/>
      <c r="K40" s="48"/>
      <c r="L40" s="48"/>
    </row>
    <row r="41" spans="1:12" x14ac:dyDescent="0.2">
      <c r="C41" s="42"/>
      <c r="E41" s="46"/>
      <c r="F41" s="48"/>
      <c r="G41" s="48"/>
      <c r="H41" s="48"/>
      <c r="J41" s="49"/>
      <c r="K41" s="48"/>
      <c r="L41" s="48"/>
    </row>
    <row r="42" spans="1:12" x14ac:dyDescent="0.2">
      <c r="C42" s="42"/>
      <c r="F42" s="51"/>
      <c r="G42" s="48"/>
      <c r="H42" s="48"/>
      <c r="J42" s="49"/>
      <c r="K42" s="48"/>
      <c r="L42" s="48"/>
    </row>
    <row r="43" spans="1:12" x14ac:dyDescent="0.2">
      <c r="C43" s="42"/>
      <c r="G43" s="48"/>
      <c r="H43" s="48"/>
      <c r="J43" s="49"/>
      <c r="K43" s="48"/>
      <c r="L43" s="48"/>
    </row>
    <row r="44" spans="1:12" x14ac:dyDescent="0.2">
      <c r="C44" s="42"/>
    </row>
    <row r="45" spans="1:12" x14ac:dyDescent="0.2">
      <c r="C45" s="42"/>
    </row>
    <row r="46" spans="1:12" x14ac:dyDescent="0.2">
      <c r="C46" s="42"/>
    </row>
    <row r="47" spans="1:12" x14ac:dyDescent="0.2">
      <c r="C47" s="42"/>
    </row>
    <row r="48" spans="1:12" x14ac:dyDescent="0.2">
      <c r="C48" s="42"/>
    </row>
    <row r="50" spans="3:3" x14ac:dyDescent="0.2">
      <c r="C50" s="42"/>
    </row>
    <row r="51" spans="3:3" x14ac:dyDescent="0.2">
      <c r="C51" s="42"/>
    </row>
    <row r="52" spans="3:3" x14ac:dyDescent="0.2">
      <c r="C52" s="42"/>
    </row>
    <row r="53" spans="3:3" x14ac:dyDescent="0.2">
      <c r="C53" s="42"/>
    </row>
    <row r="54" spans="3:3" x14ac:dyDescent="0.2">
      <c r="C54" s="42"/>
    </row>
    <row r="55" spans="3:3" x14ac:dyDescent="0.2">
      <c r="C55" s="42"/>
    </row>
    <row r="56" spans="3:3" x14ac:dyDescent="0.2">
      <c r="C56" s="42"/>
    </row>
    <row r="57" spans="3:3" x14ac:dyDescent="0.2">
      <c r="C57" s="42"/>
    </row>
    <row r="60" spans="3:3" x14ac:dyDescent="0.2">
      <c r="C60" s="42"/>
    </row>
    <row r="61" spans="3:3" x14ac:dyDescent="0.2">
      <c r="C61" s="42"/>
    </row>
    <row r="62" spans="3:3" x14ac:dyDescent="0.2">
      <c r="C62" s="42"/>
    </row>
    <row r="63" spans="3:3" x14ac:dyDescent="0.2">
      <c r="C63" s="42"/>
    </row>
    <row r="64" spans="3:3" x14ac:dyDescent="0.2">
      <c r="C64" s="42"/>
    </row>
    <row r="65" spans="3:3" x14ac:dyDescent="0.2">
      <c r="C65" s="42"/>
    </row>
    <row r="66" spans="3:3" x14ac:dyDescent="0.2">
      <c r="C66" s="42"/>
    </row>
    <row r="67" spans="3:3" x14ac:dyDescent="0.2">
      <c r="C67" s="42"/>
    </row>
    <row r="68" spans="3:3" x14ac:dyDescent="0.2">
      <c r="C68" s="42"/>
    </row>
    <row r="69" spans="3:3" x14ac:dyDescent="0.2">
      <c r="C69" s="42"/>
    </row>
    <row r="70" spans="3:3" x14ac:dyDescent="0.2">
      <c r="C70" s="42"/>
    </row>
    <row r="71" spans="3:3" x14ac:dyDescent="0.2">
      <c r="C71" s="42"/>
    </row>
    <row r="109" spans="3:3" x14ac:dyDescent="0.2">
      <c r="C109" s="50"/>
    </row>
    <row r="110" spans="3:3" x14ac:dyDescent="0.2">
      <c r="C110" s="50"/>
    </row>
    <row r="111" spans="3:3" x14ac:dyDescent="0.2">
      <c r="C111" s="50"/>
    </row>
    <row r="112" spans="3:3" x14ac:dyDescent="0.2">
      <c r="C112" s="50"/>
    </row>
    <row r="113" spans="3:3" x14ac:dyDescent="0.2">
      <c r="C113" s="50"/>
    </row>
    <row r="114" spans="3:3" x14ac:dyDescent="0.2">
      <c r="C114" s="50"/>
    </row>
    <row r="115" spans="3:3" x14ac:dyDescent="0.2">
      <c r="C115" s="50"/>
    </row>
    <row r="116" spans="3:3" x14ac:dyDescent="0.2">
      <c r="C116" s="50"/>
    </row>
    <row r="117" spans="3:3" x14ac:dyDescent="0.2">
      <c r="C117" s="50"/>
    </row>
    <row r="118" spans="3:3" x14ac:dyDescent="0.2">
      <c r="C118" s="50"/>
    </row>
    <row r="119" spans="3:3" x14ac:dyDescent="0.2">
      <c r="C119" s="50"/>
    </row>
    <row r="120" spans="3:3" x14ac:dyDescent="0.2">
      <c r="C120" s="50"/>
    </row>
    <row r="121" spans="3:3" x14ac:dyDescent="0.2">
      <c r="C121" s="50"/>
    </row>
    <row r="122" spans="3:3" x14ac:dyDescent="0.2">
      <c r="C122" s="50"/>
    </row>
    <row r="123" spans="3:3" x14ac:dyDescent="0.2">
      <c r="C123" s="50"/>
    </row>
    <row r="124" spans="3:3" x14ac:dyDescent="0.2">
      <c r="C124" s="50"/>
    </row>
    <row r="125" spans="3:3" x14ac:dyDescent="0.2">
      <c r="C125" s="50"/>
    </row>
    <row r="126" spans="3:3" x14ac:dyDescent="0.2">
      <c r="C126" s="50"/>
    </row>
    <row r="127" spans="3:3" x14ac:dyDescent="0.2">
      <c r="C127" s="50"/>
    </row>
    <row r="128" spans="3:3" x14ac:dyDescent="0.2">
      <c r="C128" s="50"/>
    </row>
    <row r="129" spans="3:3" x14ac:dyDescent="0.2">
      <c r="C129" s="50"/>
    </row>
    <row r="130" spans="3:3" x14ac:dyDescent="0.2">
      <c r="C130" s="50"/>
    </row>
    <row r="131" spans="3:3" x14ac:dyDescent="0.2">
      <c r="C131" s="50"/>
    </row>
    <row r="132" spans="3:3" x14ac:dyDescent="0.2">
      <c r="C132" s="50"/>
    </row>
    <row r="133" spans="3:3" x14ac:dyDescent="0.2">
      <c r="C133" s="50"/>
    </row>
    <row r="134" spans="3:3" x14ac:dyDescent="0.2">
      <c r="C134" s="50"/>
    </row>
    <row r="135" spans="3:3" x14ac:dyDescent="0.2">
      <c r="C135" s="50"/>
    </row>
    <row r="136" spans="3:3" x14ac:dyDescent="0.2">
      <c r="C136" s="50"/>
    </row>
    <row r="137" spans="3:3" x14ac:dyDescent="0.2">
      <c r="C137" s="50"/>
    </row>
    <row r="138" spans="3:3" x14ac:dyDescent="0.2">
      <c r="C138" s="50"/>
    </row>
    <row r="139" spans="3:3" x14ac:dyDescent="0.2">
      <c r="C139" s="50"/>
    </row>
    <row r="140" spans="3:3" x14ac:dyDescent="0.2">
      <c r="C140" s="50"/>
    </row>
    <row r="141" spans="3:3" x14ac:dyDescent="0.2">
      <c r="C141" s="50"/>
    </row>
    <row r="142" spans="3:3" x14ac:dyDescent="0.2">
      <c r="C142" s="50"/>
    </row>
    <row r="143" spans="3:3" x14ac:dyDescent="0.2">
      <c r="C143" s="50"/>
    </row>
  </sheetData>
  <mergeCells count="4">
    <mergeCell ref="B3:C3"/>
    <mergeCell ref="B33:C33"/>
    <mergeCell ref="B12:C12"/>
    <mergeCell ref="B34:C34"/>
  </mergeCells>
  <hyperlinks>
    <hyperlink ref="B12" r:id="rId1" xr:uid="{46153188-6E5E-40E8-B722-20DAB1C679AC}"/>
    <hyperlink ref="B1" location="'Assumptions Summary'!A1" display="Go to Assumptions Summary" xr:uid="{654296BF-A86E-4FED-96CD-51D3BBDDACD0}"/>
  </hyperlinks>
  <pageMargins left="0.7" right="0.7" top="0.75" bottom="0.75" header="0.3" footer="0.3"/>
  <pageSetup paperSize="9" scale="94" orientation="landscape" verticalDpi="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2" tint="0.79998168889431442"/>
  </sheetPr>
  <dimension ref="A1:J139"/>
  <sheetViews>
    <sheetView zoomScaleNormal="100" workbookViewId="0"/>
  </sheetViews>
  <sheetFormatPr defaultColWidth="9" defaultRowHeight="12.75" x14ac:dyDescent="0.2"/>
  <cols>
    <col min="1" max="1" width="3.625" style="18" customWidth="1"/>
    <col min="2" max="2" width="21.25" style="18" customWidth="1"/>
    <col min="3" max="3" width="11.625" style="18" customWidth="1"/>
    <col min="4" max="4" width="9.625" style="18" customWidth="1"/>
    <col min="5" max="5" width="34.625" style="18" customWidth="1"/>
    <col min="6" max="6" width="11.125" style="18" customWidth="1"/>
    <col min="7" max="7" width="6.125" style="18" customWidth="1"/>
    <col min="8" max="16384" width="9" style="18"/>
  </cols>
  <sheetData>
    <row r="1" spans="1:10" ht="15" x14ac:dyDescent="0.25">
      <c r="A1" s="152"/>
      <c r="B1" s="292" t="s">
        <v>1127</v>
      </c>
      <c r="C1" s="16"/>
      <c r="D1" s="16"/>
      <c r="E1" s="16"/>
      <c r="F1" s="16"/>
      <c r="G1" s="16"/>
    </row>
    <row r="2" spans="1:10" ht="20.25" thickBot="1" x14ac:dyDescent="0.35">
      <c r="A2" s="16"/>
      <c r="B2" s="135" t="s">
        <v>164</v>
      </c>
      <c r="C2" s="16"/>
      <c r="D2" s="16"/>
      <c r="E2" s="16"/>
      <c r="F2" s="16"/>
      <c r="G2" s="16"/>
    </row>
    <row r="3" spans="1:10" ht="13.5" thickTop="1" x14ac:dyDescent="0.2">
      <c r="A3" s="16"/>
      <c r="B3" s="29" t="s">
        <v>338</v>
      </c>
      <c r="C3" s="16"/>
      <c r="D3" s="16"/>
      <c r="E3" s="16"/>
      <c r="F3" s="16"/>
      <c r="G3" s="16"/>
    </row>
    <row r="4" spans="1:10" x14ac:dyDescent="0.2">
      <c r="A4" s="16"/>
      <c r="B4" s="16"/>
      <c r="C4" s="16"/>
      <c r="D4" s="16"/>
      <c r="E4" s="16"/>
      <c r="F4" s="16"/>
      <c r="G4" s="16"/>
    </row>
    <row r="5" spans="1:10" ht="17.25" thickBot="1" x14ac:dyDescent="0.3">
      <c r="A5" s="16"/>
      <c r="B5" s="23" t="s">
        <v>1027</v>
      </c>
      <c r="C5" s="16"/>
      <c r="D5" s="16"/>
      <c r="E5" s="245" t="s">
        <v>370</v>
      </c>
      <c r="F5" s="16"/>
      <c r="G5" s="16"/>
    </row>
    <row r="6" spans="1:10" ht="33" customHeight="1" thickTop="1" thickBot="1" x14ac:dyDescent="0.25">
      <c r="A6" s="16"/>
      <c r="B6" s="132" t="s">
        <v>17</v>
      </c>
      <c r="C6" s="132" t="s">
        <v>291</v>
      </c>
      <c r="D6" s="16"/>
      <c r="E6" s="181" t="s">
        <v>421</v>
      </c>
      <c r="F6" s="181" t="s">
        <v>535</v>
      </c>
      <c r="G6" s="16"/>
    </row>
    <row r="7" spans="1:10" ht="15" thickBot="1" x14ac:dyDescent="0.25">
      <c r="A7" s="16"/>
      <c r="B7" s="134" t="s">
        <v>40</v>
      </c>
      <c r="C7" s="62">
        <v>9.4488188976377945</v>
      </c>
      <c r="D7" s="16"/>
      <c r="E7" s="173" t="s">
        <v>846</v>
      </c>
      <c r="F7" s="62">
        <v>8.9749999999999996</v>
      </c>
      <c r="G7" s="16"/>
      <c r="H7" s="48"/>
      <c r="I7" s="48"/>
    </row>
    <row r="8" spans="1:10" ht="15" thickBot="1" x14ac:dyDescent="0.25">
      <c r="A8" s="16"/>
      <c r="B8" s="134" t="s">
        <v>153</v>
      </c>
      <c r="C8" s="61">
        <v>9.549071618037134</v>
      </c>
      <c r="D8" s="16"/>
      <c r="E8" s="173" t="s">
        <v>847</v>
      </c>
      <c r="F8" s="61">
        <v>12.099</v>
      </c>
      <c r="G8" s="16"/>
      <c r="H8" s="48"/>
      <c r="I8" s="48"/>
    </row>
    <row r="9" spans="1:10" ht="15" thickBot="1" x14ac:dyDescent="0.25">
      <c r="A9" s="16"/>
      <c r="B9" s="134" t="s">
        <v>45</v>
      </c>
      <c r="C9" s="62">
        <v>10.140845070422536</v>
      </c>
      <c r="D9" s="16"/>
      <c r="E9" s="173" t="s">
        <v>848</v>
      </c>
      <c r="F9" s="62">
        <v>11.337</v>
      </c>
      <c r="G9" s="16"/>
      <c r="H9" s="48"/>
      <c r="I9" s="48"/>
    </row>
    <row r="10" spans="1:10" ht="15" thickBot="1" x14ac:dyDescent="0.25">
      <c r="A10" s="16"/>
      <c r="B10" s="134" t="s">
        <v>49</v>
      </c>
      <c r="C10" s="61">
        <v>9.2544987146529571</v>
      </c>
      <c r="D10" s="16"/>
      <c r="E10" s="173" t="s">
        <v>849</v>
      </c>
      <c r="F10" s="61">
        <v>14.945340359999998</v>
      </c>
      <c r="G10" s="16"/>
      <c r="H10" s="48"/>
      <c r="I10" s="48"/>
    </row>
    <row r="11" spans="1:10" ht="15" thickBot="1" x14ac:dyDescent="0.25">
      <c r="A11" s="16"/>
      <c r="B11" s="134" t="s">
        <v>50</v>
      </c>
      <c r="C11" s="62">
        <v>9.6774193548387082</v>
      </c>
      <c r="D11" s="16"/>
      <c r="E11" s="173" t="s">
        <v>158</v>
      </c>
      <c r="F11" s="62">
        <v>11.749694024715593</v>
      </c>
      <c r="G11" s="16"/>
      <c r="H11" s="48"/>
      <c r="I11" s="48"/>
    </row>
    <row r="12" spans="1:10" ht="15" thickBot="1" x14ac:dyDescent="0.25">
      <c r="A12" s="16"/>
      <c r="B12" s="134" t="s">
        <v>51</v>
      </c>
      <c r="C12" s="61">
        <v>9.1603053435114514</v>
      </c>
      <c r="D12" s="16"/>
      <c r="E12" s="173" t="s">
        <v>157</v>
      </c>
      <c r="F12" s="61">
        <v>7.5753292196367301</v>
      </c>
      <c r="G12" s="59"/>
      <c r="H12" s="48"/>
      <c r="I12" s="48"/>
    </row>
    <row r="13" spans="1:10" ht="15" thickBot="1" x14ac:dyDescent="0.25">
      <c r="A13" s="16"/>
      <c r="B13" s="134" t="s">
        <v>52</v>
      </c>
      <c r="C13" s="62">
        <v>9.3023255813953494</v>
      </c>
      <c r="D13" s="16"/>
      <c r="E13" s="173" t="s">
        <v>850</v>
      </c>
      <c r="F13" s="62">
        <v>8.7836979790016656</v>
      </c>
      <c r="G13" s="59"/>
      <c r="H13" s="48"/>
      <c r="I13" s="48"/>
    </row>
    <row r="14" spans="1:10" ht="15" thickBot="1" x14ac:dyDescent="0.25">
      <c r="A14" s="16"/>
      <c r="B14" s="134" t="s">
        <v>154</v>
      </c>
      <c r="C14" s="61">
        <v>9.473684210526315</v>
      </c>
      <c r="D14" s="16"/>
      <c r="E14" s="173" t="s">
        <v>159</v>
      </c>
      <c r="F14" s="61">
        <v>13.39</v>
      </c>
      <c r="G14" s="59"/>
      <c r="H14" s="48"/>
      <c r="I14" s="48"/>
    </row>
    <row r="15" spans="1:10" ht="15" thickBot="1" x14ac:dyDescent="0.25">
      <c r="A15" s="16"/>
      <c r="B15" s="134" t="s">
        <v>55</v>
      </c>
      <c r="C15" s="62">
        <v>8.8019559902200495</v>
      </c>
      <c r="D15" s="16"/>
      <c r="E15" s="173" t="s">
        <v>852</v>
      </c>
      <c r="F15" s="62">
        <v>8</v>
      </c>
      <c r="G15" s="59"/>
      <c r="H15" s="48"/>
      <c r="I15" s="48"/>
      <c r="J15" s="76"/>
    </row>
    <row r="16" spans="1:10" ht="15" thickBot="1" x14ac:dyDescent="0.25">
      <c r="A16" s="16"/>
      <c r="B16" s="134" t="s">
        <v>56</v>
      </c>
      <c r="C16" s="61">
        <v>9.2071611253196934</v>
      </c>
      <c r="D16" s="16"/>
      <c r="E16" s="16"/>
      <c r="F16" s="16"/>
      <c r="G16" s="59"/>
      <c r="H16" s="48"/>
      <c r="I16" s="48"/>
    </row>
    <row r="17" spans="1:9" ht="15" thickBot="1" x14ac:dyDescent="0.25">
      <c r="A17" s="16"/>
      <c r="B17" s="134" t="s">
        <v>57</v>
      </c>
      <c r="C17" s="62">
        <v>9.0680100755667503</v>
      </c>
      <c r="D17" s="16"/>
      <c r="E17" s="16"/>
      <c r="F17" s="16"/>
      <c r="G17" s="59"/>
      <c r="H17" s="48"/>
      <c r="I17" s="48"/>
    </row>
    <row r="18" spans="1:9" ht="15" thickBot="1" x14ac:dyDescent="0.25">
      <c r="A18" s="16"/>
      <c r="B18" s="134" t="s">
        <v>58</v>
      </c>
      <c r="C18" s="61">
        <v>9.2071611253196934</v>
      </c>
      <c r="D18" s="16"/>
      <c r="E18" s="16"/>
      <c r="F18" s="16"/>
      <c r="G18" s="59"/>
      <c r="H18" s="48"/>
      <c r="I18" s="48"/>
    </row>
    <row r="19" spans="1:9" ht="15" thickBot="1" x14ac:dyDescent="0.25">
      <c r="A19" s="16"/>
      <c r="B19" s="134" t="s">
        <v>59</v>
      </c>
      <c r="C19" s="62">
        <v>8.6538461538461533</v>
      </c>
      <c r="D19" s="16"/>
      <c r="E19" s="16"/>
      <c r="F19" s="16"/>
      <c r="G19" s="59"/>
      <c r="H19" s="48"/>
      <c r="I19" s="48"/>
    </row>
    <row r="20" spans="1:9" ht="15" thickBot="1" x14ac:dyDescent="0.25">
      <c r="A20" s="16"/>
      <c r="B20" s="134" t="s">
        <v>60</v>
      </c>
      <c r="C20" s="61">
        <v>12.16216216216216</v>
      </c>
      <c r="D20" s="16"/>
      <c r="E20" s="16"/>
      <c r="F20" s="16"/>
      <c r="G20" s="59"/>
      <c r="H20" s="48"/>
      <c r="I20" s="48"/>
    </row>
    <row r="21" spans="1:9" ht="15" thickBot="1" x14ac:dyDescent="0.25">
      <c r="A21" s="16"/>
      <c r="B21" s="134" t="s">
        <v>61</v>
      </c>
      <c r="C21" s="62">
        <v>12.543554006968641</v>
      </c>
      <c r="D21" s="16"/>
      <c r="E21" s="16"/>
      <c r="F21" s="16"/>
      <c r="G21" s="59"/>
      <c r="H21" s="48"/>
      <c r="I21" s="48"/>
    </row>
    <row r="22" spans="1:9" ht="15" thickBot="1" x14ac:dyDescent="0.25">
      <c r="A22" s="16"/>
      <c r="B22" s="134" t="s">
        <v>155</v>
      </c>
      <c r="C22" s="61">
        <v>13.8996138996139</v>
      </c>
      <c r="D22" s="16"/>
      <c r="E22" s="16"/>
      <c r="F22" s="16"/>
      <c r="G22" s="59"/>
      <c r="H22" s="48"/>
      <c r="I22" s="48"/>
    </row>
    <row r="23" spans="1:9" ht="15" thickBot="1" x14ac:dyDescent="0.25">
      <c r="A23" s="16"/>
      <c r="B23" s="134" t="s">
        <v>100</v>
      </c>
      <c r="C23" s="62">
        <v>11.145510835913313</v>
      </c>
      <c r="D23" s="16"/>
      <c r="E23" s="16"/>
      <c r="F23" s="16"/>
      <c r="G23" s="59"/>
      <c r="H23" s="48"/>
      <c r="I23" s="48"/>
    </row>
    <row r="24" spans="1:9" ht="15" thickBot="1" x14ac:dyDescent="0.25">
      <c r="A24" s="16"/>
      <c r="B24" s="134" t="s">
        <v>101</v>
      </c>
      <c r="C24" s="61">
        <v>8.3526682134570773</v>
      </c>
      <c r="D24" s="16"/>
      <c r="E24" s="16"/>
      <c r="F24" s="16"/>
      <c r="G24" s="59"/>
      <c r="H24" s="48"/>
      <c r="I24" s="48"/>
    </row>
    <row r="25" spans="1:9" ht="15" thickBot="1" x14ac:dyDescent="0.25">
      <c r="A25" s="16"/>
      <c r="B25" s="134" t="s">
        <v>102</v>
      </c>
      <c r="C25" s="62">
        <v>6.9902912621359219</v>
      </c>
      <c r="D25" s="16"/>
      <c r="E25" s="16"/>
      <c r="F25" s="16"/>
      <c r="G25" s="59"/>
      <c r="H25" s="48"/>
      <c r="I25" s="48"/>
    </row>
    <row r="26" spans="1:9" ht="15" thickBot="1" x14ac:dyDescent="0.25">
      <c r="A26" s="16"/>
      <c r="B26" s="134" t="s">
        <v>103</v>
      </c>
      <c r="C26" s="61">
        <v>11.145510835913313</v>
      </c>
      <c r="D26" s="16"/>
      <c r="E26" s="16"/>
      <c r="F26" s="16"/>
      <c r="G26" s="59"/>
      <c r="H26" s="48"/>
      <c r="I26" s="48"/>
    </row>
    <row r="27" spans="1:9" ht="15" thickBot="1" x14ac:dyDescent="0.25">
      <c r="A27" s="16"/>
      <c r="B27" s="134" t="s">
        <v>104</v>
      </c>
      <c r="C27" s="62">
        <v>12.7208480565371</v>
      </c>
      <c r="D27" s="16"/>
      <c r="E27" s="16"/>
      <c r="F27" s="16"/>
      <c r="G27" s="59"/>
      <c r="H27" s="48"/>
      <c r="I27" s="48"/>
    </row>
    <row r="28" spans="1:9" ht="15" thickBot="1" x14ac:dyDescent="0.25">
      <c r="A28" s="16"/>
      <c r="B28" s="134" t="s">
        <v>105</v>
      </c>
      <c r="C28" s="61">
        <v>11.881188118811883</v>
      </c>
      <c r="D28" s="16"/>
      <c r="E28" s="16"/>
      <c r="F28" s="16"/>
      <c r="G28" s="59"/>
      <c r="H28" s="48"/>
      <c r="I28" s="48"/>
    </row>
    <row r="29" spans="1:9" ht="15" thickBot="1" x14ac:dyDescent="0.25">
      <c r="A29" s="16"/>
      <c r="B29" s="134" t="s">
        <v>106</v>
      </c>
      <c r="C29" s="62">
        <v>7.2874493927125501</v>
      </c>
      <c r="D29" s="16"/>
      <c r="E29" s="16"/>
      <c r="F29" s="16"/>
      <c r="G29" s="59"/>
      <c r="H29" s="48"/>
      <c r="I29" s="48"/>
    </row>
    <row r="30" spans="1:9" ht="15" thickBot="1" x14ac:dyDescent="0.25">
      <c r="A30" s="16"/>
      <c r="B30" s="134" t="s">
        <v>107</v>
      </c>
      <c r="C30" s="61">
        <v>7.3770491803278695</v>
      </c>
      <c r="D30" s="16"/>
      <c r="E30" s="16"/>
      <c r="F30" s="16"/>
      <c r="G30" s="59"/>
      <c r="H30" s="48"/>
      <c r="I30" s="48"/>
    </row>
    <row r="31" spans="1:9" ht="15" thickBot="1" x14ac:dyDescent="0.25">
      <c r="A31" s="16"/>
      <c r="B31" s="134" t="s">
        <v>108</v>
      </c>
      <c r="C31" s="62">
        <v>10.942249240121582</v>
      </c>
      <c r="D31" s="16"/>
      <c r="E31" s="16"/>
      <c r="F31" s="16"/>
      <c r="G31" s="16"/>
      <c r="H31" s="48"/>
      <c r="I31" s="48"/>
    </row>
    <row r="32" spans="1:9" ht="15" thickBot="1" x14ac:dyDescent="0.25">
      <c r="A32" s="16"/>
      <c r="B32" s="134" t="s">
        <v>109</v>
      </c>
      <c r="C32" s="61">
        <v>11.881188118811883</v>
      </c>
      <c r="D32" s="16"/>
      <c r="E32" s="16"/>
      <c r="F32" s="16"/>
      <c r="G32" s="16"/>
      <c r="H32" s="48"/>
      <c r="I32" s="48"/>
    </row>
    <row r="33" spans="1:9" ht="15" thickBot="1" x14ac:dyDescent="0.25">
      <c r="A33" s="16"/>
      <c r="B33" s="134" t="s">
        <v>110</v>
      </c>
      <c r="C33" s="62">
        <v>7.4380165289256199</v>
      </c>
      <c r="D33" s="16"/>
      <c r="E33" s="16"/>
      <c r="F33" s="16"/>
      <c r="G33" s="16"/>
      <c r="H33" s="48"/>
      <c r="I33" s="48"/>
    </row>
    <row r="34" spans="1:9" ht="15" thickBot="1" x14ac:dyDescent="0.25">
      <c r="A34" s="16"/>
      <c r="B34" s="134" t="s">
        <v>365</v>
      </c>
      <c r="C34" s="61">
        <v>7.59493670886076</v>
      </c>
      <c r="D34" s="16"/>
      <c r="E34" s="16"/>
      <c r="F34" s="16"/>
      <c r="G34" s="16"/>
      <c r="H34" s="48"/>
      <c r="I34" s="48"/>
    </row>
    <row r="35" spans="1:9" ht="15" thickBot="1" x14ac:dyDescent="0.25">
      <c r="A35" s="16"/>
      <c r="B35" s="134" t="s">
        <v>113</v>
      </c>
      <c r="C35" s="62">
        <v>10.374639769452449</v>
      </c>
      <c r="D35" s="16"/>
      <c r="E35" s="16"/>
      <c r="F35" s="16"/>
      <c r="G35" s="16"/>
      <c r="H35" s="48"/>
      <c r="I35" s="48"/>
    </row>
    <row r="36" spans="1:9" ht="15" thickBot="1" x14ac:dyDescent="0.25">
      <c r="A36" s="16"/>
      <c r="B36" s="134" t="s">
        <v>114</v>
      </c>
      <c r="C36" s="61">
        <v>14.87603305785124</v>
      </c>
      <c r="D36" s="16"/>
      <c r="E36" s="16"/>
      <c r="F36" s="60"/>
      <c r="G36" s="16"/>
      <c r="H36" s="48"/>
      <c r="I36" s="48"/>
    </row>
    <row r="37" spans="1:9" ht="15" thickBot="1" x14ac:dyDescent="0.25">
      <c r="A37" s="16"/>
      <c r="B37" s="134" t="s">
        <v>115</v>
      </c>
      <c r="C37" s="62">
        <v>10.495626822157435</v>
      </c>
      <c r="D37" s="16"/>
      <c r="E37" s="16"/>
      <c r="F37" s="16"/>
      <c r="G37" s="16"/>
      <c r="H37" s="48"/>
      <c r="I37" s="48"/>
    </row>
    <row r="38" spans="1:9" ht="15" thickBot="1" x14ac:dyDescent="0.25">
      <c r="A38" s="16"/>
      <c r="B38" s="134" t="s">
        <v>116</v>
      </c>
      <c r="C38" s="61">
        <v>15.254237288135592</v>
      </c>
      <c r="D38" s="16"/>
      <c r="E38" s="16"/>
      <c r="F38" s="16"/>
      <c r="G38" s="16"/>
      <c r="H38" s="48"/>
      <c r="I38" s="48"/>
    </row>
    <row r="39" spans="1:9" ht="15" thickBot="1" x14ac:dyDescent="0.25">
      <c r="A39" s="16"/>
      <c r="B39" s="134" t="s">
        <v>117</v>
      </c>
      <c r="C39" s="62">
        <v>15.254237288135592</v>
      </c>
      <c r="D39" s="16"/>
      <c r="E39" s="16"/>
      <c r="F39" s="16"/>
      <c r="G39" s="16"/>
      <c r="H39" s="48"/>
      <c r="I39" s="48"/>
    </row>
    <row r="40" spans="1:9" ht="15" thickBot="1" x14ac:dyDescent="0.25">
      <c r="A40" s="16"/>
      <c r="B40" s="134" t="s">
        <v>118</v>
      </c>
      <c r="C40" s="61">
        <v>11.501597444089457</v>
      </c>
      <c r="D40" s="16"/>
      <c r="E40" s="16"/>
      <c r="F40" s="16"/>
      <c r="G40" s="16"/>
      <c r="H40" s="48"/>
      <c r="I40" s="48"/>
    </row>
    <row r="41" spans="1:9" ht="15" thickBot="1" x14ac:dyDescent="0.25">
      <c r="A41" s="16"/>
      <c r="B41" s="134" t="s">
        <v>119</v>
      </c>
      <c r="C41" s="62">
        <v>11.145510835913313</v>
      </c>
      <c r="D41" s="16"/>
      <c r="E41" s="16"/>
      <c r="F41" s="16"/>
      <c r="G41" s="16"/>
    </row>
    <row r="42" spans="1:9" ht="15" thickBot="1" x14ac:dyDescent="0.25">
      <c r="A42" s="16"/>
      <c r="B42" s="134" t="s">
        <v>120</v>
      </c>
      <c r="C42" s="61">
        <v>10.285714285714286</v>
      </c>
      <c r="D42" s="16"/>
      <c r="E42" s="16"/>
      <c r="F42" s="16"/>
      <c r="G42" s="16"/>
    </row>
    <row r="43" spans="1:9" ht="15" thickBot="1" x14ac:dyDescent="0.25">
      <c r="A43" s="16"/>
      <c r="B43" s="134" t="s">
        <v>121</v>
      </c>
      <c r="C43" s="62">
        <v>14.87603305785124</v>
      </c>
      <c r="D43" s="16"/>
      <c r="E43" s="16"/>
      <c r="F43" s="16"/>
      <c r="G43" s="16"/>
    </row>
    <row r="44" spans="1:9" ht="15" thickBot="1" x14ac:dyDescent="0.25">
      <c r="A44" s="16"/>
      <c r="B44" s="134" t="s">
        <v>122</v>
      </c>
      <c r="C44" s="61">
        <v>14.87603305785124</v>
      </c>
      <c r="D44" s="16"/>
      <c r="E44" s="16"/>
      <c r="F44" s="16"/>
      <c r="G44" s="16"/>
    </row>
    <row r="45" spans="1:9" ht="15" thickBot="1" x14ac:dyDescent="0.25">
      <c r="A45" s="16"/>
      <c r="B45" s="134" t="s">
        <v>253</v>
      </c>
      <c r="C45" s="62">
        <v>7.8947368421052628</v>
      </c>
      <c r="D45" s="16"/>
      <c r="E45" s="16"/>
      <c r="F45" s="16"/>
      <c r="G45" s="16"/>
    </row>
    <row r="46" spans="1:9" ht="15" thickBot="1" x14ac:dyDescent="0.25">
      <c r="A46" s="16"/>
      <c r="B46" s="134" t="s">
        <v>123</v>
      </c>
      <c r="C46" s="61">
        <v>13.688212927756652</v>
      </c>
      <c r="D46" s="16"/>
      <c r="E46" s="16"/>
      <c r="F46" s="16"/>
      <c r="G46" s="16"/>
    </row>
    <row r="47" spans="1:9" ht="15" thickBot="1" x14ac:dyDescent="0.25">
      <c r="A47" s="16"/>
      <c r="B47" s="134" t="s">
        <v>124</v>
      </c>
      <c r="C47" s="62">
        <v>11.881188118811883</v>
      </c>
      <c r="D47" s="16"/>
      <c r="E47" s="16"/>
      <c r="F47" s="16"/>
      <c r="G47" s="16"/>
    </row>
    <row r="48" spans="1:9" ht="15" thickBot="1" x14ac:dyDescent="0.25">
      <c r="A48" s="16"/>
      <c r="B48" s="134" t="s">
        <v>125</v>
      </c>
      <c r="C48" s="61">
        <v>12.7208480565371</v>
      </c>
      <c r="D48" s="16"/>
      <c r="E48" s="16"/>
      <c r="F48" s="16"/>
      <c r="G48" s="16"/>
    </row>
    <row r="49" spans="1:7" ht="15" thickBot="1" x14ac:dyDescent="0.25">
      <c r="A49" s="16"/>
      <c r="B49" s="134" t="s">
        <v>126</v>
      </c>
      <c r="C49" s="94">
        <v>8.1632653061224492</v>
      </c>
      <c r="D49" s="16"/>
      <c r="E49" s="16"/>
      <c r="F49" s="16"/>
      <c r="G49" s="16"/>
    </row>
    <row r="50" spans="1:7" ht="15" thickBot="1" x14ac:dyDescent="0.25">
      <c r="A50" s="16"/>
      <c r="B50" s="134" t="s">
        <v>127</v>
      </c>
      <c r="C50" s="93">
        <v>7.3469387755102042</v>
      </c>
      <c r="D50" s="16"/>
      <c r="E50" s="16"/>
      <c r="F50" s="16"/>
      <c r="G50" s="16"/>
    </row>
    <row r="51" spans="1:7" ht="15" thickBot="1" x14ac:dyDescent="0.25">
      <c r="A51" s="16"/>
      <c r="B51" s="134" t="s">
        <v>128</v>
      </c>
      <c r="C51" s="62">
        <v>10.714285714285714</v>
      </c>
      <c r="D51" s="16"/>
      <c r="E51" s="16"/>
      <c r="F51" s="16"/>
      <c r="G51" s="16"/>
    </row>
    <row r="52" spans="1:7" ht="15" thickBot="1" x14ac:dyDescent="0.25">
      <c r="A52" s="16"/>
      <c r="B52" s="134" t="s">
        <v>129</v>
      </c>
      <c r="C52" s="61">
        <v>11.428571428571429</v>
      </c>
      <c r="D52" s="16"/>
      <c r="E52" s="16"/>
      <c r="F52" s="16"/>
      <c r="G52" s="16"/>
    </row>
    <row r="53" spans="1:7" ht="15" thickBot="1" x14ac:dyDescent="0.25">
      <c r="A53" s="16"/>
      <c r="B53" s="134" t="s">
        <v>130</v>
      </c>
      <c r="C53" s="62">
        <v>10.714285714285714</v>
      </c>
      <c r="D53" s="16"/>
      <c r="E53" s="16"/>
      <c r="F53" s="16"/>
      <c r="G53" s="16"/>
    </row>
    <row r="54" spans="1:7" ht="15" thickBot="1" x14ac:dyDescent="0.25">
      <c r="A54" s="16"/>
      <c r="B54" s="134" t="s">
        <v>131</v>
      </c>
      <c r="C54" s="61">
        <v>12.040133779264215</v>
      </c>
      <c r="D54" s="16"/>
      <c r="E54" s="16"/>
      <c r="F54" s="16"/>
      <c r="G54" s="16"/>
    </row>
    <row r="55" spans="1:7" ht="15" thickBot="1" x14ac:dyDescent="0.25">
      <c r="A55" s="16"/>
      <c r="B55" s="134" t="s">
        <v>363</v>
      </c>
      <c r="C55" s="62">
        <v>7.2874493927125501</v>
      </c>
      <c r="D55" s="16"/>
      <c r="E55" s="16"/>
      <c r="F55" s="16"/>
      <c r="G55" s="16"/>
    </row>
    <row r="56" spans="1:7" ht="15" thickBot="1" x14ac:dyDescent="0.25">
      <c r="A56" s="16"/>
      <c r="B56" s="134" t="s">
        <v>364</v>
      </c>
      <c r="C56" s="61">
        <v>12.7208480565371</v>
      </c>
      <c r="D56" s="16"/>
      <c r="E56" s="16"/>
      <c r="F56" s="16"/>
      <c r="G56" s="16"/>
    </row>
    <row r="57" spans="1:7" ht="15" thickBot="1" x14ac:dyDescent="0.25">
      <c r="A57" s="16"/>
      <c r="B57" s="134" t="s">
        <v>133</v>
      </c>
      <c r="C57" s="62">
        <v>12.7208480565371</v>
      </c>
      <c r="D57" s="16"/>
      <c r="E57" s="16"/>
      <c r="F57" s="16"/>
      <c r="G57" s="16"/>
    </row>
    <row r="58" spans="1:7" ht="15" thickBot="1" x14ac:dyDescent="0.25">
      <c r="A58" s="16"/>
      <c r="B58" s="134" t="s">
        <v>134</v>
      </c>
      <c r="C58" s="61">
        <v>12.7208480565371</v>
      </c>
      <c r="D58" s="16"/>
      <c r="E58" s="16"/>
      <c r="F58" s="16"/>
      <c r="G58" s="16"/>
    </row>
    <row r="59" spans="1:7" ht="15" thickBot="1" x14ac:dyDescent="0.25">
      <c r="A59" s="16"/>
      <c r="B59" s="134" t="s">
        <v>135</v>
      </c>
      <c r="C59" s="62">
        <v>11.881188118811883</v>
      </c>
      <c r="D59" s="16"/>
      <c r="E59" s="16"/>
      <c r="F59" s="16"/>
      <c r="G59" s="16"/>
    </row>
    <row r="60" spans="1:7" ht="15" thickBot="1" x14ac:dyDescent="0.25">
      <c r="A60" s="16"/>
      <c r="B60" s="134" t="s">
        <v>136</v>
      </c>
      <c r="C60" s="61">
        <v>12.7750177430802</v>
      </c>
      <c r="D60" s="16"/>
      <c r="E60" s="16"/>
      <c r="F60" s="16"/>
      <c r="G60" s="16"/>
    </row>
    <row r="61" spans="1:7" ht="15" thickBot="1" x14ac:dyDescent="0.25">
      <c r="A61" s="16"/>
      <c r="B61" s="134" t="s">
        <v>137</v>
      </c>
      <c r="C61" s="62">
        <v>7.8947368421052628</v>
      </c>
      <c r="D61" s="16"/>
      <c r="E61" s="16"/>
      <c r="F61" s="16"/>
      <c r="G61" s="16"/>
    </row>
    <row r="62" spans="1:7" ht="15" thickBot="1" x14ac:dyDescent="0.25">
      <c r="A62" s="16"/>
      <c r="B62" s="134" t="s">
        <v>138</v>
      </c>
      <c r="C62" s="61">
        <v>12.81138790035587</v>
      </c>
      <c r="D62" s="16"/>
      <c r="E62" s="16"/>
      <c r="F62" s="16"/>
      <c r="G62" s="16"/>
    </row>
    <row r="63" spans="1:7" ht="15" thickBot="1" x14ac:dyDescent="0.25">
      <c r="A63" s="16"/>
      <c r="B63" s="134" t="s">
        <v>139</v>
      </c>
      <c r="C63" s="62">
        <v>12.81138790035587</v>
      </c>
      <c r="D63" s="16"/>
      <c r="E63" s="16"/>
      <c r="F63" s="16"/>
      <c r="G63" s="16"/>
    </row>
    <row r="64" spans="1:7" ht="15" thickBot="1" x14ac:dyDescent="0.25">
      <c r="A64" s="16"/>
      <c r="B64" s="134" t="s">
        <v>522</v>
      </c>
      <c r="C64" s="61">
        <v>7.8947368421052628</v>
      </c>
      <c r="D64" s="16"/>
      <c r="E64" s="16"/>
      <c r="F64" s="16"/>
      <c r="G64" s="16"/>
    </row>
    <row r="65" spans="1:7" ht="15" thickBot="1" x14ac:dyDescent="0.25">
      <c r="A65" s="16"/>
      <c r="B65" s="134" t="s">
        <v>140</v>
      </c>
      <c r="C65" s="62">
        <v>13.432835820895521</v>
      </c>
      <c r="D65" s="16"/>
      <c r="E65" s="16"/>
      <c r="F65" s="16"/>
      <c r="G65" s="16"/>
    </row>
    <row r="66" spans="1:7" x14ac:dyDescent="0.2">
      <c r="A66" s="16"/>
      <c r="B66" s="16"/>
      <c r="C66" s="16"/>
      <c r="D66" s="16"/>
      <c r="E66" s="248"/>
      <c r="F66" s="248"/>
      <c r="G66" s="16"/>
    </row>
    <row r="105" spans="3:3" x14ac:dyDescent="0.2">
      <c r="C105" s="50"/>
    </row>
    <row r="106" spans="3:3" x14ac:dyDescent="0.2">
      <c r="C106" s="50"/>
    </row>
    <row r="107" spans="3:3" x14ac:dyDescent="0.2">
      <c r="C107" s="50"/>
    </row>
    <row r="108" spans="3:3" x14ac:dyDescent="0.2">
      <c r="C108" s="50"/>
    </row>
    <row r="109" spans="3:3" x14ac:dyDescent="0.2">
      <c r="C109" s="50"/>
    </row>
    <row r="110" spans="3:3" x14ac:dyDescent="0.2">
      <c r="C110" s="50"/>
    </row>
    <row r="111" spans="3:3" x14ac:dyDescent="0.2">
      <c r="C111" s="50"/>
    </row>
    <row r="112" spans="3:3" x14ac:dyDescent="0.2">
      <c r="C112" s="50"/>
    </row>
    <row r="113" spans="3:3" x14ac:dyDescent="0.2">
      <c r="C113" s="50"/>
    </row>
    <row r="114" spans="3:3" x14ac:dyDescent="0.2">
      <c r="C114" s="50"/>
    </row>
    <row r="115" spans="3:3" x14ac:dyDescent="0.2">
      <c r="C115" s="50"/>
    </row>
    <row r="116" spans="3:3" x14ac:dyDescent="0.2">
      <c r="C116" s="50"/>
    </row>
    <row r="117" spans="3:3" x14ac:dyDescent="0.2">
      <c r="C117" s="50"/>
    </row>
    <row r="118" spans="3:3" x14ac:dyDescent="0.2">
      <c r="C118" s="50"/>
    </row>
    <row r="119" spans="3:3" x14ac:dyDescent="0.2">
      <c r="C119" s="50"/>
    </row>
    <row r="120" spans="3:3" x14ac:dyDescent="0.2">
      <c r="C120" s="50"/>
    </row>
    <row r="121" spans="3:3" x14ac:dyDescent="0.2">
      <c r="C121" s="50"/>
    </row>
    <row r="122" spans="3:3" x14ac:dyDescent="0.2">
      <c r="C122" s="50"/>
    </row>
    <row r="123" spans="3:3" x14ac:dyDescent="0.2">
      <c r="C123" s="50"/>
    </row>
    <row r="124" spans="3:3" x14ac:dyDescent="0.2">
      <c r="C124" s="50"/>
    </row>
    <row r="125" spans="3:3" x14ac:dyDescent="0.2">
      <c r="C125" s="50"/>
    </row>
    <row r="126" spans="3:3" x14ac:dyDescent="0.2">
      <c r="C126" s="50"/>
    </row>
    <row r="127" spans="3:3" x14ac:dyDescent="0.2">
      <c r="C127" s="50"/>
    </row>
    <row r="128" spans="3:3" x14ac:dyDescent="0.2">
      <c r="C128" s="50"/>
    </row>
    <row r="129" spans="3:3" x14ac:dyDescent="0.2">
      <c r="C129" s="50"/>
    </row>
    <row r="130" spans="3:3" x14ac:dyDescent="0.2">
      <c r="C130" s="50"/>
    </row>
    <row r="131" spans="3:3" x14ac:dyDescent="0.2">
      <c r="C131" s="50"/>
    </row>
    <row r="132" spans="3:3" x14ac:dyDescent="0.2">
      <c r="C132" s="50"/>
    </row>
    <row r="133" spans="3:3" x14ac:dyDescent="0.2">
      <c r="C133" s="50"/>
    </row>
    <row r="134" spans="3:3" x14ac:dyDescent="0.2">
      <c r="C134" s="50"/>
    </row>
    <row r="135" spans="3:3" x14ac:dyDescent="0.2">
      <c r="C135" s="50"/>
    </row>
    <row r="136" spans="3:3" x14ac:dyDescent="0.2">
      <c r="C136" s="50"/>
    </row>
    <row r="137" spans="3:3" x14ac:dyDescent="0.2">
      <c r="C137" s="50"/>
    </row>
    <row r="138" spans="3:3" x14ac:dyDescent="0.2">
      <c r="C138" s="50"/>
    </row>
    <row r="139" spans="3:3" x14ac:dyDescent="0.2">
      <c r="C139" s="50"/>
    </row>
  </sheetData>
  <hyperlinks>
    <hyperlink ref="B1" location="'Assumptions Summary'!A1" display="Go to Assumptions Summary" xr:uid="{FB548047-D3D3-4052-ACB3-AD8BB7D2D068}"/>
  </hyperlinks>
  <pageMargins left="0.7" right="0.7" top="0.75" bottom="0.75" header="0.3" footer="0.3"/>
  <pageSetup paperSize="9" scale="81"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0.79998168889431442"/>
  </sheetPr>
  <dimension ref="A1:G142"/>
  <sheetViews>
    <sheetView zoomScaleNormal="100" workbookViewId="0"/>
  </sheetViews>
  <sheetFormatPr defaultColWidth="9" defaultRowHeight="12.75" x14ac:dyDescent="0.2"/>
  <cols>
    <col min="1" max="1" width="3.625" style="18" customWidth="1"/>
    <col min="2" max="2" width="21.25" style="18" customWidth="1"/>
    <col min="3" max="3" width="14.75" style="18" customWidth="1"/>
    <col min="4" max="4" width="3.125" style="18" customWidth="1"/>
    <col min="5" max="5" width="36.625" style="18" bestFit="1" customWidth="1"/>
    <col min="6" max="6" width="13.625" style="18" bestFit="1" customWidth="1"/>
    <col min="7" max="7" width="3.125" style="18" customWidth="1"/>
    <col min="8" max="16384" width="9" style="18"/>
  </cols>
  <sheetData>
    <row r="1" spans="1:7" ht="15" x14ac:dyDescent="0.25">
      <c r="A1" s="152"/>
      <c r="B1" s="292" t="s">
        <v>1127</v>
      </c>
      <c r="C1" s="16"/>
      <c r="D1" s="16"/>
      <c r="E1" s="16"/>
      <c r="F1" s="16"/>
      <c r="G1" s="16"/>
    </row>
    <row r="2" spans="1:7" ht="20.25" thickBot="1" x14ac:dyDescent="0.35">
      <c r="A2" s="16"/>
      <c r="B2" s="135" t="s">
        <v>150</v>
      </c>
      <c r="C2" s="16"/>
      <c r="D2" s="16"/>
      <c r="E2" s="16"/>
      <c r="F2" s="16"/>
      <c r="G2" s="16"/>
    </row>
    <row r="3" spans="1:7" ht="13.5" thickTop="1" x14ac:dyDescent="0.2">
      <c r="A3" s="16"/>
      <c r="B3" s="482" t="s">
        <v>151</v>
      </c>
      <c r="C3" s="482"/>
      <c r="D3" s="482"/>
      <c r="E3" s="482"/>
      <c r="F3" s="482"/>
      <c r="G3" s="16"/>
    </row>
    <row r="4" spans="1:7" x14ac:dyDescent="0.2">
      <c r="A4" s="16"/>
      <c r="B4" s="16"/>
      <c r="C4" s="16"/>
      <c r="D4" s="16"/>
      <c r="E4" s="16"/>
      <c r="F4" s="16"/>
      <c r="G4" s="16"/>
    </row>
    <row r="5" spans="1:7" ht="17.25" thickBot="1" x14ac:dyDescent="0.3">
      <c r="A5" s="16"/>
      <c r="B5" s="136" t="s">
        <v>46</v>
      </c>
      <c r="C5" s="16"/>
      <c r="D5" s="16"/>
      <c r="E5" s="136" t="s">
        <v>396</v>
      </c>
      <c r="F5" s="16"/>
      <c r="G5" s="16"/>
    </row>
    <row r="6" spans="1:7" ht="33" customHeight="1" thickTop="1" thickBot="1" x14ac:dyDescent="0.25">
      <c r="A6" s="16"/>
      <c r="B6" s="132" t="s">
        <v>17</v>
      </c>
      <c r="C6" s="132" t="s">
        <v>152</v>
      </c>
      <c r="D6" s="16"/>
      <c r="E6" s="181" t="s">
        <v>17</v>
      </c>
      <c r="F6" s="373" t="s">
        <v>152</v>
      </c>
      <c r="G6" s="16"/>
    </row>
    <row r="7" spans="1:7" ht="15" thickBot="1" x14ac:dyDescent="0.25">
      <c r="A7" s="16"/>
      <c r="B7" s="134" t="s">
        <v>40</v>
      </c>
      <c r="C7" s="66">
        <v>6</v>
      </c>
      <c r="D7" s="16"/>
      <c r="E7" s="173" t="s">
        <v>846</v>
      </c>
      <c r="F7" s="66">
        <v>4</v>
      </c>
      <c r="G7" s="16"/>
    </row>
    <row r="8" spans="1:7" ht="15" thickBot="1" x14ac:dyDescent="0.25">
      <c r="A8" s="16"/>
      <c r="B8" s="134" t="s">
        <v>153</v>
      </c>
      <c r="C8" s="65">
        <v>6</v>
      </c>
      <c r="D8" s="16"/>
      <c r="E8" s="173" t="s">
        <v>847</v>
      </c>
      <c r="F8" s="65">
        <v>15.94</v>
      </c>
      <c r="G8" s="16"/>
    </row>
    <row r="9" spans="1:7" ht="15" thickBot="1" x14ac:dyDescent="0.25">
      <c r="A9" s="16"/>
      <c r="B9" s="134" t="s">
        <v>45</v>
      </c>
      <c r="C9" s="66">
        <v>5</v>
      </c>
      <c r="D9" s="16"/>
      <c r="E9" s="173" t="s">
        <v>848</v>
      </c>
      <c r="F9" s="66">
        <v>6.01</v>
      </c>
      <c r="G9" s="16"/>
    </row>
    <row r="10" spans="1:7" ht="15" thickBot="1" x14ac:dyDescent="0.25">
      <c r="A10" s="16"/>
      <c r="B10" s="134" t="s">
        <v>49</v>
      </c>
      <c r="C10" s="65">
        <v>5</v>
      </c>
      <c r="D10" s="16"/>
      <c r="E10" s="173" t="s">
        <v>849</v>
      </c>
      <c r="F10" s="65">
        <v>24.4</v>
      </c>
      <c r="G10" s="16"/>
    </row>
    <row r="11" spans="1:7" ht="15" thickBot="1" x14ac:dyDescent="0.25">
      <c r="A11" s="16"/>
      <c r="B11" s="134" t="s">
        <v>50</v>
      </c>
      <c r="C11" s="66">
        <v>5</v>
      </c>
      <c r="D11" s="16"/>
      <c r="E11" s="173" t="s">
        <v>158</v>
      </c>
      <c r="F11" s="66">
        <v>1.53</v>
      </c>
      <c r="G11" s="16"/>
    </row>
    <row r="12" spans="1:7" ht="15" thickBot="1" x14ac:dyDescent="0.25">
      <c r="A12" s="16"/>
      <c r="B12" s="134" t="s">
        <v>51</v>
      </c>
      <c r="C12" s="65">
        <v>9</v>
      </c>
      <c r="D12" s="16"/>
      <c r="E12" s="173" t="s">
        <v>157</v>
      </c>
      <c r="F12" s="65">
        <v>2.5099999999999998</v>
      </c>
      <c r="G12" s="16"/>
    </row>
    <row r="13" spans="1:7" ht="15" thickBot="1" x14ac:dyDescent="0.25">
      <c r="A13" s="16"/>
      <c r="B13" s="134" t="s">
        <v>52</v>
      </c>
      <c r="C13" s="66">
        <v>6</v>
      </c>
      <c r="D13" s="16"/>
      <c r="E13" s="173" t="s">
        <v>850</v>
      </c>
      <c r="F13" s="66">
        <v>9.7200000000000006</v>
      </c>
      <c r="G13" s="16"/>
    </row>
    <row r="14" spans="1:7" ht="15" thickBot="1" x14ac:dyDescent="0.25">
      <c r="A14" s="16"/>
      <c r="B14" s="134" t="s">
        <v>154</v>
      </c>
      <c r="C14" s="65">
        <v>8</v>
      </c>
      <c r="D14" s="16"/>
      <c r="E14" s="173" t="s">
        <v>159</v>
      </c>
      <c r="F14" s="65">
        <v>6.1</v>
      </c>
      <c r="G14" s="16"/>
    </row>
    <row r="15" spans="1:7" ht="15" thickBot="1" x14ac:dyDescent="0.25">
      <c r="A15" s="16"/>
      <c r="B15" s="134" t="s">
        <v>55</v>
      </c>
      <c r="C15" s="66">
        <v>9</v>
      </c>
      <c r="D15" s="16"/>
      <c r="E15" s="173" t="s">
        <v>851</v>
      </c>
      <c r="F15" s="66">
        <v>2</v>
      </c>
      <c r="G15" s="16"/>
    </row>
    <row r="16" spans="1:7" ht="15" thickBot="1" x14ac:dyDescent="0.25">
      <c r="A16" s="16"/>
      <c r="B16" s="134" t="s">
        <v>56</v>
      </c>
      <c r="C16" s="65">
        <v>6</v>
      </c>
      <c r="D16" s="16"/>
      <c r="E16" s="173" t="s">
        <v>969</v>
      </c>
      <c r="F16" s="65">
        <v>10</v>
      </c>
      <c r="G16" s="16"/>
    </row>
    <row r="17" spans="1:7" ht="15" thickBot="1" x14ac:dyDescent="0.25">
      <c r="A17" s="16"/>
      <c r="B17" s="134" t="s">
        <v>57</v>
      </c>
      <c r="C17" s="66">
        <v>9</v>
      </c>
      <c r="D17" s="16"/>
      <c r="E17" s="173" t="s">
        <v>852</v>
      </c>
      <c r="F17" s="66">
        <v>5</v>
      </c>
      <c r="G17" s="16"/>
    </row>
    <row r="18" spans="1:7" ht="15" thickBot="1" x14ac:dyDescent="0.25">
      <c r="A18" s="16"/>
      <c r="B18" s="134" t="s">
        <v>58</v>
      </c>
      <c r="C18" s="65">
        <v>8</v>
      </c>
      <c r="D18" s="16"/>
      <c r="E18" s="173" t="s">
        <v>968</v>
      </c>
      <c r="F18" s="65">
        <v>4</v>
      </c>
      <c r="G18" s="16"/>
    </row>
    <row r="19" spans="1:7" ht="15" thickBot="1" x14ac:dyDescent="0.25">
      <c r="A19" s="16"/>
      <c r="B19" s="134" t="s">
        <v>59</v>
      </c>
      <c r="C19" s="66">
        <v>6</v>
      </c>
      <c r="D19" s="16"/>
      <c r="E19" s="173" t="s">
        <v>160</v>
      </c>
      <c r="F19" s="66">
        <v>2</v>
      </c>
      <c r="G19" s="16"/>
    </row>
    <row r="20" spans="1:7" ht="15" thickBot="1" x14ac:dyDescent="0.25">
      <c r="A20" s="16"/>
      <c r="B20" s="134" t="s">
        <v>60</v>
      </c>
      <c r="C20" s="65">
        <v>9</v>
      </c>
      <c r="D20" s="16"/>
      <c r="E20" s="173" t="s">
        <v>853</v>
      </c>
      <c r="F20" s="65">
        <v>1</v>
      </c>
      <c r="G20" s="16"/>
    </row>
    <row r="21" spans="1:7" ht="15" thickBot="1" x14ac:dyDescent="0.25">
      <c r="A21" s="16"/>
      <c r="B21" s="134" t="s">
        <v>61</v>
      </c>
      <c r="C21" s="66">
        <v>8</v>
      </c>
      <c r="D21" s="16"/>
      <c r="E21" s="16"/>
      <c r="F21" s="59"/>
      <c r="G21" s="16"/>
    </row>
    <row r="22" spans="1:7" ht="15" thickBot="1" x14ac:dyDescent="0.25">
      <c r="A22" s="16"/>
      <c r="B22" s="134" t="s">
        <v>155</v>
      </c>
      <c r="C22" s="65">
        <v>10</v>
      </c>
      <c r="D22" s="16"/>
      <c r="E22" s="16"/>
      <c r="F22" s="59"/>
      <c r="G22" s="16"/>
    </row>
    <row r="23" spans="1:7" ht="15" thickBot="1" x14ac:dyDescent="0.25">
      <c r="A23" s="16"/>
      <c r="B23" s="134" t="s">
        <v>100</v>
      </c>
      <c r="C23" s="66">
        <v>1</v>
      </c>
      <c r="D23" s="16"/>
      <c r="E23" s="16"/>
      <c r="F23" s="59"/>
      <c r="G23" s="16"/>
    </row>
    <row r="24" spans="1:7" ht="15" thickBot="1" x14ac:dyDescent="0.25">
      <c r="A24" s="16"/>
      <c r="B24" s="134" t="s">
        <v>101</v>
      </c>
      <c r="C24" s="65">
        <v>5</v>
      </c>
      <c r="D24" s="16"/>
      <c r="E24" s="16"/>
      <c r="F24" s="59"/>
      <c r="G24" s="16"/>
    </row>
    <row r="25" spans="1:7" ht="15" thickBot="1" x14ac:dyDescent="0.25">
      <c r="A25" s="16"/>
      <c r="B25" s="134" t="s">
        <v>102</v>
      </c>
      <c r="C25" s="66">
        <v>3</v>
      </c>
      <c r="D25" s="16"/>
      <c r="E25" s="16"/>
      <c r="F25" s="59"/>
      <c r="G25" s="16"/>
    </row>
    <row r="26" spans="1:7" ht="15" thickBot="1" x14ac:dyDescent="0.25">
      <c r="A26" s="16"/>
      <c r="B26" s="134" t="s">
        <v>103</v>
      </c>
      <c r="C26" s="65">
        <v>1</v>
      </c>
      <c r="D26" s="16"/>
      <c r="E26" s="16"/>
      <c r="F26" s="59"/>
      <c r="G26" s="16"/>
    </row>
    <row r="27" spans="1:7" ht="15" thickBot="1" x14ac:dyDescent="0.25">
      <c r="A27" s="16"/>
      <c r="B27" s="134" t="s">
        <v>104</v>
      </c>
      <c r="C27" s="66">
        <v>1</v>
      </c>
      <c r="D27" s="16"/>
      <c r="E27" s="16"/>
      <c r="F27" s="59"/>
      <c r="G27" s="16"/>
    </row>
    <row r="28" spans="1:7" ht="15" thickBot="1" x14ac:dyDescent="0.25">
      <c r="A28" s="16"/>
      <c r="B28" s="134" t="s">
        <v>105</v>
      </c>
      <c r="C28" s="65">
        <v>1</v>
      </c>
      <c r="D28" s="16"/>
      <c r="E28" s="16"/>
      <c r="F28" s="59"/>
      <c r="G28" s="16"/>
    </row>
    <row r="29" spans="1:7" ht="15" thickBot="1" x14ac:dyDescent="0.25">
      <c r="A29" s="16"/>
      <c r="B29" s="134" t="s">
        <v>106</v>
      </c>
      <c r="C29" s="66">
        <v>3</v>
      </c>
      <c r="D29" s="16"/>
      <c r="E29" s="16"/>
      <c r="F29" s="59"/>
      <c r="G29" s="16"/>
    </row>
    <row r="30" spans="1:7" ht="15" thickBot="1" x14ac:dyDescent="0.25">
      <c r="A30" s="16"/>
      <c r="B30" s="134" t="s">
        <v>107</v>
      </c>
      <c r="C30" s="65">
        <v>6</v>
      </c>
      <c r="D30" s="16"/>
      <c r="E30" s="16"/>
      <c r="F30" s="59"/>
      <c r="G30" s="16"/>
    </row>
    <row r="31" spans="1:7" ht="15" thickBot="1" x14ac:dyDescent="0.25">
      <c r="A31" s="16"/>
      <c r="B31" s="134" t="s">
        <v>108</v>
      </c>
      <c r="C31" s="66">
        <v>1</v>
      </c>
      <c r="D31" s="16"/>
      <c r="E31" s="16"/>
      <c r="F31" s="59"/>
      <c r="G31" s="16"/>
    </row>
    <row r="32" spans="1:7" ht="15" thickBot="1" x14ac:dyDescent="0.25">
      <c r="A32" s="16"/>
      <c r="B32" s="134" t="s">
        <v>109</v>
      </c>
      <c r="C32" s="65">
        <v>1</v>
      </c>
      <c r="D32" s="16"/>
      <c r="E32" s="16"/>
      <c r="F32" s="16"/>
      <c r="G32" s="16"/>
    </row>
    <row r="33" spans="1:7" ht="15" thickBot="1" x14ac:dyDescent="0.25">
      <c r="A33" s="16"/>
      <c r="B33" s="134" t="s">
        <v>110</v>
      </c>
      <c r="C33" s="66">
        <v>3</v>
      </c>
      <c r="D33" s="16"/>
      <c r="E33" s="16"/>
      <c r="F33" s="16"/>
      <c r="G33" s="16"/>
    </row>
    <row r="34" spans="1:7" ht="15" thickBot="1" x14ac:dyDescent="0.25">
      <c r="A34" s="16"/>
      <c r="B34" s="134" t="s">
        <v>365</v>
      </c>
      <c r="C34" s="65">
        <v>3</v>
      </c>
      <c r="D34" s="16"/>
      <c r="E34" s="16"/>
      <c r="F34" s="16"/>
      <c r="G34" s="16"/>
    </row>
    <row r="35" spans="1:7" ht="15" thickBot="1" x14ac:dyDescent="0.25">
      <c r="A35" s="16"/>
      <c r="B35" s="134" t="s">
        <v>113</v>
      </c>
      <c r="C35" s="66">
        <v>2</v>
      </c>
      <c r="D35" s="16"/>
      <c r="E35" s="16"/>
      <c r="F35" s="16"/>
      <c r="G35" s="16"/>
    </row>
    <row r="36" spans="1:7" ht="15" thickBot="1" x14ac:dyDescent="0.25">
      <c r="A36" s="16"/>
      <c r="B36" s="134" t="s">
        <v>114</v>
      </c>
      <c r="C36" s="65">
        <v>1</v>
      </c>
      <c r="D36" s="16"/>
      <c r="E36" s="16"/>
      <c r="F36" s="16"/>
      <c r="G36" s="16"/>
    </row>
    <row r="37" spans="1:7" ht="15" thickBot="1" x14ac:dyDescent="0.25">
      <c r="A37" s="16"/>
      <c r="B37" s="134" t="s">
        <v>115</v>
      </c>
      <c r="C37" s="66">
        <v>1</v>
      </c>
      <c r="D37" s="16"/>
      <c r="E37" s="16"/>
      <c r="F37" s="16"/>
      <c r="G37" s="16"/>
    </row>
    <row r="38" spans="1:7" ht="15" thickBot="1" x14ac:dyDescent="0.25">
      <c r="A38" s="16"/>
      <c r="B38" s="134" t="s">
        <v>116</v>
      </c>
      <c r="C38" s="65">
        <v>3</v>
      </c>
      <c r="D38" s="16"/>
      <c r="E38" s="16"/>
      <c r="F38" s="16"/>
      <c r="G38" s="16"/>
    </row>
    <row r="39" spans="1:7" ht="15" thickBot="1" x14ac:dyDescent="0.25">
      <c r="A39" s="16"/>
      <c r="B39" s="134" t="s">
        <v>117</v>
      </c>
      <c r="C39" s="66">
        <v>3</v>
      </c>
      <c r="D39" s="16"/>
      <c r="E39" s="16"/>
      <c r="F39" s="16"/>
      <c r="G39" s="16"/>
    </row>
    <row r="40" spans="1:7" ht="15" thickBot="1" x14ac:dyDescent="0.25">
      <c r="A40" s="16"/>
      <c r="B40" s="134" t="s">
        <v>118</v>
      </c>
      <c r="C40" s="65">
        <v>3</v>
      </c>
      <c r="D40" s="16"/>
      <c r="E40" s="16"/>
      <c r="F40" s="16"/>
      <c r="G40" s="16"/>
    </row>
    <row r="41" spans="1:7" ht="15" thickBot="1" x14ac:dyDescent="0.25">
      <c r="A41" s="16"/>
      <c r="B41" s="134" t="s">
        <v>119</v>
      </c>
      <c r="C41" s="66">
        <v>1</v>
      </c>
      <c r="D41" s="16"/>
      <c r="E41" s="16"/>
      <c r="F41" s="16"/>
      <c r="G41" s="16"/>
    </row>
    <row r="42" spans="1:7" ht="15" thickBot="1" x14ac:dyDescent="0.25">
      <c r="A42" s="16"/>
      <c r="B42" s="134" t="s">
        <v>120</v>
      </c>
      <c r="C42" s="65">
        <v>5</v>
      </c>
      <c r="D42" s="16"/>
      <c r="E42" s="16"/>
      <c r="F42" s="16"/>
      <c r="G42" s="16"/>
    </row>
    <row r="43" spans="1:7" ht="15" thickBot="1" x14ac:dyDescent="0.25">
      <c r="A43" s="16"/>
      <c r="B43" s="134" t="s">
        <v>121</v>
      </c>
      <c r="C43" s="66">
        <v>1</v>
      </c>
      <c r="D43" s="16"/>
      <c r="E43" s="16"/>
      <c r="F43" s="16"/>
      <c r="G43" s="16"/>
    </row>
    <row r="44" spans="1:7" ht="15" thickBot="1" x14ac:dyDescent="0.25">
      <c r="A44" s="16"/>
      <c r="B44" s="134" t="s">
        <v>122</v>
      </c>
      <c r="C44" s="65">
        <v>1</v>
      </c>
      <c r="D44" s="16"/>
      <c r="E44" s="16"/>
      <c r="F44" s="16"/>
      <c r="G44" s="16"/>
    </row>
    <row r="45" spans="1:7" s="253" customFormat="1" ht="15" thickBot="1" x14ac:dyDescent="0.25">
      <c r="A45" s="248"/>
      <c r="B45" s="247" t="s">
        <v>253</v>
      </c>
      <c r="C45" s="66">
        <v>3</v>
      </c>
      <c r="D45" s="248"/>
      <c r="E45" s="248"/>
      <c r="F45" s="248"/>
      <c r="G45" s="248"/>
    </row>
    <row r="46" spans="1:7" ht="15" thickBot="1" x14ac:dyDescent="0.25">
      <c r="A46" s="16"/>
      <c r="B46" s="134" t="s">
        <v>123</v>
      </c>
      <c r="C46" s="65">
        <v>1</v>
      </c>
      <c r="D46" s="16"/>
      <c r="E46" s="16"/>
      <c r="F46" s="16"/>
      <c r="G46" s="16"/>
    </row>
    <row r="47" spans="1:7" ht="15" thickBot="1" x14ac:dyDescent="0.25">
      <c r="A47" s="16"/>
      <c r="B47" s="134" t="s">
        <v>124</v>
      </c>
      <c r="C47" s="66">
        <v>1</v>
      </c>
      <c r="D47" s="16"/>
      <c r="E47" s="16"/>
      <c r="F47" s="16"/>
      <c r="G47" s="16"/>
    </row>
    <row r="48" spans="1:7" ht="15" thickBot="1" x14ac:dyDescent="0.25">
      <c r="A48" s="16"/>
      <c r="B48" s="134" t="s">
        <v>125</v>
      </c>
      <c r="C48" s="65">
        <v>1</v>
      </c>
      <c r="D48" s="16"/>
      <c r="E48" s="16"/>
      <c r="F48" s="16"/>
      <c r="G48" s="16"/>
    </row>
    <row r="49" spans="1:7" ht="15" thickBot="1" x14ac:dyDescent="0.25">
      <c r="A49" s="16"/>
      <c r="B49" s="134" t="s">
        <v>126</v>
      </c>
      <c r="C49" s="66">
        <v>5</v>
      </c>
      <c r="D49" s="16"/>
      <c r="E49" s="16"/>
      <c r="F49" s="16"/>
      <c r="G49" s="16"/>
    </row>
    <row r="50" spans="1:7" ht="15" thickBot="1" x14ac:dyDescent="0.25">
      <c r="A50" s="16"/>
      <c r="B50" s="134" t="s">
        <v>127</v>
      </c>
      <c r="C50" s="65">
        <v>2</v>
      </c>
      <c r="D50" s="16"/>
      <c r="E50" s="16"/>
      <c r="F50" s="16"/>
      <c r="G50" s="16"/>
    </row>
    <row r="51" spans="1:7" ht="15" thickBot="1" x14ac:dyDescent="0.25">
      <c r="A51" s="16"/>
      <c r="B51" s="134" t="s">
        <v>128</v>
      </c>
      <c r="C51" s="66">
        <v>5</v>
      </c>
      <c r="D51" s="16"/>
      <c r="E51" s="16"/>
      <c r="F51" s="16"/>
      <c r="G51" s="16"/>
    </row>
    <row r="52" spans="1:7" ht="15" thickBot="1" x14ac:dyDescent="0.25">
      <c r="A52" s="16"/>
      <c r="B52" s="134" t="s">
        <v>129</v>
      </c>
      <c r="C52" s="65">
        <v>5</v>
      </c>
      <c r="D52" s="16"/>
      <c r="E52" s="16"/>
      <c r="F52" s="16"/>
      <c r="G52" s="16"/>
    </row>
    <row r="53" spans="1:7" ht="15" thickBot="1" x14ac:dyDescent="0.25">
      <c r="A53" s="16"/>
      <c r="B53" s="134" t="s">
        <v>130</v>
      </c>
      <c r="C53" s="66">
        <v>5</v>
      </c>
      <c r="D53" s="16"/>
      <c r="E53" s="16"/>
      <c r="F53" s="16"/>
      <c r="G53" s="16"/>
    </row>
    <row r="54" spans="1:7" ht="15" thickBot="1" x14ac:dyDescent="0.25">
      <c r="A54" s="16"/>
      <c r="B54" s="134" t="s">
        <v>131</v>
      </c>
      <c r="C54" s="65">
        <v>3</v>
      </c>
      <c r="D54" s="16"/>
      <c r="E54" s="16"/>
      <c r="F54" s="16"/>
      <c r="G54" s="16"/>
    </row>
    <row r="55" spans="1:7" ht="15" thickBot="1" x14ac:dyDescent="0.25">
      <c r="A55" s="16"/>
      <c r="B55" s="134" t="s">
        <v>363</v>
      </c>
      <c r="C55" s="66">
        <v>3</v>
      </c>
      <c r="D55" s="16"/>
      <c r="E55" s="16"/>
      <c r="F55" s="16"/>
      <c r="G55" s="16"/>
    </row>
    <row r="56" spans="1:7" ht="15" thickBot="1" x14ac:dyDescent="0.25">
      <c r="A56" s="16"/>
      <c r="B56" s="247" t="s">
        <v>364</v>
      </c>
      <c r="C56" s="65">
        <v>1</v>
      </c>
      <c r="D56" s="16"/>
      <c r="E56" s="16"/>
      <c r="F56" s="16"/>
      <c r="G56" s="16"/>
    </row>
    <row r="57" spans="1:7" ht="15" thickBot="1" x14ac:dyDescent="0.25">
      <c r="A57" s="16"/>
      <c r="B57" s="134" t="s">
        <v>133</v>
      </c>
      <c r="C57" s="66">
        <v>1</v>
      </c>
      <c r="D57" s="16"/>
      <c r="E57" s="16"/>
      <c r="F57" s="16"/>
      <c r="G57" s="16"/>
    </row>
    <row r="58" spans="1:7" ht="15" thickBot="1" x14ac:dyDescent="0.25">
      <c r="A58" s="16"/>
      <c r="B58" s="134" t="s">
        <v>134</v>
      </c>
      <c r="C58" s="65">
        <v>1</v>
      </c>
      <c r="D58" s="16"/>
      <c r="E58" s="16"/>
      <c r="F58" s="16"/>
      <c r="G58" s="16"/>
    </row>
    <row r="59" spans="1:7" ht="15" thickBot="1" x14ac:dyDescent="0.25">
      <c r="A59" s="16"/>
      <c r="B59" s="134" t="s">
        <v>135</v>
      </c>
      <c r="C59" s="66">
        <v>1</v>
      </c>
      <c r="D59" s="16"/>
      <c r="E59" s="16"/>
      <c r="F59" s="16"/>
      <c r="G59" s="16"/>
    </row>
    <row r="60" spans="1:7" ht="15" thickBot="1" x14ac:dyDescent="0.25">
      <c r="A60" s="16"/>
      <c r="B60" s="134" t="s">
        <v>136</v>
      </c>
      <c r="C60" s="65">
        <v>2.5</v>
      </c>
      <c r="D60" s="16"/>
      <c r="E60" s="16"/>
      <c r="F60" s="16"/>
      <c r="G60" s="16"/>
    </row>
    <row r="61" spans="1:7" ht="15" thickBot="1" x14ac:dyDescent="0.25">
      <c r="A61" s="16"/>
      <c r="B61" s="134" t="s">
        <v>137</v>
      </c>
      <c r="C61" s="66">
        <v>2.5</v>
      </c>
      <c r="D61" s="16"/>
      <c r="E61" s="16"/>
      <c r="F61" s="16"/>
      <c r="G61" s="16"/>
    </row>
    <row r="62" spans="1:7" ht="15" thickBot="1" x14ac:dyDescent="0.25">
      <c r="A62" s="16"/>
      <c r="B62" s="134" t="s">
        <v>138</v>
      </c>
      <c r="C62" s="65">
        <v>8</v>
      </c>
      <c r="D62" s="16"/>
      <c r="E62" s="16"/>
      <c r="F62" s="16"/>
      <c r="G62" s="16"/>
    </row>
    <row r="63" spans="1:7" ht="15" thickBot="1" x14ac:dyDescent="0.25">
      <c r="A63" s="16"/>
      <c r="B63" s="134" t="s">
        <v>139</v>
      </c>
      <c r="C63" s="66">
        <v>8</v>
      </c>
      <c r="D63" s="16"/>
      <c r="E63" s="16"/>
      <c r="F63" s="16"/>
      <c r="G63" s="16"/>
    </row>
    <row r="64" spans="1:7" ht="15" thickBot="1" x14ac:dyDescent="0.25">
      <c r="A64" s="16"/>
      <c r="B64" s="134" t="s">
        <v>522</v>
      </c>
      <c r="C64" s="65">
        <v>2.5</v>
      </c>
      <c r="D64" s="16"/>
      <c r="E64" s="16"/>
      <c r="F64" s="16"/>
      <c r="G64" s="16"/>
    </row>
    <row r="65" spans="1:7" ht="15" thickBot="1" x14ac:dyDescent="0.25">
      <c r="A65" s="16"/>
      <c r="B65" s="134" t="s">
        <v>140</v>
      </c>
      <c r="C65" s="66">
        <v>3</v>
      </c>
      <c r="D65" s="16"/>
      <c r="E65" s="16"/>
      <c r="F65" s="16"/>
      <c r="G65" s="16"/>
    </row>
    <row r="66" spans="1:7" ht="15" thickBot="1" x14ac:dyDescent="0.25">
      <c r="A66" s="16"/>
      <c r="B66" s="134" t="s">
        <v>156</v>
      </c>
      <c r="C66" s="65">
        <v>1</v>
      </c>
      <c r="D66" s="16"/>
      <c r="E66" s="16"/>
      <c r="F66" s="16"/>
      <c r="G66" s="16"/>
    </row>
    <row r="67" spans="1:7" ht="15" thickBot="1" x14ac:dyDescent="0.25">
      <c r="A67" s="16"/>
      <c r="B67" s="134" t="s">
        <v>145</v>
      </c>
      <c r="C67" s="66">
        <v>1</v>
      </c>
      <c r="D67" s="16"/>
      <c r="E67" s="16"/>
      <c r="F67" s="16"/>
      <c r="G67" s="16"/>
    </row>
    <row r="68" spans="1:7" ht="15" thickBot="1" x14ac:dyDescent="0.25">
      <c r="A68" s="16"/>
      <c r="B68" s="134" t="s">
        <v>146</v>
      </c>
      <c r="C68" s="65">
        <v>1</v>
      </c>
      <c r="D68" s="16"/>
      <c r="E68" s="16"/>
      <c r="F68" s="16"/>
      <c r="G68" s="16"/>
    </row>
    <row r="69" spans="1:7" x14ac:dyDescent="0.2">
      <c r="A69" s="210"/>
      <c r="B69" s="16"/>
      <c r="C69" s="16"/>
      <c r="D69" s="210"/>
      <c r="E69" s="210"/>
      <c r="F69" s="210"/>
      <c r="G69" s="210"/>
    </row>
    <row r="70" spans="1:7" x14ac:dyDescent="0.2">
      <c r="B70" s="253"/>
      <c r="C70" s="253"/>
      <c r="D70" s="253"/>
    </row>
    <row r="108" spans="3:3" x14ac:dyDescent="0.2">
      <c r="C108" s="50"/>
    </row>
    <row r="109" spans="3:3" x14ac:dyDescent="0.2">
      <c r="C109" s="50"/>
    </row>
    <row r="110" spans="3:3" x14ac:dyDescent="0.2">
      <c r="C110" s="50"/>
    </row>
    <row r="111" spans="3:3" x14ac:dyDescent="0.2">
      <c r="C111" s="50"/>
    </row>
    <row r="112" spans="3:3" x14ac:dyDescent="0.2">
      <c r="C112" s="50"/>
    </row>
    <row r="113" spans="3:3" x14ac:dyDescent="0.2">
      <c r="C113" s="50"/>
    </row>
    <row r="114" spans="3:3" x14ac:dyDescent="0.2">
      <c r="C114" s="50"/>
    </row>
    <row r="115" spans="3:3" x14ac:dyDescent="0.2">
      <c r="C115" s="50"/>
    </row>
    <row r="116" spans="3:3" x14ac:dyDescent="0.2">
      <c r="C116" s="50"/>
    </row>
    <row r="117" spans="3:3" x14ac:dyDescent="0.2">
      <c r="C117" s="50"/>
    </row>
    <row r="118" spans="3:3" x14ac:dyDescent="0.2">
      <c r="C118" s="50"/>
    </row>
    <row r="119" spans="3:3" x14ac:dyDescent="0.2">
      <c r="C119" s="50"/>
    </row>
    <row r="120" spans="3:3" x14ac:dyDescent="0.2">
      <c r="C120" s="50"/>
    </row>
    <row r="121" spans="3:3" x14ac:dyDescent="0.2">
      <c r="C121" s="50"/>
    </row>
    <row r="122" spans="3:3" x14ac:dyDescent="0.2">
      <c r="C122" s="50"/>
    </row>
    <row r="123" spans="3:3" x14ac:dyDescent="0.2">
      <c r="C123" s="50"/>
    </row>
    <row r="124" spans="3:3" x14ac:dyDescent="0.2">
      <c r="C124" s="50"/>
    </row>
    <row r="125" spans="3:3" x14ac:dyDescent="0.2">
      <c r="C125" s="50"/>
    </row>
    <row r="126" spans="3:3" x14ac:dyDescent="0.2">
      <c r="C126" s="50"/>
    </row>
    <row r="127" spans="3:3" x14ac:dyDescent="0.2">
      <c r="C127" s="50"/>
    </row>
    <row r="128" spans="3:3" x14ac:dyDescent="0.2">
      <c r="C128" s="50"/>
    </row>
    <row r="129" spans="3:3" x14ac:dyDescent="0.2">
      <c r="C129" s="50"/>
    </row>
    <row r="130" spans="3:3" x14ac:dyDescent="0.2">
      <c r="C130" s="50"/>
    </row>
    <row r="131" spans="3:3" x14ac:dyDescent="0.2">
      <c r="C131" s="50"/>
    </row>
    <row r="132" spans="3:3" x14ac:dyDescent="0.2">
      <c r="C132" s="50"/>
    </row>
    <row r="133" spans="3:3" x14ac:dyDescent="0.2">
      <c r="C133" s="50"/>
    </row>
    <row r="134" spans="3:3" x14ac:dyDescent="0.2">
      <c r="C134" s="50"/>
    </row>
    <row r="135" spans="3:3" x14ac:dyDescent="0.2">
      <c r="C135" s="50"/>
    </row>
    <row r="136" spans="3:3" x14ac:dyDescent="0.2">
      <c r="C136" s="50"/>
    </row>
    <row r="137" spans="3:3" x14ac:dyDescent="0.2">
      <c r="C137" s="50"/>
    </row>
    <row r="138" spans="3:3" x14ac:dyDescent="0.2">
      <c r="C138" s="50"/>
    </row>
    <row r="139" spans="3:3" x14ac:dyDescent="0.2">
      <c r="C139" s="50"/>
    </row>
    <row r="140" spans="3:3" x14ac:dyDescent="0.2">
      <c r="C140" s="50"/>
    </row>
    <row r="141" spans="3:3" x14ac:dyDescent="0.2">
      <c r="C141" s="50"/>
    </row>
    <row r="142" spans="3:3" x14ac:dyDescent="0.2">
      <c r="C142" s="50"/>
    </row>
  </sheetData>
  <sortState xmlns:xlrd2="http://schemas.microsoft.com/office/spreadsheetml/2017/richdata2" ref="J7:J41">
    <sortCondition ref="J7"/>
  </sortState>
  <mergeCells count="1">
    <mergeCell ref="B3:F3"/>
  </mergeCells>
  <hyperlinks>
    <hyperlink ref="B1" location="'Assumptions Summary'!A1" display="Go to Assumptions Summary" xr:uid="{5D1F0FE9-5FA5-4651-A5AB-39147068D9FF}"/>
  </hyperlinks>
  <pageMargins left="0.7" right="0.7" top="0.75" bottom="0.75" header="0.3" footer="0.3"/>
  <pageSetup paperSize="9" orientation="portrait" verticalDpi="0" r:id="rId1"/>
  <rowBreaks count="1" manualBreakCount="1">
    <brk id="34"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2" tint="0.79998168889431442"/>
  </sheetPr>
  <dimension ref="A1:AA102"/>
  <sheetViews>
    <sheetView zoomScaleNormal="100" workbookViewId="0"/>
  </sheetViews>
  <sheetFormatPr defaultColWidth="9" defaultRowHeight="12.75" x14ac:dyDescent="0.2"/>
  <cols>
    <col min="1" max="1" width="3.625" style="18" customWidth="1"/>
    <col min="2" max="2" width="26.625" style="18" customWidth="1"/>
    <col min="3" max="3" width="21.25" style="18" customWidth="1"/>
    <col min="4" max="4" width="9" style="18"/>
    <col min="5" max="5" width="34.125" style="18" bestFit="1" customWidth="1"/>
    <col min="6" max="26" width="12.625" style="18" customWidth="1"/>
    <col min="27" max="27" width="6.5" style="18" customWidth="1"/>
    <col min="28" max="16384" width="9" style="18"/>
  </cols>
  <sheetData>
    <row r="1" spans="1:27" ht="15" x14ac:dyDescent="0.25">
      <c r="A1" s="152"/>
      <c r="B1" s="292" t="s">
        <v>1127</v>
      </c>
      <c r="C1" s="16"/>
      <c r="D1" s="16"/>
      <c r="E1" s="16"/>
      <c r="F1" s="16"/>
      <c r="G1" s="16"/>
      <c r="H1" s="16"/>
      <c r="I1" s="16"/>
      <c r="J1" s="16"/>
      <c r="K1" s="16"/>
      <c r="L1" s="16"/>
      <c r="M1" s="16"/>
      <c r="N1" s="16"/>
      <c r="O1" s="16"/>
      <c r="P1" s="16"/>
      <c r="Q1" s="16"/>
      <c r="R1" s="16"/>
      <c r="S1" s="16"/>
      <c r="T1" s="16"/>
      <c r="U1" s="16"/>
      <c r="V1" s="16"/>
      <c r="W1" s="16"/>
      <c r="X1" s="16"/>
      <c r="Y1" s="16"/>
      <c r="Z1" s="16"/>
      <c r="AA1" s="210"/>
    </row>
    <row r="2" spans="1:27" ht="20.25" thickBot="1" x14ac:dyDescent="0.35">
      <c r="A2" s="16"/>
      <c r="B2" s="406" t="s">
        <v>725</v>
      </c>
      <c r="C2" s="406"/>
      <c r="D2" s="16"/>
      <c r="E2" s="16"/>
      <c r="F2" s="16"/>
      <c r="G2" s="16"/>
      <c r="H2" s="16"/>
      <c r="I2" s="16"/>
      <c r="J2" s="16"/>
      <c r="K2" s="16"/>
      <c r="L2" s="16"/>
      <c r="M2" s="16"/>
      <c r="N2" s="16"/>
      <c r="O2" s="16"/>
      <c r="P2" s="16"/>
      <c r="Q2" s="16"/>
      <c r="R2" s="16"/>
      <c r="S2" s="16"/>
      <c r="T2" s="16"/>
      <c r="U2" s="16"/>
      <c r="V2" s="16"/>
      <c r="W2" s="16"/>
      <c r="X2" s="16"/>
      <c r="Y2" s="16"/>
      <c r="Z2" s="16"/>
      <c r="AA2" s="210"/>
    </row>
    <row r="3" spans="1:27" ht="13.5" thickTop="1" x14ac:dyDescent="0.2">
      <c r="A3" s="16"/>
      <c r="B3" s="29" t="s">
        <v>704</v>
      </c>
      <c r="C3" s="16"/>
      <c r="D3" s="16"/>
      <c r="E3" s="16"/>
      <c r="F3" s="16"/>
      <c r="G3" s="16"/>
      <c r="H3" s="16"/>
      <c r="I3" s="16"/>
      <c r="J3" s="16"/>
      <c r="K3" s="16"/>
      <c r="L3" s="16"/>
      <c r="M3" s="16"/>
      <c r="N3" s="16"/>
      <c r="O3" s="16"/>
      <c r="P3" s="16"/>
      <c r="Q3" s="16"/>
      <c r="R3" s="16"/>
      <c r="S3" s="16"/>
      <c r="T3" s="16"/>
      <c r="U3" s="16"/>
      <c r="V3" s="16"/>
      <c r="W3" s="16"/>
      <c r="X3" s="16"/>
      <c r="Y3" s="16"/>
      <c r="Z3" s="16"/>
      <c r="AA3" s="210"/>
    </row>
    <row r="4" spans="1:27" x14ac:dyDescent="0.2">
      <c r="A4" s="16"/>
      <c r="B4" s="16"/>
      <c r="C4" s="16"/>
      <c r="D4" s="16"/>
      <c r="E4" s="16"/>
      <c r="F4" s="16"/>
      <c r="G4" s="16"/>
      <c r="H4" s="16"/>
      <c r="I4" s="16"/>
      <c r="J4" s="16"/>
      <c r="K4" s="16"/>
      <c r="L4" s="16"/>
      <c r="M4" s="16"/>
      <c r="N4" s="16"/>
      <c r="O4" s="16"/>
      <c r="P4" s="16"/>
      <c r="Q4" s="16"/>
      <c r="R4" s="16"/>
      <c r="S4" s="16"/>
      <c r="T4" s="16"/>
      <c r="U4" s="16"/>
      <c r="V4" s="16"/>
      <c r="W4" s="16"/>
      <c r="X4" s="16"/>
      <c r="Y4" s="16"/>
      <c r="Z4" s="16"/>
      <c r="AA4" s="210"/>
    </row>
    <row r="5" spans="1:27" ht="17.25" thickBot="1" x14ac:dyDescent="0.3">
      <c r="A5" s="16"/>
      <c r="B5" s="136" t="s">
        <v>682</v>
      </c>
      <c r="C5" s="16"/>
      <c r="D5" s="16"/>
      <c r="E5" s="136" t="s">
        <v>1264</v>
      </c>
      <c r="F5" s="16"/>
      <c r="G5" s="16"/>
      <c r="H5" s="16"/>
      <c r="I5" s="16"/>
      <c r="J5" s="16"/>
      <c r="K5" s="16"/>
      <c r="L5" s="16"/>
      <c r="M5" s="16"/>
      <c r="N5" s="16"/>
      <c r="O5" s="16"/>
      <c r="P5" s="16"/>
      <c r="Q5" s="16"/>
      <c r="R5" s="16"/>
      <c r="S5" s="16"/>
      <c r="T5" s="16"/>
      <c r="U5" s="16"/>
      <c r="V5" s="16"/>
      <c r="W5" s="16"/>
      <c r="X5" s="16"/>
      <c r="Y5" s="16"/>
      <c r="Z5" s="16"/>
      <c r="AA5" s="210"/>
    </row>
    <row r="6" spans="1:27" ht="33" customHeight="1" thickTop="1" thickBot="1" x14ac:dyDescent="0.25">
      <c r="A6" s="16"/>
      <c r="B6" s="132" t="s">
        <v>17</v>
      </c>
      <c r="C6" s="132" t="s">
        <v>367</v>
      </c>
      <c r="D6" s="16"/>
      <c r="E6" s="483" t="s">
        <v>17</v>
      </c>
      <c r="F6" s="417" t="s">
        <v>367</v>
      </c>
      <c r="G6" s="484"/>
      <c r="H6" s="484"/>
      <c r="I6" s="484"/>
      <c r="J6" s="484"/>
      <c r="K6" s="484"/>
      <c r="L6" s="484"/>
      <c r="M6" s="484"/>
      <c r="N6" s="484"/>
      <c r="O6" s="484"/>
      <c r="P6" s="484"/>
      <c r="Q6" s="484"/>
      <c r="R6" s="484"/>
      <c r="S6" s="484"/>
      <c r="T6" s="484"/>
      <c r="U6" s="484"/>
      <c r="V6" s="484"/>
      <c r="W6" s="484"/>
      <c r="X6" s="484"/>
      <c r="Y6" s="484"/>
      <c r="Z6" s="484"/>
      <c r="AA6" s="210"/>
    </row>
    <row r="7" spans="1:27" ht="17.100000000000001" customHeight="1" thickBot="1" x14ac:dyDescent="0.25">
      <c r="A7" s="16"/>
      <c r="B7" s="134" t="s">
        <v>40</v>
      </c>
      <c r="C7" s="58">
        <v>53.2</v>
      </c>
      <c r="D7" s="16"/>
      <c r="E7" s="432"/>
      <c r="F7" s="189" t="s">
        <v>808</v>
      </c>
      <c r="G7" s="189" t="s">
        <v>809</v>
      </c>
      <c r="H7" s="189" t="s">
        <v>810</v>
      </c>
      <c r="I7" s="189" t="s">
        <v>811</v>
      </c>
      <c r="J7" s="189" t="s">
        <v>812</v>
      </c>
      <c r="K7" s="189" t="s">
        <v>813</v>
      </c>
      <c r="L7" s="189" t="s">
        <v>814</v>
      </c>
      <c r="M7" s="189" t="s">
        <v>815</v>
      </c>
      <c r="N7" s="189" t="s">
        <v>816</v>
      </c>
      <c r="O7" s="189" t="s">
        <v>817</v>
      </c>
      <c r="P7" s="189" t="s">
        <v>818</v>
      </c>
      <c r="Q7" s="189" t="s">
        <v>819</v>
      </c>
      <c r="R7" s="189" t="s">
        <v>820</v>
      </c>
      <c r="S7" s="189" t="s">
        <v>821</v>
      </c>
      <c r="T7" s="189" t="s">
        <v>822</v>
      </c>
      <c r="U7" s="189" t="s">
        <v>823</v>
      </c>
      <c r="V7" s="189" t="s">
        <v>824</v>
      </c>
      <c r="W7" s="189" t="s">
        <v>825</v>
      </c>
      <c r="X7" s="189" t="s">
        <v>826</v>
      </c>
      <c r="Y7" s="189" t="s">
        <v>827</v>
      </c>
      <c r="Z7" s="189" t="s">
        <v>828</v>
      </c>
      <c r="AA7" s="210"/>
    </row>
    <row r="8" spans="1:27" ht="15" thickBot="1" x14ac:dyDescent="0.25">
      <c r="A8" s="16"/>
      <c r="B8" s="134" t="s">
        <v>153</v>
      </c>
      <c r="C8" s="43">
        <v>53.2</v>
      </c>
      <c r="D8" s="16"/>
      <c r="E8" s="173" t="s">
        <v>846</v>
      </c>
      <c r="F8" s="58">
        <v>53.2</v>
      </c>
      <c r="G8" s="58">
        <v>54.796000000000006</v>
      </c>
      <c r="H8" s="58">
        <v>55.860000000000007</v>
      </c>
      <c r="I8" s="58">
        <v>56.924000000000007</v>
      </c>
      <c r="J8" s="58">
        <v>63.84</v>
      </c>
      <c r="K8" s="58">
        <v>71.288000000000011</v>
      </c>
      <c r="L8" s="58">
        <v>60.116</v>
      </c>
      <c r="M8" s="58">
        <v>64.903999999999996</v>
      </c>
      <c r="N8" s="58">
        <v>70.224000000000004</v>
      </c>
      <c r="O8" s="58">
        <v>53.732000000000006</v>
      </c>
      <c r="P8" s="58">
        <v>60.116</v>
      </c>
      <c r="Q8" s="58">
        <v>66.5</v>
      </c>
      <c r="R8" s="58">
        <v>57.45600000000001</v>
      </c>
      <c r="S8" s="58">
        <v>68.628</v>
      </c>
      <c r="T8" s="58">
        <v>79.800000000000011</v>
      </c>
      <c r="U8" s="58">
        <v>63.308</v>
      </c>
      <c r="V8" s="58">
        <v>75.543999999999997</v>
      </c>
      <c r="W8" s="58">
        <v>88.311999999999998</v>
      </c>
      <c r="X8" s="58">
        <v>55.860000000000007</v>
      </c>
      <c r="Y8" s="58">
        <v>60.647999999999996</v>
      </c>
      <c r="Z8" s="58">
        <v>65.436000000000007</v>
      </c>
      <c r="AA8" s="210"/>
    </row>
    <row r="9" spans="1:27" ht="15" thickBot="1" x14ac:dyDescent="0.25">
      <c r="A9" s="16"/>
      <c r="B9" s="134" t="s">
        <v>45</v>
      </c>
      <c r="C9" s="58">
        <v>53.2</v>
      </c>
      <c r="D9" s="16"/>
      <c r="E9" s="173" t="s">
        <v>847</v>
      </c>
      <c r="F9" s="43">
        <v>77.099999999999994</v>
      </c>
      <c r="G9" s="43">
        <v>79.412999999999997</v>
      </c>
      <c r="H9" s="43">
        <v>80.954999999999998</v>
      </c>
      <c r="I9" s="43">
        <v>82.497</v>
      </c>
      <c r="J9" s="43">
        <v>92.52</v>
      </c>
      <c r="K9" s="43">
        <v>103.31399999999999</v>
      </c>
      <c r="L9" s="43">
        <v>87.12299999999999</v>
      </c>
      <c r="M9" s="43">
        <v>94.061999999999998</v>
      </c>
      <c r="N9" s="43">
        <v>101.77199999999999</v>
      </c>
      <c r="O9" s="43">
        <v>77.870999999999995</v>
      </c>
      <c r="P9" s="43">
        <v>87.12299999999999</v>
      </c>
      <c r="Q9" s="43">
        <v>96.375</v>
      </c>
      <c r="R9" s="43">
        <v>83.268000000000001</v>
      </c>
      <c r="S9" s="43">
        <v>99.458999999999989</v>
      </c>
      <c r="T9" s="43">
        <v>115.64999999999999</v>
      </c>
      <c r="U9" s="43">
        <v>91.748999999999995</v>
      </c>
      <c r="V9" s="43">
        <v>109.48199999999999</v>
      </c>
      <c r="W9" s="43">
        <v>127.98599999999999</v>
      </c>
      <c r="X9" s="43">
        <v>80.954999999999998</v>
      </c>
      <c r="Y9" s="43">
        <v>87.893999999999991</v>
      </c>
      <c r="Z9" s="43">
        <v>94.832999999999998</v>
      </c>
      <c r="AA9" s="210"/>
    </row>
    <row r="10" spans="1:27" ht="15" thickBot="1" x14ac:dyDescent="0.25">
      <c r="A10" s="16"/>
      <c r="B10" s="134" t="s">
        <v>49</v>
      </c>
      <c r="C10" s="43">
        <v>53.2</v>
      </c>
      <c r="D10" s="16"/>
      <c r="E10" s="173" t="s">
        <v>848</v>
      </c>
      <c r="F10" s="58">
        <v>69</v>
      </c>
      <c r="G10" s="58">
        <v>71.070000000000007</v>
      </c>
      <c r="H10" s="58">
        <v>72.45</v>
      </c>
      <c r="I10" s="58">
        <v>73.83</v>
      </c>
      <c r="J10" s="58">
        <v>82.8</v>
      </c>
      <c r="K10" s="58">
        <v>92.460000000000008</v>
      </c>
      <c r="L10" s="58">
        <v>77.97</v>
      </c>
      <c r="M10" s="58">
        <v>84.179999999999993</v>
      </c>
      <c r="N10" s="58">
        <v>91.08</v>
      </c>
      <c r="O10" s="58">
        <v>69.69</v>
      </c>
      <c r="P10" s="58">
        <v>77.97</v>
      </c>
      <c r="Q10" s="58">
        <v>86.25</v>
      </c>
      <c r="R10" s="58">
        <v>74.52000000000001</v>
      </c>
      <c r="S10" s="58">
        <v>89.01</v>
      </c>
      <c r="T10" s="58">
        <v>103.5</v>
      </c>
      <c r="U10" s="58">
        <v>82.11</v>
      </c>
      <c r="V10" s="58">
        <v>97.97999999999999</v>
      </c>
      <c r="W10" s="58">
        <v>114.53999999999999</v>
      </c>
      <c r="X10" s="58">
        <v>72.45</v>
      </c>
      <c r="Y10" s="58">
        <v>78.66</v>
      </c>
      <c r="Z10" s="58">
        <v>84.87</v>
      </c>
      <c r="AA10" s="210"/>
    </row>
    <row r="11" spans="1:27" ht="15" thickBot="1" x14ac:dyDescent="0.25">
      <c r="A11" s="16"/>
      <c r="B11" s="134" t="s">
        <v>50</v>
      </c>
      <c r="C11" s="58">
        <v>53.2</v>
      </c>
      <c r="D11" s="16"/>
      <c r="E11" s="173" t="s">
        <v>849</v>
      </c>
      <c r="F11" s="43">
        <v>101.6</v>
      </c>
      <c r="G11" s="43">
        <v>104.648</v>
      </c>
      <c r="H11" s="43">
        <v>106.67999999999999</v>
      </c>
      <c r="I11" s="43">
        <v>108.712</v>
      </c>
      <c r="J11" s="43">
        <v>121.91999999999999</v>
      </c>
      <c r="K11" s="43">
        <v>136.14400000000001</v>
      </c>
      <c r="L11" s="43">
        <v>114.80799999999998</v>
      </c>
      <c r="M11" s="43">
        <v>123.95199999999998</v>
      </c>
      <c r="N11" s="43">
        <v>134.11199999999999</v>
      </c>
      <c r="O11" s="43">
        <v>102.616</v>
      </c>
      <c r="P11" s="43">
        <v>114.80799999999998</v>
      </c>
      <c r="Q11" s="43">
        <v>127</v>
      </c>
      <c r="R11" s="43">
        <v>109.72799999999999</v>
      </c>
      <c r="S11" s="43">
        <v>131.06399999999999</v>
      </c>
      <c r="T11" s="43">
        <v>152.39999999999998</v>
      </c>
      <c r="U11" s="43">
        <v>120.90399999999998</v>
      </c>
      <c r="V11" s="43">
        <v>144.27199999999999</v>
      </c>
      <c r="W11" s="43">
        <v>168.65599999999998</v>
      </c>
      <c r="X11" s="43">
        <v>106.67999999999999</v>
      </c>
      <c r="Y11" s="43">
        <v>115.82399999999998</v>
      </c>
      <c r="Z11" s="43">
        <v>124.96799999999999</v>
      </c>
      <c r="AA11" s="210"/>
    </row>
    <row r="12" spans="1:27" ht="15" thickBot="1" x14ac:dyDescent="0.25">
      <c r="A12" s="16"/>
      <c r="B12" s="134" t="s">
        <v>51</v>
      </c>
      <c r="C12" s="43">
        <v>53.2</v>
      </c>
      <c r="D12" s="16"/>
      <c r="E12" s="173" t="s">
        <v>158</v>
      </c>
      <c r="F12" s="58">
        <v>4.2</v>
      </c>
      <c r="G12" s="58">
        <v>4.3260000000000005</v>
      </c>
      <c r="H12" s="58">
        <v>4.41</v>
      </c>
      <c r="I12" s="58">
        <v>4.4940000000000007</v>
      </c>
      <c r="J12" s="58">
        <v>5.04</v>
      </c>
      <c r="K12" s="58">
        <v>5.628000000000001</v>
      </c>
      <c r="L12" s="58">
        <v>4.7459999999999996</v>
      </c>
      <c r="M12" s="58">
        <v>5.1239999999999997</v>
      </c>
      <c r="N12" s="58">
        <v>5.5440000000000005</v>
      </c>
      <c r="O12" s="58">
        <v>4.242</v>
      </c>
      <c r="P12" s="58">
        <v>4.7459999999999996</v>
      </c>
      <c r="Q12" s="58">
        <v>5.25</v>
      </c>
      <c r="R12" s="58">
        <v>4.5360000000000005</v>
      </c>
      <c r="S12" s="58">
        <v>5.4180000000000001</v>
      </c>
      <c r="T12" s="58">
        <v>6.3000000000000007</v>
      </c>
      <c r="U12" s="58">
        <v>4.9980000000000002</v>
      </c>
      <c r="V12" s="58">
        <v>5.9639999999999995</v>
      </c>
      <c r="W12" s="58">
        <v>6.9719999999999995</v>
      </c>
      <c r="X12" s="58">
        <v>4.41</v>
      </c>
      <c r="Y12" s="58">
        <v>4.7879999999999994</v>
      </c>
      <c r="Z12" s="58">
        <v>5.1660000000000004</v>
      </c>
      <c r="AA12" s="210"/>
    </row>
    <row r="13" spans="1:27" ht="15" thickBot="1" x14ac:dyDescent="0.25">
      <c r="A13" s="16"/>
      <c r="B13" s="134" t="s">
        <v>52</v>
      </c>
      <c r="C13" s="58">
        <v>53.2</v>
      </c>
      <c r="D13" s="16"/>
      <c r="E13" s="173" t="s">
        <v>157</v>
      </c>
      <c r="F13" s="43">
        <v>10.5</v>
      </c>
      <c r="G13" s="43">
        <v>10.815</v>
      </c>
      <c r="H13" s="43">
        <v>11.025</v>
      </c>
      <c r="I13" s="43">
        <v>11.235000000000001</v>
      </c>
      <c r="J13" s="43">
        <v>12.6</v>
      </c>
      <c r="K13" s="43">
        <v>14.07</v>
      </c>
      <c r="L13" s="43">
        <v>11.864999999999998</v>
      </c>
      <c r="M13" s="43">
        <v>12.81</v>
      </c>
      <c r="N13" s="43">
        <v>13.860000000000001</v>
      </c>
      <c r="O13" s="43">
        <v>10.605</v>
      </c>
      <c r="P13" s="43">
        <v>11.864999999999998</v>
      </c>
      <c r="Q13" s="43">
        <v>13.125</v>
      </c>
      <c r="R13" s="43">
        <v>11.34</v>
      </c>
      <c r="S13" s="43">
        <v>13.545</v>
      </c>
      <c r="T13" s="43">
        <v>15.75</v>
      </c>
      <c r="U13" s="43">
        <v>12.494999999999999</v>
      </c>
      <c r="V13" s="43">
        <v>14.91</v>
      </c>
      <c r="W13" s="43">
        <v>17.43</v>
      </c>
      <c r="X13" s="43">
        <v>11.025</v>
      </c>
      <c r="Y13" s="43">
        <v>11.969999999999999</v>
      </c>
      <c r="Z13" s="43">
        <v>12.914999999999999</v>
      </c>
      <c r="AA13" s="210"/>
    </row>
    <row r="14" spans="1:27" ht="15" thickBot="1" x14ac:dyDescent="0.25">
      <c r="A14" s="16"/>
      <c r="B14" s="134" t="s">
        <v>154</v>
      </c>
      <c r="C14" s="43">
        <v>53.2</v>
      </c>
      <c r="D14" s="16"/>
      <c r="E14" s="173" t="s">
        <v>850</v>
      </c>
      <c r="F14" s="58">
        <v>17.899999999999999</v>
      </c>
      <c r="G14" s="58">
        <v>18.436999999999998</v>
      </c>
      <c r="H14" s="58">
        <v>18.794999999999998</v>
      </c>
      <c r="I14" s="58">
        <v>19.152999999999999</v>
      </c>
      <c r="J14" s="58">
        <v>21.479999999999997</v>
      </c>
      <c r="K14" s="58">
        <v>23.986000000000001</v>
      </c>
      <c r="L14" s="58">
        <v>20.226999999999997</v>
      </c>
      <c r="M14" s="58">
        <v>21.837999999999997</v>
      </c>
      <c r="N14" s="58">
        <v>23.628</v>
      </c>
      <c r="O14" s="58">
        <v>18.078999999999997</v>
      </c>
      <c r="P14" s="58">
        <v>20.226999999999997</v>
      </c>
      <c r="Q14" s="58">
        <v>22.375</v>
      </c>
      <c r="R14" s="58">
        <v>19.332000000000001</v>
      </c>
      <c r="S14" s="58">
        <v>23.090999999999998</v>
      </c>
      <c r="T14" s="58">
        <v>26.849999999999998</v>
      </c>
      <c r="U14" s="58">
        <v>21.300999999999998</v>
      </c>
      <c r="V14" s="58">
        <v>25.417999999999996</v>
      </c>
      <c r="W14" s="58">
        <v>29.713999999999995</v>
      </c>
      <c r="X14" s="58">
        <v>18.794999999999998</v>
      </c>
      <c r="Y14" s="58">
        <v>20.405999999999995</v>
      </c>
      <c r="Z14" s="58">
        <v>22.016999999999999</v>
      </c>
      <c r="AA14" s="210"/>
    </row>
    <row r="15" spans="1:27" ht="15" thickBot="1" x14ac:dyDescent="0.25">
      <c r="A15" s="16"/>
      <c r="B15" s="134" t="s">
        <v>55</v>
      </c>
      <c r="C15" s="58">
        <v>53.2</v>
      </c>
      <c r="D15" s="16"/>
      <c r="E15" s="173" t="s">
        <v>159</v>
      </c>
      <c r="F15" s="43">
        <v>131.6</v>
      </c>
      <c r="G15" s="43">
        <v>135.548</v>
      </c>
      <c r="H15" s="43">
        <v>138.18</v>
      </c>
      <c r="I15" s="43">
        <v>140.81200000000001</v>
      </c>
      <c r="J15" s="43">
        <v>157.91999999999999</v>
      </c>
      <c r="K15" s="43">
        <v>176.34399999999999</v>
      </c>
      <c r="L15" s="43">
        <v>148.70799999999997</v>
      </c>
      <c r="M15" s="43">
        <v>160.55199999999999</v>
      </c>
      <c r="N15" s="43">
        <v>173.71199999999999</v>
      </c>
      <c r="O15" s="43">
        <v>132.916</v>
      </c>
      <c r="P15" s="43">
        <v>148.70799999999997</v>
      </c>
      <c r="Q15" s="43">
        <v>164.5</v>
      </c>
      <c r="R15" s="43">
        <v>142.12800000000001</v>
      </c>
      <c r="S15" s="43">
        <v>169.76400000000001</v>
      </c>
      <c r="T15" s="43">
        <v>197.39999999999998</v>
      </c>
      <c r="U15" s="43">
        <v>156.60399999999998</v>
      </c>
      <c r="V15" s="43">
        <v>186.87199999999999</v>
      </c>
      <c r="W15" s="43">
        <v>218.45599999999999</v>
      </c>
      <c r="X15" s="43">
        <v>138.18</v>
      </c>
      <c r="Y15" s="43">
        <v>150.02399999999997</v>
      </c>
      <c r="Z15" s="43">
        <v>161.86799999999999</v>
      </c>
      <c r="AA15" s="210"/>
    </row>
    <row r="16" spans="1:27" ht="15" thickBot="1" x14ac:dyDescent="0.25">
      <c r="A16" s="16"/>
      <c r="B16" s="134" t="s">
        <v>56</v>
      </c>
      <c r="C16" s="43">
        <v>53.2</v>
      </c>
      <c r="D16" s="16"/>
      <c r="E16" s="173" t="s">
        <v>851</v>
      </c>
      <c r="F16" s="58">
        <v>14.44</v>
      </c>
      <c r="G16" s="58">
        <v>14.873200000000001</v>
      </c>
      <c r="H16" s="58">
        <v>15.162000000000001</v>
      </c>
      <c r="I16" s="58">
        <v>15.450800000000001</v>
      </c>
      <c r="J16" s="58">
        <v>17.327999999999999</v>
      </c>
      <c r="K16" s="58">
        <v>19.349599999999999</v>
      </c>
      <c r="L16" s="58">
        <v>16.317199999999996</v>
      </c>
      <c r="M16" s="58">
        <v>17.616799999999998</v>
      </c>
      <c r="N16" s="58">
        <v>19.0608</v>
      </c>
      <c r="O16" s="58">
        <v>14.5844</v>
      </c>
      <c r="P16" s="58">
        <v>16.317199999999996</v>
      </c>
      <c r="Q16" s="58">
        <v>18.05</v>
      </c>
      <c r="R16" s="58">
        <v>15.5952</v>
      </c>
      <c r="S16" s="58">
        <v>18.627600000000001</v>
      </c>
      <c r="T16" s="58">
        <v>21.66</v>
      </c>
      <c r="U16" s="58">
        <v>17.183599999999998</v>
      </c>
      <c r="V16" s="58">
        <v>20.504799999999999</v>
      </c>
      <c r="W16" s="58">
        <v>23.970399999999998</v>
      </c>
      <c r="X16" s="58">
        <v>15.162000000000001</v>
      </c>
      <c r="Y16" s="58">
        <v>16.461599999999997</v>
      </c>
      <c r="Z16" s="58">
        <v>17.761199999999999</v>
      </c>
      <c r="AA16" s="210"/>
    </row>
    <row r="17" spans="1:27" ht="15" thickBot="1" x14ac:dyDescent="0.25">
      <c r="A17" s="16"/>
      <c r="B17" s="134" t="s">
        <v>57</v>
      </c>
      <c r="C17" s="58">
        <v>53.2</v>
      </c>
      <c r="D17" s="16"/>
      <c r="E17" s="173" t="s">
        <v>969</v>
      </c>
      <c r="F17" s="43">
        <v>85</v>
      </c>
      <c r="G17" s="43">
        <v>87.55</v>
      </c>
      <c r="H17" s="43">
        <v>89.25</v>
      </c>
      <c r="I17" s="43">
        <v>90.95</v>
      </c>
      <c r="J17" s="43">
        <v>102</v>
      </c>
      <c r="K17" s="43">
        <v>113.9</v>
      </c>
      <c r="L17" s="43">
        <v>96.05</v>
      </c>
      <c r="M17" s="43">
        <v>103.7</v>
      </c>
      <c r="N17" s="43">
        <v>112.2</v>
      </c>
      <c r="O17" s="43">
        <v>85.85</v>
      </c>
      <c r="P17" s="43">
        <v>96.05</v>
      </c>
      <c r="Q17" s="43">
        <v>106.25</v>
      </c>
      <c r="R17" s="43">
        <v>91.800000000000011</v>
      </c>
      <c r="S17" s="43">
        <v>109.65</v>
      </c>
      <c r="T17" s="43">
        <v>127.5</v>
      </c>
      <c r="U17" s="43">
        <v>101.14999999999999</v>
      </c>
      <c r="V17" s="43">
        <v>120.69999999999999</v>
      </c>
      <c r="W17" s="43">
        <v>141.1</v>
      </c>
      <c r="X17" s="43">
        <v>89.25</v>
      </c>
      <c r="Y17" s="43">
        <v>96.899999999999991</v>
      </c>
      <c r="Z17" s="43">
        <v>104.55</v>
      </c>
      <c r="AA17" s="210"/>
    </row>
    <row r="18" spans="1:27" ht="15" thickBot="1" x14ac:dyDescent="0.25">
      <c r="A18" s="16"/>
      <c r="B18" s="134" t="s">
        <v>58</v>
      </c>
      <c r="C18" s="43">
        <v>53.2</v>
      </c>
      <c r="D18" s="16"/>
      <c r="E18" s="173" t="s">
        <v>852</v>
      </c>
      <c r="F18" s="58">
        <v>200</v>
      </c>
      <c r="G18" s="58">
        <v>206</v>
      </c>
      <c r="H18" s="58">
        <v>210</v>
      </c>
      <c r="I18" s="58">
        <v>214</v>
      </c>
      <c r="J18" s="58">
        <v>240</v>
      </c>
      <c r="K18" s="58">
        <v>268</v>
      </c>
      <c r="L18" s="58">
        <v>225.99999999999997</v>
      </c>
      <c r="M18" s="58">
        <v>244</v>
      </c>
      <c r="N18" s="58">
        <v>264</v>
      </c>
      <c r="O18" s="58">
        <v>202</v>
      </c>
      <c r="P18" s="58">
        <v>225.99999999999997</v>
      </c>
      <c r="Q18" s="58">
        <v>250</v>
      </c>
      <c r="R18" s="58">
        <v>216</v>
      </c>
      <c r="S18" s="58">
        <v>258</v>
      </c>
      <c r="T18" s="58">
        <v>300</v>
      </c>
      <c r="U18" s="58">
        <v>238</v>
      </c>
      <c r="V18" s="58">
        <v>284</v>
      </c>
      <c r="W18" s="58">
        <v>332</v>
      </c>
      <c r="X18" s="58">
        <v>210</v>
      </c>
      <c r="Y18" s="58">
        <v>227.99999999999997</v>
      </c>
      <c r="Z18" s="58">
        <v>246</v>
      </c>
      <c r="AA18" s="210"/>
    </row>
    <row r="19" spans="1:27" ht="15" thickBot="1" x14ac:dyDescent="0.25">
      <c r="A19" s="16"/>
      <c r="B19" s="134" t="s">
        <v>59</v>
      </c>
      <c r="C19" s="58">
        <v>53.2</v>
      </c>
      <c r="D19" s="16"/>
      <c r="E19" s="173" t="s">
        <v>968</v>
      </c>
      <c r="F19" s="43">
        <v>8</v>
      </c>
      <c r="G19" s="43">
        <v>8.24</v>
      </c>
      <c r="H19" s="43">
        <v>8.4</v>
      </c>
      <c r="I19" s="43">
        <v>8.56</v>
      </c>
      <c r="J19" s="43">
        <v>9.6</v>
      </c>
      <c r="K19" s="43">
        <v>10.72</v>
      </c>
      <c r="L19" s="43">
        <v>9.0399999999999991</v>
      </c>
      <c r="M19" s="43">
        <v>9.76</v>
      </c>
      <c r="N19" s="43">
        <v>10.56</v>
      </c>
      <c r="O19" s="43">
        <v>8.08</v>
      </c>
      <c r="P19" s="43">
        <v>9.0399999999999991</v>
      </c>
      <c r="Q19" s="43">
        <v>10</v>
      </c>
      <c r="R19" s="43">
        <v>8.64</v>
      </c>
      <c r="S19" s="43">
        <v>10.32</v>
      </c>
      <c r="T19" s="43">
        <v>12</v>
      </c>
      <c r="U19" s="43">
        <v>9.52</v>
      </c>
      <c r="V19" s="43">
        <v>11.36</v>
      </c>
      <c r="W19" s="43">
        <v>13.28</v>
      </c>
      <c r="X19" s="43">
        <v>8.4</v>
      </c>
      <c r="Y19" s="43">
        <v>9.1199999999999992</v>
      </c>
      <c r="Z19" s="43">
        <v>9.84</v>
      </c>
      <c r="AA19" s="210"/>
    </row>
    <row r="20" spans="1:27" ht="17.25" thickBot="1" x14ac:dyDescent="0.25">
      <c r="A20" s="16"/>
      <c r="B20" s="134" t="s">
        <v>971</v>
      </c>
      <c r="C20" s="43">
        <v>145.58000000000001</v>
      </c>
      <c r="D20" s="16"/>
      <c r="E20" s="173" t="s">
        <v>160</v>
      </c>
      <c r="F20" s="58">
        <v>36.020000000000003</v>
      </c>
      <c r="G20" s="58">
        <v>37.100600000000007</v>
      </c>
      <c r="H20" s="58">
        <v>37.821000000000005</v>
      </c>
      <c r="I20" s="58">
        <v>38.541400000000003</v>
      </c>
      <c r="J20" s="58">
        <v>43.224000000000004</v>
      </c>
      <c r="K20" s="58">
        <v>48.266800000000011</v>
      </c>
      <c r="L20" s="58">
        <v>40.702599999999997</v>
      </c>
      <c r="M20" s="58">
        <v>43.944400000000002</v>
      </c>
      <c r="N20" s="58">
        <v>47.546400000000006</v>
      </c>
      <c r="O20" s="58">
        <v>36.380200000000002</v>
      </c>
      <c r="P20" s="58">
        <v>40.702599999999997</v>
      </c>
      <c r="Q20" s="58">
        <v>45.025000000000006</v>
      </c>
      <c r="R20" s="58">
        <v>38.901600000000009</v>
      </c>
      <c r="S20" s="58">
        <v>46.465800000000009</v>
      </c>
      <c r="T20" s="58">
        <v>54.03</v>
      </c>
      <c r="U20" s="58">
        <v>42.863800000000005</v>
      </c>
      <c r="V20" s="58">
        <v>51.148400000000002</v>
      </c>
      <c r="W20" s="58">
        <v>59.793199999999999</v>
      </c>
      <c r="X20" s="58">
        <v>37.821000000000005</v>
      </c>
      <c r="Y20" s="58">
        <v>41.062800000000003</v>
      </c>
      <c r="Z20" s="58">
        <v>44.304600000000001</v>
      </c>
      <c r="AA20" s="210"/>
    </row>
    <row r="21" spans="1:27" ht="17.25" thickBot="1" x14ac:dyDescent="0.25">
      <c r="A21" s="16"/>
      <c r="B21" s="134" t="s">
        <v>972</v>
      </c>
      <c r="C21" s="58">
        <v>115.07</v>
      </c>
      <c r="D21" s="16"/>
      <c r="E21" s="173" t="s">
        <v>853</v>
      </c>
      <c r="F21" s="43">
        <v>16</v>
      </c>
      <c r="G21" s="43">
        <v>16.48</v>
      </c>
      <c r="H21" s="43">
        <v>16.8</v>
      </c>
      <c r="I21" s="43">
        <v>17.12</v>
      </c>
      <c r="J21" s="43">
        <v>19.2</v>
      </c>
      <c r="K21" s="43">
        <v>21.44</v>
      </c>
      <c r="L21" s="43">
        <v>18.079999999999998</v>
      </c>
      <c r="M21" s="43">
        <v>19.52</v>
      </c>
      <c r="N21" s="43">
        <v>21.12</v>
      </c>
      <c r="O21" s="43">
        <v>16.16</v>
      </c>
      <c r="P21" s="43">
        <v>18.079999999999998</v>
      </c>
      <c r="Q21" s="43">
        <v>20</v>
      </c>
      <c r="R21" s="43">
        <v>17.28</v>
      </c>
      <c r="S21" s="43">
        <v>20.64</v>
      </c>
      <c r="T21" s="43">
        <v>24</v>
      </c>
      <c r="U21" s="43">
        <v>19.04</v>
      </c>
      <c r="V21" s="43">
        <v>22.72</v>
      </c>
      <c r="W21" s="43">
        <v>26.56</v>
      </c>
      <c r="X21" s="43">
        <v>16.8</v>
      </c>
      <c r="Y21" s="43">
        <v>18.239999999999998</v>
      </c>
      <c r="Z21" s="43">
        <v>19.68</v>
      </c>
      <c r="AA21" s="210"/>
    </row>
    <row r="22" spans="1:27" ht="17.25" thickBot="1" x14ac:dyDescent="0.25">
      <c r="A22" s="16"/>
      <c r="B22" s="134" t="s">
        <v>665</v>
      </c>
      <c r="C22" s="43">
        <v>151.22999999999999</v>
      </c>
      <c r="D22" s="16"/>
      <c r="E22" s="16"/>
      <c r="F22" s="60"/>
      <c r="G22" s="16"/>
      <c r="H22" s="16"/>
      <c r="I22" s="16"/>
      <c r="J22" s="16"/>
      <c r="K22" s="16"/>
      <c r="L22" s="16"/>
      <c r="M22" s="16"/>
      <c r="N22" s="16"/>
      <c r="O22" s="16"/>
      <c r="P22" s="16"/>
      <c r="Q22" s="16"/>
      <c r="R22" s="16"/>
      <c r="S22" s="16"/>
      <c r="T22" s="16"/>
      <c r="U22" s="16"/>
      <c r="V22" s="16"/>
      <c r="W22" s="16"/>
      <c r="X22" s="16"/>
      <c r="Y22" s="16"/>
      <c r="Z22" s="16"/>
      <c r="AA22" s="210"/>
    </row>
    <row r="23" spans="1:27" ht="15" thickBot="1" x14ac:dyDescent="0.25">
      <c r="A23" s="16"/>
      <c r="B23" s="134" t="s">
        <v>100</v>
      </c>
      <c r="C23" s="58">
        <v>4.2</v>
      </c>
      <c r="D23" s="16"/>
      <c r="E23" s="16"/>
      <c r="F23" s="60"/>
      <c r="G23" s="16"/>
      <c r="H23" s="16"/>
      <c r="I23" s="16"/>
      <c r="J23" s="16"/>
      <c r="K23" s="16"/>
      <c r="L23" s="16"/>
      <c r="M23" s="16"/>
      <c r="N23" s="16"/>
      <c r="O23" s="16"/>
      <c r="P23" s="16"/>
      <c r="Q23" s="16"/>
      <c r="R23" s="16"/>
      <c r="S23" s="16"/>
      <c r="T23" s="16"/>
      <c r="U23" s="16"/>
      <c r="V23" s="16"/>
      <c r="W23" s="16"/>
      <c r="X23" s="16"/>
      <c r="Y23" s="16"/>
      <c r="Z23" s="16"/>
      <c r="AA23" s="210"/>
    </row>
    <row r="24" spans="1:27" ht="15" thickBot="1" x14ac:dyDescent="0.25">
      <c r="A24" s="16"/>
      <c r="B24" s="134" t="s">
        <v>101</v>
      </c>
      <c r="C24" s="43">
        <v>10.5</v>
      </c>
      <c r="D24" s="16"/>
      <c r="E24" s="16"/>
      <c r="F24" s="60"/>
      <c r="G24" s="16"/>
      <c r="H24" s="16"/>
      <c r="I24" s="16"/>
      <c r="J24" s="16"/>
      <c r="K24" s="16"/>
      <c r="L24" s="16"/>
      <c r="M24" s="16"/>
      <c r="N24" s="16"/>
      <c r="O24" s="16"/>
      <c r="P24" s="16"/>
      <c r="Q24" s="16"/>
      <c r="R24" s="16"/>
      <c r="S24" s="16"/>
      <c r="T24" s="16"/>
      <c r="U24" s="16"/>
      <c r="V24" s="16"/>
      <c r="W24" s="16"/>
      <c r="X24" s="16"/>
      <c r="Y24" s="16"/>
      <c r="Z24" s="16"/>
      <c r="AA24" s="210"/>
    </row>
    <row r="25" spans="1:27" ht="15" thickBot="1" x14ac:dyDescent="0.25">
      <c r="A25" s="16"/>
      <c r="B25" s="134" t="s">
        <v>102</v>
      </c>
      <c r="C25" s="58">
        <v>10.5</v>
      </c>
      <c r="D25" s="16"/>
      <c r="E25" s="16"/>
      <c r="F25" s="60"/>
      <c r="G25" s="16"/>
      <c r="H25" s="16"/>
      <c r="I25" s="16"/>
      <c r="J25" s="16"/>
      <c r="K25" s="16"/>
      <c r="L25" s="16"/>
      <c r="M25" s="16"/>
      <c r="N25" s="16"/>
      <c r="O25" s="16"/>
      <c r="P25" s="16"/>
      <c r="Q25" s="16"/>
      <c r="R25" s="16"/>
      <c r="S25" s="16"/>
      <c r="T25" s="16"/>
      <c r="U25" s="16"/>
      <c r="V25" s="16"/>
      <c r="W25" s="16"/>
      <c r="X25" s="16"/>
      <c r="Y25" s="16"/>
      <c r="Z25" s="16"/>
      <c r="AA25" s="210"/>
    </row>
    <row r="26" spans="1:27" ht="15" thickBot="1" x14ac:dyDescent="0.25">
      <c r="A26" s="16"/>
      <c r="B26" s="134" t="s">
        <v>103</v>
      </c>
      <c r="C26" s="43">
        <v>4.2</v>
      </c>
      <c r="D26" s="16"/>
      <c r="E26" s="16"/>
      <c r="F26" s="60"/>
      <c r="G26" s="16"/>
      <c r="H26" s="16"/>
      <c r="I26" s="16"/>
      <c r="J26" s="16"/>
      <c r="K26" s="16"/>
      <c r="L26" s="16"/>
      <c r="M26" s="16"/>
      <c r="N26" s="16"/>
      <c r="O26" s="16"/>
      <c r="P26" s="16"/>
      <c r="Q26" s="16"/>
      <c r="R26" s="16"/>
      <c r="S26" s="16"/>
      <c r="T26" s="16"/>
      <c r="U26" s="16"/>
      <c r="V26" s="16"/>
      <c r="W26" s="16"/>
      <c r="X26" s="16"/>
      <c r="Y26" s="16"/>
      <c r="Z26" s="16"/>
      <c r="AA26" s="210"/>
    </row>
    <row r="27" spans="1:27" ht="15" thickBot="1" x14ac:dyDescent="0.25">
      <c r="A27" s="16"/>
      <c r="B27" s="134" t="s">
        <v>104</v>
      </c>
      <c r="C27" s="58">
        <v>4.2</v>
      </c>
      <c r="D27" s="16"/>
      <c r="E27" s="16"/>
      <c r="F27" s="60"/>
      <c r="G27" s="16"/>
      <c r="H27" s="16"/>
      <c r="I27" s="16"/>
      <c r="J27" s="16"/>
      <c r="K27" s="16"/>
      <c r="L27" s="16"/>
      <c r="M27" s="16"/>
      <c r="N27" s="16"/>
      <c r="O27" s="16"/>
      <c r="P27" s="16"/>
      <c r="Q27" s="16"/>
      <c r="R27" s="16"/>
      <c r="S27" s="16"/>
      <c r="T27" s="16"/>
      <c r="U27" s="16"/>
      <c r="V27" s="16"/>
      <c r="W27" s="16"/>
      <c r="X27" s="16"/>
      <c r="Y27" s="16"/>
      <c r="Z27" s="16"/>
      <c r="AA27" s="210"/>
    </row>
    <row r="28" spans="1:27" ht="15" thickBot="1" x14ac:dyDescent="0.25">
      <c r="A28" s="16"/>
      <c r="B28" s="134" t="s">
        <v>105</v>
      </c>
      <c r="C28" s="43">
        <v>4.2</v>
      </c>
      <c r="D28" s="16"/>
      <c r="E28" s="16"/>
      <c r="F28" s="60"/>
      <c r="G28" s="16"/>
      <c r="H28" s="16"/>
      <c r="I28" s="16"/>
      <c r="J28" s="16"/>
      <c r="K28" s="16"/>
      <c r="L28" s="16"/>
      <c r="M28" s="16"/>
      <c r="N28" s="16"/>
      <c r="O28" s="16"/>
      <c r="P28" s="16"/>
      <c r="Q28" s="16"/>
      <c r="R28" s="16"/>
      <c r="S28" s="16"/>
      <c r="T28" s="16"/>
      <c r="U28" s="16"/>
      <c r="V28" s="16"/>
      <c r="W28" s="16"/>
      <c r="X28" s="16"/>
      <c r="Y28" s="16"/>
      <c r="Z28" s="16"/>
      <c r="AA28" s="210"/>
    </row>
    <row r="29" spans="1:27" ht="15" thickBot="1" x14ac:dyDescent="0.25">
      <c r="A29" s="16"/>
      <c r="B29" s="134" t="s">
        <v>106</v>
      </c>
      <c r="C29" s="58">
        <v>10.5</v>
      </c>
      <c r="D29" s="16"/>
      <c r="E29" s="16"/>
      <c r="F29" s="60"/>
      <c r="G29" s="16"/>
      <c r="H29" s="16"/>
      <c r="I29" s="16"/>
      <c r="J29" s="16"/>
      <c r="K29" s="16"/>
      <c r="L29" s="16"/>
      <c r="M29" s="16"/>
      <c r="N29" s="16"/>
      <c r="O29" s="16"/>
      <c r="P29" s="16"/>
      <c r="Q29" s="16"/>
      <c r="R29" s="16"/>
      <c r="S29" s="16"/>
      <c r="T29" s="16"/>
      <c r="U29" s="16"/>
      <c r="V29" s="16"/>
      <c r="W29" s="16"/>
      <c r="X29" s="16"/>
      <c r="Y29" s="16"/>
      <c r="Z29" s="16"/>
      <c r="AA29" s="210"/>
    </row>
    <row r="30" spans="1:27" ht="15" thickBot="1" x14ac:dyDescent="0.25">
      <c r="A30" s="16"/>
      <c r="B30" s="134" t="s">
        <v>107</v>
      </c>
      <c r="C30" s="43">
        <v>10.5</v>
      </c>
      <c r="D30" s="16"/>
      <c r="E30" s="16"/>
      <c r="F30" s="60"/>
      <c r="G30" s="16"/>
      <c r="H30" s="16"/>
      <c r="I30" s="16"/>
      <c r="J30" s="16"/>
      <c r="K30" s="16"/>
      <c r="L30" s="16"/>
      <c r="M30" s="16"/>
      <c r="N30" s="16"/>
      <c r="O30" s="16"/>
      <c r="P30" s="16"/>
      <c r="Q30" s="16"/>
      <c r="R30" s="16"/>
      <c r="S30" s="16"/>
      <c r="T30" s="16"/>
      <c r="U30" s="16"/>
      <c r="V30" s="16"/>
      <c r="W30" s="16"/>
      <c r="X30" s="16"/>
      <c r="Y30" s="16"/>
      <c r="Z30" s="16"/>
      <c r="AA30" s="210"/>
    </row>
    <row r="31" spans="1:27" ht="15" thickBot="1" x14ac:dyDescent="0.25">
      <c r="A31" s="16"/>
      <c r="B31" s="134" t="s">
        <v>108</v>
      </c>
      <c r="C31" s="58">
        <v>4.2</v>
      </c>
      <c r="D31" s="16"/>
      <c r="E31" s="16"/>
      <c r="F31" s="60"/>
      <c r="G31" s="16"/>
      <c r="H31" s="16"/>
      <c r="I31" s="16"/>
      <c r="J31" s="16"/>
      <c r="K31" s="16"/>
      <c r="L31" s="16"/>
      <c r="M31" s="16"/>
      <c r="N31" s="16"/>
      <c r="O31" s="16"/>
      <c r="P31" s="16"/>
      <c r="Q31" s="16"/>
      <c r="R31" s="16"/>
      <c r="S31" s="16"/>
      <c r="T31" s="16"/>
      <c r="U31" s="16"/>
      <c r="V31" s="16"/>
      <c r="W31" s="16"/>
      <c r="X31" s="16"/>
      <c r="Y31" s="16"/>
      <c r="Z31" s="16"/>
      <c r="AA31" s="210"/>
    </row>
    <row r="32" spans="1:27" ht="15" thickBot="1" x14ac:dyDescent="0.25">
      <c r="A32" s="16"/>
      <c r="B32" s="134" t="s">
        <v>109</v>
      </c>
      <c r="C32" s="43">
        <v>4.2</v>
      </c>
      <c r="D32" s="16"/>
      <c r="E32" s="16"/>
      <c r="F32" s="60"/>
      <c r="G32" s="16"/>
      <c r="H32" s="16"/>
      <c r="I32" s="16"/>
      <c r="J32" s="16"/>
      <c r="K32" s="16"/>
      <c r="L32" s="16"/>
      <c r="M32" s="16"/>
      <c r="N32" s="16"/>
      <c r="O32" s="16"/>
      <c r="P32" s="16"/>
      <c r="Q32" s="16"/>
      <c r="R32" s="16"/>
      <c r="S32" s="16"/>
      <c r="T32" s="16"/>
      <c r="U32" s="16"/>
      <c r="V32" s="16"/>
      <c r="W32" s="16"/>
      <c r="X32" s="16"/>
      <c r="Y32" s="16"/>
      <c r="Z32" s="16"/>
      <c r="AA32" s="210"/>
    </row>
    <row r="33" spans="1:27" ht="15" thickBot="1" x14ac:dyDescent="0.25">
      <c r="A33" s="16"/>
      <c r="B33" s="134" t="s">
        <v>110</v>
      </c>
      <c r="C33" s="58">
        <v>10.5</v>
      </c>
      <c r="D33" s="16"/>
      <c r="E33" s="16"/>
      <c r="F33" s="60"/>
      <c r="G33" s="16"/>
      <c r="H33" s="16"/>
      <c r="I33" s="16"/>
      <c r="J33" s="16"/>
      <c r="K33" s="16"/>
      <c r="L33" s="16"/>
      <c r="M33" s="16"/>
      <c r="N33" s="16"/>
      <c r="O33" s="16"/>
      <c r="P33" s="16"/>
      <c r="Q33" s="16"/>
      <c r="R33" s="16"/>
      <c r="S33" s="16"/>
      <c r="T33" s="16"/>
      <c r="U33" s="16"/>
      <c r="V33" s="16"/>
      <c r="W33" s="16"/>
      <c r="X33" s="16"/>
      <c r="Y33" s="16"/>
      <c r="Z33" s="16"/>
      <c r="AA33" s="210"/>
    </row>
    <row r="34" spans="1:27" ht="15" thickBot="1" x14ac:dyDescent="0.25">
      <c r="A34" s="16"/>
      <c r="B34" s="134" t="s">
        <v>365</v>
      </c>
      <c r="C34" s="43">
        <v>10.5</v>
      </c>
      <c r="D34" s="16"/>
      <c r="E34" s="16"/>
      <c r="F34" s="60"/>
      <c r="G34" s="16"/>
      <c r="H34" s="16"/>
      <c r="I34" s="16"/>
      <c r="J34" s="16"/>
      <c r="K34" s="16"/>
      <c r="L34" s="16"/>
      <c r="M34" s="16"/>
      <c r="N34" s="16"/>
      <c r="O34" s="16"/>
      <c r="P34" s="16"/>
      <c r="Q34" s="16"/>
      <c r="R34" s="16"/>
      <c r="S34" s="16"/>
      <c r="T34" s="16"/>
      <c r="U34" s="16"/>
      <c r="V34" s="16"/>
      <c r="W34" s="16"/>
      <c r="X34" s="16"/>
      <c r="Y34" s="16"/>
      <c r="Z34" s="16"/>
      <c r="AA34" s="210"/>
    </row>
    <row r="35" spans="1:27" ht="15" thickBot="1" x14ac:dyDescent="0.25">
      <c r="A35" s="16"/>
      <c r="B35" s="134" t="s">
        <v>113</v>
      </c>
      <c r="C35" s="58">
        <v>10.5</v>
      </c>
      <c r="D35" s="16"/>
      <c r="E35" s="16"/>
      <c r="F35" s="60"/>
      <c r="G35" s="16"/>
      <c r="H35" s="16"/>
      <c r="I35" s="16"/>
      <c r="J35" s="16"/>
      <c r="K35" s="16"/>
      <c r="L35" s="16"/>
      <c r="M35" s="16"/>
      <c r="N35" s="16"/>
      <c r="O35" s="16"/>
      <c r="P35" s="16"/>
      <c r="Q35" s="16"/>
      <c r="R35" s="16"/>
      <c r="S35" s="16"/>
      <c r="T35" s="16"/>
      <c r="U35" s="16"/>
      <c r="V35" s="16"/>
      <c r="W35" s="16"/>
      <c r="X35" s="16"/>
      <c r="Y35" s="16"/>
      <c r="Z35" s="16"/>
      <c r="AA35" s="210"/>
    </row>
    <row r="36" spans="1:27" ht="15" thickBot="1" x14ac:dyDescent="0.25">
      <c r="A36" s="16"/>
      <c r="B36" s="134" t="s">
        <v>114</v>
      </c>
      <c r="C36" s="43">
        <v>4.2</v>
      </c>
      <c r="D36" s="16"/>
      <c r="E36" s="16"/>
      <c r="F36" s="60"/>
      <c r="G36" s="16"/>
      <c r="H36" s="16"/>
      <c r="I36" s="16"/>
      <c r="J36" s="16"/>
      <c r="K36" s="16"/>
      <c r="L36" s="16"/>
      <c r="M36" s="16"/>
      <c r="N36" s="16"/>
      <c r="O36" s="16"/>
      <c r="P36" s="16"/>
      <c r="Q36" s="16"/>
      <c r="R36" s="16"/>
      <c r="S36" s="16"/>
      <c r="T36" s="16"/>
      <c r="U36" s="16"/>
      <c r="V36" s="16"/>
      <c r="W36" s="16"/>
      <c r="X36" s="16"/>
      <c r="Y36" s="16"/>
      <c r="Z36" s="16"/>
      <c r="AA36" s="210"/>
    </row>
    <row r="37" spans="1:27" ht="15" thickBot="1" x14ac:dyDescent="0.25">
      <c r="A37" s="16"/>
      <c r="B37" s="134" t="s">
        <v>115</v>
      </c>
      <c r="C37" s="58">
        <v>4.2</v>
      </c>
      <c r="D37" s="16"/>
      <c r="E37" s="16"/>
      <c r="F37" s="60"/>
      <c r="G37" s="16"/>
      <c r="H37" s="16"/>
      <c r="I37" s="16"/>
      <c r="J37" s="16"/>
      <c r="K37" s="16"/>
      <c r="L37" s="16"/>
      <c r="M37" s="16"/>
      <c r="N37" s="16"/>
      <c r="O37" s="16"/>
      <c r="P37" s="16"/>
      <c r="Q37" s="16"/>
      <c r="R37" s="16"/>
      <c r="S37" s="16"/>
      <c r="T37" s="16"/>
      <c r="U37" s="16"/>
      <c r="V37" s="16"/>
      <c r="W37" s="16"/>
      <c r="X37" s="16"/>
      <c r="Y37" s="16"/>
      <c r="Z37" s="16"/>
      <c r="AA37" s="210"/>
    </row>
    <row r="38" spans="1:27" ht="15" thickBot="1" x14ac:dyDescent="0.25">
      <c r="A38" s="16"/>
      <c r="B38" s="134" t="s">
        <v>116</v>
      </c>
      <c r="C38" s="43">
        <v>4.2</v>
      </c>
      <c r="D38" s="16"/>
      <c r="E38" s="16"/>
      <c r="F38" s="60"/>
      <c r="G38" s="16"/>
      <c r="H38" s="16"/>
      <c r="I38" s="16"/>
      <c r="J38" s="16"/>
      <c r="K38" s="16"/>
      <c r="L38" s="16"/>
      <c r="M38" s="16"/>
      <c r="N38" s="16"/>
      <c r="O38" s="16"/>
      <c r="P38" s="16"/>
      <c r="Q38" s="16"/>
      <c r="R38" s="16"/>
      <c r="S38" s="16"/>
      <c r="T38" s="16"/>
      <c r="U38" s="16"/>
      <c r="V38" s="16"/>
      <c r="W38" s="16"/>
      <c r="X38" s="16"/>
      <c r="Y38" s="16"/>
      <c r="Z38" s="16"/>
      <c r="AA38" s="210"/>
    </row>
    <row r="39" spans="1:27" ht="15" thickBot="1" x14ac:dyDescent="0.25">
      <c r="A39" s="16"/>
      <c r="B39" s="134" t="s">
        <v>117</v>
      </c>
      <c r="C39" s="58">
        <v>4.2</v>
      </c>
      <c r="D39" s="16"/>
      <c r="E39" s="16"/>
      <c r="F39" s="60"/>
      <c r="G39" s="16"/>
      <c r="H39" s="16"/>
      <c r="I39" s="16"/>
      <c r="J39" s="16"/>
      <c r="K39" s="16"/>
      <c r="L39" s="16"/>
      <c r="M39" s="16"/>
      <c r="N39" s="16"/>
      <c r="O39" s="16"/>
      <c r="P39" s="16"/>
      <c r="Q39" s="16"/>
      <c r="R39" s="16"/>
      <c r="S39" s="16"/>
      <c r="T39" s="16"/>
      <c r="U39" s="16"/>
      <c r="V39" s="16"/>
      <c r="W39" s="16"/>
      <c r="X39" s="16"/>
      <c r="Y39" s="16"/>
      <c r="Z39" s="16"/>
      <c r="AA39" s="210"/>
    </row>
    <row r="40" spans="1:27" ht="15" thickBot="1" x14ac:dyDescent="0.25">
      <c r="A40" s="16"/>
      <c r="B40" s="134" t="s">
        <v>118</v>
      </c>
      <c r="C40" s="43">
        <v>4.2</v>
      </c>
      <c r="D40" s="16"/>
      <c r="E40" s="16"/>
      <c r="F40" s="16"/>
      <c r="G40" s="16"/>
      <c r="H40" s="16"/>
      <c r="I40" s="16"/>
      <c r="J40" s="16"/>
      <c r="K40" s="16"/>
      <c r="L40" s="16"/>
      <c r="M40" s="16"/>
      <c r="N40" s="16"/>
      <c r="O40" s="16"/>
      <c r="P40" s="16"/>
      <c r="Q40" s="16"/>
      <c r="R40" s="16"/>
      <c r="S40" s="16"/>
      <c r="T40" s="16"/>
      <c r="U40" s="16"/>
      <c r="V40" s="16"/>
      <c r="W40" s="16"/>
      <c r="X40" s="16"/>
      <c r="Y40" s="16"/>
      <c r="Z40" s="16"/>
      <c r="AA40" s="210"/>
    </row>
    <row r="41" spans="1:27" ht="15" thickBot="1" x14ac:dyDescent="0.25">
      <c r="A41" s="16"/>
      <c r="B41" s="134" t="s">
        <v>119</v>
      </c>
      <c r="C41" s="58">
        <v>4.2</v>
      </c>
      <c r="D41" s="16"/>
      <c r="E41" s="16"/>
      <c r="F41" s="16"/>
      <c r="G41" s="16"/>
      <c r="H41" s="16"/>
      <c r="I41" s="16"/>
      <c r="J41" s="16"/>
      <c r="K41" s="16"/>
      <c r="L41" s="16"/>
      <c r="M41" s="16"/>
      <c r="N41" s="16"/>
      <c r="O41" s="16"/>
      <c r="P41" s="16"/>
      <c r="Q41" s="16"/>
      <c r="R41" s="16"/>
      <c r="S41" s="16"/>
      <c r="T41" s="16"/>
      <c r="U41" s="16"/>
      <c r="V41" s="16"/>
      <c r="W41" s="16"/>
      <c r="X41" s="16"/>
      <c r="Y41" s="16"/>
      <c r="Z41" s="16"/>
      <c r="AA41" s="210"/>
    </row>
    <row r="42" spans="1:27" ht="15" thickBot="1" x14ac:dyDescent="0.25">
      <c r="A42" s="16"/>
      <c r="B42" s="134" t="s">
        <v>120</v>
      </c>
      <c r="C42" s="43">
        <v>47.127748707652877</v>
      </c>
      <c r="D42" s="16"/>
      <c r="E42" s="16"/>
      <c r="F42" s="16"/>
      <c r="G42" s="16"/>
      <c r="H42" s="16"/>
      <c r="I42" s="16"/>
      <c r="J42" s="16"/>
      <c r="K42" s="16"/>
      <c r="L42" s="16"/>
      <c r="M42" s="16"/>
      <c r="N42" s="16"/>
      <c r="O42" s="16"/>
      <c r="P42" s="16"/>
      <c r="Q42" s="16"/>
      <c r="R42" s="16"/>
      <c r="S42" s="16"/>
      <c r="T42" s="16"/>
      <c r="U42" s="16"/>
      <c r="V42" s="16"/>
      <c r="W42" s="16"/>
      <c r="X42" s="16"/>
      <c r="Y42" s="16"/>
      <c r="Z42" s="16"/>
      <c r="AA42" s="210"/>
    </row>
    <row r="43" spans="1:27" ht="15" thickBot="1" x14ac:dyDescent="0.25">
      <c r="A43" s="16"/>
      <c r="B43" s="134" t="s">
        <v>121</v>
      </c>
      <c r="C43" s="58">
        <v>4.2</v>
      </c>
      <c r="D43" s="16"/>
      <c r="E43" s="16"/>
      <c r="F43" s="16"/>
      <c r="G43" s="16"/>
      <c r="H43" s="16"/>
      <c r="I43" s="16"/>
      <c r="J43" s="16"/>
      <c r="K43" s="16"/>
      <c r="L43" s="16"/>
      <c r="M43" s="16"/>
      <c r="N43" s="16"/>
      <c r="O43" s="16"/>
      <c r="P43" s="16"/>
      <c r="Q43" s="16"/>
      <c r="R43" s="16"/>
      <c r="S43" s="16"/>
      <c r="T43" s="16"/>
      <c r="U43" s="16"/>
      <c r="V43" s="16"/>
      <c r="W43" s="16"/>
      <c r="X43" s="16"/>
      <c r="Y43" s="16"/>
      <c r="Z43" s="16"/>
      <c r="AA43" s="210"/>
    </row>
    <row r="44" spans="1:27" ht="15" thickBot="1" x14ac:dyDescent="0.25">
      <c r="A44" s="16"/>
      <c r="B44" s="192" t="s">
        <v>253</v>
      </c>
      <c r="C44" s="43">
        <v>15.12</v>
      </c>
      <c r="D44" s="16"/>
      <c r="E44" s="16"/>
      <c r="F44" s="16"/>
      <c r="G44" s="16"/>
      <c r="H44" s="16"/>
      <c r="I44" s="16"/>
      <c r="J44" s="16"/>
      <c r="K44" s="16"/>
      <c r="L44" s="16"/>
      <c r="M44" s="16"/>
      <c r="N44" s="16"/>
      <c r="O44" s="16"/>
      <c r="P44" s="16"/>
      <c r="Q44" s="16"/>
      <c r="R44" s="16"/>
      <c r="S44" s="16"/>
      <c r="T44" s="16"/>
      <c r="U44" s="16"/>
      <c r="V44" s="16"/>
      <c r="W44" s="16"/>
      <c r="X44" s="16"/>
      <c r="Y44" s="16"/>
      <c r="Z44" s="16"/>
      <c r="AA44" s="210"/>
    </row>
    <row r="45" spans="1:27" ht="15" thickBot="1" x14ac:dyDescent="0.25">
      <c r="A45" s="16"/>
      <c r="B45" s="134" t="s">
        <v>122</v>
      </c>
      <c r="C45" s="58">
        <v>4.2</v>
      </c>
      <c r="D45" s="16"/>
      <c r="E45" s="16"/>
      <c r="F45" s="16"/>
      <c r="G45" s="16"/>
      <c r="H45" s="16"/>
      <c r="I45" s="16"/>
      <c r="J45" s="16"/>
      <c r="K45" s="16"/>
      <c r="L45" s="16"/>
      <c r="M45" s="16"/>
      <c r="N45" s="16"/>
      <c r="O45" s="16"/>
      <c r="P45" s="16"/>
      <c r="Q45" s="16"/>
      <c r="R45" s="16"/>
      <c r="S45" s="16"/>
      <c r="T45" s="16"/>
      <c r="U45" s="16"/>
      <c r="V45" s="16"/>
      <c r="W45" s="16"/>
      <c r="X45" s="16"/>
      <c r="Y45" s="16"/>
      <c r="Z45" s="16"/>
      <c r="AA45" s="210"/>
    </row>
    <row r="46" spans="1:27" ht="15" thickBot="1" x14ac:dyDescent="0.25">
      <c r="A46" s="16"/>
      <c r="B46" s="134" t="s">
        <v>123</v>
      </c>
      <c r="C46" s="43">
        <v>4.2</v>
      </c>
      <c r="D46" s="16"/>
      <c r="E46" s="16"/>
      <c r="F46" s="16"/>
      <c r="G46" s="16"/>
      <c r="H46" s="16"/>
      <c r="I46" s="16"/>
      <c r="J46" s="16"/>
      <c r="K46" s="16"/>
      <c r="L46" s="16"/>
      <c r="M46" s="16"/>
      <c r="N46" s="16"/>
      <c r="O46" s="16"/>
      <c r="P46" s="16"/>
      <c r="Q46" s="16"/>
      <c r="R46" s="16"/>
      <c r="S46" s="16"/>
      <c r="T46" s="16"/>
      <c r="U46" s="16"/>
      <c r="V46" s="16"/>
      <c r="W46" s="16"/>
      <c r="X46" s="16"/>
      <c r="Y46" s="16"/>
      <c r="Z46" s="16"/>
      <c r="AA46" s="210"/>
    </row>
    <row r="47" spans="1:27" ht="15" thickBot="1" x14ac:dyDescent="0.25">
      <c r="A47" s="16"/>
      <c r="B47" s="134" t="s">
        <v>124</v>
      </c>
      <c r="C47" s="58">
        <v>4.2</v>
      </c>
      <c r="D47" s="16"/>
      <c r="E47" s="16"/>
      <c r="F47" s="16"/>
      <c r="G47" s="16"/>
      <c r="H47" s="16"/>
      <c r="I47" s="16"/>
      <c r="J47" s="16"/>
      <c r="K47" s="16"/>
      <c r="L47" s="16"/>
      <c r="M47" s="16"/>
      <c r="N47" s="16"/>
      <c r="O47" s="16"/>
      <c r="P47" s="16"/>
      <c r="Q47" s="16"/>
      <c r="R47" s="16"/>
      <c r="S47" s="16"/>
      <c r="T47" s="16"/>
      <c r="U47" s="16"/>
      <c r="V47" s="16"/>
      <c r="W47" s="16"/>
      <c r="X47" s="16"/>
      <c r="Y47" s="16"/>
      <c r="Z47" s="16"/>
      <c r="AA47" s="210"/>
    </row>
    <row r="48" spans="1:27" ht="15" thickBot="1" x14ac:dyDescent="0.25">
      <c r="A48" s="16"/>
      <c r="B48" s="134" t="s">
        <v>125</v>
      </c>
      <c r="C48" s="43">
        <v>4.2</v>
      </c>
      <c r="D48" s="16"/>
      <c r="E48" s="16"/>
      <c r="F48" s="16"/>
      <c r="G48" s="16"/>
      <c r="H48" s="16"/>
      <c r="I48" s="16"/>
      <c r="J48" s="16"/>
      <c r="K48" s="16"/>
      <c r="L48" s="16"/>
      <c r="M48" s="16"/>
      <c r="N48" s="16"/>
      <c r="O48" s="16"/>
      <c r="P48" s="16"/>
      <c r="Q48" s="16"/>
      <c r="R48" s="16"/>
      <c r="S48" s="16"/>
      <c r="T48" s="16"/>
      <c r="U48" s="16"/>
      <c r="V48" s="16"/>
      <c r="W48" s="16"/>
      <c r="X48" s="16"/>
      <c r="Y48" s="16"/>
      <c r="Z48" s="16"/>
      <c r="AA48" s="210"/>
    </row>
    <row r="49" spans="1:27" ht="15" thickBot="1" x14ac:dyDescent="0.25">
      <c r="A49" s="16"/>
      <c r="B49" s="134" t="s">
        <v>126</v>
      </c>
      <c r="C49" s="58">
        <v>10.5</v>
      </c>
      <c r="D49" s="16"/>
      <c r="E49" s="16"/>
      <c r="F49" s="16"/>
      <c r="G49" s="16"/>
      <c r="H49" s="16"/>
      <c r="I49" s="16"/>
      <c r="J49" s="16"/>
      <c r="K49" s="16"/>
      <c r="L49" s="16"/>
      <c r="M49" s="16"/>
      <c r="N49" s="16"/>
      <c r="O49" s="16"/>
      <c r="P49" s="16"/>
      <c r="Q49" s="16"/>
      <c r="R49" s="16"/>
      <c r="S49" s="16"/>
      <c r="T49" s="16"/>
      <c r="U49" s="16"/>
      <c r="V49" s="16"/>
      <c r="W49" s="16"/>
      <c r="X49" s="16"/>
      <c r="Y49" s="16"/>
      <c r="Z49" s="16"/>
      <c r="AA49" s="210"/>
    </row>
    <row r="50" spans="1:27" ht="15" thickBot="1" x14ac:dyDescent="0.25">
      <c r="A50" s="16"/>
      <c r="B50" s="134" t="s">
        <v>127</v>
      </c>
      <c r="C50" s="43">
        <v>10.5</v>
      </c>
      <c r="D50" s="16"/>
      <c r="E50" s="16"/>
      <c r="F50" s="16"/>
      <c r="G50" s="16"/>
      <c r="H50" s="16"/>
      <c r="I50" s="16"/>
      <c r="J50" s="16"/>
      <c r="K50" s="16"/>
      <c r="L50" s="16"/>
      <c r="M50" s="16"/>
      <c r="N50" s="16"/>
      <c r="O50" s="16"/>
      <c r="P50" s="16"/>
      <c r="Q50" s="16"/>
      <c r="R50" s="16"/>
      <c r="S50" s="16"/>
      <c r="T50" s="16"/>
      <c r="U50" s="16"/>
      <c r="V50" s="16"/>
      <c r="W50" s="16"/>
      <c r="X50" s="16"/>
      <c r="Y50" s="16"/>
      <c r="Z50" s="16"/>
      <c r="AA50" s="210"/>
    </row>
    <row r="51" spans="1:27" ht="15" thickBot="1" x14ac:dyDescent="0.25">
      <c r="A51" s="16"/>
      <c r="B51" s="134" t="s">
        <v>128</v>
      </c>
      <c r="C51" s="58">
        <v>4.2</v>
      </c>
      <c r="D51" s="16"/>
      <c r="E51" s="16"/>
      <c r="F51" s="16"/>
      <c r="G51" s="16"/>
      <c r="H51" s="16"/>
      <c r="I51" s="16"/>
      <c r="J51" s="16"/>
      <c r="K51" s="16"/>
      <c r="L51" s="16"/>
      <c r="M51" s="16"/>
      <c r="N51" s="16"/>
      <c r="O51" s="16"/>
      <c r="P51" s="16"/>
      <c r="Q51" s="16"/>
      <c r="R51" s="16"/>
      <c r="S51" s="16"/>
      <c r="T51" s="16"/>
      <c r="U51" s="16"/>
      <c r="V51" s="16"/>
      <c r="W51" s="16"/>
      <c r="X51" s="16"/>
      <c r="Y51" s="16"/>
      <c r="Z51" s="16"/>
      <c r="AA51" s="210"/>
    </row>
    <row r="52" spans="1:27" ht="15" thickBot="1" x14ac:dyDescent="0.25">
      <c r="A52" s="16"/>
      <c r="B52" s="134" t="s">
        <v>129</v>
      </c>
      <c r="C52" s="43">
        <v>47.127748707652877</v>
      </c>
      <c r="D52" s="16"/>
      <c r="E52" s="16"/>
      <c r="F52" s="16"/>
      <c r="G52" s="16"/>
      <c r="H52" s="16"/>
      <c r="I52" s="16"/>
      <c r="J52" s="16"/>
      <c r="K52" s="16"/>
      <c r="L52" s="16"/>
      <c r="M52" s="16"/>
      <c r="N52" s="16"/>
      <c r="O52" s="16"/>
      <c r="P52" s="16"/>
      <c r="Q52" s="16"/>
      <c r="R52" s="16"/>
      <c r="S52" s="16"/>
      <c r="T52" s="16"/>
      <c r="U52" s="16"/>
      <c r="V52" s="16"/>
      <c r="W52" s="16"/>
      <c r="X52" s="16"/>
      <c r="Y52" s="16"/>
      <c r="Z52" s="16"/>
      <c r="AA52" s="210"/>
    </row>
    <row r="53" spans="1:27" ht="15" thickBot="1" x14ac:dyDescent="0.25">
      <c r="A53" s="16"/>
      <c r="B53" s="134" t="s">
        <v>130</v>
      </c>
      <c r="C53" s="58">
        <v>47.127748707652877</v>
      </c>
      <c r="D53" s="16"/>
      <c r="E53" s="16"/>
      <c r="F53" s="16"/>
      <c r="G53" s="16"/>
      <c r="H53" s="16"/>
      <c r="I53" s="16"/>
      <c r="J53" s="16"/>
      <c r="K53" s="16"/>
      <c r="L53" s="16"/>
      <c r="M53" s="16"/>
      <c r="N53" s="16"/>
      <c r="O53" s="16"/>
      <c r="P53" s="16"/>
      <c r="Q53" s="16"/>
      <c r="R53" s="16"/>
      <c r="S53" s="16"/>
      <c r="T53" s="16"/>
      <c r="U53" s="16"/>
      <c r="V53" s="16"/>
      <c r="W53" s="16"/>
      <c r="X53" s="16"/>
      <c r="Y53" s="16"/>
      <c r="Z53" s="16"/>
      <c r="AA53" s="210"/>
    </row>
    <row r="54" spans="1:27" ht="15" thickBot="1" x14ac:dyDescent="0.25">
      <c r="A54" s="16"/>
      <c r="B54" s="134" t="s">
        <v>131</v>
      </c>
      <c r="C54" s="43">
        <v>4.2</v>
      </c>
      <c r="D54" s="16"/>
      <c r="E54" s="16"/>
      <c r="F54" s="16"/>
      <c r="G54" s="16"/>
      <c r="H54" s="16"/>
      <c r="I54" s="16"/>
      <c r="J54" s="16"/>
      <c r="K54" s="16"/>
      <c r="L54" s="16"/>
      <c r="M54" s="16"/>
      <c r="N54" s="16"/>
      <c r="O54" s="16"/>
      <c r="P54" s="16"/>
      <c r="Q54" s="16"/>
      <c r="R54" s="16"/>
      <c r="S54" s="16"/>
      <c r="T54" s="16"/>
      <c r="U54" s="16"/>
      <c r="V54" s="16"/>
      <c r="W54" s="16"/>
      <c r="X54" s="16"/>
      <c r="Y54" s="16"/>
      <c r="Z54" s="16"/>
      <c r="AA54" s="210"/>
    </row>
    <row r="55" spans="1:27" ht="15" thickBot="1" x14ac:dyDescent="0.25">
      <c r="A55" s="16"/>
      <c r="B55" s="134" t="s">
        <v>363</v>
      </c>
      <c r="C55" s="58">
        <v>10.5</v>
      </c>
      <c r="D55" s="16"/>
      <c r="E55" s="16"/>
      <c r="F55" s="16"/>
      <c r="G55" s="16"/>
      <c r="H55" s="16"/>
      <c r="I55" s="16"/>
      <c r="J55" s="16"/>
      <c r="K55" s="16"/>
      <c r="L55" s="16"/>
      <c r="M55" s="16"/>
      <c r="N55" s="16"/>
      <c r="O55" s="16"/>
      <c r="P55" s="16"/>
      <c r="Q55" s="16"/>
      <c r="R55" s="16"/>
      <c r="S55" s="16"/>
      <c r="T55" s="16"/>
      <c r="U55" s="16"/>
      <c r="V55" s="16"/>
      <c r="W55" s="16"/>
      <c r="X55" s="16"/>
      <c r="Y55" s="16"/>
      <c r="Z55" s="16"/>
      <c r="AA55" s="210"/>
    </row>
    <row r="56" spans="1:27" ht="15" thickBot="1" x14ac:dyDescent="0.25">
      <c r="A56" s="16"/>
      <c r="B56" s="247" t="s">
        <v>364</v>
      </c>
      <c r="C56" s="58">
        <v>4.2</v>
      </c>
      <c r="D56" s="16"/>
      <c r="E56" s="16"/>
      <c r="F56" s="16"/>
      <c r="G56" s="16"/>
      <c r="H56" s="16"/>
      <c r="I56" s="16"/>
      <c r="J56" s="16"/>
      <c r="K56" s="16"/>
      <c r="L56" s="16"/>
      <c r="M56" s="16"/>
      <c r="N56" s="16"/>
      <c r="O56" s="16"/>
      <c r="P56" s="16"/>
      <c r="Q56" s="16"/>
      <c r="R56" s="16"/>
      <c r="S56" s="16"/>
      <c r="T56" s="16"/>
      <c r="U56" s="16"/>
      <c r="V56" s="16"/>
      <c r="W56" s="16"/>
      <c r="X56" s="16"/>
      <c r="Y56" s="16"/>
      <c r="Z56" s="16"/>
      <c r="AA56" s="210"/>
    </row>
    <row r="57" spans="1:27" ht="15" thickBot="1" x14ac:dyDescent="0.25">
      <c r="A57" s="16"/>
      <c r="B57" s="134" t="s">
        <v>133</v>
      </c>
      <c r="C57" s="43">
        <v>4.2</v>
      </c>
      <c r="D57" s="16"/>
      <c r="E57" s="16"/>
      <c r="F57" s="16"/>
      <c r="G57" s="16"/>
      <c r="H57" s="16"/>
      <c r="I57" s="16"/>
      <c r="J57" s="16"/>
      <c r="K57" s="16"/>
      <c r="L57" s="16"/>
      <c r="M57" s="16"/>
      <c r="N57" s="16"/>
      <c r="O57" s="16"/>
      <c r="P57" s="16"/>
      <c r="Q57" s="16"/>
      <c r="R57" s="16"/>
      <c r="S57" s="16"/>
      <c r="T57" s="16"/>
      <c r="U57" s="16"/>
      <c r="V57" s="16"/>
      <c r="W57" s="16"/>
      <c r="X57" s="16"/>
      <c r="Y57" s="16"/>
      <c r="Z57" s="16"/>
      <c r="AA57" s="210"/>
    </row>
    <row r="58" spans="1:27" ht="15" thickBot="1" x14ac:dyDescent="0.25">
      <c r="A58" s="16"/>
      <c r="B58" s="134" t="s">
        <v>134</v>
      </c>
      <c r="C58" s="58">
        <v>4.2</v>
      </c>
      <c r="D58" s="16"/>
      <c r="E58" s="16"/>
      <c r="F58" s="16"/>
      <c r="G58" s="16"/>
      <c r="H58" s="16"/>
      <c r="I58" s="16"/>
      <c r="J58" s="16"/>
      <c r="K58" s="16"/>
      <c r="L58" s="16"/>
      <c r="M58" s="16"/>
      <c r="N58" s="16"/>
      <c r="O58" s="16"/>
      <c r="P58" s="16"/>
      <c r="Q58" s="16"/>
      <c r="R58" s="16"/>
      <c r="S58" s="16"/>
      <c r="T58" s="16"/>
      <c r="U58" s="16"/>
      <c r="V58" s="16"/>
      <c r="W58" s="16"/>
      <c r="X58" s="16"/>
      <c r="Y58" s="16"/>
      <c r="Z58" s="16"/>
      <c r="AA58" s="210"/>
    </row>
    <row r="59" spans="1:27" ht="15" thickBot="1" x14ac:dyDescent="0.25">
      <c r="A59" s="16"/>
      <c r="B59" s="134" t="s">
        <v>135</v>
      </c>
      <c r="C59" s="43">
        <v>4.2</v>
      </c>
      <c r="D59" s="16"/>
      <c r="E59" s="16"/>
      <c r="F59" s="16"/>
      <c r="G59" s="16"/>
      <c r="H59" s="16"/>
      <c r="I59" s="16"/>
      <c r="J59" s="16"/>
      <c r="K59" s="16"/>
      <c r="L59" s="16"/>
      <c r="M59" s="16"/>
      <c r="N59" s="16"/>
      <c r="O59" s="16"/>
      <c r="P59" s="16"/>
      <c r="Q59" s="16"/>
      <c r="R59" s="16"/>
      <c r="S59" s="16"/>
      <c r="T59" s="16"/>
      <c r="U59" s="16"/>
      <c r="V59" s="16"/>
      <c r="W59" s="16"/>
      <c r="X59" s="16"/>
      <c r="Y59" s="16"/>
      <c r="Z59" s="16"/>
      <c r="AA59" s="210"/>
    </row>
    <row r="60" spans="1:27" ht="15" thickBot="1" x14ac:dyDescent="0.25">
      <c r="A60" s="16"/>
      <c r="B60" s="134" t="s">
        <v>136</v>
      </c>
      <c r="C60" s="58">
        <v>15.12</v>
      </c>
      <c r="D60" s="16"/>
      <c r="E60" s="16"/>
      <c r="F60" s="16"/>
      <c r="G60" s="16"/>
      <c r="H60" s="16"/>
      <c r="I60" s="16"/>
      <c r="J60" s="16"/>
      <c r="K60" s="16"/>
      <c r="L60" s="16"/>
      <c r="M60" s="16"/>
      <c r="N60" s="16"/>
      <c r="O60" s="16"/>
      <c r="P60" s="16"/>
      <c r="Q60" s="16"/>
      <c r="R60" s="16"/>
      <c r="S60" s="16"/>
      <c r="T60" s="16"/>
      <c r="U60" s="16"/>
      <c r="V60" s="16"/>
      <c r="W60" s="16"/>
      <c r="X60" s="16"/>
      <c r="Y60" s="16"/>
      <c r="Z60" s="16"/>
      <c r="AA60" s="210"/>
    </row>
    <row r="61" spans="1:27" ht="15" thickBot="1" x14ac:dyDescent="0.25">
      <c r="A61" s="16"/>
      <c r="B61" s="134" t="s">
        <v>137</v>
      </c>
      <c r="C61" s="43">
        <v>15.12</v>
      </c>
      <c r="D61" s="16"/>
      <c r="E61" s="16"/>
      <c r="F61" s="16"/>
      <c r="G61" s="16"/>
      <c r="H61" s="16"/>
      <c r="I61" s="16"/>
      <c r="J61" s="16"/>
      <c r="K61" s="16"/>
      <c r="L61" s="16"/>
      <c r="M61" s="16"/>
      <c r="N61" s="16"/>
      <c r="O61" s="16"/>
      <c r="P61" s="16"/>
      <c r="Q61" s="16"/>
      <c r="R61" s="16"/>
      <c r="S61" s="16"/>
      <c r="T61" s="16"/>
      <c r="U61" s="16"/>
      <c r="V61" s="16"/>
      <c r="W61" s="16"/>
      <c r="X61" s="16"/>
      <c r="Y61" s="16"/>
      <c r="Z61" s="16"/>
      <c r="AA61" s="210"/>
    </row>
    <row r="62" spans="1:27" ht="15" thickBot="1" x14ac:dyDescent="0.25">
      <c r="A62" s="16"/>
      <c r="B62" s="134" t="s">
        <v>138</v>
      </c>
      <c r="C62" s="58">
        <v>4.2</v>
      </c>
      <c r="D62" s="16"/>
      <c r="E62" s="16"/>
      <c r="F62" s="16"/>
      <c r="G62" s="16"/>
      <c r="H62" s="16"/>
      <c r="I62" s="16"/>
      <c r="J62" s="16"/>
      <c r="K62" s="16"/>
      <c r="L62" s="16"/>
      <c r="M62" s="16"/>
      <c r="N62" s="16"/>
      <c r="O62" s="16"/>
      <c r="P62" s="16"/>
      <c r="Q62" s="16"/>
      <c r="R62" s="16"/>
      <c r="S62" s="16"/>
      <c r="T62" s="16"/>
      <c r="U62" s="16"/>
      <c r="V62" s="16"/>
      <c r="W62" s="16"/>
      <c r="X62" s="16"/>
      <c r="Y62" s="16"/>
      <c r="Z62" s="16"/>
      <c r="AA62" s="210"/>
    </row>
    <row r="63" spans="1:27" ht="15" thickBot="1" x14ac:dyDescent="0.25">
      <c r="A63" s="16"/>
      <c r="B63" s="134" t="s">
        <v>139</v>
      </c>
      <c r="C63" s="43">
        <v>4.2</v>
      </c>
      <c r="D63" s="16"/>
      <c r="E63" s="16"/>
      <c r="F63" s="60"/>
      <c r="G63" s="16"/>
      <c r="H63" s="16"/>
      <c r="I63" s="16"/>
      <c r="J63" s="16"/>
      <c r="K63" s="16"/>
      <c r="L63" s="16"/>
      <c r="M63" s="16"/>
      <c r="N63" s="16"/>
      <c r="O63" s="16"/>
      <c r="P63" s="16"/>
      <c r="Q63" s="16"/>
      <c r="R63" s="16"/>
      <c r="S63" s="16"/>
      <c r="T63" s="16"/>
      <c r="U63" s="16"/>
      <c r="V63" s="16"/>
      <c r="W63" s="16"/>
      <c r="X63" s="16"/>
      <c r="Y63" s="16"/>
      <c r="Z63" s="16"/>
      <c r="AA63" s="210"/>
    </row>
    <row r="64" spans="1:27" ht="15" thickBot="1" x14ac:dyDescent="0.25">
      <c r="A64" s="16"/>
      <c r="B64" s="134" t="s">
        <v>522</v>
      </c>
      <c r="C64" s="58">
        <v>15.12</v>
      </c>
      <c r="D64" s="16"/>
      <c r="E64" s="16"/>
      <c r="F64" s="60"/>
      <c r="G64" s="16"/>
      <c r="H64" s="16"/>
      <c r="I64" s="16"/>
      <c r="J64" s="16"/>
      <c r="K64" s="16"/>
      <c r="L64" s="16"/>
      <c r="M64" s="16"/>
      <c r="N64" s="16"/>
      <c r="O64" s="16"/>
      <c r="P64" s="16"/>
      <c r="Q64" s="16"/>
      <c r="R64" s="16"/>
      <c r="S64" s="16"/>
      <c r="T64" s="16"/>
      <c r="U64" s="16"/>
      <c r="V64" s="16"/>
      <c r="W64" s="16"/>
      <c r="X64" s="16"/>
      <c r="Y64" s="16"/>
      <c r="Z64" s="16"/>
      <c r="AA64" s="210"/>
    </row>
    <row r="65" spans="1:27" ht="15" thickBot="1" x14ac:dyDescent="0.25">
      <c r="A65" s="16"/>
      <c r="B65" s="134" t="s">
        <v>140</v>
      </c>
      <c r="C65" s="43">
        <v>4.2</v>
      </c>
      <c r="D65" s="16"/>
      <c r="E65" s="16"/>
      <c r="F65" s="16"/>
      <c r="G65" s="16"/>
      <c r="H65" s="16"/>
      <c r="I65" s="16"/>
      <c r="J65" s="16"/>
      <c r="K65" s="16"/>
      <c r="L65" s="16"/>
      <c r="M65" s="16"/>
      <c r="N65" s="16"/>
      <c r="O65" s="16"/>
      <c r="P65" s="16"/>
      <c r="Q65" s="16"/>
      <c r="R65" s="16"/>
      <c r="S65" s="16"/>
      <c r="T65" s="16"/>
      <c r="U65" s="16"/>
      <c r="V65" s="16"/>
      <c r="W65" s="16"/>
      <c r="X65" s="16"/>
      <c r="Y65" s="16"/>
      <c r="Z65" s="16"/>
      <c r="AA65" s="210"/>
    </row>
    <row r="66" spans="1:27" ht="15" thickBot="1" x14ac:dyDescent="0.25">
      <c r="A66" s="16"/>
      <c r="B66" s="134" t="s">
        <v>156</v>
      </c>
      <c r="C66" s="58">
        <v>58.25</v>
      </c>
      <c r="D66" s="16"/>
      <c r="E66" s="16"/>
      <c r="F66" s="16"/>
      <c r="G66" s="16"/>
      <c r="H66" s="16"/>
      <c r="I66" s="16"/>
      <c r="J66" s="16"/>
      <c r="K66" s="16"/>
      <c r="L66" s="16"/>
      <c r="M66" s="16"/>
      <c r="N66" s="16"/>
      <c r="O66" s="16"/>
      <c r="P66" s="16"/>
      <c r="Q66" s="16"/>
      <c r="R66" s="16"/>
      <c r="S66" s="16"/>
      <c r="T66" s="16"/>
      <c r="U66" s="16"/>
      <c r="V66" s="16"/>
      <c r="W66" s="16"/>
      <c r="X66" s="16"/>
      <c r="Y66" s="16"/>
      <c r="Z66" s="16"/>
      <c r="AA66" s="210"/>
    </row>
    <row r="67" spans="1:27" ht="15" thickBot="1" x14ac:dyDescent="0.25">
      <c r="A67" s="16"/>
      <c r="B67" s="134" t="s">
        <v>145</v>
      </c>
      <c r="C67" s="43">
        <v>45.1</v>
      </c>
      <c r="D67" s="16"/>
      <c r="E67" s="16"/>
      <c r="F67" s="16"/>
      <c r="G67" s="16"/>
      <c r="H67" s="16"/>
      <c r="I67" s="16"/>
      <c r="J67" s="16"/>
      <c r="K67" s="16"/>
      <c r="L67" s="16"/>
      <c r="M67" s="16"/>
      <c r="N67" s="16"/>
      <c r="O67" s="16"/>
      <c r="P67" s="16"/>
      <c r="Q67" s="16"/>
      <c r="R67" s="16"/>
      <c r="S67" s="16"/>
      <c r="T67" s="16"/>
      <c r="U67" s="16"/>
      <c r="V67" s="16"/>
      <c r="W67" s="16"/>
      <c r="X67" s="16"/>
      <c r="Y67" s="16"/>
      <c r="Z67" s="16"/>
      <c r="AA67" s="210"/>
    </row>
    <row r="68" spans="1:27" ht="15" thickBot="1" x14ac:dyDescent="0.25">
      <c r="A68" s="16"/>
      <c r="B68" s="194" t="s">
        <v>146</v>
      </c>
      <c r="C68" s="58">
        <v>25.7</v>
      </c>
      <c r="D68" s="16"/>
      <c r="E68" s="16"/>
      <c r="F68" s="16"/>
      <c r="G68" s="16"/>
      <c r="H68" s="16"/>
      <c r="I68" s="16"/>
      <c r="J68" s="16"/>
      <c r="K68" s="16"/>
      <c r="L68" s="16"/>
      <c r="M68" s="16"/>
      <c r="N68" s="16"/>
      <c r="O68" s="16"/>
      <c r="P68" s="16"/>
      <c r="Q68" s="16"/>
      <c r="R68" s="16"/>
      <c r="S68" s="16"/>
      <c r="T68" s="16"/>
      <c r="U68" s="16"/>
      <c r="V68" s="16"/>
      <c r="W68" s="16"/>
      <c r="X68" s="16"/>
      <c r="Y68" s="16"/>
      <c r="Z68" s="16"/>
      <c r="AA68" s="210"/>
    </row>
    <row r="69" spans="1:27" ht="15" thickBot="1" x14ac:dyDescent="0.25">
      <c r="A69" s="210"/>
      <c r="B69" s="194" t="s">
        <v>912</v>
      </c>
      <c r="C69" s="43">
        <v>0</v>
      </c>
      <c r="D69" s="210"/>
      <c r="E69" s="210"/>
      <c r="F69" s="210"/>
      <c r="G69" s="210"/>
      <c r="H69" s="210"/>
      <c r="I69" s="210"/>
      <c r="J69" s="210"/>
      <c r="K69" s="210"/>
      <c r="L69" s="210"/>
      <c r="M69" s="210"/>
      <c r="N69" s="210"/>
      <c r="O69" s="210"/>
      <c r="P69" s="210"/>
      <c r="Q69" s="210"/>
      <c r="R69" s="210"/>
      <c r="S69" s="210"/>
      <c r="T69" s="210"/>
      <c r="U69" s="210"/>
      <c r="V69" s="210"/>
      <c r="W69" s="210"/>
      <c r="X69" s="210"/>
      <c r="Y69" s="210"/>
      <c r="Z69" s="210"/>
      <c r="AA69" s="210"/>
    </row>
    <row r="70" spans="1:27" x14ac:dyDescent="0.2">
      <c r="A70" s="210"/>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c r="AA70" s="210"/>
    </row>
    <row r="71" spans="1:27" x14ac:dyDescent="0.2">
      <c r="A71" s="248"/>
      <c r="B71" s="183" t="s">
        <v>1154</v>
      </c>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8"/>
      <c r="AA71" s="248"/>
    </row>
    <row r="72" spans="1:27" x14ac:dyDescent="0.2">
      <c r="A72" s="248"/>
      <c r="B72" s="248"/>
      <c r="C72" s="59"/>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row>
    <row r="73" spans="1:27" x14ac:dyDescent="0.2">
      <c r="C73" s="50"/>
    </row>
    <row r="74" spans="1:27" x14ac:dyDescent="0.2">
      <c r="C74" s="50"/>
    </row>
    <row r="75" spans="1:27" x14ac:dyDescent="0.2">
      <c r="C75" s="50"/>
    </row>
    <row r="76" spans="1:27" x14ac:dyDescent="0.2">
      <c r="C76" s="50"/>
    </row>
    <row r="77" spans="1:27" x14ac:dyDescent="0.2">
      <c r="C77" s="50"/>
    </row>
    <row r="78" spans="1:27" x14ac:dyDescent="0.2">
      <c r="C78" s="50"/>
    </row>
    <row r="79" spans="1:27" x14ac:dyDescent="0.2">
      <c r="C79" s="50"/>
    </row>
    <row r="80" spans="1:27" x14ac:dyDescent="0.2">
      <c r="C80" s="50"/>
    </row>
    <row r="81" spans="3:3" x14ac:dyDescent="0.2">
      <c r="C81" s="50"/>
    </row>
    <row r="82" spans="3:3" x14ac:dyDescent="0.2">
      <c r="C82" s="50"/>
    </row>
    <row r="83" spans="3:3" x14ac:dyDescent="0.2">
      <c r="C83" s="50"/>
    </row>
    <row r="84" spans="3:3" x14ac:dyDescent="0.2">
      <c r="C84" s="50"/>
    </row>
    <row r="85" spans="3:3" x14ac:dyDescent="0.2">
      <c r="C85" s="50"/>
    </row>
    <row r="86" spans="3:3" x14ac:dyDescent="0.2">
      <c r="C86" s="50"/>
    </row>
    <row r="87" spans="3:3" x14ac:dyDescent="0.2">
      <c r="C87" s="50"/>
    </row>
    <row r="88" spans="3:3" x14ac:dyDescent="0.2">
      <c r="C88" s="50"/>
    </row>
    <row r="89" spans="3:3" x14ac:dyDescent="0.2">
      <c r="C89" s="50"/>
    </row>
    <row r="90" spans="3:3" x14ac:dyDescent="0.2">
      <c r="C90" s="50"/>
    </row>
    <row r="91" spans="3:3" x14ac:dyDescent="0.2">
      <c r="C91" s="50"/>
    </row>
    <row r="92" spans="3:3" x14ac:dyDescent="0.2">
      <c r="C92" s="50"/>
    </row>
    <row r="93" spans="3:3" x14ac:dyDescent="0.2">
      <c r="C93" s="50"/>
    </row>
    <row r="94" spans="3:3" x14ac:dyDescent="0.2">
      <c r="C94" s="50"/>
    </row>
    <row r="95" spans="3:3" x14ac:dyDescent="0.2">
      <c r="C95" s="50"/>
    </row>
    <row r="96" spans="3:3" x14ac:dyDescent="0.2">
      <c r="C96" s="50"/>
    </row>
    <row r="97" spans="3:3" x14ac:dyDescent="0.2">
      <c r="C97" s="50"/>
    </row>
    <row r="98" spans="3:3" x14ac:dyDescent="0.2">
      <c r="C98" s="50"/>
    </row>
    <row r="99" spans="3:3" x14ac:dyDescent="0.2">
      <c r="C99" s="50"/>
    </row>
    <row r="100" spans="3:3" x14ac:dyDescent="0.2">
      <c r="C100" s="50"/>
    </row>
    <row r="101" spans="3:3" x14ac:dyDescent="0.2">
      <c r="C101" s="50"/>
    </row>
    <row r="102" spans="3:3" x14ac:dyDescent="0.2">
      <c r="C102" s="50"/>
    </row>
  </sheetData>
  <mergeCells count="3">
    <mergeCell ref="B2:C2"/>
    <mergeCell ref="E6:E7"/>
    <mergeCell ref="F6:Z6"/>
  </mergeCells>
  <hyperlinks>
    <hyperlink ref="B1" location="'Assumptions Summary'!A1" display="Go to Assumptions Summary" xr:uid="{67126963-2CE6-4704-B2A7-2896D526A9A3}"/>
  </hyperlinks>
  <pageMargins left="0.7" right="0.7" top="0.75" bottom="0.75" header="0.3" footer="0.3"/>
  <pageSetup paperSize="9" orientation="portrait" verticalDpi="0" r:id="rId1"/>
  <rowBreaks count="1" manualBreakCount="1">
    <brk id="35" max="6"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2" tint="0.79998168889431442"/>
  </sheetPr>
  <dimension ref="A1:AA145"/>
  <sheetViews>
    <sheetView zoomScaleNormal="100" workbookViewId="0"/>
  </sheetViews>
  <sheetFormatPr defaultColWidth="9" defaultRowHeight="12.75" x14ac:dyDescent="0.2"/>
  <cols>
    <col min="1" max="1" width="3.625" style="18" customWidth="1"/>
    <col min="2" max="3" width="23.625" style="18" customWidth="1"/>
    <col min="4" max="4" width="9" style="18"/>
    <col min="5" max="5" width="34.125" style="18" bestFit="1" customWidth="1"/>
    <col min="6" max="26" width="12.625" style="18" customWidth="1"/>
    <col min="27" max="27" width="7.125" style="18" customWidth="1"/>
    <col min="28" max="16384" width="9" style="18"/>
  </cols>
  <sheetData>
    <row r="1" spans="1:27" ht="15" x14ac:dyDescent="0.25">
      <c r="A1" s="152"/>
      <c r="B1" s="292" t="s">
        <v>1127</v>
      </c>
      <c r="C1" s="210"/>
      <c r="D1" s="210"/>
      <c r="E1" s="16"/>
      <c r="F1" s="16"/>
      <c r="G1" s="16"/>
      <c r="H1" s="16"/>
      <c r="I1" s="16"/>
      <c r="J1" s="16"/>
      <c r="K1" s="16"/>
      <c r="L1" s="16"/>
      <c r="M1" s="16"/>
      <c r="N1" s="16"/>
      <c r="O1" s="16"/>
      <c r="P1" s="16"/>
      <c r="Q1" s="16"/>
      <c r="R1" s="16"/>
      <c r="S1" s="16"/>
      <c r="T1" s="16"/>
      <c r="U1" s="16"/>
      <c r="V1" s="16"/>
      <c r="W1" s="16"/>
      <c r="X1" s="16"/>
      <c r="Y1" s="16"/>
      <c r="Z1" s="16"/>
      <c r="AA1" s="210"/>
    </row>
    <row r="2" spans="1:27" ht="20.25" thickBot="1" x14ac:dyDescent="0.35">
      <c r="A2" s="16"/>
      <c r="B2" s="428" t="s">
        <v>726</v>
      </c>
      <c r="C2" s="428"/>
      <c r="D2" s="429"/>
      <c r="E2" s="16"/>
      <c r="F2" s="16"/>
      <c r="G2" s="16"/>
      <c r="H2" s="16"/>
      <c r="I2" s="16"/>
      <c r="J2" s="16"/>
      <c r="K2" s="16"/>
      <c r="L2" s="16"/>
      <c r="M2" s="16"/>
      <c r="N2" s="16"/>
      <c r="O2" s="16"/>
      <c r="P2" s="16"/>
      <c r="Q2" s="16"/>
      <c r="R2" s="16"/>
      <c r="S2" s="16"/>
      <c r="T2" s="16"/>
      <c r="U2" s="16"/>
      <c r="V2" s="16"/>
      <c r="W2" s="16"/>
      <c r="X2" s="16"/>
      <c r="Y2" s="16"/>
      <c r="Z2" s="16"/>
      <c r="AA2" s="210"/>
    </row>
    <row r="3" spans="1:27" ht="13.5" thickTop="1" x14ac:dyDescent="0.2">
      <c r="A3" s="16"/>
      <c r="B3" s="29" t="s">
        <v>705</v>
      </c>
      <c r="C3" s="16"/>
      <c r="D3" s="16"/>
      <c r="E3" s="16"/>
      <c r="F3" s="16"/>
      <c r="G3" s="16"/>
      <c r="H3" s="16"/>
      <c r="I3" s="16"/>
      <c r="J3" s="16"/>
      <c r="K3" s="16"/>
      <c r="L3" s="16"/>
      <c r="M3" s="16"/>
      <c r="N3" s="16"/>
      <c r="O3" s="16"/>
      <c r="P3" s="16"/>
      <c r="Q3" s="16"/>
      <c r="R3" s="16"/>
      <c r="S3" s="16"/>
      <c r="T3" s="16"/>
      <c r="U3" s="16"/>
      <c r="V3" s="16"/>
      <c r="W3" s="16"/>
      <c r="X3" s="16"/>
      <c r="Y3" s="16"/>
      <c r="Z3" s="16"/>
      <c r="AA3" s="210"/>
    </row>
    <row r="4" spans="1:27" x14ac:dyDescent="0.2">
      <c r="A4" s="16"/>
      <c r="B4" s="16"/>
      <c r="C4" s="16"/>
      <c r="D4" s="16"/>
      <c r="E4" s="16"/>
      <c r="F4" s="16"/>
      <c r="G4" s="16"/>
      <c r="H4" s="16"/>
      <c r="I4" s="16"/>
      <c r="J4" s="16"/>
      <c r="K4" s="16"/>
      <c r="L4" s="16"/>
      <c r="M4" s="16"/>
      <c r="N4" s="16"/>
      <c r="O4" s="16"/>
      <c r="P4" s="16"/>
      <c r="Q4" s="16"/>
      <c r="R4" s="16"/>
      <c r="S4" s="16"/>
      <c r="T4" s="16"/>
      <c r="U4" s="16"/>
      <c r="V4" s="16"/>
      <c r="W4" s="16"/>
      <c r="X4" s="16"/>
      <c r="Y4" s="16"/>
      <c r="Z4" s="16"/>
      <c r="AA4" s="210"/>
    </row>
    <row r="5" spans="1:27" ht="17.25" thickBot="1" x14ac:dyDescent="0.3">
      <c r="A5" s="16"/>
      <c r="B5" s="147" t="s">
        <v>682</v>
      </c>
      <c r="C5" s="16"/>
      <c r="D5" s="16"/>
      <c r="E5" s="329" t="s">
        <v>1264</v>
      </c>
      <c r="F5" s="16"/>
      <c r="G5" s="16"/>
      <c r="H5" s="16"/>
      <c r="I5" s="16"/>
      <c r="J5" s="16"/>
      <c r="K5" s="16"/>
      <c r="L5" s="16"/>
      <c r="M5" s="16"/>
      <c r="N5" s="16"/>
      <c r="O5" s="16"/>
      <c r="P5" s="16"/>
      <c r="Q5" s="16"/>
      <c r="R5" s="16"/>
      <c r="S5" s="16"/>
      <c r="T5" s="16"/>
      <c r="U5" s="16"/>
      <c r="V5" s="16"/>
      <c r="W5" s="16"/>
      <c r="X5" s="16"/>
      <c r="Y5" s="16"/>
      <c r="Z5" s="16"/>
      <c r="AA5" s="210"/>
    </row>
    <row r="6" spans="1:27" ht="33" customHeight="1" thickTop="1" thickBot="1" x14ac:dyDescent="0.25">
      <c r="A6" s="16"/>
      <c r="B6" s="132" t="s">
        <v>17</v>
      </c>
      <c r="C6" s="132" t="s">
        <v>666</v>
      </c>
      <c r="D6" s="16"/>
      <c r="E6" s="483" t="s">
        <v>17</v>
      </c>
      <c r="F6" s="417" t="s">
        <v>907</v>
      </c>
      <c r="G6" s="484"/>
      <c r="H6" s="484"/>
      <c r="I6" s="484"/>
      <c r="J6" s="484"/>
      <c r="K6" s="484"/>
      <c r="L6" s="484"/>
      <c r="M6" s="484"/>
      <c r="N6" s="484"/>
      <c r="O6" s="484"/>
      <c r="P6" s="484"/>
      <c r="Q6" s="484"/>
      <c r="R6" s="484"/>
      <c r="S6" s="484"/>
      <c r="T6" s="484"/>
      <c r="U6" s="484"/>
      <c r="V6" s="484"/>
      <c r="W6" s="484"/>
      <c r="X6" s="484"/>
      <c r="Y6" s="484"/>
      <c r="Z6" s="484"/>
      <c r="AA6" s="210"/>
    </row>
    <row r="7" spans="1:27" ht="15" thickBot="1" x14ac:dyDescent="0.25">
      <c r="A7" s="16"/>
      <c r="B7" s="134" t="s">
        <v>40</v>
      </c>
      <c r="C7" s="58">
        <v>4.21</v>
      </c>
      <c r="D7" s="16"/>
      <c r="E7" s="432"/>
      <c r="F7" s="189" t="s">
        <v>808</v>
      </c>
      <c r="G7" s="189" t="s">
        <v>809</v>
      </c>
      <c r="H7" s="189" t="s">
        <v>810</v>
      </c>
      <c r="I7" s="189" t="s">
        <v>811</v>
      </c>
      <c r="J7" s="189" t="s">
        <v>812</v>
      </c>
      <c r="K7" s="189" t="s">
        <v>813</v>
      </c>
      <c r="L7" s="189" t="s">
        <v>814</v>
      </c>
      <c r="M7" s="189" t="s">
        <v>815</v>
      </c>
      <c r="N7" s="189" t="s">
        <v>816</v>
      </c>
      <c r="O7" s="189" t="s">
        <v>817</v>
      </c>
      <c r="P7" s="189" t="s">
        <v>818</v>
      </c>
      <c r="Q7" s="189" t="s">
        <v>819</v>
      </c>
      <c r="R7" s="189" t="s">
        <v>820</v>
      </c>
      <c r="S7" s="189" t="s">
        <v>821</v>
      </c>
      <c r="T7" s="189" t="s">
        <v>822</v>
      </c>
      <c r="U7" s="189" t="s">
        <v>823</v>
      </c>
      <c r="V7" s="189" t="s">
        <v>824</v>
      </c>
      <c r="W7" s="189" t="s">
        <v>825</v>
      </c>
      <c r="X7" s="189" t="s">
        <v>826</v>
      </c>
      <c r="Y7" s="189" t="s">
        <v>827</v>
      </c>
      <c r="Z7" s="189" t="s">
        <v>828</v>
      </c>
      <c r="AA7" s="210"/>
    </row>
    <row r="8" spans="1:27" ht="15" thickBot="1" x14ac:dyDescent="0.25">
      <c r="A8" s="16"/>
      <c r="B8" s="134" t="s">
        <v>153</v>
      </c>
      <c r="C8" s="43">
        <v>4.21</v>
      </c>
      <c r="D8" s="16"/>
      <c r="E8" s="173" t="s">
        <v>846</v>
      </c>
      <c r="F8" s="58">
        <v>4.21</v>
      </c>
      <c r="G8" s="58">
        <v>4.3363000000000005</v>
      </c>
      <c r="H8" s="58">
        <v>4.4205000000000005</v>
      </c>
      <c r="I8" s="58">
        <v>4.5047000000000006</v>
      </c>
      <c r="J8" s="58">
        <v>5.0519999999999996</v>
      </c>
      <c r="K8" s="58">
        <v>5.6414</v>
      </c>
      <c r="L8" s="58">
        <v>4.7572999999999999</v>
      </c>
      <c r="M8" s="58">
        <v>5.1361999999999997</v>
      </c>
      <c r="N8" s="58">
        <v>5.5571999999999999</v>
      </c>
      <c r="O8" s="58">
        <v>4.2521000000000004</v>
      </c>
      <c r="P8" s="58">
        <v>4.7572999999999999</v>
      </c>
      <c r="Q8" s="58">
        <v>5.2625000000000002</v>
      </c>
      <c r="R8" s="58">
        <v>4.5468000000000002</v>
      </c>
      <c r="S8" s="58">
        <v>5.4309000000000003</v>
      </c>
      <c r="T8" s="58">
        <v>6.3149999999999995</v>
      </c>
      <c r="U8" s="58">
        <v>5.0099</v>
      </c>
      <c r="V8" s="58">
        <v>5.9781999999999993</v>
      </c>
      <c r="W8" s="58">
        <v>6.9885999999999999</v>
      </c>
      <c r="X8" s="58">
        <v>4.4205000000000005</v>
      </c>
      <c r="Y8" s="58">
        <v>4.7993999999999994</v>
      </c>
      <c r="Z8" s="58">
        <v>5.1783000000000001</v>
      </c>
      <c r="AA8" s="210"/>
    </row>
    <row r="9" spans="1:27" ht="15" thickBot="1" x14ac:dyDescent="0.25">
      <c r="A9" s="16"/>
      <c r="B9" s="134" t="s">
        <v>45</v>
      </c>
      <c r="C9" s="58">
        <v>4.21</v>
      </c>
      <c r="D9" s="16"/>
      <c r="E9" s="173" t="s">
        <v>847</v>
      </c>
      <c r="F9" s="43">
        <v>9.48</v>
      </c>
      <c r="G9" s="43">
        <v>9.7644000000000002</v>
      </c>
      <c r="H9" s="43">
        <v>9.9540000000000006</v>
      </c>
      <c r="I9" s="43">
        <v>10.143600000000001</v>
      </c>
      <c r="J9" s="43">
        <v>11.375999999999999</v>
      </c>
      <c r="K9" s="43">
        <v>12.703200000000001</v>
      </c>
      <c r="L9" s="43">
        <v>10.712399999999999</v>
      </c>
      <c r="M9" s="43">
        <v>11.5656</v>
      </c>
      <c r="N9" s="43">
        <v>12.5136</v>
      </c>
      <c r="O9" s="43">
        <v>9.5747999999999998</v>
      </c>
      <c r="P9" s="43">
        <v>10.712399999999999</v>
      </c>
      <c r="Q9" s="43">
        <v>11.850000000000001</v>
      </c>
      <c r="R9" s="43">
        <v>10.2384</v>
      </c>
      <c r="S9" s="43">
        <v>12.229200000000001</v>
      </c>
      <c r="T9" s="43">
        <v>14.22</v>
      </c>
      <c r="U9" s="43">
        <v>11.2812</v>
      </c>
      <c r="V9" s="43">
        <v>13.461600000000001</v>
      </c>
      <c r="W9" s="43">
        <v>15.736800000000001</v>
      </c>
      <c r="X9" s="43">
        <v>9.9540000000000006</v>
      </c>
      <c r="Y9" s="43">
        <v>10.8072</v>
      </c>
      <c r="Z9" s="43">
        <v>11.660400000000001</v>
      </c>
      <c r="AA9" s="210"/>
    </row>
    <row r="10" spans="1:27" ht="15" thickBot="1" x14ac:dyDescent="0.25">
      <c r="A10" s="16"/>
      <c r="B10" s="134" t="s">
        <v>49</v>
      </c>
      <c r="C10" s="43">
        <v>4.21</v>
      </c>
      <c r="D10" s="16"/>
      <c r="E10" s="173" t="s">
        <v>848</v>
      </c>
      <c r="F10" s="58">
        <v>5.27</v>
      </c>
      <c r="G10" s="58">
        <v>5.4280999999999997</v>
      </c>
      <c r="H10" s="58">
        <v>5.5335000000000001</v>
      </c>
      <c r="I10" s="58">
        <v>5.6388999999999996</v>
      </c>
      <c r="J10" s="58">
        <v>6.323999999999999</v>
      </c>
      <c r="K10" s="58">
        <v>7.0617999999999999</v>
      </c>
      <c r="L10" s="58">
        <v>5.9550999999999989</v>
      </c>
      <c r="M10" s="58">
        <v>6.4293999999999993</v>
      </c>
      <c r="N10" s="58">
        <v>6.9563999999999995</v>
      </c>
      <c r="O10" s="58">
        <v>5.3226999999999993</v>
      </c>
      <c r="P10" s="58">
        <v>5.9550999999999989</v>
      </c>
      <c r="Q10" s="58">
        <v>6.5874999999999995</v>
      </c>
      <c r="R10" s="58">
        <v>5.6916000000000002</v>
      </c>
      <c r="S10" s="58">
        <v>6.7982999999999993</v>
      </c>
      <c r="T10" s="58">
        <v>7.9049999999999994</v>
      </c>
      <c r="U10" s="58">
        <v>6.2712999999999992</v>
      </c>
      <c r="V10" s="58">
        <v>7.4833999999999987</v>
      </c>
      <c r="W10" s="58">
        <v>8.7481999999999989</v>
      </c>
      <c r="X10" s="58">
        <v>5.5335000000000001</v>
      </c>
      <c r="Y10" s="58">
        <v>6.0077999999999987</v>
      </c>
      <c r="Z10" s="58">
        <v>6.4820999999999991</v>
      </c>
      <c r="AA10" s="210"/>
    </row>
    <row r="11" spans="1:27" ht="15" thickBot="1" x14ac:dyDescent="0.25">
      <c r="A11" s="16"/>
      <c r="B11" s="134" t="s">
        <v>50</v>
      </c>
      <c r="C11" s="58">
        <v>4.21</v>
      </c>
      <c r="D11" s="16"/>
      <c r="E11" s="173" t="s">
        <v>849</v>
      </c>
      <c r="F11" s="43">
        <v>11.58</v>
      </c>
      <c r="G11" s="43">
        <v>11.9274</v>
      </c>
      <c r="H11" s="43">
        <v>12.159000000000001</v>
      </c>
      <c r="I11" s="43">
        <v>12.390600000000001</v>
      </c>
      <c r="J11" s="43">
        <v>13.895999999999999</v>
      </c>
      <c r="K11" s="43">
        <v>15.517200000000001</v>
      </c>
      <c r="L11" s="43">
        <v>13.085399999999998</v>
      </c>
      <c r="M11" s="43">
        <v>14.127599999999999</v>
      </c>
      <c r="N11" s="43">
        <v>15.285600000000001</v>
      </c>
      <c r="O11" s="43">
        <v>11.6958</v>
      </c>
      <c r="P11" s="43">
        <v>13.085399999999998</v>
      </c>
      <c r="Q11" s="43">
        <v>14.475</v>
      </c>
      <c r="R11" s="43">
        <v>12.506400000000001</v>
      </c>
      <c r="S11" s="43">
        <v>14.9382</v>
      </c>
      <c r="T11" s="43">
        <v>17.37</v>
      </c>
      <c r="U11" s="43">
        <v>13.780199999999999</v>
      </c>
      <c r="V11" s="43">
        <v>16.4436</v>
      </c>
      <c r="W11" s="43">
        <v>19.222799999999999</v>
      </c>
      <c r="X11" s="43">
        <v>12.159000000000001</v>
      </c>
      <c r="Y11" s="43">
        <v>13.201199999999998</v>
      </c>
      <c r="Z11" s="43">
        <v>14.243399999999999</v>
      </c>
      <c r="AA11" s="210"/>
    </row>
    <row r="12" spans="1:27" ht="15" thickBot="1" x14ac:dyDescent="0.25">
      <c r="A12" s="16"/>
      <c r="B12" s="134" t="s">
        <v>51</v>
      </c>
      <c r="C12" s="43">
        <v>4.21</v>
      </c>
      <c r="D12" s="16"/>
      <c r="E12" s="173" t="s">
        <v>158</v>
      </c>
      <c r="F12" s="58">
        <v>10.53</v>
      </c>
      <c r="G12" s="58">
        <v>10.8459</v>
      </c>
      <c r="H12" s="58">
        <v>11.0565</v>
      </c>
      <c r="I12" s="58">
        <v>11.267099999999999</v>
      </c>
      <c r="J12" s="58">
        <v>12.635999999999999</v>
      </c>
      <c r="K12" s="58">
        <v>14.110200000000001</v>
      </c>
      <c r="L12" s="58">
        <v>11.898899999999998</v>
      </c>
      <c r="M12" s="58">
        <v>12.846599999999999</v>
      </c>
      <c r="N12" s="58">
        <v>13.8996</v>
      </c>
      <c r="O12" s="58">
        <v>10.635299999999999</v>
      </c>
      <c r="P12" s="58">
        <v>11.898899999999998</v>
      </c>
      <c r="Q12" s="58">
        <v>13.1625</v>
      </c>
      <c r="R12" s="58">
        <v>11.372400000000001</v>
      </c>
      <c r="S12" s="58">
        <v>13.5837</v>
      </c>
      <c r="T12" s="58">
        <v>15.794999999999998</v>
      </c>
      <c r="U12" s="58">
        <v>12.5307</v>
      </c>
      <c r="V12" s="58">
        <v>14.952599999999999</v>
      </c>
      <c r="W12" s="58">
        <v>17.479799999999997</v>
      </c>
      <c r="X12" s="58">
        <v>11.0565</v>
      </c>
      <c r="Y12" s="58">
        <v>12.004199999999999</v>
      </c>
      <c r="Z12" s="58">
        <v>12.951899999999998</v>
      </c>
      <c r="AA12" s="210"/>
    </row>
    <row r="13" spans="1:27" ht="15" thickBot="1" x14ac:dyDescent="0.25">
      <c r="A13" s="16"/>
      <c r="B13" s="134" t="s">
        <v>52</v>
      </c>
      <c r="C13" s="58">
        <v>4.21</v>
      </c>
      <c r="D13" s="16"/>
      <c r="E13" s="173" t="s">
        <v>157</v>
      </c>
      <c r="F13" s="43">
        <v>7.37</v>
      </c>
      <c r="G13" s="43">
        <v>7.5911</v>
      </c>
      <c r="H13" s="43">
        <v>7.7385000000000002</v>
      </c>
      <c r="I13" s="43">
        <v>7.8859000000000004</v>
      </c>
      <c r="J13" s="43">
        <v>8.8439999999999994</v>
      </c>
      <c r="K13" s="43">
        <v>9.8757999999999999</v>
      </c>
      <c r="L13" s="43">
        <v>8.3280999999999992</v>
      </c>
      <c r="M13" s="43">
        <v>8.9914000000000005</v>
      </c>
      <c r="N13" s="43">
        <v>9.7284000000000006</v>
      </c>
      <c r="O13" s="43">
        <v>7.4436999999999998</v>
      </c>
      <c r="P13" s="43">
        <v>8.3280999999999992</v>
      </c>
      <c r="Q13" s="43">
        <v>9.2125000000000004</v>
      </c>
      <c r="R13" s="43">
        <v>7.9596000000000009</v>
      </c>
      <c r="S13" s="43">
        <v>9.5073000000000008</v>
      </c>
      <c r="T13" s="43">
        <v>11.055</v>
      </c>
      <c r="U13" s="43">
        <v>8.7702999999999989</v>
      </c>
      <c r="V13" s="43">
        <v>10.465399999999999</v>
      </c>
      <c r="W13" s="43">
        <v>12.2342</v>
      </c>
      <c r="X13" s="43">
        <v>7.7385000000000002</v>
      </c>
      <c r="Y13" s="43">
        <v>8.4017999999999997</v>
      </c>
      <c r="Z13" s="43">
        <v>9.0650999999999993</v>
      </c>
      <c r="AA13" s="210"/>
    </row>
    <row r="14" spans="1:27" ht="15" thickBot="1" x14ac:dyDescent="0.25">
      <c r="A14" s="16"/>
      <c r="B14" s="134" t="s">
        <v>154</v>
      </c>
      <c r="C14" s="43">
        <v>4.21</v>
      </c>
      <c r="D14" s="16"/>
      <c r="E14" s="173" t="s">
        <v>850</v>
      </c>
      <c r="F14" s="58">
        <v>12.64</v>
      </c>
      <c r="G14" s="58">
        <v>13.019200000000001</v>
      </c>
      <c r="H14" s="58">
        <v>13.272000000000002</v>
      </c>
      <c r="I14" s="58">
        <v>13.524800000000001</v>
      </c>
      <c r="J14" s="58">
        <v>15.167999999999999</v>
      </c>
      <c r="K14" s="58">
        <v>16.937600000000003</v>
      </c>
      <c r="L14" s="58">
        <v>14.283199999999999</v>
      </c>
      <c r="M14" s="58">
        <v>15.4208</v>
      </c>
      <c r="N14" s="58">
        <v>16.684800000000003</v>
      </c>
      <c r="O14" s="58">
        <v>12.766400000000001</v>
      </c>
      <c r="P14" s="58">
        <v>14.283199999999999</v>
      </c>
      <c r="Q14" s="58">
        <v>15.8</v>
      </c>
      <c r="R14" s="58">
        <v>13.651200000000001</v>
      </c>
      <c r="S14" s="58">
        <v>16.305600000000002</v>
      </c>
      <c r="T14" s="58">
        <v>18.96</v>
      </c>
      <c r="U14" s="58">
        <v>15.041600000000001</v>
      </c>
      <c r="V14" s="58">
        <v>17.948799999999999</v>
      </c>
      <c r="W14" s="58">
        <v>20.982399999999998</v>
      </c>
      <c r="X14" s="58">
        <v>13.272000000000002</v>
      </c>
      <c r="Y14" s="58">
        <v>14.409599999999999</v>
      </c>
      <c r="Z14" s="58">
        <v>15.5472</v>
      </c>
      <c r="AA14" s="210"/>
    </row>
    <row r="15" spans="1:27" ht="15" thickBot="1" x14ac:dyDescent="0.25">
      <c r="A15" s="16"/>
      <c r="B15" s="134" t="s">
        <v>55</v>
      </c>
      <c r="C15" s="58">
        <v>4.21</v>
      </c>
      <c r="D15" s="16"/>
      <c r="E15" s="173" t="s">
        <v>159</v>
      </c>
      <c r="F15" s="43">
        <v>8.42</v>
      </c>
      <c r="G15" s="43">
        <v>8.672600000000001</v>
      </c>
      <c r="H15" s="43">
        <v>8.8410000000000011</v>
      </c>
      <c r="I15" s="43">
        <v>9.0094000000000012</v>
      </c>
      <c r="J15" s="43">
        <v>10.103999999999999</v>
      </c>
      <c r="K15" s="43">
        <v>11.2828</v>
      </c>
      <c r="L15" s="43">
        <v>9.5145999999999997</v>
      </c>
      <c r="M15" s="43">
        <v>10.272399999999999</v>
      </c>
      <c r="N15" s="43">
        <v>11.1144</v>
      </c>
      <c r="O15" s="43">
        <v>8.5042000000000009</v>
      </c>
      <c r="P15" s="43">
        <v>9.5145999999999997</v>
      </c>
      <c r="Q15" s="43">
        <v>10.525</v>
      </c>
      <c r="R15" s="43">
        <v>9.0936000000000003</v>
      </c>
      <c r="S15" s="43">
        <v>10.861800000000001</v>
      </c>
      <c r="T15" s="43">
        <v>12.629999999999999</v>
      </c>
      <c r="U15" s="43">
        <v>10.0198</v>
      </c>
      <c r="V15" s="43">
        <v>11.956399999999999</v>
      </c>
      <c r="W15" s="43">
        <v>13.9772</v>
      </c>
      <c r="X15" s="43">
        <v>8.8410000000000011</v>
      </c>
      <c r="Y15" s="43">
        <v>9.5987999999999989</v>
      </c>
      <c r="Z15" s="43">
        <v>10.3566</v>
      </c>
      <c r="AA15" s="210"/>
    </row>
    <row r="16" spans="1:27" ht="15" thickBot="1" x14ac:dyDescent="0.25">
      <c r="A16" s="16"/>
      <c r="B16" s="134" t="s">
        <v>56</v>
      </c>
      <c r="C16" s="43">
        <v>4.21</v>
      </c>
      <c r="D16" s="16"/>
      <c r="E16" s="173" t="s">
        <v>851</v>
      </c>
      <c r="F16" s="58">
        <v>0</v>
      </c>
      <c r="G16" s="58">
        <v>0</v>
      </c>
      <c r="H16" s="58">
        <v>0</v>
      </c>
      <c r="I16" s="58">
        <v>0</v>
      </c>
      <c r="J16" s="58">
        <v>0</v>
      </c>
      <c r="K16" s="58">
        <v>0</v>
      </c>
      <c r="L16" s="58">
        <v>0</v>
      </c>
      <c r="M16" s="58">
        <v>0</v>
      </c>
      <c r="N16" s="58">
        <v>0</v>
      </c>
      <c r="O16" s="58">
        <v>0</v>
      </c>
      <c r="P16" s="58">
        <v>0</v>
      </c>
      <c r="Q16" s="58">
        <v>0</v>
      </c>
      <c r="R16" s="58">
        <v>0</v>
      </c>
      <c r="S16" s="58">
        <v>0</v>
      </c>
      <c r="T16" s="58">
        <v>0</v>
      </c>
      <c r="U16" s="58">
        <v>0</v>
      </c>
      <c r="V16" s="58">
        <v>0</v>
      </c>
      <c r="W16" s="58">
        <v>0</v>
      </c>
      <c r="X16" s="58">
        <v>0</v>
      </c>
      <c r="Y16" s="58">
        <v>0</v>
      </c>
      <c r="Z16" s="58">
        <v>0</v>
      </c>
      <c r="AA16" s="210"/>
    </row>
    <row r="17" spans="1:27" ht="15" thickBot="1" x14ac:dyDescent="0.25">
      <c r="A17" s="16"/>
      <c r="B17" s="134" t="s">
        <v>57</v>
      </c>
      <c r="C17" s="58">
        <v>4.21</v>
      </c>
      <c r="D17" s="16"/>
      <c r="E17" s="173" t="s">
        <v>969</v>
      </c>
      <c r="F17" s="43">
        <v>5.4</v>
      </c>
      <c r="G17" s="43">
        <v>5.5620000000000003</v>
      </c>
      <c r="H17" s="43">
        <v>5.6700000000000008</v>
      </c>
      <c r="I17" s="43">
        <v>5.7780000000000005</v>
      </c>
      <c r="J17" s="43">
        <v>6.48</v>
      </c>
      <c r="K17" s="43">
        <v>7.2360000000000007</v>
      </c>
      <c r="L17" s="43">
        <v>6.1019999999999994</v>
      </c>
      <c r="M17" s="43">
        <v>6.5880000000000001</v>
      </c>
      <c r="N17" s="43">
        <v>7.128000000000001</v>
      </c>
      <c r="O17" s="43">
        <v>5.4540000000000006</v>
      </c>
      <c r="P17" s="43">
        <v>6.1019999999999994</v>
      </c>
      <c r="Q17" s="43">
        <v>6.75</v>
      </c>
      <c r="R17" s="43">
        <v>5.8320000000000007</v>
      </c>
      <c r="S17" s="43">
        <v>6.9660000000000011</v>
      </c>
      <c r="T17" s="43">
        <v>8.1000000000000014</v>
      </c>
      <c r="U17" s="43">
        <v>6.4260000000000002</v>
      </c>
      <c r="V17" s="43">
        <v>7.6680000000000001</v>
      </c>
      <c r="W17" s="43">
        <v>8.9640000000000004</v>
      </c>
      <c r="X17" s="43">
        <v>5.6700000000000008</v>
      </c>
      <c r="Y17" s="43">
        <v>6.1559999999999997</v>
      </c>
      <c r="Z17" s="43">
        <v>6.6420000000000003</v>
      </c>
      <c r="AA17" s="210"/>
    </row>
    <row r="18" spans="1:27" ht="15" thickBot="1" x14ac:dyDescent="0.25">
      <c r="A18" s="16"/>
      <c r="B18" s="134" t="s">
        <v>58</v>
      </c>
      <c r="C18" s="43">
        <v>4.21</v>
      </c>
      <c r="D18" s="16"/>
      <c r="E18" s="173" t="s">
        <v>852</v>
      </c>
      <c r="F18" s="58">
        <v>20</v>
      </c>
      <c r="G18" s="58">
        <v>20.6</v>
      </c>
      <c r="H18" s="58">
        <v>21</v>
      </c>
      <c r="I18" s="58">
        <v>21.400000000000002</v>
      </c>
      <c r="J18" s="58">
        <v>24</v>
      </c>
      <c r="K18" s="58">
        <v>26.8</v>
      </c>
      <c r="L18" s="58">
        <v>22.599999999999998</v>
      </c>
      <c r="M18" s="58">
        <v>24.4</v>
      </c>
      <c r="N18" s="58">
        <v>26.400000000000002</v>
      </c>
      <c r="O18" s="58">
        <v>20.2</v>
      </c>
      <c r="P18" s="58">
        <v>22.599999999999998</v>
      </c>
      <c r="Q18" s="58">
        <v>25</v>
      </c>
      <c r="R18" s="58">
        <v>21.6</v>
      </c>
      <c r="S18" s="58">
        <v>25.8</v>
      </c>
      <c r="T18" s="58">
        <v>30</v>
      </c>
      <c r="U18" s="58">
        <v>23.799999999999997</v>
      </c>
      <c r="V18" s="58">
        <v>28.4</v>
      </c>
      <c r="W18" s="58">
        <v>33.199999999999996</v>
      </c>
      <c r="X18" s="58">
        <v>21</v>
      </c>
      <c r="Y18" s="58">
        <v>22.799999999999997</v>
      </c>
      <c r="Z18" s="58">
        <v>24.6</v>
      </c>
      <c r="AA18" s="210"/>
    </row>
    <row r="19" spans="1:27" ht="15" thickBot="1" x14ac:dyDescent="0.25">
      <c r="A19" s="16"/>
      <c r="B19" s="134" t="s">
        <v>59</v>
      </c>
      <c r="C19" s="58">
        <v>4.21</v>
      </c>
      <c r="D19" s="16"/>
      <c r="E19" s="173" t="s">
        <v>968</v>
      </c>
      <c r="F19" s="43">
        <v>0</v>
      </c>
      <c r="G19" s="43">
        <v>0</v>
      </c>
      <c r="H19" s="43">
        <v>0</v>
      </c>
      <c r="I19" s="43">
        <v>0</v>
      </c>
      <c r="J19" s="43">
        <v>0</v>
      </c>
      <c r="K19" s="43">
        <v>0</v>
      </c>
      <c r="L19" s="43">
        <v>0</v>
      </c>
      <c r="M19" s="43">
        <v>0</v>
      </c>
      <c r="N19" s="43">
        <v>0</v>
      </c>
      <c r="O19" s="43">
        <v>0</v>
      </c>
      <c r="P19" s="43">
        <v>0</v>
      </c>
      <c r="Q19" s="43">
        <v>0</v>
      </c>
      <c r="R19" s="43">
        <v>0</v>
      </c>
      <c r="S19" s="43">
        <v>0</v>
      </c>
      <c r="T19" s="43">
        <v>0</v>
      </c>
      <c r="U19" s="43">
        <v>0</v>
      </c>
      <c r="V19" s="43">
        <v>0</v>
      </c>
      <c r="W19" s="43">
        <v>0</v>
      </c>
      <c r="X19" s="43">
        <v>0</v>
      </c>
      <c r="Y19" s="43">
        <v>0</v>
      </c>
      <c r="Z19" s="43">
        <v>0</v>
      </c>
      <c r="AA19" s="210"/>
    </row>
    <row r="20" spans="1:27" ht="15" thickBot="1" x14ac:dyDescent="0.25">
      <c r="A20" s="16"/>
      <c r="B20" s="134" t="s">
        <v>60</v>
      </c>
      <c r="C20" s="43">
        <v>4.21</v>
      </c>
      <c r="D20" s="16"/>
      <c r="E20" s="173" t="s">
        <v>160</v>
      </c>
      <c r="F20" s="58">
        <v>2.6666666666666665</v>
      </c>
      <c r="G20" s="58">
        <v>2.7466666666666666</v>
      </c>
      <c r="H20" s="58">
        <v>2.8</v>
      </c>
      <c r="I20" s="58">
        <v>2.8533333333333335</v>
      </c>
      <c r="J20" s="58">
        <v>3.1999999999999997</v>
      </c>
      <c r="K20" s="58">
        <v>3.5733333333333333</v>
      </c>
      <c r="L20" s="58">
        <v>3.0133333333333328</v>
      </c>
      <c r="M20" s="58">
        <v>3.253333333333333</v>
      </c>
      <c r="N20" s="58">
        <v>3.52</v>
      </c>
      <c r="O20" s="58">
        <v>2.6933333333333334</v>
      </c>
      <c r="P20" s="58">
        <v>3.0133333333333328</v>
      </c>
      <c r="Q20" s="58">
        <v>3.333333333333333</v>
      </c>
      <c r="R20" s="58">
        <v>2.88</v>
      </c>
      <c r="S20" s="58">
        <v>3.44</v>
      </c>
      <c r="T20" s="58">
        <v>4</v>
      </c>
      <c r="U20" s="58">
        <v>3.1733333333333329</v>
      </c>
      <c r="V20" s="58">
        <v>3.7866666666666662</v>
      </c>
      <c r="W20" s="58">
        <v>4.4266666666666659</v>
      </c>
      <c r="X20" s="58">
        <v>2.8</v>
      </c>
      <c r="Y20" s="58">
        <v>3.0399999999999996</v>
      </c>
      <c r="Z20" s="58">
        <v>3.28</v>
      </c>
      <c r="AA20" s="210"/>
    </row>
    <row r="21" spans="1:27" ht="15" thickBot="1" x14ac:dyDescent="0.25">
      <c r="A21" s="16"/>
      <c r="B21" s="134" t="s">
        <v>61</v>
      </c>
      <c r="C21" s="58">
        <v>4.21</v>
      </c>
      <c r="D21" s="16"/>
      <c r="E21" s="173" t="s">
        <v>853</v>
      </c>
      <c r="F21" s="43" t="s">
        <v>460</v>
      </c>
      <c r="G21" s="43" t="s">
        <v>460</v>
      </c>
      <c r="H21" s="43" t="s">
        <v>460</v>
      </c>
      <c r="I21" s="43" t="s">
        <v>460</v>
      </c>
      <c r="J21" s="43" t="s">
        <v>460</v>
      </c>
      <c r="K21" s="43" t="s">
        <v>460</v>
      </c>
      <c r="L21" s="43" t="s">
        <v>460</v>
      </c>
      <c r="M21" s="43" t="s">
        <v>460</v>
      </c>
      <c r="N21" s="43" t="s">
        <v>460</v>
      </c>
      <c r="O21" s="43" t="s">
        <v>460</v>
      </c>
      <c r="P21" s="43" t="s">
        <v>460</v>
      </c>
      <c r="Q21" s="43" t="s">
        <v>460</v>
      </c>
      <c r="R21" s="43" t="s">
        <v>460</v>
      </c>
      <c r="S21" s="43" t="s">
        <v>460</v>
      </c>
      <c r="T21" s="43" t="s">
        <v>460</v>
      </c>
      <c r="U21" s="43" t="s">
        <v>460</v>
      </c>
      <c r="V21" s="43" t="s">
        <v>460</v>
      </c>
      <c r="W21" s="43" t="s">
        <v>460</v>
      </c>
      <c r="X21" s="43" t="s">
        <v>460</v>
      </c>
      <c r="Y21" s="43" t="s">
        <v>460</v>
      </c>
      <c r="Z21" s="43" t="s">
        <v>460</v>
      </c>
      <c r="AA21" s="210"/>
    </row>
    <row r="22" spans="1:27" ht="15" thickBot="1" x14ac:dyDescent="0.25">
      <c r="A22" s="16"/>
      <c r="B22" s="134" t="s">
        <v>155</v>
      </c>
      <c r="C22" s="43">
        <v>4.21</v>
      </c>
      <c r="D22" s="16"/>
      <c r="E22" s="16"/>
      <c r="F22" s="60"/>
      <c r="G22" s="16"/>
      <c r="H22" s="16"/>
      <c r="I22" s="16"/>
      <c r="J22" s="16"/>
      <c r="K22" s="16"/>
      <c r="L22" s="16"/>
      <c r="M22" s="16"/>
      <c r="N22" s="16"/>
      <c r="O22" s="16"/>
      <c r="P22" s="16"/>
      <c r="Q22" s="16"/>
      <c r="R22" s="16"/>
      <c r="S22" s="16"/>
      <c r="T22" s="16"/>
      <c r="U22" s="16"/>
      <c r="V22" s="16"/>
      <c r="W22" s="16"/>
      <c r="X22" s="16"/>
      <c r="Y22" s="16"/>
      <c r="Z22" s="16"/>
      <c r="AA22" s="210"/>
    </row>
    <row r="23" spans="1:27" ht="15" thickBot="1" x14ac:dyDescent="0.25">
      <c r="A23" s="16"/>
      <c r="B23" s="134" t="s">
        <v>100</v>
      </c>
      <c r="C23" s="58">
        <v>10.53</v>
      </c>
      <c r="D23" s="16"/>
      <c r="E23" s="16"/>
      <c r="F23" s="60"/>
      <c r="G23" s="16"/>
      <c r="H23" s="16"/>
      <c r="I23" s="16"/>
      <c r="J23" s="16"/>
      <c r="K23" s="16"/>
      <c r="L23" s="16"/>
      <c r="M23" s="16"/>
      <c r="N23" s="16"/>
      <c r="O23" s="16"/>
      <c r="P23" s="16"/>
      <c r="Q23" s="16"/>
      <c r="R23" s="16"/>
      <c r="S23" s="16"/>
      <c r="T23" s="16"/>
      <c r="U23" s="16"/>
      <c r="V23" s="16"/>
      <c r="W23" s="16"/>
      <c r="X23" s="16"/>
      <c r="Y23" s="16"/>
      <c r="Z23" s="16"/>
      <c r="AA23" s="210"/>
    </row>
    <row r="24" spans="1:27" ht="15" thickBot="1" x14ac:dyDescent="0.25">
      <c r="A24" s="16"/>
      <c r="B24" s="134" t="s">
        <v>101</v>
      </c>
      <c r="C24" s="43">
        <v>7.37</v>
      </c>
      <c r="D24" s="16"/>
      <c r="E24" s="16"/>
      <c r="F24" s="60"/>
      <c r="G24" s="16"/>
      <c r="H24" s="16"/>
      <c r="I24" s="16"/>
      <c r="J24" s="16"/>
      <c r="K24" s="16"/>
      <c r="L24" s="16"/>
      <c r="M24" s="16"/>
      <c r="N24" s="16"/>
      <c r="O24" s="16"/>
      <c r="P24" s="16"/>
      <c r="Q24" s="16"/>
      <c r="R24" s="16"/>
      <c r="S24" s="16"/>
      <c r="T24" s="16"/>
      <c r="U24" s="16"/>
      <c r="V24" s="16"/>
      <c r="W24" s="16"/>
      <c r="X24" s="16"/>
      <c r="Y24" s="16"/>
      <c r="Z24" s="16"/>
      <c r="AA24" s="210"/>
    </row>
    <row r="25" spans="1:27" ht="15" thickBot="1" x14ac:dyDescent="0.25">
      <c r="A25" s="16"/>
      <c r="B25" s="134" t="s">
        <v>102</v>
      </c>
      <c r="C25" s="58">
        <v>7.37</v>
      </c>
      <c r="D25" s="16"/>
      <c r="E25" s="16"/>
      <c r="F25" s="60"/>
      <c r="G25" s="16"/>
      <c r="H25" s="16"/>
      <c r="I25" s="16"/>
      <c r="J25" s="16"/>
      <c r="K25" s="16"/>
      <c r="L25" s="16"/>
      <c r="M25" s="16"/>
      <c r="N25" s="16"/>
      <c r="O25" s="16"/>
      <c r="P25" s="16"/>
      <c r="Q25" s="16"/>
      <c r="R25" s="16"/>
      <c r="S25" s="16"/>
      <c r="T25" s="16"/>
      <c r="U25" s="16"/>
      <c r="V25" s="16"/>
      <c r="W25" s="16"/>
      <c r="X25" s="16"/>
      <c r="Y25" s="16"/>
      <c r="Z25" s="16"/>
      <c r="AA25" s="210"/>
    </row>
    <row r="26" spans="1:27" ht="15" thickBot="1" x14ac:dyDescent="0.25">
      <c r="A26" s="16"/>
      <c r="B26" s="134" t="s">
        <v>103</v>
      </c>
      <c r="C26" s="43">
        <v>10.53</v>
      </c>
      <c r="D26" s="16"/>
      <c r="E26" s="16"/>
      <c r="F26" s="60"/>
      <c r="G26" s="16"/>
      <c r="H26" s="16"/>
      <c r="I26" s="16"/>
      <c r="J26" s="16"/>
      <c r="K26" s="16"/>
      <c r="L26" s="16"/>
      <c r="M26" s="16"/>
      <c r="N26" s="16"/>
      <c r="O26" s="16"/>
      <c r="P26" s="16"/>
      <c r="Q26" s="16"/>
      <c r="R26" s="16"/>
      <c r="S26" s="16"/>
      <c r="T26" s="16"/>
      <c r="U26" s="16"/>
      <c r="V26" s="16"/>
      <c r="W26" s="16"/>
      <c r="X26" s="16"/>
      <c r="Y26" s="16"/>
      <c r="Z26" s="16"/>
      <c r="AA26" s="210"/>
    </row>
    <row r="27" spans="1:27" ht="15" thickBot="1" x14ac:dyDescent="0.25">
      <c r="A27" s="16"/>
      <c r="B27" s="134" t="s">
        <v>104</v>
      </c>
      <c r="C27" s="58">
        <v>10.53</v>
      </c>
      <c r="D27" s="16"/>
      <c r="E27" s="16"/>
      <c r="F27" s="60"/>
      <c r="G27" s="16"/>
      <c r="H27" s="16"/>
      <c r="I27" s="16"/>
      <c r="J27" s="16"/>
      <c r="K27" s="16"/>
      <c r="L27" s="16"/>
      <c r="M27" s="16"/>
      <c r="N27" s="16"/>
      <c r="O27" s="16"/>
      <c r="P27" s="16"/>
      <c r="Q27" s="16"/>
      <c r="R27" s="16"/>
      <c r="S27" s="16"/>
      <c r="T27" s="16"/>
      <c r="U27" s="16"/>
      <c r="V27" s="16"/>
      <c r="W27" s="16"/>
      <c r="X27" s="16"/>
      <c r="Y27" s="16"/>
      <c r="Z27" s="16"/>
      <c r="AA27" s="210"/>
    </row>
    <row r="28" spans="1:27" ht="15" thickBot="1" x14ac:dyDescent="0.25">
      <c r="A28" s="16"/>
      <c r="B28" s="134" t="s">
        <v>105</v>
      </c>
      <c r="C28" s="43">
        <v>10.53</v>
      </c>
      <c r="D28" s="16"/>
      <c r="E28" s="16"/>
      <c r="F28" s="60"/>
      <c r="G28" s="16"/>
      <c r="H28" s="16"/>
      <c r="I28" s="16"/>
      <c r="J28" s="16"/>
      <c r="K28" s="16"/>
      <c r="L28" s="16"/>
      <c r="M28" s="16"/>
      <c r="N28" s="16"/>
      <c r="O28" s="16"/>
      <c r="P28" s="16"/>
      <c r="Q28" s="16"/>
      <c r="R28" s="16"/>
      <c r="S28" s="16"/>
      <c r="T28" s="16"/>
      <c r="U28" s="16"/>
      <c r="V28" s="16"/>
      <c r="W28" s="16"/>
      <c r="X28" s="16"/>
      <c r="Y28" s="16"/>
      <c r="Z28" s="16"/>
      <c r="AA28" s="210"/>
    </row>
    <row r="29" spans="1:27" ht="15" thickBot="1" x14ac:dyDescent="0.25">
      <c r="A29" s="16"/>
      <c r="B29" s="134" t="s">
        <v>106</v>
      </c>
      <c r="C29" s="58">
        <v>7.37</v>
      </c>
      <c r="D29" s="16"/>
      <c r="E29" s="16"/>
      <c r="F29" s="60"/>
      <c r="G29" s="16"/>
      <c r="H29" s="16"/>
      <c r="I29" s="16"/>
      <c r="J29" s="16"/>
      <c r="K29" s="16"/>
      <c r="L29" s="16"/>
      <c r="M29" s="16"/>
      <c r="N29" s="16"/>
      <c r="O29" s="16"/>
      <c r="P29" s="16"/>
      <c r="Q29" s="16"/>
      <c r="R29" s="16"/>
      <c r="S29" s="16"/>
      <c r="T29" s="16"/>
      <c r="U29" s="16"/>
      <c r="V29" s="16"/>
      <c r="W29" s="16"/>
      <c r="X29" s="16"/>
      <c r="Y29" s="16"/>
      <c r="Z29" s="16"/>
      <c r="AA29" s="210"/>
    </row>
    <row r="30" spans="1:27" ht="15" thickBot="1" x14ac:dyDescent="0.25">
      <c r="A30" s="16"/>
      <c r="B30" s="134" t="s">
        <v>107</v>
      </c>
      <c r="C30" s="43">
        <v>7.37</v>
      </c>
      <c r="D30" s="16"/>
      <c r="E30" s="16"/>
      <c r="F30" s="60"/>
      <c r="G30" s="16"/>
      <c r="H30" s="16"/>
      <c r="I30" s="16"/>
      <c r="J30" s="16"/>
      <c r="K30" s="16"/>
      <c r="L30" s="16"/>
      <c r="M30" s="16"/>
      <c r="N30" s="16"/>
      <c r="O30" s="16"/>
      <c r="P30" s="16"/>
      <c r="Q30" s="16"/>
      <c r="R30" s="16"/>
      <c r="S30" s="16"/>
      <c r="T30" s="16"/>
      <c r="U30" s="16"/>
      <c r="V30" s="16"/>
      <c r="W30" s="16"/>
      <c r="X30" s="16"/>
      <c r="Y30" s="16"/>
      <c r="Z30" s="16"/>
      <c r="AA30" s="210"/>
    </row>
    <row r="31" spans="1:27" ht="15" thickBot="1" x14ac:dyDescent="0.25">
      <c r="A31" s="16"/>
      <c r="B31" s="134" t="s">
        <v>108</v>
      </c>
      <c r="C31" s="58">
        <v>10.53</v>
      </c>
      <c r="D31" s="16"/>
      <c r="E31" s="16"/>
      <c r="F31" s="60"/>
      <c r="G31" s="16"/>
      <c r="H31" s="16"/>
      <c r="I31" s="16"/>
      <c r="J31" s="16"/>
      <c r="K31" s="16"/>
      <c r="L31" s="16"/>
      <c r="M31" s="16"/>
      <c r="N31" s="16"/>
      <c r="O31" s="16"/>
      <c r="P31" s="16"/>
      <c r="Q31" s="16"/>
      <c r="R31" s="16"/>
      <c r="S31" s="16"/>
      <c r="T31" s="16"/>
      <c r="U31" s="16"/>
      <c r="V31" s="16"/>
      <c r="W31" s="16"/>
      <c r="X31" s="16"/>
      <c r="Y31" s="16"/>
      <c r="Z31" s="16"/>
      <c r="AA31" s="210"/>
    </row>
    <row r="32" spans="1:27" ht="15" thickBot="1" x14ac:dyDescent="0.25">
      <c r="A32" s="16"/>
      <c r="B32" s="134" t="s">
        <v>109</v>
      </c>
      <c r="C32" s="43">
        <v>10.53</v>
      </c>
      <c r="D32" s="16"/>
      <c r="E32" s="16"/>
      <c r="F32" s="60"/>
      <c r="G32" s="16"/>
      <c r="H32" s="16"/>
      <c r="I32" s="16"/>
      <c r="J32" s="16"/>
      <c r="K32" s="16"/>
      <c r="L32" s="16"/>
      <c r="M32" s="16"/>
      <c r="N32" s="16"/>
      <c r="O32" s="16"/>
      <c r="P32" s="16"/>
      <c r="Q32" s="16"/>
      <c r="R32" s="16"/>
      <c r="S32" s="16"/>
      <c r="T32" s="16"/>
      <c r="U32" s="16"/>
      <c r="V32" s="16"/>
      <c r="W32" s="16"/>
      <c r="X32" s="16"/>
      <c r="Y32" s="16"/>
      <c r="Z32" s="16"/>
      <c r="AA32" s="210"/>
    </row>
    <row r="33" spans="1:27" ht="15" thickBot="1" x14ac:dyDescent="0.25">
      <c r="A33" s="16"/>
      <c r="B33" s="134" t="s">
        <v>110</v>
      </c>
      <c r="C33" s="58">
        <v>7.37</v>
      </c>
      <c r="D33" s="16"/>
      <c r="E33" s="16"/>
      <c r="F33" s="60"/>
      <c r="G33" s="16"/>
      <c r="H33" s="16"/>
      <c r="I33" s="16"/>
      <c r="J33" s="16"/>
      <c r="K33" s="16"/>
      <c r="L33" s="16"/>
      <c r="M33" s="16"/>
      <c r="N33" s="16"/>
      <c r="O33" s="16"/>
      <c r="P33" s="16"/>
      <c r="Q33" s="16"/>
      <c r="R33" s="16"/>
      <c r="S33" s="16"/>
      <c r="T33" s="16"/>
      <c r="U33" s="16"/>
      <c r="V33" s="16"/>
      <c r="W33" s="16"/>
      <c r="X33" s="16"/>
      <c r="Y33" s="16"/>
      <c r="Z33" s="16"/>
      <c r="AA33" s="210"/>
    </row>
    <row r="34" spans="1:27" ht="15" thickBot="1" x14ac:dyDescent="0.25">
      <c r="A34" s="16"/>
      <c r="B34" s="134" t="s">
        <v>365</v>
      </c>
      <c r="C34" s="43">
        <v>7.37</v>
      </c>
      <c r="D34" s="16"/>
      <c r="E34" s="16"/>
      <c r="F34" s="60"/>
      <c r="G34" s="16"/>
      <c r="H34" s="16"/>
      <c r="I34" s="16"/>
      <c r="J34" s="16"/>
      <c r="K34" s="16"/>
      <c r="L34" s="16"/>
      <c r="M34" s="16"/>
      <c r="N34" s="16"/>
      <c r="O34" s="16"/>
      <c r="P34" s="16"/>
      <c r="Q34" s="16"/>
      <c r="R34" s="16"/>
      <c r="S34" s="16"/>
      <c r="T34" s="16"/>
      <c r="U34" s="16"/>
      <c r="V34" s="16"/>
      <c r="W34" s="16"/>
      <c r="X34" s="16"/>
      <c r="Y34" s="16"/>
      <c r="Z34" s="16"/>
      <c r="AA34" s="210"/>
    </row>
    <row r="35" spans="1:27" ht="15" thickBot="1" x14ac:dyDescent="0.25">
      <c r="A35" s="16"/>
      <c r="B35" s="134" t="s">
        <v>113</v>
      </c>
      <c r="C35" s="58">
        <v>7.37</v>
      </c>
      <c r="D35" s="16"/>
      <c r="E35" s="16"/>
      <c r="F35" s="60"/>
      <c r="G35" s="16"/>
      <c r="H35" s="16"/>
      <c r="I35" s="16"/>
      <c r="J35" s="16"/>
      <c r="K35" s="16"/>
      <c r="L35" s="16"/>
      <c r="M35" s="16"/>
      <c r="N35" s="16"/>
      <c r="O35" s="16"/>
      <c r="P35" s="16"/>
      <c r="Q35" s="16"/>
      <c r="R35" s="16"/>
      <c r="S35" s="16"/>
      <c r="T35" s="16"/>
      <c r="U35" s="16"/>
      <c r="V35" s="16"/>
      <c r="W35" s="16"/>
      <c r="X35" s="16"/>
      <c r="Y35" s="16"/>
      <c r="Z35" s="16"/>
      <c r="AA35" s="210"/>
    </row>
    <row r="36" spans="1:27" ht="15" thickBot="1" x14ac:dyDescent="0.25">
      <c r="A36" s="16"/>
      <c r="B36" s="134" t="s">
        <v>114</v>
      </c>
      <c r="C36" s="43">
        <v>10.53</v>
      </c>
      <c r="D36" s="16"/>
      <c r="E36" s="16"/>
      <c r="F36" s="60"/>
      <c r="G36" s="16"/>
      <c r="H36" s="16"/>
      <c r="I36" s="16"/>
      <c r="J36" s="16"/>
      <c r="K36" s="16"/>
      <c r="L36" s="16"/>
      <c r="M36" s="16"/>
      <c r="N36" s="16"/>
      <c r="O36" s="16"/>
      <c r="P36" s="16"/>
      <c r="Q36" s="16"/>
      <c r="R36" s="16"/>
      <c r="S36" s="16"/>
      <c r="T36" s="16"/>
      <c r="U36" s="16"/>
      <c r="V36" s="16"/>
      <c r="W36" s="16"/>
      <c r="X36" s="16"/>
      <c r="Y36" s="16"/>
      <c r="Z36" s="16"/>
      <c r="AA36" s="210"/>
    </row>
    <row r="37" spans="1:27" ht="15" thickBot="1" x14ac:dyDescent="0.25">
      <c r="A37" s="16"/>
      <c r="B37" s="134" t="s">
        <v>115</v>
      </c>
      <c r="C37" s="58">
        <v>10.53</v>
      </c>
      <c r="D37" s="16"/>
      <c r="E37" s="16"/>
      <c r="F37" s="60"/>
      <c r="G37" s="16"/>
      <c r="H37" s="16"/>
      <c r="I37" s="16"/>
      <c r="J37" s="16"/>
      <c r="K37" s="16"/>
      <c r="L37" s="16"/>
      <c r="M37" s="16"/>
      <c r="N37" s="16"/>
      <c r="O37" s="16"/>
      <c r="P37" s="16"/>
      <c r="Q37" s="16"/>
      <c r="R37" s="16"/>
      <c r="S37" s="16"/>
      <c r="T37" s="16"/>
      <c r="U37" s="16"/>
      <c r="V37" s="16"/>
      <c r="W37" s="16"/>
      <c r="X37" s="16"/>
      <c r="Y37" s="16"/>
      <c r="Z37" s="16"/>
      <c r="AA37" s="210"/>
    </row>
    <row r="38" spans="1:27" ht="15" thickBot="1" x14ac:dyDescent="0.25">
      <c r="A38" s="16"/>
      <c r="B38" s="134" t="s">
        <v>116</v>
      </c>
      <c r="C38" s="43">
        <v>10.53</v>
      </c>
      <c r="D38" s="16"/>
      <c r="E38" s="16"/>
      <c r="F38" s="60"/>
      <c r="G38" s="16"/>
      <c r="H38" s="16"/>
      <c r="I38" s="16"/>
      <c r="J38" s="16"/>
      <c r="K38" s="16"/>
      <c r="L38" s="16"/>
      <c r="M38" s="16"/>
      <c r="N38" s="16"/>
      <c r="O38" s="16"/>
      <c r="P38" s="16"/>
      <c r="Q38" s="16"/>
      <c r="R38" s="16"/>
      <c r="S38" s="16"/>
      <c r="T38" s="16"/>
      <c r="U38" s="16"/>
      <c r="V38" s="16"/>
      <c r="W38" s="16"/>
      <c r="X38" s="16"/>
      <c r="Y38" s="16"/>
      <c r="Z38" s="16"/>
      <c r="AA38" s="210"/>
    </row>
    <row r="39" spans="1:27" ht="15" thickBot="1" x14ac:dyDescent="0.25">
      <c r="A39" s="16"/>
      <c r="B39" s="134" t="s">
        <v>117</v>
      </c>
      <c r="C39" s="58">
        <v>10.53</v>
      </c>
      <c r="D39" s="16"/>
      <c r="E39" s="16"/>
      <c r="F39" s="60"/>
      <c r="G39" s="16"/>
      <c r="H39" s="16"/>
      <c r="I39" s="16"/>
      <c r="J39" s="16"/>
      <c r="K39" s="16"/>
      <c r="L39" s="16"/>
      <c r="M39" s="16"/>
      <c r="N39" s="16"/>
      <c r="O39" s="16"/>
      <c r="P39" s="16"/>
      <c r="Q39" s="16"/>
      <c r="R39" s="16"/>
      <c r="S39" s="16"/>
      <c r="T39" s="16"/>
      <c r="U39" s="16"/>
      <c r="V39" s="16"/>
      <c r="W39" s="16"/>
      <c r="X39" s="16"/>
      <c r="Y39" s="16"/>
      <c r="Z39" s="16"/>
      <c r="AA39" s="210"/>
    </row>
    <row r="40" spans="1:27" ht="15" thickBot="1" x14ac:dyDescent="0.25">
      <c r="A40" s="16"/>
      <c r="B40" s="134" t="s">
        <v>118</v>
      </c>
      <c r="C40" s="43">
        <v>10.53</v>
      </c>
      <c r="D40" s="16"/>
      <c r="E40" s="16"/>
      <c r="F40" s="60"/>
      <c r="G40" s="16"/>
      <c r="H40" s="16"/>
      <c r="I40" s="16"/>
      <c r="J40" s="16"/>
      <c r="K40" s="16"/>
      <c r="L40" s="16"/>
      <c r="M40" s="16"/>
      <c r="N40" s="16"/>
      <c r="O40" s="16"/>
      <c r="P40" s="16"/>
      <c r="Q40" s="16"/>
      <c r="R40" s="16"/>
      <c r="S40" s="16"/>
      <c r="T40" s="16"/>
      <c r="U40" s="16"/>
      <c r="V40" s="16"/>
      <c r="W40" s="16"/>
      <c r="X40" s="16"/>
      <c r="Y40" s="16"/>
      <c r="Z40" s="16"/>
      <c r="AA40" s="210"/>
    </row>
    <row r="41" spans="1:27" ht="15" thickBot="1" x14ac:dyDescent="0.25">
      <c r="A41" s="16"/>
      <c r="B41" s="134" t="s">
        <v>119</v>
      </c>
      <c r="C41" s="58">
        <v>10.53</v>
      </c>
      <c r="D41" s="16"/>
      <c r="E41" s="16"/>
      <c r="F41" s="16"/>
      <c r="G41" s="16"/>
      <c r="H41" s="16"/>
      <c r="I41" s="16"/>
      <c r="J41" s="16"/>
      <c r="K41" s="16"/>
      <c r="L41" s="16"/>
      <c r="M41" s="16"/>
      <c r="N41" s="16"/>
      <c r="O41" s="16"/>
      <c r="P41" s="16"/>
      <c r="Q41" s="16"/>
      <c r="R41" s="16"/>
      <c r="S41" s="16"/>
      <c r="T41" s="16"/>
      <c r="U41" s="16"/>
      <c r="V41" s="16"/>
      <c r="W41" s="16"/>
      <c r="X41" s="16"/>
      <c r="Y41" s="16"/>
      <c r="Z41" s="16"/>
      <c r="AA41" s="210"/>
    </row>
    <row r="42" spans="1:27" ht="15" thickBot="1" x14ac:dyDescent="0.25">
      <c r="A42" s="16"/>
      <c r="B42" s="134" t="s">
        <v>120</v>
      </c>
      <c r="C42" s="43">
        <v>2.3286652302605009</v>
      </c>
      <c r="D42" s="16"/>
      <c r="E42" s="16"/>
      <c r="F42" s="16"/>
      <c r="G42" s="16"/>
      <c r="H42" s="16"/>
      <c r="I42" s="16"/>
      <c r="J42" s="16"/>
      <c r="K42" s="16"/>
      <c r="L42" s="16"/>
      <c r="M42" s="16"/>
      <c r="N42" s="16"/>
      <c r="O42" s="16"/>
      <c r="P42" s="16"/>
      <c r="Q42" s="16"/>
      <c r="R42" s="16"/>
      <c r="S42" s="16"/>
      <c r="T42" s="16"/>
      <c r="U42" s="16"/>
      <c r="V42" s="16"/>
      <c r="W42" s="16"/>
      <c r="X42" s="16"/>
      <c r="Y42" s="16"/>
      <c r="Z42" s="16"/>
      <c r="AA42" s="210"/>
    </row>
    <row r="43" spans="1:27" ht="15" thickBot="1" x14ac:dyDescent="0.25">
      <c r="A43" s="16"/>
      <c r="B43" s="134" t="s">
        <v>121</v>
      </c>
      <c r="C43" s="58">
        <v>10.53</v>
      </c>
      <c r="D43" s="16"/>
      <c r="E43" s="16"/>
      <c r="F43" s="16"/>
      <c r="G43" s="16"/>
      <c r="H43" s="16"/>
      <c r="I43" s="16"/>
      <c r="J43" s="16"/>
      <c r="K43" s="16"/>
      <c r="L43" s="16"/>
      <c r="M43" s="16"/>
      <c r="N43" s="16"/>
      <c r="O43" s="16"/>
      <c r="P43" s="16"/>
      <c r="Q43" s="16"/>
      <c r="R43" s="16"/>
      <c r="S43" s="16"/>
      <c r="T43" s="16"/>
      <c r="U43" s="16"/>
      <c r="V43" s="16"/>
      <c r="W43" s="16"/>
      <c r="X43" s="16"/>
      <c r="Y43" s="16"/>
      <c r="Z43" s="16"/>
      <c r="AA43" s="210"/>
    </row>
    <row r="44" spans="1:27" ht="15" thickBot="1" x14ac:dyDescent="0.25">
      <c r="A44" s="16"/>
      <c r="B44" s="192" t="s">
        <v>253</v>
      </c>
      <c r="C44" s="43">
        <v>11.18</v>
      </c>
      <c r="D44" s="16"/>
      <c r="E44" s="16"/>
      <c r="F44" s="16"/>
      <c r="G44" s="16"/>
      <c r="H44" s="16"/>
      <c r="I44" s="16"/>
      <c r="J44" s="16"/>
      <c r="K44" s="16"/>
      <c r="L44" s="16"/>
      <c r="M44" s="16"/>
      <c r="N44" s="16"/>
      <c r="O44" s="16"/>
      <c r="P44" s="16"/>
      <c r="Q44" s="16"/>
      <c r="R44" s="16"/>
      <c r="S44" s="16"/>
      <c r="T44" s="16"/>
      <c r="U44" s="16"/>
      <c r="V44" s="16"/>
      <c r="W44" s="16"/>
      <c r="X44" s="16"/>
      <c r="Y44" s="16"/>
      <c r="Z44" s="16"/>
      <c r="AA44" s="210"/>
    </row>
    <row r="45" spans="1:27" ht="15" thickBot="1" x14ac:dyDescent="0.25">
      <c r="A45" s="16"/>
      <c r="B45" s="134" t="s">
        <v>122</v>
      </c>
      <c r="C45" s="58">
        <v>10.53</v>
      </c>
      <c r="D45" s="16"/>
      <c r="E45" s="16"/>
      <c r="F45" s="16"/>
      <c r="G45" s="16"/>
      <c r="H45" s="16"/>
      <c r="I45" s="16"/>
      <c r="J45" s="16"/>
      <c r="K45" s="16"/>
      <c r="L45" s="16"/>
      <c r="M45" s="16"/>
      <c r="N45" s="16"/>
      <c r="O45" s="16"/>
      <c r="P45" s="16"/>
      <c r="Q45" s="16"/>
      <c r="R45" s="16"/>
      <c r="S45" s="16"/>
      <c r="T45" s="16"/>
      <c r="U45" s="16"/>
      <c r="V45" s="16"/>
      <c r="W45" s="16"/>
      <c r="X45" s="16"/>
      <c r="Y45" s="16"/>
      <c r="Z45" s="16"/>
      <c r="AA45" s="210"/>
    </row>
    <row r="46" spans="1:27" ht="15" thickBot="1" x14ac:dyDescent="0.25">
      <c r="A46" s="16"/>
      <c r="B46" s="134" t="s">
        <v>123</v>
      </c>
      <c r="C46" s="43">
        <v>10.53</v>
      </c>
      <c r="D46" s="16"/>
      <c r="E46" s="16"/>
      <c r="F46" s="16"/>
      <c r="G46" s="16"/>
      <c r="H46" s="16"/>
      <c r="I46" s="16"/>
      <c r="J46" s="16"/>
      <c r="K46" s="16"/>
      <c r="L46" s="16"/>
      <c r="M46" s="16"/>
      <c r="N46" s="16"/>
      <c r="O46" s="16"/>
      <c r="P46" s="16"/>
      <c r="Q46" s="16"/>
      <c r="R46" s="16"/>
      <c r="S46" s="16"/>
      <c r="T46" s="16"/>
      <c r="U46" s="16"/>
      <c r="V46" s="16"/>
      <c r="W46" s="16"/>
      <c r="X46" s="16"/>
      <c r="Y46" s="16"/>
      <c r="Z46" s="16"/>
      <c r="AA46" s="210"/>
    </row>
    <row r="47" spans="1:27" ht="15" thickBot="1" x14ac:dyDescent="0.25">
      <c r="A47" s="16"/>
      <c r="B47" s="134" t="s">
        <v>124</v>
      </c>
      <c r="C47" s="58">
        <v>10.53</v>
      </c>
      <c r="D47" s="16"/>
      <c r="E47" s="16"/>
      <c r="F47" s="16"/>
      <c r="G47" s="16"/>
      <c r="H47" s="16"/>
      <c r="I47" s="16"/>
      <c r="J47" s="16"/>
      <c r="K47" s="16"/>
      <c r="L47" s="16"/>
      <c r="M47" s="16"/>
      <c r="N47" s="16"/>
      <c r="O47" s="16"/>
      <c r="P47" s="16"/>
      <c r="Q47" s="16"/>
      <c r="R47" s="16"/>
      <c r="S47" s="16"/>
      <c r="T47" s="16"/>
      <c r="U47" s="16"/>
      <c r="V47" s="16"/>
      <c r="W47" s="16"/>
      <c r="X47" s="16"/>
      <c r="Y47" s="16"/>
      <c r="Z47" s="16"/>
      <c r="AA47" s="210"/>
    </row>
    <row r="48" spans="1:27" ht="15" thickBot="1" x14ac:dyDescent="0.25">
      <c r="A48" s="16"/>
      <c r="B48" s="134" t="s">
        <v>125</v>
      </c>
      <c r="C48" s="43">
        <v>10.53</v>
      </c>
      <c r="D48" s="16"/>
      <c r="E48" s="16"/>
      <c r="F48" s="16"/>
      <c r="G48" s="16"/>
      <c r="H48" s="16"/>
      <c r="I48" s="16"/>
      <c r="J48" s="16"/>
      <c r="K48" s="16"/>
      <c r="L48" s="16"/>
      <c r="M48" s="16"/>
      <c r="N48" s="16"/>
      <c r="O48" s="16"/>
      <c r="P48" s="16"/>
      <c r="Q48" s="16"/>
      <c r="R48" s="16"/>
      <c r="S48" s="16"/>
      <c r="T48" s="16"/>
      <c r="U48" s="16"/>
      <c r="V48" s="16"/>
      <c r="W48" s="16"/>
      <c r="X48" s="16"/>
      <c r="Y48" s="16"/>
      <c r="Z48" s="16"/>
      <c r="AA48" s="210"/>
    </row>
    <row r="49" spans="1:27" ht="15" thickBot="1" x14ac:dyDescent="0.25">
      <c r="A49" s="16"/>
      <c r="B49" s="134" t="s">
        <v>126</v>
      </c>
      <c r="C49" s="58">
        <v>7.37</v>
      </c>
      <c r="D49" s="16"/>
      <c r="E49" s="16"/>
      <c r="F49" s="16"/>
      <c r="G49" s="16"/>
      <c r="H49" s="16"/>
      <c r="I49" s="16"/>
      <c r="J49" s="16"/>
      <c r="K49" s="16"/>
      <c r="L49" s="16"/>
      <c r="M49" s="16"/>
      <c r="N49" s="16"/>
      <c r="O49" s="16"/>
      <c r="P49" s="16"/>
      <c r="Q49" s="16"/>
      <c r="R49" s="16"/>
      <c r="S49" s="16"/>
      <c r="T49" s="16"/>
      <c r="U49" s="16"/>
      <c r="V49" s="16"/>
      <c r="W49" s="16"/>
      <c r="X49" s="16"/>
      <c r="Y49" s="16"/>
      <c r="Z49" s="16"/>
      <c r="AA49" s="210"/>
    </row>
    <row r="50" spans="1:27" ht="15" thickBot="1" x14ac:dyDescent="0.25">
      <c r="A50" s="16"/>
      <c r="B50" s="134" t="s">
        <v>127</v>
      </c>
      <c r="C50" s="43">
        <v>7.37</v>
      </c>
      <c r="D50" s="16"/>
      <c r="E50" s="16"/>
      <c r="F50" s="16"/>
      <c r="G50" s="16"/>
      <c r="H50" s="16"/>
      <c r="I50" s="16"/>
      <c r="J50" s="16"/>
      <c r="K50" s="16"/>
      <c r="L50" s="16"/>
      <c r="M50" s="16"/>
      <c r="N50" s="16"/>
      <c r="O50" s="16"/>
      <c r="P50" s="16"/>
      <c r="Q50" s="16"/>
      <c r="R50" s="16"/>
      <c r="S50" s="16"/>
      <c r="T50" s="16"/>
      <c r="U50" s="16"/>
      <c r="V50" s="16"/>
      <c r="W50" s="16"/>
      <c r="X50" s="16"/>
      <c r="Y50" s="16"/>
      <c r="Z50" s="16"/>
      <c r="AA50" s="210"/>
    </row>
    <row r="51" spans="1:27" ht="15" thickBot="1" x14ac:dyDescent="0.25">
      <c r="A51" s="16"/>
      <c r="B51" s="134" t="s">
        <v>128</v>
      </c>
      <c r="C51" s="58">
        <v>10.53</v>
      </c>
      <c r="D51" s="16"/>
      <c r="E51" s="16"/>
      <c r="F51" s="16"/>
      <c r="G51" s="16"/>
      <c r="H51" s="16"/>
      <c r="I51" s="16"/>
      <c r="J51" s="16"/>
      <c r="K51" s="16"/>
      <c r="L51" s="16"/>
      <c r="M51" s="16"/>
      <c r="N51" s="16"/>
      <c r="O51" s="16"/>
      <c r="P51" s="16"/>
      <c r="Q51" s="16"/>
      <c r="R51" s="16"/>
      <c r="S51" s="16"/>
      <c r="T51" s="16"/>
      <c r="U51" s="16"/>
      <c r="V51" s="16"/>
      <c r="W51" s="16"/>
      <c r="X51" s="16"/>
      <c r="Y51" s="16"/>
      <c r="Z51" s="16"/>
      <c r="AA51" s="210"/>
    </row>
    <row r="52" spans="1:27" ht="15" thickBot="1" x14ac:dyDescent="0.25">
      <c r="A52" s="16"/>
      <c r="B52" s="134" t="s">
        <v>129</v>
      </c>
      <c r="C52" s="43">
        <v>2.3286652302605009</v>
      </c>
      <c r="D52" s="16"/>
      <c r="E52" s="16"/>
      <c r="F52" s="16"/>
      <c r="G52" s="16"/>
      <c r="H52" s="16"/>
      <c r="I52" s="16"/>
      <c r="J52" s="16"/>
      <c r="K52" s="16"/>
      <c r="L52" s="16"/>
      <c r="M52" s="16"/>
      <c r="N52" s="16"/>
      <c r="O52" s="16"/>
      <c r="P52" s="16"/>
      <c r="Q52" s="16"/>
      <c r="R52" s="16"/>
      <c r="S52" s="16"/>
      <c r="T52" s="16"/>
      <c r="U52" s="16"/>
      <c r="V52" s="16"/>
      <c r="W52" s="16"/>
      <c r="X52" s="16"/>
      <c r="Y52" s="16"/>
      <c r="Z52" s="16"/>
      <c r="AA52" s="210"/>
    </row>
    <row r="53" spans="1:27" ht="15" thickBot="1" x14ac:dyDescent="0.25">
      <c r="A53" s="16"/>
      <c r="B53" s="134" t="s">
        <v>130</v>
      </c>
      <c r="C53" s="58">
        <v>2.3286652302605009</v>
      </c>
      <c r="D53" s="16"/>
      <c r="E53" s="16"/>
      <c r="F53" s="16"/>
      <c r="G53" s="16"/>
      <c r="H53" s="16"/>
      <c r="I53" s="16"/>
      <c r="J53" s="16"/>
      <c r="K53" s="16"/>
      <c r="L53" s="16"/>
      <c r="M53" s="16"/>
      <c r="N53" s="16"/>
      <c r="O53" s="16"/>
      <c r="P53" s="16"/>
      <c r="Q53" s="16"/>
      <c r="R53" s="16"/>
      <c r="S53" s="16"/>
      <c r="T53" s="16"/>
      <c r="U53" s="16"/>
      <c r="V53" s="16"/>
      <c r="W53" s="16"/>
      <c r="X53" s="16"/>
      <c r="Y53" s="16"/>
      <c r="Z53" s="16"/>
      <c r="AA53" s="210"/>
    </row>
    <row r="54" spans="1:27" ht="15" thickBot="1" x14ac:dyDescent="0.25">
      <c r="A54" s="16"/>
      <c r="B54" s="134" t="s">
        <v>131</v>
      </c>
      <c r="C54" s="43">
        <v>10.53</v>
      </c>
      <c r="D54" s="16"/>
      <c r="E54" s="16"/>
      <c r="F54" s="16"/>
      <c r="G54" s="16"/>
      <c r="H54" s="16"/>
      <c r="I54" s="16"/>
      <c r="J54" s="16"/>
      <c r="K54" s="16"/>
      <c r="L54" s="16"/>
      <c r="M54" s="16"/>
      <c r="N54" s="16"/>
      <c r="O54" s="16"/>
      <c r="P54" s="16"/>
      <c r="Q54" s="16"/>
      <c r="R54" s="16"/>
      <c r="S54" s="16"/>
      <c r="T54" s="16"/>
      <c r="U54" s="16"/>
      <c r="V54" s="16"/>
      <c r="W54" s="16"/>
      <c r="X54" s="16"/>
      <c r="Y54" s="16"/>
      <c r="Z54" s="16"/>
      <c r="AA54" s="210"/>
    </row>
    <row r="55" spans="1:27" ht="15" thickBot="1" x14ac:dyDescent="0.25">
      <c r="A55" s="16"/>
      <c r="B55" s="134" t="s">
        <v>363</v>
      </c>
      <c r="C55" s="58">
        <v>7.37</v>
      </c>
      <c r="D55" s="16"/>
      <c r="E55" s="16"/>
      <c r="F55" s="16"/>
      <c r="G55" s="16"/>
      <c r="H55" s="16"/>
      <c r="I55" s="16"/>
      <c r="J55" s="16"/>
      <c r="K55" s="16"/>
      <c r="L55" s="16"/>
      <c r="M55" s="16"/>
      <c r="N55" s="16"/>
      <c r="O55" s="16"/>
      <c r="P55" s="16"/>
      <c r="Q55" s="16"/>
      <c r="R55" s="16"/>
      <c r="S55" s="16"/>
      <c r="T55" s="16"/>
      <c r="U55" s="16"/>
      <c r="V55" s="16"/>
      <c r="W55" s="16"/>
      <c r="X55" s="16"/>
      <c r="Y55" s="16"/>
      <c r="Z55" s="16"/>
      <c r="AA55" s="210"/>
    </row>
    <row r="56" spans="1:27" ht="15" thickBot="1" x14ac:dyDescent="0.25">
      <c r="A56" s="16"/>
      <c r="B56" s="247" t="s">
        <v>364</v>
      </c>
      <c r="C56" s="43">
        <v>10.53</v>
      </c>
      <c r="D56" s="16"/>
      <c r="E56" s="16"/>
      <c r="F56" s="16"/>
      <c r="G56" s="16"/>
      <c r="H56" s="16"/>
      <c r="I56" s="16"/>
      <c r="J56" s="16"/>
      <c r="K56" s="16"/>
      <c r="L56" s="16"/>
      <c r="M56" s="16"/>
      <c r="N56" s="16"/>
      <c r="O56" s="16"/>
      <c r="P56" s="16"/>
      <c r="Q56" s="16"/>
      <c r="R56" s="16"/>
      <c r="S56" s="16"/>
      <c r="T56" s="16"/>
      <c r="U56" s="16"/>
      <c r="V56" s="16"/>
      <c r="W56" s="16"/>
      <c r="X56" s="16"/>
      <c r="Y56" s="16"/>
      <c r="Z56" s="16"/>
      <c r="AA56" s="210"/>
    </row>
    <row r="57" spans="1:27" ht="15" thickBot="1" x14ac:dyDescent="0.25">
      <c r="A57" s="16"/>
      <c r="B57" s="134" t="s">
        <v>133</v>
      </c>
      <c r="C57" s="58">
        <v>10.53</v>
      </c>
      <c r="D57" s="16"/>
      <c r="E57" s="16"/>
      <c r="F57" s="16"/>
      <c r="G57" s="16"/>
      <c r="H57" s="16"/>
      <c r="I57" s="16"/>
      <c r="J57" s="16"/>
      <c r="K57" s="16"/>
      <c r="L57" s="16"/>
      <c r="M57" s="16"/>
      <c r="N57" s="16"/>
      <c r="O57" s="16"/>
      <c r="P57" s="16"/>
      <c r="Q57" s="16"/>
      <c r="R57" s="16"/>
      <c r="S57" s="16"/>
      <c r="T57" s="16"/>
      <c r="U57" s="16"/>
      <c r="V57" s="16"/>
      <c r="W57" s="16"/>
      <c r="X57" s="16"/>
      <c r="Y57" s="16"/>
      <c r="Z57" s="16"/>
      <c r="AA57" s="210"/>
    </row>
    <row r="58" spans="1:27" ht="15" thickBot="1" x14ac:dyDescent="0.25">
      <c r="A58" s="16"/>
      <c r="B58" s="134" t="s">
        <v>134</v>
      </c>
      <c r="C58" s="43">
        <v>10.53</v>
      </c>
      <c r="D58" s="16"/>
      <c r="E58" s="16"/>
      <c r="F58" s="16"/>
      <c r="G58" s="16"/>
      <c r="H58" s="16"/>
      <c r="I58" s="16"/>
      <c r="J58" s="16"/>
      <c r="K58" s="16"/>
      <c r="L58" s="16"/>
      <c r="M58" s="16"/>
      <c r="N58" s="16"/>
      <c r="O58" s="16"/>
      <c r="P58" s="16"/>
      <c r="Q58" s="16"/>
      <c r="R58" s="16"/>
      <c r="S58" s="16"/>
      <c r="T58" s="16"/>
      <c r="U58" s="16"/>
      <c r="V58" s="16"/>
      <c r="W58" s="16"/>
      <c r="X58" s="16"/>
      <c r="Y58" s="16"/>
      <c r="Z58" s="16"/>
      <c r="AA58" s="210"/>
    </row>
    <row r="59" spans="1:27" ht="15" thickBot="1" x14ac:dyDescent="0.25">
      <c r="A59" s="16"/>
      <c r="B59" s="134" t="s">
        <v>135</v>
      </c>
      <c r="C59" s="58">
        <v>10.53</v>
      </c>
      <c r="D59" s="16"/>
      <c r="E59" s="16"/>
      <c r="F59" s="16"/>
      <c r="G59" s="16"/>
      <c r="H59" s="16"/>
      <c r="I59" s="16"/>
      <c r="J59" s="16"/>
      <c r="K59" s="16"/>
      <c r="L59" s="16"/>
      <c r="M59" s="16"/>
      <c r="N59" s="16"/>
      <c r="O59" s="16"/>
      <c r="P59" s="16"/>
      <c r="Q59" s="16"/>
      <c r="R59" s="16"/>
      <c r="S59" s="16"/>
      <c r="T59" s="16"/>
      <c r="U59" s="16"/>
      <c r="V59" s="16"/>
      <c r="W59" s="16"/>
      <c r="X59" s="16"/>
      <c r="Y59" s="16"/>
      <c r="Z59" s="16"/>
      <c r="AA59" s="210"/>
    </row>
    <row r="60" spans="1:27" ht="15" thickBot="1" x14ac:dyDescent="0.25">
      <c r="A60" s="16"/>
      <c r="B60" s="134" t="s">
        <v>136</v>
      </c>
      <c r="C60" s="43">
        <v>11.18</v>
      </c>
      <c r="D60" s="16"/>
      <c r="E60" s="16"/>
      <c r="F60" s="16"/>
      <c r="G60" s="16"/>
      <c r="H60" s="16"/>
      <c r="I60" s="16"/>
      <c r="J60" s="16"/>
      <c r="K60" s="16"/>
      <c r="L60" s="16"/>
      <c r="M60" s="16"/>
      <c r="N60" s="16"/>
      <c r="O60" s="16"/>
      <c r="P60" s="16"/>
      <c r="Q60" s="16"/>
      <c r="R60" s="16"/>
      <c r="S60" s="16"/>
      <c r="T60" s="16"/>
      <c r="U60" s="16"/>
      <c r="V60" s="16"/>
      <c r="W60" s="16"/>
      <c r="X60" s="16"/>
      <c r="Y60" s="16"/>
      <c r="Z60" s="16"/>
      <c r="AA60" s="210"/>
    </row>
    <row r="61" spans="1:27" ht="15" thickBot="1" x14ac:dyDescent="0.25">
      <c r="A61" s="16"/>
      <c r="B61" s="134" t="s">
        <v>137</v>
      </c>
      <c r="C61" s="58">
        <v>11.18</v>
      </c>
      <c r="D61" s="16"/>
      <c r="E61" s="16"/>
      <c r="F61" s="16"/>
      <c r="G61" s="16"/>
      <c r="H61" s="16"/>
      <c r="I61" s="16"/>
      <c r="J61" s="16"/>
      <c r="K61" s="16"/>
      <c r="L61" s="16"/>
      <c r="M61" s="16"/>
      <c r="N61" s="16"/>
      <c r="O61" s="16"/>
      <c r="P61" s="16"/>
      <c r="Q61" s="16"/>
      <c r="R61" s="16"/>
      <c r="S61" s="16"/>
      <c r="T61" s="16"/>
      <c r="U61" s="16"/>
      <c r="V61" s="16"/>
      <c r="W61" s="16"/>
      <c r="X61" s="16"/>
      <c r="Y61" s="16"/>
      <c r="Z61" s="16"/>
      <c r="AA61" s="210"/>
    </row>
    <row r="62" spans="1:27" ht="15" thickBot="1" x14ac:dyDescent="0.25">
      <c r="A62" s="16"/>
      <c r="B62" s="134" t="s">
        <v>138</v>
      </c>
      <c r="C62" s="43">
        <v>10.53</v>
      </c>
      <c r="D62" s="16"/>
      <c r="E62" s="16"/>
      <c r="F62" s="16"/>
      <c r="G62" s="16"/>
      <c r="H62" s="16"/>
      <c r="I62" s="16"/>
      <c r="J62" s="16"/>
      <c r="K62" s="16"/>
      <c r="L62" s="16"/>
      <c r="M62" s="16"/>
      <c r="N62" s="16"/>
      <c r="O62" s="16"/>
      <c r="P62" s="16"/>
      <c r="Q62" s="16"/>
      <c r="R62" s="16"/>
      <c r="S62" s="16"/>
      <c r="T62" s="16"/>
      <c r="U62" s="16"/>
      <c r="V62" s="16"/>
      <c r="W62" s="16"/>
      <c r="X62" s="16"/>
      <c r="Y62" s="16"/>
      <c r="Z62" s="16"/>
      <c r="AA62" s="210"/>
    </row>
    <row r="63" spans="1:27" ht="15" thickBot="1" x14ac:dyDescent="0.25">
      <c r="A63" s="16"/>
      <c r="B63" s="134" t="s">
        <v>139</v>
      </c>
      <c r="C63" s="58">
        <v>10.53</v>
      </c>
      <c r="D63" s="16"/>
      <c r="E63" s="16"/>
      <c r="F63" s="16"/>
      <c r="G63" s="16"/>
      <c r="H63" s="16"/>
      <c r="I63" s="16"/>
      <c r="J63" s="16"/>
      <c r="K63" s="16"/>
      <c r="L63" s="16"/>
      <c r="M63" s="16"/>
      <c r="N63" s="16"/>
      <c r="O63" s="16"/>
      <c r="P63" s="16"/>
      <c r="Q63" s="16"/>
      <c r="R63" s="16"/>
      <c r="S63" s="16"/>
      <c r="T63" s="16"/>
      <c r="U63" s="16"/>
      <c r="V63" s="16"/>
      <c r="W63" s="16"/>
      <c r="X63" s="16"/>
      <c r="Y63" s="16"/>
      <c r="Z63" s="16"/>
      <c r="AA63" s="210"/>
    </row>
    <row r="64" spans="1:27" ht="15" thickBot="1" x14ac:dyDescent="0.25">
      <c r="A64" s="16"/>
      <c r="B64" s="134" t="s">
        <v>522</v>
      </c>
      <c r="C64" s="43">
        <v>11.18</v>
      </c>
      <c r="D64" s="16"/>
      <c r="E64" s="16"/>
      <c r="F64" s="60"/>
      <c r="G64" s="16"/>
      <c r="H64" s="16"/>
      <c r="I64" s="16"/>
      <c r="J64" s="16"/>
      <c r="K64" s="16"/>
      <c r="L64" s="16"/>
      <c r="M64" s="16"/>
      <c r="N64" s="16"/>
      <c r="O64" s="16"/>
      <c r="P64" s="16"/>
      <c r="Q64" s="16"/>
      <c r="R64" s="16"/>
      <c r="S64" s="16"/>
      <c r="T64" s="16"/>
      <c r="U64" s="16"/>
      <c r="V64" s="16"/>
      <c r="W64" s="16"/>
      <c r="X64" s="16"/>
      <c r="Y64" s="16"/>
      <c r="Z64" s="16"/>
      <c r="AA64" s="210"/>
    </row>
    <row r="65" spans="1:27" ht="15" thickBot="1" x14ac:dyDescent="0.25">
      <c r="A65" s="16"/>
      <c r="B65" s="134" t="s">
        <v>140</v>
      </c>
      <c r="C65" s="58">
        <v>10.53</v>
      </c>
      <c r="D65" s="16"/>
      <c r="E65" s="16"/>
      <c r="F65" s="16"/>
      <c r="G65" s="16"/>
      <c r="H65" s="16"/>
      <c r="I65" s="16"/>
      <c r="J65" s="16"/>
      <c r="K65" s="16"/>
      <c r="L65" s="16"/>
      <c r="M65" s="16"/>
      <c r="N65" s="16"/>
      <c r="O65" s="16"/>
      <c r="P65" s="16"/>
      <c r="Q65" s="16"/>
      <c r="R65" s="16"/>
      <c r="S65" s="16"/>
      <c r="T65" s="16"/>
      <c r="U65" s="16"/>
      <c r="V65" s="16"/>
      <c r="W65" s="16"/>
      <c r="X65" s="16"/>
      <c r="Y65" s="16"/>
      <c r="Z65" s="16"/>
      <c r="AA65" s="210"/>
    </row>
    <row r="66" spans="1:27" ht="15" thickBot="1" x14ac:dyDescent="0.25">
      <c r="A66" s="16"/>
      <c r="B66" s="134" t="s">
        <v>156</v>
      </c>
      <c r="C66" s="43">
        <v>7.19</v>
      </c>
      <c r="D66" s="16"/>
      <c r="E66" s="16"/>
      <c r="F66" s="16"/>
      <c r="G66" s="16"/>
      <c r="H66" s="16"/>
      <c r="I66" s="16"/>
      <c r="J66" s="16"/>
      <c r="K66" s="16"/>
      <c r="L66" s="16"/>
      <c r="M66" s="16"/>
      <c r="N66" s="16"/>
      <c r="O66" s="16"/>
      <c r="P66" s="16"/>
      <c r="Q66" s="16"/>
      <c r="R66" s="16"/>
      <c r="S66" s="16"/>
      <c r="T66" s="16"/>
      <c r="U66" s="16"/>
      <c r="V66" s="16"/>
      <c r="W66" s="16"/>
      <c r="X66" s="16"/>
      <c r="Y66" s="16"/>
      <c r="Z66" s="16"/>
      <c r="AA66" s="210"/>
    </row>
    <row r="67" spans="1:27" ht="15" thickBot="1" x14ac:dyDescent="0.25">
      <c r="A67" s="16"/>
      <c r="B67" s="134" t="s">
        <v>145</v>
      </c>
      <c r="C67" s="58">
        <v>2.67</v>
      </c>
      <c r="D67" s="16"/>
      <c r="E67" s="16"/>
      <c r="F67" s="16"/>
      <c r="G67" s="16"/>
      <c r="H67" s="16"/>
      <c r="I67" s="16"/>
      <c r="J67" s="16"/>
      <c r="K67" s="16"/>
      <c r="L67" s="16"/>
      <c r="M67" s="16"/>
      <c r="N67" s="16"/>
      <c r="O67" s="16"/>
      <c r="P67" s="16"/>
      <c r="Q67" s="16"/>
      <c r="R67" s="16"/>
      <c r="S67" s="16"/>
      <c r="T67" s="16"/>
      <c r="U67" s="16"/>
      <c r="V67" s="16"/>
      <c r="W67" s="16"/>
      <c r="X67" s="16"/>
      <c r="Y67" s="16"/>
      <c r="Z67" s="16"/>
      <c r="AA67" s="210"/>
    </row>
    <row r="68" spans="1:27" ht="15" thickBot="1" x14ac:dyDescent="0.25">
      <c r="A68" s="16"/>
      <c r="B68" s="134" t="s">
        <v>146</v>
      </c>
      <c r="C68" s="43">
        <v>0</v>
      </c>
      <c r="D68" s="16"/>
      <c r="E68" s="16"/>
      <c r="F68" s="16"/>
      <c r="G68" s="16"/>
      <c r="H68" s="16"/>
      <c r="I68" s="16"/>
      <c r="J68" s="16"/>
      <c r="K68" s="16"/>
      <c r="L68" s="16"/>
      <c r="M68" s="16"/>
      <c r="N68" s="16"/>
      <c r="O68" s="16"/>
      <c r="P68" s="16"/>
      <c r="Q68" s="16"/>
      <c r="R68" s="16"/>
      <c r="S68" s="16"/>
      <c r="T68" s="16"/>
      <c r="U68" s="16"/>
      <c r="V68" s="16"/>
      <c r="W68" s="16"/>
      <c r="X68" s="16"/>
      <c r="Y68" s="16"/>
      <c r="Z68" s="16"/>
      <c r="AA68" s="210"/>
    </row>
    <row r="69" spans="1:27" ht="15" thickBot="1" x14ac:dyDescent="0.25">
      <c r="A69" s="16"/>
      <c r="B69" s="194" t="s">
        <v>912</v>
      </c>
      <c r="C69" s="58">
        <v>0</v>
      </c>
      <c r="D69" s="190"/>
      <c r="E69" s="190"/>
      <c r="F69" s="190"/>
      <c r="G69" s="16"/>
      <c r="H69" s="16"/>
      <c r="I69" s="16"/>
      <c r="J69" s="16"/>
      <c r="K69" s="16"/>
      <c r="L69" s="16"/>
      <c r="M69" s="16"/>
      <c r="N69" s="16"/>
      <c r="O69" s="16"/>
      <c r="P69" s="16"/>
      <c r="Q69" s="16"/>
      <c r="R69" s="16"/>
      <c r="S69" s="16"/>
      <c r="T69" s="16"/>
      <c r="U69" s="16"/>
      <c r="V69" s="16"/>
      <c r="W69" s="16"/>
      <c r="X69" s="16"/>
      <c r="Y69" s="16"/>
      <c r="Z69" s="16"/>
      <c r="AA69" s="210"/>
    </row>
    <row r="70" spans="1:27" x14ac:dyDescent="0.2">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210"/>
    </row>
    <row r="71" spans="1:27" ht="67.5" x14ac:dyDescent="0.2">
      <c r="A71" s="210"/>
      <c r="B71" s="190" t="s">
        <v>292</v>
      </c>
      <c r="C71" s="190"/>
      <c r="D71" s="210"/>
      <c r="E71" s="210"/>
      <c r="F71" s="210"/>
      <c r="G71" s="210"/>
      <c r="H71" s="210"/>
      <c r="I71" s="210"/>
      <c r="J71" s="210"/>
      <c r="K71" s="210"/>
      <c r="L71" s="210"/>
      <c r="M71" s="210"/>
      <c r="N71" s="210"/>
      <c r="O71" s="210"/>
      <c r="P71" s="210"/>
      <c r="Q71" s="210"/>
      <c r="R71" s="210"/>
      <c r="S71" s="210"/>
      <c r="T71" s="210"/>
      <c r="U71" s="210"/>
      <c r="V71" s="210"/>
      <c r="W71" s="210"/>
      <c r="X71" s="210"/>
      <c r="Y71" s="210"/>
      <c r="Z71" s="210"/>
      <c r="AA71" s="210"/>
    </row>
    <row r="72" spans="1:27" x14ac:dyDescent="0.2">
      <c r="A72" s="210"/>
      <c r="B72" s="16"/>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c r="AA72" s="210"/>
    </row>
    <row r="73" spans="1:27" x14ac:dyDescent="0.2">
      <c r="B73" s="253"/>
      <c r="C73" s="253"/>
      <c r="D73" s="253"/>
      <c r="E73" s="253"/>
    </row>
    <row r="111" spans="3:3" x14ac:dyDescent="0.2">
      <c r="C111" s="50"/>
    </row>
    <row r="112" spans="3:3" x14ac:dyDescent="0.2">
      <c r="C112" s="50"/>
    </row>
    <row r="113" spans="3:3" x14ac:dyDescent="0.2">
      <c r="C113" s="50"/>
    </row>
    <row r="114" spans="3:3" x14ac:dyDescent="0.2">
      <c r="C114" s="50"/>
    </row>
    <row r="115" spans="3:3" x14ac:dyDescent="0.2">
      <c r="C115" s="50"/>
    </row>
    <row r="116" spans="3:3" x14ac:dyDescent="0.2">
      <c r="C116" s="50"/>
    </row>
    <row r="117" spans="3:3" x14ac:dyDescent="0.2">
      <c r="C117" s="50"/>
    </row>
    <row r="118" spans="3:3" x14ac:dyDescent="0.2">
      <c r="C118" s="50"/>
    </row>
    <row r="119" spans="3:3" x14ac:dyDescent="0.2">
      <c r="C119" s="50"/>
    </row>
    <row r="120" spans="3:3" x14ac:dyDescent="0.2">
      <c r="C120" s="50"/>
    </row>
    <row r="121" spans="3:3" x14ac:dyDescent="0.2">
      <c r="C121" s="50"/>
    </row>
    <row r="122" spans="3:3" x14ac:dyDescent="0.2">
      <c r="C122" s="50"/>
    </row>
    <row r="123" spans="3:3" x14ac:dyDescent="0.2">
      <c r="C123" s="50"/>
    </row>
    <row r="124" spans="3:3" x14ac:dyDescent="0.2">
      <c r="C124" s="50"/>
    </row>
    <row r="125" spans="3:3" x14ac:dyDescent="0.2">
      <c r="C125" s="50"/>
    </row>
    <row r="126" spans="3:3" x14ac:dyDescent="0.2">
      <c r="C126" s="50"/>
    </row>
    <row r="127" spans="3:3" x14ac:dyDescent="0.2">
      <c r="C127" s="50"/>
    </row>
    <row r="128" spans="3:3" x14ac:dyDescent="0.2">
      <c r="C128" s="50"/>
    </row>
    <row r="129" spans="3:3" x14ac:dyDescent="0.2">
      <c r="C129" s="50"/>
    </row>
    <row r="130" spans="3:3" x14ac:dyDescent="0.2">
      <c r="C130" s="50"/>
    </row>
    <row r="131" spans="3:3" x14ac:dyDescent="0.2">
      <c r="C131" s="50"/>
    </row>
    <row r="132" spans="3:3" x14ac:dyDescent="0.2">
      <c r="C132" s="50"/>
    </row>
    <row r="133" spans="3:3" x14ac:dyDescent="0.2">
      <c r="C133" s="50"/>
    </row>
    <row r="134" spans="3:3" x14ac:dyDescent="0.2">
      <c r="C134" s="50"/>
    </row>
    <row r="135" spans="3:3" x14ac:dyDescent="0.2">
      <c r="C135" s="50"/>
    </row>
    <row r="136" spans="3:3" x14ac:dyDescent="0.2">
      <c r="C136" s="50"/>
    </row>
    <row r="137" spans="3:3" x14ac:dyDescent="0.2">
      <c r="C137" s="50"/>
    </row>
    <row r="138" spans="3:3" x14ac:dyDescent="0.2">
      <c r="C138" s="50"/>
    </row>
    <row r="139" spans="3:3" x14ac:dyDescent="0.2">
      <c r="C139" s="50"/>
    </row>
    <row r="140" spans="3:3" x14ac:dyDescent="0.2">
      <c r="C140" s="50"/>
    </row>
    <row r="141" spans="3:3" x14ac:dyDescent="0.2">
      <c r="C141" s="50"/>
    </row>
    <row r="142" spans="3:3" x14ac:dyDescent="0.2">
      <c r="C142" s="50"/>
    </row>
    <row r="143" spans="3:3" x14ac:dyDescent="0.2">
      <c r="C143" s="50"/>
    </row>
    <row r="144" spans="3:3" x14ac:dyDescent="0.2">
      <c r="C144" s="50"/>
    </row>
    <row r="145" spans="3:3" x14ac:dyDescent="0.2">
      <c r="C145" s="50"/>
    </row>
  </sheetData>
  <mergeCells count="3">
    <mergeCell ref="E6:E7"/>
    <mergeCell ref="F6:Z6"/>
    <mergeCell ref="B2:D2"/>
  </mergeCells>
  <hyperlinks>
    <hyperlink ref="B1" location="'Assumptions Summary'!A1" display="Go to Assumptions Summary" xr:uid="{A9A408A9-20C6-4B75-97A2-EFEDAF932F04}"/>
  </hyperlinks>
  <pageMargins left="0.7" right="0.7" top="0.75" bottom="0.75" header="0.3" footer="0.3"/>
  <pageSetup paperSize="9" orientation="portrait" verticalDpi="0" r:id="rId1"/>
  <rowBreaks count="1" manualBreakCount="1">
    <brk id="39"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sheetPr>
  <dimension ref="A1:W51"/>
  <sheetViews>
    <sheetView zoomScaleNormal="100" workbookViewId="0"/>
  </sheetViews>
  <sheetFormatPr defaultColWidth="9" defaultRowHeight="12.75" x14ac:dyDescent="0.2"/>
  <cols>
    <col min="1" max="1" width="3.625" style="95" customWidth="1"/>
    <col min="2" max="2" width="4.5" style="95" customWidth="1"/>
    <col min="3" max="3" width="32" style="95" customWidth="1"/>
    <col min="4" max="4" width="10.25" style="95" customWidth="1"/>
    <col min="5" max="5" width="12.125" style="95" customWidth="1"/>
    <col min="6" max="6" width="15" style="95" customWidth="1"/>
    <col min="7" max="7" width="3.125" style="95" customWidth="1"/>
    <col min="8" max="8" width="4.625" style="95" customWidth="1"/>
    <col min="9" max="10" width="9" style="95"/>
    <col min="11" max="11" width="19.625" style="95" customWidth="1"/>
    <col min="12" max="16" width="9" style="95"/>
    <col min="17" max="17" width="23" style="95" customWidth="1"/>
    <col min="18" max="22" width="9" style="95"/>
    <col min="23" max="23" width="3.75" style="95" customWidth="1"/>
    <col min="24" max="16384" width="9" style="95"/>
  </cols>
  <sheetData>
    <row r="1" spans="1:23" ht="15" x14ac:dyDescent="0.25">
      <c r="A1" s="152"/>
      <c r="B1" s="292" t="s">
        <v>1127</v>
      </c>
      <c r="C1" s="96"/>
      <c r="D1" s="96"/>
      <c r="E1" s="96"/>
      <c r="F1" s="96"/>
      <c r="G1" s="96"/>
      <c r="H1" s="96"/>
      <c r="I1" s="96"/>
      <c r="J1" s="96"/>
      <c r="K1" s="96"/>
      <c r="L1" s="96"/>
      <c r="M1" s="96"/>
      <c r="N1" s="96"/>
      <c r="O1" s="96"/>
      <c r="P1" s="96"/>
      <c r="Q1" s="96"/>
      <c r="R1" s="96"/>
      <c r="S1" s="96"/>
      <c r="T1" s="96"/>
      <c r="U1" s="96"/>
      <c r="V1" s="96"/>
      <c r="W1" s="96"/>
    </row>
    <row r="2" spans="1:23" ht="20.25" thickBot="1" x14ac:dyDescent="0.35">
      <c r="A2" s="96"/>
      <c r="B2" s="424" t="s">
        <v>423</v>
      </c>
      <c r="C2" s="424"/>
      <c r="D2" s="96"/>
      <c r="E2" s="96"/>
      <c r="F2" s="96"/>
      <c r="G2" s="96"/>
      <c r="H2" s="96"/>
      <c r="I2" s="424" t="s">
        <v>991</v>
      </c>
      <c r="J2" s="425"/>
      <c r="K2" s="425"/>
      <c r="L2" s="96"/>
      <c r="M2" s="96"/>
      <c r="N2" s="96"/>
      <c r="O2" s="96"/>
      <c r="P2" s="424" t="s">
        <v>1142</v>
      </c>
      <c r="Q2" s="425"/>
      <c r="R2" s="425"/>
      <c r="S2" s="96"/>
      <c r="T2" s="96"/>
      <c r="U2" s="96"/>
      <c r="V2" s="96"/>
      <c r="W2" s="96"/>
    </row>
    <row r="3" spans="1:23" ht="17.649999999999999" customHeight="1" thickTop="1" x14ac:dyDescent="0.2">
      <c r="A3" s="96"/>
      <c r="B3" s="212" t="s">
        <v>996</v>
      </c>
      <c r="C3" s="212"/>
      <c r="D3" s="212"/>
      <c r="E3" s="212"/>
      <c r="F3" s="96"/>
      <c r="G3" s="96"/>
      <c r="H3" s="96"/>
      <c r="I3" s="96"/>
      <c r="J3" s="96"/>
      <c r="K3" s="96"/>
      <c r="L3" s="96"/>
      <c r="M3" s="96"/>
      <c r="N3" s="96"/>
      <c r="O3" s="96"/>
      <c r="P3" s="96"/>
      <c r="Q3" s="96"/>
      <c r="R3" s="96"/>
      <c r="S3" s="96"/>
      <c r="T3" s="96"/>
      <c r="U3" s="96"/>
      <c r="V3" s="96"/>
      <c r="W3" s="96"/>
    </row>
    <row r="4" spans="1:23" ht="11.65" customHeight="1" x14ac:dyDescent="0.2">
      <c r="A4" s="96"/>
      <c r="B4" s="212" t="s">
        <v>1224</v>
      </c>
      <c r="C4" s="212"/>
      <c r="D4" s="212"/>
      <c r="E4" s="212"/>
      <c r="F4" s="96"/>
      <c r="G4" s="96"/>
      <c r="H4" s="96"/>
      <c r="I4" s="96"/>
      <c r="J4" s="96"/>
      <c r="K4" s="96"/>
      <c r="L4" s="96"/>
      <c r="M4" s="96"/>
      <c r="N4" s="96"/>
      <c r="O4" s="96"/>
      <c r="P4" s="96"/>
      <c r="Q4" s="96"/>
      <c r="R4" s="96"/>
      <c r="S4" s="96"/>
      <c r="T4" s="96"/>
      <c r="U4" s="96"/>
      <c r="V4" s="96"/>
      <c r="W4" s="96"/>
    </row>
    <row r="5" spans="1:23" ht="11.65" customHeight="1" thickBot="1" x14ac:dyDescent="0.25">
      <c r="A5" s="96"/>
      <c r="B5" s="96"/>
      <c r="C5" s="96"/>
      <c r="D5" s="96"/>
      <c r="E5" s="96"/>
      <c r="F5" s="96"/>
      <c r="G5" s="96"/>
      <c r="H5" s="96"/>
      <c r="I5" s="96"/>
      <c r="J5" s="96"/>
      <c r="K5" s="96"/>
      <c r="L5" s="96"/>
      <c r="M5" s="96"/>
      <c r="N5" s="96"/>
      <c r="O5" s="96"/>
      <c r="P5" s="96"/>
      <c r="Q5" s="96"/>
      <c r="R5" s="96"/>
      <c r="S5" s="96"/>
      <c r="T5" s="96"/>
      <c r="U5" s="96"/>
      <c r="V5" s="96"/>
      <c r="W5" s="96"/>
    </row>
    <row r="6" spans="1:23" ht="33" customHeight="1" thickBot="1" x14ac:dyDescent="0.25">
      <c r="A6" s="96"/>
      <c r="B6" s="340" t="s">
        <v>443</v>
      </c>
      <c r="C6" s="340" t="s">
        <v>427</v>
      </c>
      <c r="D6" s="340" t="s">
        <v>442</v>
      </c>
      <c r="E6" s="340" t="s">
        <v>360</v>
      </c>
      <c r="F6" s="340" t="s">
        <v>838</v>
      </c>
      <c r="G6" s="96"/>
      <c r="H6" s="96"/>
      <c r="I6" s="96"/>
      <c r="J6" s="96"/>
      <c r="K6" s="96"/>
      <c r="L6" s="96"/>
      <c r="M6" s="96"/>
      <c r="N6" s="96"/>
      <c r="O6" s="96"/>
      <c r="P6" s="96"/>
      <c r="Q6" s="96"/>
      <c r="R6" s="96"/>
      <c r="S6" s="96"/>
      <c r="T6" s="96"/>
      <c r="U6" s="96"/>
      <c r="V6" s="96"/>
      <c r="W6" s="96"/>
    </row>
    <row r="7" spans="1:23" ht="15" thickBot="1" x14ac:dyDescent="0.25">
      <c r="A7" s="96"/>
      <c r="B7" s="342">
        <v>1</v>
      </c>
      <c r="C7" s="343" t="s">
        <v>1073</v>
      </c>
      <c r="D7" s="342" t="s">
        <v>447</v>
      </c>
      <c r="E7" s="342" t="s">
        <v>343</v>
      </c>
      <c r="F7" s="342" t="s">
        <v>802</v>
      </c>
      <c r="G7" s="96"/>
      <c r="H7" s="96"/>
      <c r="I7" s="96"/>
      <c r="J7" s="96"/>
      <c r="K7" s="96"/>
      <c r="L7" s="96"/>
      <c r="M7" s="96"/>
      <c r="N7" s="96"/>
      <c r="O7" s="96"/>
      <c r="P7" s="96"/>
      <c r="Q7" s="96"/>
      <c r="R7" s="96"/>
      <c r="S7" s="96"/>
      <c r="T7" s="96"/>
      <c r="U7" s="96"/>
      <c r="V7" s="96"/>
      <c r="W7" s="96"/>
    </row>
    <row r="8" spans="1:23" ht="15" thickBot="1" x14ac:dyDescent="0.25">
      <c r="A8" s="96"/>
      <c r="B8" s="344">
        <v>2</v>
      </c>
      <c r="C8" s="345" t="s">
        <v>1074</v>
      </c>
      <c r="D8" s="344" t="s">
        <v>447</v>
      </c>
      <c r="E8" s="344" t="s">
        <v>343</v>
      </c>
      <c r="F8" s="344" t="s">
        <v>467</v>
      </c>
      <c r="G8" s="96"/>
      <c r="H8" s="96"/>
      <c r="I8" s="96"/>
      <c r="J8" s="96"/>
      <c r="K8" s="96"/>
      <c r="L8" s="96"/>
      <c r="M8" s="96"/>
      <c r="N8" s="96"/>
      <c r="O8" s="96"/>
      <c r="P8" s="96"/>
      <c r="Q8" s="96"/>
      <c r="R8" s="96"/>
      <c r="S8" s="96"/>
      <c r="T8" s="96"/>
      <c r="U8" s="96"/>
      <c r="V8" s="96"/>
      <c r="W8" s="96"/>
    </row>
    <row r="9" spans="1:23" ht="15" thickBot="1" x14ac:dyDescent="0.25">
      <c r="A9" s="96"/>
      <c r="B9" s="342">
        <v>3</v>
      </c>
      <c r="C9" s="343" t="s">
        <v>1075</v>
      </c>
      <c r="D9" s="342" t="s">
        <v>447</v>
      </c>
      <c r="E9" s="342" t="s">
        <v>343</v>
      </c>
      <c r="F9" s="342" t="s">
        <v>802</v>
      </c>
      <c r="G9" s="96"/>
      <c r="H9" s="96"/>
      <c r="I9" s="96"/>
      <c r="J9" s="96"/>
      <c r="K9" s="96"/>
      <c r="L9" s="96"/>
      <c r="M9" s="96"/>
      <c r="N9" s="96"/>
      <c r="O9" s="96"/>
      <c r="P9" s="96"/>
      <c r="Q9" s="96"/>
      <c r="R9" s="96"/>
      <c r="S9" s="96"/>
      <c r="T9" s="96"/>
      <c r="U9" s="96"/>
      <c r="V9" s="96"/>
      <c r="W9" s="96"/>
    </row>
    <row r="10" spans="1:23" ht="15" thickBot="1" x14ac:dyDescent="0.25">
      <c r="A10" s="96"/>
      <c r="B10" s="344">
        <v>4</v>
      </c>
      <c r="C10" s="345" t="s">
        <v>431</v>
      </c>
      <c r="D10" s="344" t="s">
        <v>447</v>
      </c>
      <c r="E10" s="344" t="s">
        <v>343</v>
      </c>
      <c r="F10" s="344" t="s">
        <v>802</v>
      </c>
      <c r="G10" s="96"/>
      <c r="H10" s="96"/>
      <c r="I10" s="96"/>
      <c r="J10" s="96"/>
      <c r="K10" s="96"/>
      <c r="L10" s="96"/>
      <c r="M10" s="96"/>
      <c r="N10" s="96"/>
      <c r="O10" s="96"/>
      <c r="P10" s="96"/>
      <c r="Q10" s="96"/>
      <c r="R10" s="96"/>
      <c r="S10" s="96"/>
      <c r="T10" s="96"/>
      <c r="U10" s="96"/>
      <c r="V10" s="96"/>
      <c r="W10" s="96"/>
    </row>
    <row r="11" spans="1:23" ht="15" thickBot="1" x14ac:dyDescent="0.25">
      <c r="A11" s="96"/>
      <c r="B11" s="342">
        <v>5</v>
      </c>
      <c r="C11" s="343" t="s">
        <v>104</v>
      </c>
      <c r="D11" s="342" t="s">
        <v>447</v>
      </c>
      <c r="E11" s="342" t="s">
        <v>344</v>
      </c>
      <c r="F11" s="342" t="s">
        <v>467</v>
      </c>
      <c r="G11" s="96"/>
      <c r="H11" s="96"/>
      <c r="I11" s="96"/>
      <c r="J11" s="96"/>
      <c r="K11" s="96"/>
      <c r="L11" s="96"/>
      <c r="M11" s="96"/>
      <c r="N11" s="96"/>
      <c r="O11" s="96"/>
      <c r="P11" s="96"/>
      <c r="Q11" s="96"/>
      <c r="R11" s="96"/>
      <c r="S11" s="96"/>
      <c r="T11" s="96"/>
      <c r="U11" s="96"/>
      <c r="V11" s="96"/>
      <c r="W11" s="96"/>
    </row>
    <row r="12" spans="1:23" ht="15" thickBot="1" x14ac:dyDescent="0.25">
      <c r="A12" s="96"/>
      <c r="B12" s="344">
        <v>6</v>
      </c>
      <c r="C12" s="345" t="s">
        <v>430</v>
      </c>
      <c r="D12" s="344" t="s">
        <v>447</v>
      </c>
      <c r="E12" s="344" t="s">
        <v>344</v>
      </c>
      <c r="F12" s="344" t="s">
        <v>802</v>
      </c>
      <c r="G12" s="96"/>
      <c r="H12" s="96"/>
      <c r="I12" s="96"/>
      <c r="J12" s="96"/>
      <c r="K12" s="96"/>
      <c r="L12" s="96"/>
      <c r="M12" s="96"/>
      <c r="N12" s="96"/>
      <c r="O12" s="96"/>
      <c r="P12" s="96"/>
      <c r="Q12" s="96"/>
      <c r="R12" s="96"/>
      <c r="S12" s="96"/>
      <c r="T12" s="96"/>
      <c r="U12" s="96"/>
      <c r="V12" s="96"/>
      <c r="W12" s="96"/>
    </row>
    <row r="13" spans="1:23" ht="17.25" thickBot="1" x14ac:dyDescent="0.25">
      <c r="A13" s="96"/>
      <c r="B13" s="342">
        <v>7</v>
      </c>
      <c r="C13" s="343" t="s">
        <v>107</v>
      </c>
      <c r="D13" s="342" t="s">
        <v>447</v>
      </c>
      <c r="E13" s="342" t="s">
        <v>345</v>
      </c>
      <c r="F13" s="342" t="s">
        <v>1225</v>
      </c>
      <c r="G13" s="96"/>
      <c r="H13" s="96"/>
      <c r="I13" s="96"/>
      <c r="J13" s="96"/>
      <c r="K13" s="96"/>
      <c r="L13" s="96"/>
      <c r="M13" s="96"/>
      <c r="N13" s="96"/>
      <c r="O13" s="96"/>
      <c r="P13" s="96"/>
      <c r="Q13" s="96"/>
      <c r="R13" s="96"/>
      <c r="S13" s="96"/>
      <c r="T13" s="96"/>
      <c r="U13" s="96"/>
      <c r="V13" s="96"/>
      <c r="W13" s="96"/>
    </row>
    <row r="14" spans="1:23" ht="15" thickBot="1" x14ac:dyDescent="0.25">
      <c r="A14" s="96"/>
      <c r="B14" s="344">
        <v>8</v>
      </c>
      <c r="C14" s="345" t="s">
        <v>1076</v>
      </c>
      <c r="D14" s="344" t="s">
        <v>199</v>
      </c>
      <c r="E14" s="344" t="s">
        <v>346</v>
      </c>
      <c r="F14" s="344" t="s">
        <v>467</v>
      </c>
      <c r="G14" s="96"/>
      <c r="H14" s="96"/>
      <c r="I14" s="96"/>
      <c r="J14" s="96"/>
      <c r="K14" s="96"/>
      <c r="L14" s="96"/>
      <c r="M14" s="96"/>
      <c r="N14" s="96"/>
      <c r="O14" s="96"/>
      <c r="P14" s="96"/>
      <c r="Q14" s="96"/>
      <c r="R14" s="96"/>
      <c r="S14" s="96"/>
      <c r="T14" s="96"/>
      <c r="U14" s="96"/>
      <c r="V14" s="96"/>
      <c r="W14" s="96"/>
    </row>
    <row r="15" spans="1:23" ht="15" thickBot="1" x14ac:dyDescent="0.25">
      <c r="A15" s="96"/>
      <c r="B15" s="342">
        <v>9</v>
      </c>
      <c r="C15" s="343" t="s">
        <v>459</v>
      </c>
      <c r="D15" s="342" t="s">
        <v>199</v>
      </c>
      <c r="E15" s="342" t="s">
        <v>346</v>
      </c>
      <c r="F15" s="342" t="s">
        <v>802</v>
      </c>
      <c r="G15" s="96"/>
      <c r="H15" s="96"/>
      <c r="I15" s="96"/>
      <c r="J15" s="96"/>
      <c r="K15" s="96"/>
      <c r="L15" s="96"/>
      <c r="M15" s="96"/>
      <c r="N15" s="96"/>
      <c r="O15" s="96"/>
      <c r="P15" s="96"/>
      <c r="Q15" s="96"/>
      <c r="R15" s="96"/>
      <c r="S15" s="96"/>
      <c r="T15" s="96"/>
      <c r="U15" s="96"/>
      <c r="V15" s="96"/>
      <c r="W15" s="96"/>
    </row>
    <row r="16" spans="1:23" ht="15" thickBot="1" x14ac:dyDescent="0.25">
      <c r="A16" s="96"/>
      <c r="B16" s="344">
        <v>10</v>
      </c>
      <c r="C16" s="345" t="s">
        <v>1077</v>
      </c>
      <c r="D16" s="344" t="s">
        <v>199</v>
      </c>
      <c r="E16" s="344" t="s">
        <v>347</v>
      </c>
      <c r="F16" s="344" t="s">
        <v>467</v>
      </c>
      <c r="G16" s="96"/>
      <c r="H16" s="96"/>
      <c r="I16" s="96"/>
      <c r="J16" s="96"/>
      <c r="K16" s="96"/>
      <c r="L16" s="96"/>
      <c r="M16" s="96"/>
      <c r="N16" s="96"/>
      <c r="O16" s="96"/>
      <c r="P16" s="96"/>
      <c r="Q16" s="96"/>
      <c r="R16" s="96"/>
      <c r="S16" s="96"/>
      <c r="T16" s="96"/>
      <c r="U16" s="96"/>
      <c r="V16" s="96"/>
      <c r="W16" s="96"/>
    </row>
    <row r="17" spans="1:23" ht="15" thickBot="1" x14ac:dyDescent="0.25">
      <c r="A17" s="96"/>
      <c r="B17" s="342">
        <v>11</v>
      </c>
      <c r="C17" s="343" t="s">
        <v>1078</v>
      </c>
      <c r="D17" s="342" t="s">
        <v>199</v>
      </c>
      <c r="E17" s="342" t="s">
        <v>348</v>
      </c>
      <c r="F17" s="342" t="s">
        <v>802</v>
      </c>
      <c r="G17" s="96"/>
      <c r="H17" s="96"/>
      <c r="I17" s="96"/>
      <c r="J17" s="96"/>
      <c r="K17" s="96"/>
      <c r="L17" s="96"/>
      <c r="M17" s="96"/>
      <c r="N17" s="96"/>
      <c r="O17" s="96"/>
      <c r="P17" s="96"/>
      <c r="Q17" s="96"/>
      <c r="R17" s="96"/>
      <c r="S17" s="96"/>
      <c r="T17" s="96"/>
      <c r="U17" s="96"/>
      <c r="V17" s="96"/>
      <c r="W17" s="96"/>
    </row>
    <row r="18" spans="1:23" ht="15" thickBot="1" x14ac:dyDescent="0.25">
      <c r="A18" s="96"/>
      <c r="B18" s="344">
        <v>12</v>
      </c>
      <c r="C18" s="345" t="s">
        <v>462</v>
      </c>
      <c r="D18" s="344" t="s">
        <v>199</v>
      </c>
      <c r="E18" s="344" t="s">
        <v>348</v>
      </c>
      <c r="F18" s="344" t="s">
        <v>467</v>
      </c>
      <c r="G18" s="96"/>
      <c r="H18" s="96"/>
      <c r="I18" s="96"/>
      <c r="J18" s="96"/>
      <c r="K18" s="96"/>
      <c r="L18" s="96"/>
      <c r="M18" s="96"/>
      <c r="N18" s="96"/>
      <c r="O18" s="96"/>
      <c r="P18" s="96"/>
      <c r="Q18" s="96"/>
      <c r="R18" s="96"/>
      <c r="S18" s="96"/>
      <c r="T18" s="96"/>
      <c r="U18" s="96"/>
      <c r="V18" s="96"/>
      <c r="W18" s="96"/>
    </row>
    <row r="19" spans="1:23" ht="15" thickBot="1" x14ac:dyDescent="0.25">
      <c r="A19" s="96"/>
      <c r="B19" s="342">
        <v>13</v>
      </c>
      <c r="C19" s="343" t="s">
        <v>461</v>
      </c>
      <c r="D19" s="342" t="s">
        <v>199</v>
      </c>
      <c r="E19" s="342" t="s">
        <v>348</v>
      </c>
      <c r="F19" s="342" t="s">
        <v>467</v>
      </c>
      <c r="G19" s="96"/>
      <c r="H19" s="96"/>
      <c r="I19" s="96"/>
      <c r="J19" s="96"/>
      <c r="K19" s="96"/>
      <c r="L19" s="96"/>
      <c r="M19" s="96"/>
      <c r="N19" s="96"/>
      <c r="O19" s="96"/>
      <c r="P19" s="96"/>
      <c r="Q19" s="96"/>
      <c r="R19" s="96"/>
      <c r="S19" s="96"/>
      <c r="T19" s="96"/>
      <c r="U19" s="96"/>
      <c r="V19" s="96"/>
      <c r="W19" s="96"/>
    </row>
    <row r="20" spans="1:23" ht="15" thickBot="1" x14ac:dyDescent="0.25">
      <c r="A20" s="96"/>
      <c r="B20" s="344">
        <v>14</v>
      </c>
      <c r="C20" s="345" t="s">
        <v>1079</v>
      </c>
      <c r="D20" s="344" t="s">
        <v>1080</v>
      </c>
      <c r="E20" s="344" t="s">
        <v>349</v>
      </c>
      <c r="F20" s="344" t="s">
        <v>466</v>
      </c>
      <c r="G20" s="96"/>
      <c r="H20" s="96"/>
      <c r="I20" s="96"/>
      <c r="J20" s="96"/>
      <c r="K20" s="96"/>
      <c r="L20" s="96"/>
      <c r="M20" s="96"/>
      <c r="N20" s="96"/>
      <c r="O20" s="96"/>
      <c r="P20" s="96"/>
      <c r="Q20" s="96"/>
      <c r="R20" s="96"/>
      <c r="S20" s="96"/>
      <c r="T20" s="96"/>
      <c r="U20" s="96"/>
      <c r="V20" s="96"/>
      <c r="W20" s="96"/>
    </row>
    <row r="21" spans="1:23" ht="15" thickBot="1" x14ac:dyDescent="0.25">
      <c r="A21" s="96"/>
      <c r="B21" s="342">
        <v>15</v>
      </c>
      <c r="C21" s="343" t="s">
        <v>148</v>
      </c>
      <c r="D21" s="342" t="s">
        <v>199</v>
      </c>
      <c r="E21" s="342" t="s">
        <v>349</v>
      </c>
      <c r="F21" s="342" t="s">
        <v>466</v>
      </c>
      <c r="G21" s="96"/>
      <c r="H21" s="96"/>
      <c r="I21" s="96"/>
      <c r="J21" s="96"/>
      <c r="K21" s="96"/>
      <c r="L21" s="96"/>
      <c r="M21" s="96"/>
      <c r="N21" s="96"/>
      <c r="O21" s="96"/>
      <c r="P21" s="96"/>
      <c r="Q21" s="96"/>
      <c r="R21" s="96"/>
      <c r="S21" s="96"/>
      <c r="T21" s="96"/>
      <c r="U21" s="96"/>
      <c r="V21" s="96"/>
      <c r="W21" s="96"/>
    </row>
    <row r="22" spans="1:23" ht="15" thickBot="1" x14ac:dyDescent="0.25">
      <c r="A22" s="96"/>
      <c r="B22" s="344">
        <v>16</v>
      </c>
      <c r="C22" s="345" t="s">
        <v>470</v>
      </c>
      <c r="D22" s="344" t="s">
        <v>199</v>
      </c>
      <c r="E22" s="344" t="s">
        <v>349</v>
      </c>
      <c r="F22" s="344" t="s">
        <v>466</v>
      </c>
      <c r="G22" s="96"/>
      <c r="H22" s="96"/>
      <c r="I22" s="96"/>
      <c r="J22" s="96"/>
      <c r="K22" s="96"/>
      <c r="L22" s="96"/>
      <c r="M22" s="96"/>
      <c r="N22" s="96"/>
      <c r="O22" s="96"/>
      <c r="P22" s="96"/>
      <c r="Q22" s="96"/>
      <c r="R22" s="96"/>
      <c r="S22" s="96"/>
      <c r="T22" s="96"/>
      <c r="U22" s="96"/>
      <c r="V22" s="96"/>
      <c r="W22" s="96"/>
    </row>
    <row r="23" spans="1:23" ht="15" thickBot="1" x14ac:dyDescent="0.25">
      <c r="A23" s="96"/>
      <c r="B23" s="342"/>
      <c r="C23" s="343" t="s">
        <v>471</v>
      </c>
      <c r="D23" s="342" t="s">
        <v>448</v>
      </c>
      <c r="E23" s="342" t="s">
        <v>463</v>
      </c>
      <c r="F23" s="342" t="s">
        <v>466</v>
      </c>
      <c r="G23" s="96"/>
      <c r="H23" s="96"/>
      <c r="I23" s="96"/>
      <c r="J23" s="96"/>
      <c r="K23" s="96"/>
      <c r="L23" s="96"/>
      <c r="M23" s="96"/>
      <c r="N23" s="96"/>
      <c r="O23" s="96"/>
      <c r="P23" s="96"/>
      <c r="Q23" s="96"/>
      <c r="R23" s="96"/>
      <c r="S23" s="96"/>
      <c r="T23" s="96"/>
      <c r="U23" s="96"/>
      <c r="V23" s="96"/>
      <c r="W23" s="96"/>
    </row>
    <row r="24" spans="1:23" ht="17.25" thickBot="1" x14ac:dyDescent="0.25">
      <c r="A24" s="96"/>
      <c r="B24" s="344">
        <v>17</v>
      </c>
      <c r="C24" s="345" t="s">
        <v>441</v>
      </c>
      <c r="D24" s="344" t="s">
        <v>448</v>
      </c>
      <c r="E24" s="344" t="s">
        <v>351</v>
      </c>
      <c r="F24" s="344" t="s">
        <v>1226</v>
      </c>
      <c r="G24" s="96"/>
      <c r="H24" s="96"/>
      <c r="I24" s="96"/>
      <c r="J24" s="96"/>
      <c r="K24" s="96"/>
      <c r="L24" s="96"/>
      <c r="M24" s="96"/>
      <c r="N24" s="96"/>
      <c r="O24" s="96"/>
      <c r="P24" s="96"/>
      <c r="Q24" s="96"/>
      <c r="R24" s="96"/>
      <c r="S24" s="96"/>
      <c r="T24" s="96"/>
      <c r="U24" s="96"/>
      <c r="V24" s="96"/>
      <c r="W24" s="96"/>
    </row>
    <row r="25" spans="1:23" ht="17.25" thickBot="1" x14ac:dyDescent="0.25">
      <c r="A25" s="96"/>
      <c r="B25" s="342">
        <v>18</v>
      </c>
      <c r="C25" s="343" t="s">
        <v>440</v>
      </c>
      <c r="D25" s="342" t="s">
        <v>448</v>
      </c>
      <c r="E25" s="342" t="s">
        <v>464</v>
      </c>
      <c r="F25" s="342" t="s">
        <v>1226</v>
      </c>
      <c r="G25" s="96"/>
      <c r="H25" s="96"/>
      <c r="I25" s="96"/>
      <c r="J25" s="96"/>
      <c r="K25" s="96"/>
      <c r="L25" s="96"/>
      <c r="M25" s="96"/>
      <c r="N25" s="96"/>
      <c r="O25" s="96"/>
      <c r="P25" s="96"/>
      <c r="Q25" s="96"/>
      <c r="R25" s="96"/>
      <c r="S25" s="96"/>
      <c r="T25" s="96"/>
      <c r="U25" s="96"/>
      <c r="V25" s="96"/>
      <c r="W25" s="96"/>
    </row>
    <row r="26" spans="1:23" ht="17.25" thickBot="1" x14ac:dyDescent="0.25">
      <c r="A26" s="96"/>
      <c r="B26" s="344">
        <v>19</v>
      </c>
      <c r="C26" s="345" t="s">
        <v>465</v>
      </c>
      <c r="D26" s="344" t="s">
        <v>448</v>
      </c>
      <c r="E26" s="344" t="s">
        <v>463</v>
      </c>
      <c r="F26" s="344" t="s">
        <v>1226</v>
      </c>
      <c r="G26" s="96"/>
      <c r="H26" s="96"/>
      <c r="I26" s="96"/>
      <c r="J26" s="96"/>
      <c r="K26" s="96"/>
      <c r="L26" s="96"/>
      <c r="M26" s="96"/>
      <c r="N26" s="96"/>
      <c r="O26" s="96"/>
      <c r="P26" s="96"/>
      <c r="Q26" s="96"/>
      <c r="R26" s="96"/>
      <c r="S26" s="96"/>
      <c r="T26" s="96"/>
      <c r="U26" s="96"/>
      <c r="V26" s="96"/>
      <c r="W26" s="96"/>
    </row>
    <row r="27" spans="1:23" ht="15" thickBot="1" x14ac:dyDescent="0.25">
      <c r="A27" s="96"/>
      <c r="B27" s="342">
        <v>20</v>
      </c>
      <c r="C27" s="343" t="s">
        <v>366</v>
      </c>
      <c r="D27" s="342" t="s">
        <v>448</v>
      </c>
      <c r="E27" s="342" t="s">
        <v>350</v>
      </c>
      <c r="F27" s="342" t="s">
        <v>467</v>
      </c>
      <c r="G27" s="96"/>
      <c r="H27" s="96"/>
      <c r="I27" s="96"/>
      <c r="J27" s="96"/>
      <c r="K27" s="96"/>
      <c r="L27" s="96"/>
      <c r="M27" s="96"/>
      <c r="N27" s="96"/>
      <c r="O27" s="96"/>
      <c r="P27" s="96"/>
      <c r="Q27" s="96"/>
      <c r="R27" s="96"/>
      <c r="S27" s="96"/>
      <c r="T27" s="96"/>
      <c r="U27" s="96"/>
      <c r="V27" s="96"/>
      <c r="W27" s="96"/>
    </row>
    <row r="28" spans="1:23" ht="17.25" thickBot="1" x14ac:dyDescent="0.25">
      <c r="A28" s="96"/>
      <c r="B28" s="344">
        <v>21</v>
      </c>
      <c r="C28" s="345" t="s">
        <v>1081</v>
      </c>
      <c r="D28" s="344" t="s">
        <v>200</v>
      </c>
      <c r="E28" s="344" t="s">
        <v>354</v>
      </c>
      <c r="F28" s="344" t="s">
        <v>1226</v>
      </c>
      <c r="G28" s="96"/>
      <c r="H28" s="96"/>
      <c r="I28" s="96"/>
      <c r="J28" s="96"/>
      <c r="K28" s="96"/>
      <c r="L28" s="96"/>
      <c r="M28" s="96"/>
      <c r="N28" s="96"/>
      <c r="O28" s="96"/>
      <c r="P28" s="96"/>
      <c r="Q28" s="96"/>
      <c r="R28" s="96"/>
      <c r="S28" s="96"/>
      <c r="T28" s="96"/>
      <c r="U28" s="96"/>
      <c r="V28" s="96"/>
      <c r="W28" s="96"/>
    </row>
    <row r="29" spans="1:23" ht="15" thickBot="1" x14ac:dyDescent="0.25">
      <c r="A29" s="96"/>
      <c r="B29" s="342">
        <v>22</v>
      </c>
      <c r="C29" s="343" t="s">
        <v>473</v>
      </c>
      <c r="D29" s="342" t="s">
        <v>200</v>
      </c>
      <c r="E29" s="342" t="s">
        <v>352</v>
      </c>
      <c r="F29" s="342" t="s">
        <v>467</v>
      </c>
      <c r="G29" s="96"/>
      <c r="H29" s="96"/>
      <c r="I29" s="96"/>
      <c r="J29" s="96"/>
      <c r="K29" s="96"/>
      <c r="L29" s="96"/>
      <c r="M29" s="96"/>
      <c r="N29" s="96"/>
      <c r="O29" s="96"/>
      <c r="P29" s="96"/>
      <c r="Q29" s="96"/>
      <c r="R29" s="96"/>
      <c r="S29" s="96"/>
      <c r="T29" s="96"/>
      <c r="U29" s="96"/>
      <c r="V29" s="96"/>
      <c r="W29" s="96"/>
    </row>
    <row r="30" spans="1:23" ht="15" thickBot="1" x14ac:dyDescent="0.25">
      <c r="A30" s="96"/>
      <c r="B30" s="344"/>
      <c r="C30" s="345" t="s">
        <v>472</v>
      </c>
      <c r="D30" s="344" t="s">
        <v>199</v>
      </c>
      <c r="E30" s="344" t="s">
        <v>349</v>
      </c>
      <c r="F30" s="344" t="s">
        <v>466</v>
      </c>
      <c r="G30" s="96"/>
      <c r="H30" s="96"/>
      <c r="I30" s="96"/>
      <c r="J30" s="96"/>
      <c r="K30" s="96"/>
      <c r="L30" s="96"/>
      <c r="M30" s="96"/>
      <c r="N30" s="96"/>
      <c r="O30" s="96"/>
      <c r="P30" s="96"/>
      <c r="Q30" s="96"/>
      <c r="R30" s="96"/>
      <c r="S30" s="96"/>
      <c r="T30" s="96"/>
      <c r="U30" s="96"/>
      <c r="V30" s="96"/>
      <c r="W30" s="96"/>
    </row>
    <row r="31" spans="1:23" ht="17.25" thickBot="1" x14ac:dyDescent="0.25">
      <c r="A31" s="96"/>
      <c r="B31" s="342">
        <v>23</v>
      </c>
      <c r="C31" s="343" t="s">
        <v>1082</v>
      </c>
      <c r="D31" s="342" t="s">
        <v>200</v>
      </c>
      <c r="E31" s="342" t="s">
        <v>352</v>
      </c>
      <c r="F31" s="342" t="s">
        <v>1225</v>
      </c>
      <c r="G31" s="96"/>
      <c r="H31" s="96"/>
      <c r="I31" s="96"/>
      <c r="J31" s="96"/>
      <c r="K31" s="96"/>
      <c r="L31" s="96"/>
      <c r="M31" s="96"/>
      <c r="N31" s="96"/>
      <c r="O31" s="96"/>
      <c r="P31" s="96"/>
      <c r="Q31" s="96"/>
      <c r="R31" s="96"/>
      <c r="S31" s="96"/>
      <c r="T31" s="96"/>
      <c r="U31" s="96"/>
      <c r="V31" s="96"/>
      <c r="W31" s="96"/>
    </row>
    <row r="32" spans="1:23" ht="15" thickBot="1" x14ac:dyDescent="0.25">
      <c r="A32" s="96"/>
      <c r="B32" s="344">
        <v>24</v>
      </c>
      <c r="C32" s="345" t="s">
        <v>436</v>
      </c>
      <c r="D32" s="344" t="s">
        <v>200</v>
      </c>
      <c r="E32" s="344" t="s">
        <v>352</v>
      </c>
      <c r="F32" s="344" t="s">
        <v>802</v>
      </c>
      <c r="G32" s="96"/>
      <c r="H32" s="96"/>
      <c r="I32" s="96"/>
      <c r="J32" s="96"/>
      <c r="K32" s="96"/>
      <c r="L32" s="96"/>
      <c r="M32" s="96"/>
      <c r="N32" s="96"/>
      <c r="O32" s="96"/>
      <c r="P32" s="96"/>
      <c r="Q32" s="96"/>
      <c r="R32" s="96"/>
      <c r="S32" s="96"/>
      <c r="T32" s="96"/>
      <c r="U32" s="96"/>
      <c r="V32" s="96"/>
      <c r="W32" s="96"/>
    </row>
    <row r="33" spans="1:23" ht="15" thickBot="1" x14ac:dyDescent="0.25">
      <c r="A33" s="96"/>
      <c r="B33" s="342">
        <v>25</v>
      </c>
      <c r="C33" s="343" t="s">
        <v>1083</v>
      </c>
      <c r="D33" s="342" t="s">
        <v>200</v>
      </c>
      <c r="E33" s="342" t="s">
        <v>352</v>
      </c>
      <c r="F33" s="342" t="s">
        <v>467</v>
      </c>
      <c r="G33" s="96"/>
      <c r="H33" s="96"/>
      <c r="I33" s="96"/>
      <c r="J33" s="96"/>
      <c r="K33" s="96"/>
      <c r="L33" s="96"/>
      <c r="M33" s="96"/>
      <c r="N33" s="96"/>
      <c r="O33" s="96"/>
      <c r="P33" s="96"/>
      <c r="Q33" s="96"/>
      <c r="R33" s="96"/>
      <c r="S33" s="96"/>
      <c r="T33" s="96"/>
      <c r="U33" s="96"/>
      <c r="V33" s="96"/>
      <c r="W33" s="96"/>
    </row>
    <row r="34" spans="1:23" ht="17.25" thickBot="1" x14ac:dyDescent="0.25">
      <c r="A34" s="96"/>
      <c r="B34" s="344">
        <v>26</v>
      </c>
      <c r="C34" s="345" t="s">
        <v>433</v>
      </c>
      <c r="D34" s="344" t="s">
        <v>200</v>
      </c>
      <c r="E34" s="344" t="s">
        <v>352</v>
      </c>
      <c r="F34" s="344" t="s">
        <v>1227</v>
      </c>
      <c r="G34" s="96"/>
      <c r="H34" s="96"/>
      <c r="I34" s="96"/>
      <c r="J34" s="96"/>
      <c r="K34" s="96"/>
      <c r="L34" s="96"/>
      <c r="M34" s="96"/>
      <c r="N34" s="96"/>
      <c r="O34" s="96"/>
      <c r="P34" s="96"/>
      <c r="Q34" s="96"/>
      <c r="R34" s="96"/>
      <c r="S34" s="96"/>
      <c r="T34" s="96"/>
      <c r="U34" s="96"/>
      <c r="V34" s="96"/>
      <c r="W34" s="96"/>
    </row>
    <row r="35" spans="1:23" ht="17.25" thickBot="1" x14ac:dyDescent="0.25">
      <c r="A35" s="96"/>
      <c r="B35" s="342">
        <v>27</v>
      </c>
      <c r="C35" s="343" t="s">
        <v>434</v>
      </c>
      <c r="D35" s="342" t="s">
        <v>200</v>
      </c>
      <c r="E35" s="342" t="s">
        <v>352</v>
      </c>
      <c r="F35" s="342" t="s">
        <v>1227</v>
      </c>
      <c r="G35" s="96"/>
      <c r="H35" s="96"/>
      <c r="I35" s="96"/>
      <c r="J35" s="96"/>
      <c r="K35" s="96"/>
      <c r="L35" s="96"/>
      <c r="M35" s="96"/>
      <c r="N35" s="96"/>
      <c r="O35" s="96"/>
      <c r="P35" s="96"/>
      <c r="Q35" s="96"/>
      <c r="R35" s="96"/>
      <c r="S35" s="96"/>
      <c r="T35" s="96"/>
      <c r="U35" s="96"/>
      <c r="V35" s="96"/>
      <c r="W35" s="96"/>
    </row>
    <row r="36" spans="1:23" ht="15" thickBot="1" x14ac:dyDescent="0.25">
      <c r="A36" s="96"/>
      <c r="B36" s="344">
        <v>28</v>
      </c>
      <c r="C36" s="345" t="s">
        <v>432</v>
      </c>
      <c r="D36" s="344" t="s">
        <v>200</v>
      </c>
      <c r="E36" s="344" t="s">
        <v>352</v>
      </c>
      <c r="F36" s="344" t="s">
        <v>467</v>
      </c>
      <c r="G36" s="96"/>
      <c r="H36" s="96"/>
      <c r="I36" s="96"/>
      <c r="J36" s="96"/>
      <c r="K36" s="96"/>
      <c r="L36" s="96"/>
      <c r="M36" s="96"/>
      <c r="N36" s="96"/>
      <c r="O36" s="96"/>
      <c r="P36" s="96"/>
      <c r="Q36" s="96"/>
      <c r="R36" s="96"/>
      <c r="S36" s="96"/>
      <c r="T36" s="96"/>
      <c r="U36" s="96"/>
      <c r="V36" s="96"/>
      <c r="W36" s="96"/>
    </row>
    <row r="37" spans="1:23" ht="15" thickBot="1" x14ac:dyDescent="0.25">
      <c r="A37" s="96"/>
      <c r="B37" s="342">
        <v>29</v>
      </c>
      <c r="C37" s="343" t="s">
        <v>435</v>
      </c>
      <c r="D37" s="342" t="s">
        <v>200</v>
      </c>
      <c r="E37" s="342" t="s">
        <v>352</v>
      </c>
      <c r="F37" s="342" t="s">
        <v>467</v>
      </c>
      <c r="G37" s="96"/>
      <c r="H37" s="96"/>
      <c r="I37" s="96"/>
      <c r="J37" s="96"/>
      <c r="K37" s="96"/>
      <c r="L37" s="96"/>
      <c r="M37" s="96"/>
      <c r="N37" s="96"/>
      <c r="O37" s="96"/>
      <c r="P37" s="96"/>
      <c r="Q37" s="96"/>
      <c r="R37" s="96"/>
      <c r="S37" s="96"/>
      <c r="T37" s="96"/>
      <c r="U37" s="96"/>
      <c r="V37" s="96"/>
      <c r="W37" s="96"/>
    </row>
    <row r="38" spans="1:23" ht="17.25" thickBot="1" x14ac:dyDescent="0.25">
      <c r="A38" s="96"/>
      <c r="B38" s="344">
        <v>30</v>
      </c>
      <c r="C38" s="345" t="s">
        <v>438</v>
      </c>
      <c r="D38" s="344" t="s">
        <v>339</v>
      </c>
      <c r="E38" s="344" t="s">
        <v>339</v>
      </c>
      <c r="F38" s="344" t="s">
        <v>1226</v>
      </c>
      <c r="G38" s="96"/>
      <c r="H38" s="96"/>
      <c r="I38" s="96"/>
      <c r="J38" s="96"/>
      <c r="K38" s="96"/>
      <c r="L38" s="96"/>
      <c r="M38" s="96"/>
      <c r="N38" s="96"/>
      <c r="O38" s="96"/>
      <c r="P38" s="96"/>
      <c r="Q38" s="96"/>
      <c r="R38" s="96"/>
      <c r="S38" s="96"/>
      <c r="T38" s="96"/>
      <c r="U38" s="96"/>
      <c r="V38" s="96"/>
      <c r="W38" s="96"/>
    </row>
    <row r="39" spans="1:23" ht="17.25" thickBot="1" x14ac:dyDescent="0.25">
      <c r="A39" s="96"/>
      <c r="B39" s="342">
        <v>31</v>
      </c>
      <c r="C39" s="343" t="s">
        <v>439</v>
      </c>
      <c r="D39" s="342" t="s">
        <v>339</v>
      </c>
      <c r="E39" s="342" t="s">
        <v>339</v>
      </c>
      <c r="F39" s="342" t="s">
        <v>1226</v>
      </c>
      <c r="G39" s="96"/>
      <c r="H39" s="96"/>
      <c r="I39" s="96"/>
      <c r="J39" s="96"/>
      <c r="K39" s="96"/>
      <c r="L39" s="96"/>
      <c r="M39" s="96"/>
      <c r="N39" s="96"/>
      <c r="O39" s="96"/>
      <c r="P39" s="96"/>
      <c r="Q39" s="96"/>
      <c r="R39" s="96"/>
      <c r="S39" s="96"/>
      <c r="T39" s="96"/>
      <c r="U39" s="96"/>
      <c r="V39" s="96"/>
      <c r="W39" s="96"/>
    </row>
    <row r="40" spans="1:23" ht="17.25" thickBot="1" x14ac:dyDescent="0.25">
      <c r="A40" s="96"/>
      <c r="B40" s="344">
        <v>32</v>
      </c>
      <c r="C40" s="345" t="s">
        <v>437</v>
      </c>
      <c r="D40" s="344" t="s">
        <v>339</v>
      </c>
      <c r="E40" s="344" t="s">
        <v>339</v>
      </c>
      <c r="F40" s="344" t="s">
        <v>1227</v>
      </c>
      <c r="G40" s="96"/>
      <c r="H40" s="96"/>
      <c r="I40" s="96"/>
      <c r="J40" s="96"/>
      <c r="K40" s="96"/>
      <c r="L40" s="96"/>
      <c r="M40" s="96"/>
      <c r="N40" s="96"/>
      <c r="O40" s="96"/>
      <c r="P40" s="96"/>
      <c r="Q40" s="96"/>
      <c r="R40" s="96"/>
      <c r="S40" s="96"/>
      <c r="T40" s="96"/>
      <c r="U40" s="96"/>
      <c r="V40" s="96"/>
      <c r="W40" s="96"/>
    </row>
    <row r="41" spans="1:23" x14ac:dyDescent="0.2">
      <c r="A41" s="96"/>
      <c r="B41" s="272" t="s">
        <v>908</v>
      </c>
      <c r="C41" s="146"/>
      <c r="D41" s="146"/>
      <c r="E41" s="146"/>
      <c r="F41" s="146"/>
      <c r="G41" s="96"/>
      <c r="H41" s="96"/>
      <c r="I41" s="96"/>
      <c r="J41" s="96"/>
      <c r="K41" s="96"/>
      <c r="L41" s="96"/>
      <c r="M41" s="96"/>
      <c r="N41" s="96"/>
      <c r="O41" s="96"/>
      <c r="P41" s="96"/>
      <c r="Q41" s="96"/>
      <c r="R41" s="96"/>
      <c r="S41" s="96"/>
      <c r="T41" s="96"/>
      <c r="U41" s="96"/>
      <c r="V41" s="96"/>
      <c r="W41" s="96"/>
    </row>
    <row r="42" spans="1:23" x14ac:dyDescent="0.2">
      <c r="A42" s="96"/>
      <c r="B42" s="272" t="s">
        <v>973</v>
      </c>
      <c r="C42" s="146"/>
      <c r="D42" s="146"/>
      <c r="E42" s="146"/>
      <c r="F42" s="146"/>
      <c r="G42" s="96"/>
      <c r="H42" s="96"/>
      <c r="I42" s="96"/>
      <c r="J42" s="96"/>
      <c r="K42" s="96"/>
      <c r="L42" s="96"/>
      <c r="M42" s="96"/>
      <c r="N42" s="96"/>
      <c r="O42" s="96"/>
      <c r="P42" s="96"/>
      <c r="Q42" s="96"/>
      <c r="R42" s="96"/>
      <c r="S42" s="96"/>
      <c r="T42" s="96"/>
      <c r="U42" s="96"/>
      <c r="V42" s="96"/>
      <c r="W42" s="96"/>
    </row>
    <row r="43" spans="1:23" x14ac:dyDescent="0.2">
      <c r="A43" s="96"/>
      <c r="B43" s="272" t="s">
        <v>974</v>
      </c>
      <c r="C43" s="146"/>
      <c r="D43" s="146"/>
      <c r="E43" s="146"/>
      <c r="F43" s="146"/>
      <c r="G43" s="96"/>
      <c r="H43" s="96"/>
      <c r="I43" s="96"/>
      <c r="J43" s="96"/>
      <c r="K43" s="96"/>
      <c r="L43" s="96"/>
      <c r="M43" s="96"/>
      <c r="N43" s="96"/>
      <c r="O43" s="96"/>
      <c r="P43" s="96"/>
      <c r="Q43" s="96"/>
      <c r="R43" s="96"/>
      <c r="S43" s="96"/>
      <c r="T43" s="96"/>
      <c r="U43" s="96"/>
      <c r="V43" s="96"/>
      <c r="W43" s="96"/>
    </row>
    <row r="44" spans="1:23" x14ac:dyDescent="0.2">
      <c r="A44" s="96"/>
      <c r="B44" s="272" t="s">
        <v>1001</v>
      </c>
      <c r="C44" s="146"/>
      <c r="D44" s="146"/>
      <c r="E44" s="146"/>
      <c r="F44" s="146"/>
      <c r="G44" s="96"/>
      <c r="H44" s="96"/>
      <c r="I44" s="96"/>
      <c r="J44" s="96"/>
      <c r="K44" s="96"/>
      <c r="L44" s="96"/>
      <c r="M44" s="96"/>
      <c r="N44" s="96"/>
      <c r="O44" s="96"/>
      <c r="P44" s="96"/>
      <c r="Q44" s="96"/>
      <c r="R44" s="96"/>
      <c r="S44" s="96"/>
      <c r="T44" s="96"/>
      <c r="U44" s="96"/>
      <c r="V44" s="96"/>
      <c r="W44" s="96"/>
    </row>
    <row r="45" spans="1:23" x14ac:dyDescent="0.2">
      <c r="A45" s="96"/>
      <c r="B45" s="96"/>
      <c r="C45" s="96"/>
      <c r="D45" s="96"/>
      <c r="E45" s="96"/>
      <c r="F45" s="96"/>
      <c r="G45" s="96"/>
      <c r="H45" s="96"/>
      <c r="I45" s="96"/>
      <c r="J45" s="96"/>
      <c r="K45" s="96"/>
      <c r="L45" s="96"/>
      <c r="M45" s="96"/>
      <c r="N45" s="96"/>
      <c r="O45" s="96"/>
      <c r="P45" s="96"/>
      <c r="Q45" s="96"/>
      <c r="R45" s="96"/>
      <c r="S45" s="96"/>
      <c r="T45" s="96"/>
      <c r="U45" s="96"/>
      <c r="V45" s="96"/>
      <c r="W45" s="96"/>
    </row>
    <row r="46" spans="1:23" x14ac:dyDescent="0.2">
      <c r="A46" s="96"/>
      <c r="B46" s="96"/>
      <c r="C46" s="96"/>
      <c r="D46" s="96"/>
      <c r="E46" s="96"/>
      <c r="F46" s="96"/>
      <c r="G46" s="96"/>
      <c r="H46" s="96"/>
      <c r="I46" s="96"/>
      <c r="J46" s="96"/>
      <c r="K46" s="96"/>
      <c r="L46" s="96"/>
      <c r="M46" s="96"/>
      <c r="N46" s="96"/>
      <c r="O46" s="96"/>
      <c r="P46" s="96"/>
      <c r="Q46" s="96"/>
      <c r="R46" s="96"/>
      <c r="S46" s="96"/>
      <c r="T46" s="96"/>
      <c r="U46" s="96"/>
      <c r="V46" s="96"/>
      <c r="W46" s="96"/>
    </row>
    <row r="47" spans="1:23" x14ac:dyDescent="0.2">
      <c r="A47" s="96"/>
      <c r="B47" s="96"/>
      <c r="C47" s="96"/>
      <c r="D47" s="96"/>
      <c r="E47" s="96"/>
      <c r="F47" s="96"/>
      <c r="G47" s="96"/>
      <c r="H47" s="96"/>
      <c r="I47" s="96"/>
      <c r="J47" s="96"/>
      <c r="K47" s="96"/>
      <c r="L47" s="96"/>
      <c r="M47" s="96"/>
      <c r="N47" s="96"/>
      <c r="O47" s="96"/>
      <c r="P47" s="96"/>
      <c r="Q47" s="96"/>
      <c r="R47" s="96"/>
      <c r="S47" s="96"/>
      <c r="T47" s="96"/>
      <c r="U47" s="96"/>
      <c r="V47" s="96"/>
      <c r="W47" s="96"/>
    </row>
    <row r="48" spans="1:23" x14ac:dyDescent="0.2">
      <c r="A48" s="96"/>
      <c r="B48" s="96"/>
      <c r="C48" s="96"/>
      <c r="D48" s="96"/>
      <c r="E48" s="96"/>
      <c r="F48" s="96"/>
      <c r="G48" s="96"/>
      <c r="H48" s="96"/>
      <c r="I48" s="96"/>
      <c r="J48" s="96"/>
      <c r="K48" s="96"/>
      <c r="L48" s="96"/>
      <c r="M48" s="96"/>
      <c r="N48" s="96"/>
      <c r="O48" s="96"/>
      <c r="P48" s="96"/>
      <c r="Q48" s="96"/>
      <c r="R48" s="96"/>
      <c r="S48" s="96"/>
      <c r="T48" s="96"/>
      <c r="U48" s="96"/>
      <c r="V48" s="96"/>
      <c r="W48" s="96"/>
    </row>
    <row r="49" spans="1:23" x14ac:dyDescent="0.2">
      <c r="A49" s="96"/>
      <c r="B49" s="96"/>
      <c r="C49" s="96"/>
      <c r="D49" s="96"/>
      <c r="E49" s="96"/>
      <c r="F49" s="96"/>
      <c r="G49" s="96"/>
      <c r="H49" s="96"/>
      <c r="I49" s="96"/>
      <c r="J49" s="96"/>
      <c r="K49" s="96"/>
      <c r="L49" s="96"/>
      <c r="M49" s="96"/>
      <c r="N49" s="96"/>
      <c r="O49" s="96"/>
      <c r="P49" s="96"/>
      <c r="Q49" s="96"/>
      <c r="R49" s="96"/>
      <c r="S49" s="96"/>
      <c r="T49" s="96"/>
      <c r="U49" s="96"/>
      <c r="V49" s="96"/>
      <c r="W49" s="96"/>
    </row>
    <row r="50" spans="1:23" x14ac:dyDescent="0.2">
      <c r="A50" s="96"/>
      <c r="B50" s="96"/>
      <c r="C50" s="96"/>
      <c r="D50" s="96"/>
      <c r="E50" s="96"/>
      <c r="F50" s="96"/>
      <c r="G50" s="96"/>
      <c r="H50" s="96"/>
      <c r="I50" s="96"/>
      <c r="J50" s="96"/>
      <c r="K50" s="96"/>
      <c r="L50" s="96"/>
      <c r="M50" s="96"/>
      <c r="N50" s="96"/>
      <c r="O50" s="96"/>
      <c r="P50" s="96"/>
      <c r="Q50" s="96"/>
      <c r="R50" s="96"/>
      <c r="S50" s="96"/>
      <c r="T50" s="96"/>
      <c r="U50" s="96"/>
      <c r="V50" s="96"/>
      <c r="W50" s="96"/>
    </row>
    <row r="51" spans="1:23" x14ac:dyDescent="0.2">
      <c r="A51" s="96"/>
      <c r="B51" s="96"/>
      <c r="C51" s="96"/>
      <c r="D51" s="96"/>
      <c r="E51" s="96"/>
      <c r="F51" s="96"/>
      <c r="G51" s="96"/>
      <c r="H51" s="96"/>
      <c r="I51" s="96"/>
      <c r="J51" s="96"/>
      <c r="K51" s="96"/>
      <c r="L51" s="96"/>
      <c r="M51" s="96"/>
      <c r="N51" s="96"/>
      <c r="O51" s="96"/>
      <c r="P51" s="96"/>
      <c r="Q51" s="96"/>
      <c r="R51" s="96"/>
      <c r="S51" s="96"/>
      <c r="T51" s="96"/>
      <c r="U51" s="96"/>
      <c r="V51" s="96"/>
      <c r="W51" s="96"/>
    </row>
  </sheetData>
  <mergeCells count="3">
    <mergeCell ref="B2:C2"/>
    <mergeCell ref="I2:K2"/>
    <mergeCell ref="P2:R2"/>
  </mergeCells>
  <hyperlinks>
    <hyperlink ref="B1" location="'Assumptions Summary'!A1" display="Go to Assumptions Summary" xr:uid="{EB32C72C-4BC2-431D-A2EF-674AB2B649CC}"/>
  </hyperlinks>
  <pageMargins left="0.7" right="0.7" top="0.75" bottom="0.75" header="0.3" footer="0.3"/>
  <pageSetup paperSize="9" scale="45"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9FBFB"/>
  </sheetPr>
  <dimension ref="A1:L142"/>
  <sheetViews>
    <sheetView zoomScaleNormal="100" workbookViewId="0"/>
  </sheetViews>
  <sheetFormatPr defaultColWidth="9" defaultRowHeight="12.75" x14ac:dyDescent="0.2"/>
  <cols>
    <col min="1" max="1" width="3.625" style="18" customWidth="1"/>
    <col min="2" max="2" width="21.25" style="18" customWidth="1"/>
    <col min="3" max="4" width="14.125" style="18" customWidth="1"/>
    <col min="5" max="5" width="13.625" style="18" customWidth="1"/>
    <col min="6" max="6" width="3.125" style="18" customWidth="1"/>
    <col min="7" max="7" width="38" style="18" customWidth="1"/>
    <col min="8" max="8" width="23.75" style="211" customWidth="1"/>
    <col min="9" max="9" width="19.625" style="18" customWidth="1"/>
    <col min="10" max="10" width="17" style="18" customWidth="1"/>
    <col min="11" max="11" width="16.5" style="18" customWidth="1"/>
    <col min="12" max="12" width="3" style="18" customWidth="1"/>
    <col min="13" max="16384" width="9" style="18"/>
  </cols>
  <sheetData>
    <row r="1" spans="1:12" ht="15" x14ac:dyDescent="0.25">
      <c r="A1" s="152"/>
      <c r="B1" s="292" t="s">
        <v>1127</v>
      </c>
      <c r="C1" s="16"/>
      <c r="D1" s="16"/>
      <c r="E1" s="16"/>
      <c r="F1" s="16"/>
      <c r="G1" s="16"/>
      <c r="H1" s="210"/>
      <c r="I1" s="16"/>
      <c r="J1" s="16"/>
      <c r="K1" s="16"/>
      <c r="L1" s="248"/>
    </row>
    <row r="2" spans="1:12" ht="20.25" thickBot="1" x14ac:dyDescent="0.35">
      <c r="A2" s="16"/>
      <c r="B2" s="135" t="s">
        <v>162</v>
      </c>
      <c r="C2" s="16"/>
      <c r="D2" s="16"/>
      <c r="E2" s="16"/>
      <c r="F2" s="16"/>
      <c r="G2" s="16"/>
      <c r="H2" s="210"/>
      <c r="I2" s="16"/>
      <c r="J2" s="16"/>
      <c r="K2" s="16"/>
      <c r="L2" s="248"/>
    </row>
    <row r="3" spans="1:12" ht="13.5" thickTop="1" x14ac:dyDescent="0.2">
      <c r="A3" s="16"/>
      <c r="B3" s="16"/>
      <c r="C3" s="16"/>
      <c r="D3" s="16"/>
      <c r="E3" s="16"/>
      <c r="F3" s="16"/>
      <c r="G3" s="16"/>
      <c r="H3" s="210"/>
      <c r="I3" s="16"/>
      <c r="J3" s="16"/>
      <c r="K3" s="16"/>
      <c r="L3" s="248"/>
    </row>
    <row r="4" spans="1:12" ht="17.25" thickBot="1" x14ac:dyDescent="0.3">
      <c r="A4" s="16"/>
      <c r="B4" s="136" t="s">
        <v>46</v>
      </c>
      <c r="C4" s="16"/>
      <c r="D4" s="16"/>
      <c r="E4" s="16"/>
      <c r="F4" s="16"/>
      <c r="G4" s="136" t="s">
        <v>1000</v>
      </c>
      <c r="H4" s="227"/>
      <c r="I4" s="16"/>
      <c r="J4" s="16"/>
      <c r="K4" s="16"/>
      <c r="L4" s="248"/>
    </row>
    <row r="5" spans="1:12" ht="48.75" customHeight="1" thickTop="1" thickBot="1" x14ac:dyDescent="0.25">
      <c r="A5" s="16"/>
      <c r="B5" s="132" t="s">
        <v>17</v>
      </c>
      <c r="C5" s="132" t="s">
        <v>293</v>
      </c>
      <c r="D5" s="132" t="s">
        <v>294</v>
      </c>
      <c r="E5" s="132" t="s">
        <v>295</v>
      </c>
      <c r="F5" s="16"/>
      <c r="G5" s="226" t="s">
        <v>17</v>
      </c>
      <c r="H5" s="226" t="s">
        <v>999</v>
      </c>
      <c r="I5" s="226" t="s">
        <v>293</v>
      </c>
      <c r="J5" s="226" t="s">
        <v>294</v>
      </c>
      <c r="K5" s="226" t="s">
        <v>295</v>
      </c>
      <c r="L5" s="248"/>
    </row>
    <row r="6" spans="1:12" ht="15" thickBot="1" x14ac:dyDescent="0.25">
      <c r="A6" s="16"/>
      <c r="B6" s="134" t="s">
        <v>40</v>
      </c>
      <c r="C6" s="62">
        <v>865.51220055710303</v>
      </c>
      <c r="D6" s="62">
        <v>47.130919220055709</v>
      </c>
      <c r="E6" s="62">
        <f>C6+D6</f>
        <v>912.64311977715874</v>
      </c>
      <c r="F6" s="16"/>
      <c r="G6" s="215" t="s">
        <v>158</v>
      </c>
      <c r="H6" s="215" t="s">
        <v>325</v>
      </c>
      <c r="I6" s="235">
        <v>624.48448771960909</v>
      </c>
      <c r="J6" s="235">
        <v>89.2976745878385</v>
      </c>
      <c r="K6" s="235">
        <v>713.78216230744761</v>
      </c>
      <c r="L6" s="248"/>
    </row>
    <row r="7" spans="1:12" ht="15" thickBot="1" x14ac:dyDescent="0.25">
      <c r="A7" s="16"/>
      <c r="B7" s="134" t="s">
        <v>153</v>
      </c>
      <c r="C7" s="61">
        <v>862.34644067796614</v>
      </c>
      <c r="D7" s="61">
        <v>47.79661016949153</v>
      </c>
      <c r="E7" s="61">
        <f t="shared" ref="E7:E67" si="0">C7+D7</f>
        <v>910.14305084745763</v>
      </c>
      <c r="F7" s="16"/>
      <c r="G7" s="215" t="s">
        <v>158</v>
      </c>
      <c r="H7" s="215" t="s">
        <v>199</v>
      </c>
      <c r="I7" s="236">
        <v>624.48448771960909</v>
      </c>
      <c r="J7" s="236">
        <v>158.62086933366049</v>
      </c>
      <c r="K7" s="236">
        <v>783.10535705326959</v>
      </c>
      <c r="L7" s="248"/>
    </row>
    <row r="8" spans="1:12" ht="15" thickBot="1" x14ac:dyDescent="0.25">
      <c r="A8" s="16"/>
      <c r="B8" s="134" t="s">
        <v>45</v>
      </c>
      <c r="C8" s="62">
        <v>930</v>
      </c>
      <c r="D8" s="62">
        <v>50.591715976331372</v>
      </c>
      <c r="E8" s="62">
        <f t="shared" si="0"/>
        <v>980.59171597633133</v>
      </c>
      <c r="F8" s="16"/>
      <c r="G8" s="215" t="s">
        <v>158</v>
      </c>
      <c r="H8" s="215" t="s">
        <v>448</v>
      </c>
      <c r="I8" s="235">
        <v>624.48448771960909</v>
      </c>
      <c r="J8" s="235">
        <v>45.823806696390811</v>
      </c>
      <c r="K8" s="235">
        <v>670.30829441599985</v>
      </c>
      <c r="L8" s="248"/>
    </row>
    <row r="9" spans="1:12" ht="15" thickBot="1" x14ac:dyDescent="0.25">
      <c r="A9" s="16"/>
      <c r="B9" s="134" t="s">
        <v>49</v>
      </c>
      <c r="C9" s="61">
        <v>862.30216216216229</v>
      </c>
      <c r="D9" s="61">
        <v>46.216216216216218</v>
      </c>
      <c r="E9" s="61">
        <f t="shared" si="0"/>
        <v>908.51837837837854</v>
      </c>
      <c r="F9" s="16"/>
      <c r="G9" s="215" t="s">
        <v>158</v>
      </c>
      <c r="H9" s="215" t="s">
        <v>200</v>
      </c>
      <c r="I9" s="236">
        <v>624.48448771960909</v>
      </c>
      <c r="J9" s="236">
        <v>119.84687905209904</v>
      </c>
      <c r="K9" s="236">
        <v>744.33136677170819</v>
      </c>
      <c r="L9" s="248"/>
    </row>
    <row r="10" spans="1:12" ht="15" thickBot="1" x14ac:dyDescent="0.25">
      <c r="A10" s="16"/>
      <c r="B10" s="134" t="s">
        <v>50</v>
      </c>
      <c r="C10" s="62">
        <v>860</v>
      </c>
      <c r="D10" s="62">
        <v>48.305084745762713</v>
      </c>
      <c r="E10" s="62">
        <f t="shared" si="0"/>
        <v>908.30508474576277</v>
      </c>
      <c r="F10" s="16"/>
      <c r="G10" s="215" t="s">
        <v>158</v>
      </c>
      <c r="H10" s="215" t="s">
        <v>327</v>
      </c>
      <c r="I10" s="235">
        <v>624.48448771960909</v>
      </c>
      <c r="J10" s="235">
        <v>45.823806696390811</v>
      </c>
      <c r="K10" s="235">
        <v>670.30829441599985</v>
      </c>
      <c r="L10" s="248"/>
    </row>
    <row r="11" spans="1:12" ht="15" thickBot="1" x14ac:dyDescent="0.25">
      <c r="A11" s="16"/>
      <c r="B11" s="134" t="s">
        <v>51</v>
      </c>
      <c r="C11" s="61">
        <v>920</v>
      </c>
      <c r="D11" s="61">
        <v>11.343490304709142</v>
      </c>
      <c r="E11" s="61">
        <f t="shared" si="0"/>
        <v>931.34349030470912</v>
      </c>
      <c r="F11" s="16"/>
      <c r="G11" s="215" t="s">
        <v>157</v>
      </c>
      <c r="H11" s="215" t="s">
        <v>325</v>
      </c>
      <c r="I11" s="236">
        <v>394.65950168463434</v>
      </c>
      <c r="J11" s="236">
        <v>57.57250206923915</v>
      </c>
      <c r="K11" s="236">
        <v>452.23200375387347</v>
      </c>
      <c r="L11" s="248"/>
    </row>
    <row r="12" spans="1:12" ht="15" thickBot="1" x14ac:dyDescent="0.25">
      <c r="A12" s="16"/>
      <c r="B12" s="134" t="s">
        <v>52</v>
      </c>
      <c r="C12" s="62">
        <v>895.32295890410956</v>
      </c>
      <c r="D12" s="62">
        <v>11.589041095890412</v>
      </c>
      <c r="E12" s="62">
        <f t="shared" si="0"/>
        <v>906.91199999999992</v>
      </c>
      <c r="F12" s="16"/>
      <c r="G12" s="215" t="s">
        <v>157</v>
      </c>
      <c r="H12" s="215" t="s">
        <v>199</v>
      </c>
      <c r="I12" s="235">
        <v>394.65950168463434</v>
      </c>
      <c r="J12" s="235">
        <v>102.26694446509586</v>
      </c>
      <c r="K12" s="235">
        <v>496.92644614973017</v>
      </c>
      <c r="L12" s="248"/>
    </row>
    <row r="13" spans="1:12" ht="15" thickBot="1" x14ac:dyDescent="0.25">
      <c r="A13" s="16"/>
      <c r="B13" s="134" t="s">
        <v>154</v>
      </c>
      <c r="C13" s="61">
        <v>960</v>
      </c>
      <c r="D13" s="61">
        <v>11.761363636363635</v>
      </c>
      <c r="E13" s="61">
        <f t="shared" si="0"/>
        <v>971.76136363636363</v>
      </c>
      <c r="F13" s="16"/>
      <c r="G13" s="215" t="s">
        <v>157</v>
      </c>
      <c r="H13" s="215" t="s">
        <v>448</v>
      </c>
      <c r="I13" s="236">
        <v>394.65950168463434</v>
      </c>
      <c r="J13" s="236">
        <v>29.543783956583248</v>
      </c>
      <c r="K13" s="236">
        <v>424.20328564121758</v>
      </c>
      <c r="L13" s="248"/>
    </row>
    <row r="14" spans="1:12" ht="15" thickBot="1" x14ac:dyDescent="0.25">
      <c r="A14" s="16"/>
      <c r="B14" s="134" t="s">
        <v>55</v>
      </c>
      <c r="C14" s="62">
        <v>820</v>
      </c>
      <c r="D14" s="62">
        <v>11.040000000000001</v>
      </c>
      <c r="E14" s="62">
        <f t="shared" si="0"/>
        <v>831.04</v>
      </c>
      <c r="F14" s="16"/>
      <c r="G14" s="215" t="s">
        <v>157</v>
      </c>
      <c r="H14" s="215" t="s">
        <v>200</v>
      </c>
      <c r="I14" s="235">
        <v>394.65950168463434</v>
      </c>
      <c r="J14" s="235">
        <v>77.268358040294643</v>
      </c>
      <c r="K14" s="235">
        <v>471.92785972492896</v>
      </c>
      <c r="L14" s="248"/>
    </row>
    <row r="15" spans="1:12" ht="15" thickBot="1" x14ac:dyDescent="0.25">
      <c r="A15" s="16"/>
      <c r="B15" s="134" t="s">
        <v>56</v>
      </c>
      <c r="C15" s="61">
        <v>830.13463414634134</v>
      </c>
      <c r="D15" s="61">
        <v>11.463414634146341</v>
      </c>
      <c r="E15" s="61">
        <f t="shared" si="0"/>
        <v>841.59804878048772</v>
      </c>
      <c r="F15" s="16"/>
      <c r="G15" s="215" t="s">
        <v>157</v>
      </c>
      <c r="H15" s="215" t="s">
        <v>327</v>
      </c>
      <c r="I15" s="236">
        <v>394.65950168463434</v>
      </c>
      <c r="J15" s="236">
        <v>29.543783956583248</v>
      </c>
      <c r="K15" s="236">
        <v>424.20328564121758</v>
      </c>
      <c r="L15" s="248"/>
    </row>
    <row r="16" spans="1:12" ht="14.1" customHeight="1" thickBot="1" x14ac:dyDescent="0.25">
      <c r="A16" s="16"/>
      <c r="B16" s="134" t="s">
        <v>57</v>
      </c>
      <c r="C16" s="62">
        <v>860.94000000000017</v>
      </c>
      <c r="D16" s="62">
        <v>11.250000000000002</v>
      </c>
      <c r="E16" s="62">
        <f t="shared" si="0"/>
        <v>872.19000000000017</v>
      </c>
      <c r="F16" s="16"/>
      <c r="G16" s="215" t="s">
        <v>850</v>
      </c>
      <c r="H16" s="215" t="s">
        <v>325</v>
      </c>
      <c r="I16" s="235">
        <v>55.864319146450597</v>
      </c>
      <c r="J16" s="235">
        <v>66.756104640412659</v>
      </c>
      <c r="K16" s="235">
        <v>122.62042378686326</v>
      </c>
      <c r="L16" s="248"/>
    </row>
    <row r="17" spans="1:12" ht="15" thickBot="1" x14ac:dyDescent="0.25">
      <c r="A17" s="16"/>
      <c r="B17" s="134" t="s">
        <v>58</v>
      </c>
      <c r="C17" s="61">
        <v>860.02209944751382</v>
      </c>
      <c r="D17" s="61">
        <v>11.436464088397791</v>
      </c>
      <c r="E17" s="61">
        <f t="shared" si="0"/>
        <v>871.45856353591159</v>
      </c>
      <c r="F17" s="16"/>
      <c r="G17" s="215" t="s">
        <v>850</v>
      </c>
      <c r="H17" s="215" t="s">
        <v>199</v>
      </c>
      <c r="I17" s="236">
        <v>55.864319146450597</v>
      </c>
      <c r="J17" s="236">
        <v>118.57992271652249</v>
      </c>
      <c r="K17" s="236">
        <v>174.44424186297309</v>
      </c>
      <c r="L17" s="248"/>
    </row>
    <row r="18" spans="1:12" ht="15" thickBot="1" x14ac:dyDescent="0.25">
      <c r="A18" s="16"/>
      <c r="B18" s="134" t="s">
        <v>59</v>
      </c>
      <c r="C18" s="62">
        <v>832.96469387755099</v>
      </c>
      <c r="D18" s="62">
        <v>10.790816326530612</v>
      </c>
      <c r="E18" s="62">
        <f t="shared" si="0"/>
        <v>843.75551020408159</v>
      </c>
      <c r="F18" s="16"/>
      <c r="G18" s="215" t="s">
        <v>850</v>
      </c>
      <c r="H18" s="215" t="s">
        <v>448</v>
      </c>
      <c r="I18" s="235">
        <v>55.864319146450597</v>
      </c>
      <c r="J18" s="235">
        <v>34.256422118106492</v>
      </c>
      <c r="K18" s="235">
        <v>90.120741264557097</v>
      </c>
      <c r="L18" s="248"/>
    </row>
    <row r="19" spans="1:12" ht="13.5" customHeight="1" thickBot="1" x14ac:dyDescent="0.25">
      <c r="A19" s="16"/>
      <c r="B19" s="134" t="s">
        <v>60</v>
      </c>
      <c r="C19" s="61">
        <v>1150</v>
      </c>
      <c r="D19" s="61">
        <v>4.8176470588235301</v>
      </c>
      <c r="E19" s="61">
        <f t="shared" si="0"/>
        <v>1154.8176470588235</v>
      </c>
      <c r="F19" s="16"/>
      <c r="G19" s="215" t="s">
        <v>850</v>
      </c>
      <c r="H19" s="215" t="s">
        <v>200</v>
      </c>
      <c r="I19" s="236">
        <v>55.864319146450597</v>
      </c>
      <c r="J19" s="236">
        <v>89.593719385816982</v>
      </c>
      <c r="K19" s="236">
        <v>145.45803853226758</v>
      </c>
      <c r="L19" s="248"/>
    </row>
    <row r="20" spans="1:12" ht="15" thickBot="1" x14ac:dyDescent="0.25">
      <c r="A20" s="16"/>
      <c r="B20" s="134" t="s">
        <v>61</v>
      </c>
      <c r="C20" s="62">
        <v>1136.0409022556391</v>
      </c>
      <c r="D20" s="62">
        <v>4.9804511278195491</v>
      </c>
      <c r="E20" s="62">
        <f t="shared" si="0"/>
        <v>1141.0213533834587</v>
      </c>
      <c r="F20" s="16"/>
      <c r="G20" s="215" t="s">
        <v>850</v>
      </c>
      <c r="H20" s="215" t="s">
        <v>327</v>
      </c>
      <c r="I20" s="235">
        <v>55.864319146450597</v>
      </c>
      <c r="J20" s="235">
        <v>34.256422118106492</v>
      </c>
      <c r="K20" s="235">
        <v>90.120741264557097</v>
      </c>
      <c r="L20" s="248"/>
    </row>
    <row r="21" spans="1:12" ht="15" thickBot="1" x14ac:dyDescent="0.25">
      <c r="A21" s="16"/>
      <c r="B21" s="134" t="s">
        <v>155</v>
      </c>
      <c r="C21" s="61">
        <v>1310</v>
      </c>
      <c r="D21" s="61">
        <v>5.5148936170212783</v>
      </c>
      <c r="E21" s="61">
        <f t="shared" si="0"/>
        <v>1315.5148936170212</v>
      </c>
      <c r="F21" s="16"/>
      <c r="G21" s="215" t="s">
        <v>854</v>
      </c>
      <c r="H21" s="215" t="s">
        <v>325</v>
      </c>
      <c r="I21" s="236">
        <v>769.51649999999995</v>
      </c>
      <c r="J21" s="236">
        <v>20.642499999999998</v>
      </c>
      <c r="K21" s="236">
        <v>790.15899999999999</v>
      </c>
      <c r="L21" s="248"/>
    </row>
    <row r="22" spans="1:12" ht="15" thickBot="1" x14ac:dyDescent="0.25">
      <c r="A22" s="16"/>
      <c r="B22" s="134" t="s">
        <v>100</v>
      </c>
      <c r="C22" s="62">
        <v>640</v>
      </c>
      <c r="D22" s="62">
        <v>142.56</v>
      </c>
      <c r="E22" s="62">
        <f t="shared" si="0"/>
        <v>782.56</v>
      </c>
      <c r="F22" s="16"/>
      <c r="G22" s="215" t="s">
        <v>854</v>
      </c>
      <c r="H22" s="215" t="s">
        <v>199</v>
      </c>
      <c r="I22" s="235">
        <v>769.51649999999995</v>
      </c>
      <c r="J22" s="235">
        <v>82.57</v>
      </c>
      <c r="K22" s="235">
        <v>852.08649999999989</v>
      </c>
      <c r="L22" s="248"/>
    </row>
    <row r="23" spans="1:12" ht="15" thickBot="1" x14ac:dyDescent="0.25">
      <c r="A23" s="16"/>
      <c r="B23" s="134" t="s">
        <v>101</v>
      </c>
      <c r="C23" s="61">
        <v>480.96878048780485</v>
      </c>
      <c r="D23" s="61">
        <v>106.77073170731708</v>
      </c>
      <c r="E23" s="61">
        <f t="shared" si="0"/>
        <v>587.73951219512196</v>
      </c>
      <c r="F23" s="16"/>
      <c r="G23" s="215" t="s">
        <v>854</v>
      </c>
      <c r="H23" s="215" t="s">
        <v>448</v>
      </c>
      <c r="I23" s="236" t="s">
        <v>460</v>
      </c>
      <c r="J23" s="236" t="s">
        <v>460</v>
      </c>
      <c r="K23" s="236" t="s">
        <v>460</v>
      </c>
      <c r="L23" s="248"/>
    </row>
    <row r="24" spans="1:12" ht="15" thickBot="1" x14ac:dyDescent="0.25">
      <c r="A24" s="16"/>
      <c r="B24" s="134" t="s">
        <v>102</v>
      </c>
      <c r="C24" s="62">
        <v>358.13951999999995</v>
      </c>
      <c r="D24" s="62">
        <v>89.395199999999988</v>
      </c>
      <c r="E24" s="62">
        <f t="shared" si="0"/>
        <v>447.53471999999994</v>
      </c>
      <c r="F24" s="16"/>
      <c r="G24" s="215" t="s">
        <v>854</v>
      </c>
      <c r="H24" s="215" t="s">
        <v>200</v>
      </c>
      <c r="I24" s="235" t="s">
        <v>460</v>
      </c>
      <c r="J24" s="235" t="s">
        <v>460</v>
      </c>
      <c r="K24" s="235" t="s">
        <v>460</v>
      </c>
      <c r="L24" s="248"/>
    </row>
    <row r="25" spans="1:12" ht="15" thickBot="1" x14ac:dyDescent="0.25">
      <c r="A25" s="16"/>
      <c r="B25" s="134" t="s">
        <v>103</v>
      </c>
      <c r="C25" s="61">
        <v>581.71162499999991</v>
      </c>
      <c r="D25" s="61">
        <v>142.56</v>
      </c>
      <c r="E25" s="61">
        <f t="shared" si="0"/>
        <v>724.27162499999986</v>
      </c>
      <c r="F25" s="16"/>
      <c r="G25" s="215" t="s">
        <v>854</v>
      </c>
      <c r="H25" s="215" t="s">
        <v>327</v>
      </c>
      <c r="I25" s="236" t="s">
        <v>460</v>
      </c>
      <c r="J25" s="236" t="s">
        <v>460</v>
      </c>
      <c r="K25" s="236" t="s">
        <v>460</v>
      </c>
      <c r="L25" s="248"/>
    </row>
    <row r="26" spans="1:12" ht="15" thickBot="1" x14ac:dyDescent="0.25">
      <c r="A26" s="16"/>
      <c r="B26" s="134" t="s">
        <v>104</v>
      </c>
      <c r="C26" s="62">
        <v>999.95657142857124</v>
      </c>
      <c r="D26" s="62">
        <v>99.282857142857125</v>
      </c>
      <c r="E26" s="62">
        <f t="shared" si="0"/>
        <v>1099.2394285714283</v>
      </c>
      <c r="F26" s="16"/>
      <c r="G26" s="215" t="s">
        <v>855</v>
      </c>
      <c r="H26" s="215" t="s">
        <v>325</v>
      </c>
      <c r="I26" s="235">
        <v>74.892810000000011</v>
      </c>
      <c r="J26" s="235">
        <v>27.827699999999997</v>
      </c>
      <c r="K26" s="235">
        <v>102.72051</v>
      </c>
      <c r="L26" s="248"/>
    </row>
    <row r="27" spans="1:12" ht="15" thickBot="1" x14ac:dyDescent="0.25">
      <c r="A27" s="16"/>
      <c r="B27" s="134" t="s">
        <v>105</v>
      </c>
      <c r="C27" s="61">
        <v>570.47760000000005</v>
      </c>
      <c r="D27" s="61">
        <v>92.664000000000001</v>
      </c>
      <c r="E27" s="61">
        <f t="shared" si="0"/>
        <v>663.14160000000004</v>
      </c>
      <c r="F27" s="16"/>
      <c r="G27" s="215" t="s">
        <v>855</v>
      </c>
      <c r="H27" s="215" t="s">
        <v>199</v>
      </c>
      <c r="I27" s="236">
        <v>74.892810000000011</v>
      </c>
      <c r="J27" s="236">
        <v>111.31079999999999</v>
      </c>
      <c r="K27" s="236">
        <v>186.20361</v>
      </c>
      <c r="L27" s="248"/>
    </row>
    <row r="28" spans="1:12" ht="15" thickBot="1" x14ac:dyDescent="0.25">
      <c r="A28" s="16"/>
      <c r="B28" s="134" t="s">
        <v>106</v>
      </c>
      <c r="C28" s="62">
        <v>454.32374999999996</v>
      </c>
      <c r="D28" s="62">
        <v>56.744999999999997</v>
      </c>
      <c r="E28" s="62">
        <f t="shared" si="0"/>
        <v>511.06874999999997</v>
      </c>
      <c r="F28" s="16"/>
      <c r="G28" s="215" t="s">
        <v>855</v>
      </c>
      <c r="H28" s="215" t="s">
        <v>448</v>
      </c>
      <c r="I28" s="235" t="s">
        <v>460</v>
      </c>
      <c r="J28" s="235" t="s">
        <v>460</v>
      </c>
      <c r="K28" s="235" t="s">
        <v>460</v>
      </c>
      <c r="L28" s="248"/>
    </row>
    <row r="29" spans="1:12" ht="15" thickBot="1" x14ac:dyDescent="0.25">
      <c r="A29" s="16"/>
      <c r="B29" s="134" t="s">
        <v>107</v>
      </c>
      <c r="C29" s="61">
        <v>420.20452173913037</v>
      </c>
      <c r="D29" s="61">
        <v>57.380869565217381</v>
      </c>
      <c r="E29" s="61">
        <f t="shared" si="0"/>
        <v>477.58539130434775</v>
      </c>
      <c r="F29" s="16"/>
      <c r="G29" s="215" t="s">
        <v>855</v>
      </c>
      <c r="H29" s="215" t="s">
        <v>200</v>
      </c>
      <c r="I29" s="236" t="s">
        <v>460</v>
      </c>
      <c r="J29" s="236" t="s">
        <v>460</v>
      </c>
      <c r="K29" s="236" t="s">
        <v>460</v>
      </c>
      <c r="L29" s="248"/>
    </row>
    <row r="30" spans="1:12" ht="15" thickBot="1" x14ac:dyDescent="0.25">
      <c r="A30" s="16"/>
      <c r="B30" s="134" t="s">
        <v>108</v>
      </c>
      <c r="C30" s="62">
        <v>760</v>
      </c>
      <c r="D30" s="62">
        <v>85.273619631901838</v>
      </c>
      <c r="E30" s="62">
        <f t="shared" si="0"/>
        <v>845.27361963190185</v>
      </c>
      <c r="F30" s="16"/>
      <c r="G30" s="215" t="s">
        <v>855</v>
      </c>
      <c r="H30" s="215" t="s">
        <v>327</v>
      </c>
      <c r="I30" s="235" t="s">
        <v>460</v>
      </c>
      <c r="J30" s="235" t="s">
        <v>460</v>
      </c>
      <c r="K30" s="235" t="s">
        <v>460</v>
      </c>
      <c r="L30" s="248"/>
    </row>
    <row r="31" spans="1:12" ht="15" thickBot="1" x14ac:dyDescent="0.25">
      <c r="A31" s="16"/>
      <c r="B31" s="134" t="s">
        <v>109</v>
      </c>
      <c r="C31" s="61">
        <v>663.85440000000006</v>
      </c>
      <c r="D31" s="61">
        <v>92.664000000000001</v>
      </c>
      <c r="E31" s="61">
        <f t="shared" si="0"/>
        <v>756.51840000000004</v>
      </c>
      <c r="F31" s="16"/>
      <c r="G31" s="215" t="s">
        <v>856</v>
      </c>
      <c r="H31" s="215" t="s">
        <v>325</v>
      </c>
      <c r="I31" s="236" t="s">
        <v>460</v>
      </c>
      <c r="J31" s="236" t="s">
        <v>460</v>
      </c>
      <c r="K31" s="236" t="s">
        <v>460</v>
      </c>
      <c r="L31" s="248"/>
    </row>
    <row r="32" spans="1:12" ht="15" thickBot="1" x14ac:dyDescent="0.25">
      <c r="A32" s="16"/>
      <c r="B32" s="134" t="s">
        <v>110</v>
      </c>
      <c r="C32" s="62">
        <v>370</v>
      </c>
      <c r="D32" s="62">
        <v>57.952340425531915</v>
      </c>
      <c r="E32" s="62">
        <f t="shared" si="0"/>
        <v>427.95234042553193</v>
      </c>
      <c r="F32" s="16"/>
      <c r="G32" s="215" t="s">
        <v>856</v>
      </c>
      <c r="H32" s="215" t="s">
        <v>199</v>
      </c>
      <c r="I32" s="235" t="s">
        <v>460</v>
      </c>
      <c r="J32" s="235" t="s">
        <v>460</v>
      </c>
      <c r="K32" s="235" t="s">
        <v>460</v>
      </c>
      <c r="L32" s="248"/>
    </row>
    <row r="33" spans="1:12" ht="15" thickBot="1" x14ac:dyDescent="0.25">
      <c r="A33" s="16"/>
      <c r="B33" s="134" t="s">
        <v>111</v>
      </c>
      <c r="C33" s="61">
        <v>450</v>
      </c>
      <c r="D33" s="61">
        <v>59.212173913043472</v>
      </c>
      <c r="E33" s="61">
        <f t="shared" si="0"/>
        <v>509.21217391304344</v>
      </c>
      <c r="F33" s="16"/>
      <c r="G33" s="215" t="s">
        <v>856</v>
      </c>
      <c r="H33" s="215" t="s">
        <v>448</v>
      </c>
      <c r="I33" s="236">
        <v>959.33694000000003</v>
      </c>
      <c r="J33" s="236">
        <v>4.5347999999999997</v>
      </c>
      <c r="K33" s="236">
        <v>963.87174000000005</v>
      </c>
      <c r="L33" s="248"/>
    </row>
    <row r="34" spans="1:12" ht="15" thickBot="1" x14ac:dyDescent="0.25">
      <c r="A34" s="16"/>
      <c r="B34" s="134" t="s">
        <v>112</v>
      </c>
      <c r="C34" s="61">
        <v>450</v>
      </c>
      <c r="D34" s="62">
        <v>59.212173913043472</v>
      </c>
      <c r="E34" s="62">
        <f t="shared" si="0"/>
        <v>509.21217391304344</v>
      </c>
      <c r="F34" s="16"/>
      <c r="G34" s="215" t="s">
        <v>856</v>
      </c>
      <c r="H34" s="215" t="s">
        <v>200</v>
      </c>
      <c r="I34" s="235" t="s">
        <v>460</v>
      </c>
      <c r="J34" s="235" t="s">
        <v>460</v>
      </c>
      <c r="K34" s="235" t="s">
        <v>460</v>
      </c>
      <c r="L34" s="248"/>
    </row>
    <row r="35" spans="1:12" ht="15" thickBot="1" x14ac:dyDescent="0.25">
      <c r="A35" s="16"/>
      <c r="B35" s="134" t="s">
        <v>113</v>
      </c>
      <c r="C35" s="61">
        <v>532.31294117647053</v>
      </c>
      <c r="D35" s="61">
        <v>80.936470588235281</v>
      </c>
      <c r="E35" s="61">
        <f t="shared" si="0"/>
        <v>613.24941176470577</v>
      </c>
      <c r="F35" s="16"/>
      <c r="G35" s="215" t="s">
        <v>856</v>
      </c>
      <c r="H35" s="215" t="s">
        <v>327</v>
      </c>
      <c r="I35" s="236" t="s">
        <v>460</v>
      </c>
      <c r="J35" s="236" t="s">
        <v>460</v>
      </c>
      <c r="K35" s="236" t="s">
        <v>460</v>
      </c>
      <c r="L35" s="248"/>
    </row>
    <row r="36" spans="1:12" ht="15" thickBot="1" x14ac:dyDescent="0.25">
      <c r="A36" s="16"/>
      <c r="B36" s="134" t="s">
        <v>114</v>
      </c>
      <c r="C36" s="62">
        <v>760</v>
      </c>
      <c r="D36" s="62">
        <v>57.914999999999999</v>
      </c>
      <c r="E36" s="62">
        <f t="shared" si="0"/>
        <v>817.91499999999996</v>
      </c>
      <c r="F36" s="16"/>
      <c r="G36" s="215" t="s">
        <v>857</v>
      </c>
      <c r="H36" s="215" t="s">
        <v>325</v>
      </c>
      <c r="I36" s="235" t="s">
        <v>460</v>
      </c>
      <c r="J36" s="235" t="s">
        <v>460</v>
      </c>
      <c r="K36" s="235" t="s">
        <v>460</v>
      </c>
      <c r="L36" s="248"/>
    </row>
    <row r="37" spans="1:12" ht="15" thickBot="1" x14ac:dyDescent="0.25">
      <c r="A37" s="16"/>
      <c r="B37" s="134" t="s">
        <v>115</v>
      </c>
      <c r="C37" s="61">
        <v>524.32729411764706</v>
      </c>
      <c r="D37" s="61">
        <v>40.88117647058823</v>
      </c>
      <c r="E37" s="61">
        <f t="shared" si="0"/>
        <v>565.20847058823529</v>
      </c>
      <c r="F37" s="16"/>
      <c r="G37" s="215" t="s">
        <v>857</v>
      </c>
      <c r="H37" s="215" t="s">
        <v>199</v>
      </c>
      <c r="I37" s="236" t="s">
        <v>460</v>
      </c>
      <c r="J37" s="236" t="s">
        <v>460</v>
      </c>
      <c r="K37" s="236" t="s">
        <v>460</v>
      </c>
      <c r="L37" s="248"/>
    </row>
    <row r="38" spans="1:12" ht="15" thickBot="1" x14ac:dyDescent="0.25">
      <c r="A38" s="16"/>
      <c r="B38" s="134" t="s">
        <v>116</v>
      </c>
      <c r="C38" s="62">
        <v>819.93379912663772</v>
      </c>
      <c r="D38" s="62">
        <v>59.47074235807861</v>
      </c>
      <c r="E38" s="62">
        <f t="shared" si="0"/>
        <v>879.40454148471633</v>
      </c>
      <c r="F38" s="16"/>
      <c r="G38" s="215" t="s">
        <v>857</v>
      </c>
      <c r="H38" s="215" t="s">
        <v>448</v>
      </c>
      <c r="I38" s="235">
        <v>80.107024329599994</v>
      </c>
      <c r="J38" s="235">
        <v>5.9781361439999996</v>
      </c>
      <c r="K38" s="235">
        <v>86.085160473599998</v>
      </c>
      <c r="L38" s="248"/>
    </row>
    <row r="39" spans="1:12" ht="15" thickBot="1" x14ac:dyDescent="0.25">
      <c r="A39" s="16"/>
      <c r="B39" s="134" t="s">
        <v>117</v>
      </c>
      <c r="C39" s="61">
        <v>819.93379912663772</v>
      </c>
      <c r="D39" s="61">
        <v>59.47074235807861</v>
      </c>
      <c r="E39" s="61">
        <f t="shared" si="0"/>
        <v>879.40454148471633</v>
      </c>
      <c r="F39" s="16"/>
      <c r="G39" s="134" t="s">
        <v>857</v>
      </c>
      <c r="H39" s="215" t="s">
        <v>200</v>
      </c>
      <c r="I39" s="236" t="s">
        <v>460</v>
      </c>
      <c r="J39" s="236" t="s">
        <v>460</v>
      </c>
      <c r="K39" s="236" t="s">
        <v>460</v>
      </c>
      <c r="L39" s="248"/>
    </row>
    <row r="40" spans="1:12" ht="15" thickBot="1" x14ac:dyDescent="0.25">
      <c r="A40" s="16"/>
      <c r="B40" s="134" t="s">
        <v>118</v>
      </c>
      <c r="C40" s="62">
        <v>745.38118421052627</v>
      </c>
      <c r="D40" s="62">
        <v>44.798684210526311</v>
      </c>
      <c r="E40" s="62">
        <f t="shared" si="0"/>
        <v>790.17986842105256</v>
      </c>
      <c r="F40" s="16"/>
      <c r="G40" s="134" t="s">
        <v>857</v>
      </c>
      <c r="H40" s="215" t="s">
        <v>327</v>
      </c>
      <c r="I40" s="235" t="s">
        <v>460</v>
      </c>
      <c r="J40" s="235" t="s">
        <v>460</v>
      </c>
      <c r="K40" s="235" t="s">
        <v>460</v>
      </c>
      <c r="L40" s="248"/>
    </row>
    <row r="41" spans="1:12" ht="15" thickBot="1" x14ac:dyDescent="0.25">
      <c r="A41" s="16"/>
      <c r="B41" s="134" t="s">
        <v>119</v>
      </c>
      <c r="C41" s="61">
        <v>530</v>
      </c>
      <c r="D41" s="61">
        <v>43.436249999999994</v>
      </c>
      <c r="E41" s="61">
        <f t="shared" si="0"/>
        <v>573.43624999999997</v>
      </c>
      <c r="F41" s="16"/>
      <c r="G41" s="134" t="s">
        <v>159</v>
      </c>
      <c r="H41" s="215" t="s">
        <v>325</v>
      </c>
      <c r="I41" s="236">
        <v>1351.0510000000002</v>
      </c>
      <c r="J41" s="236" t="s">
        <v>460</v>
      </c>
      <c r="K41" s="236">
        <v>1351.0510000000002</v>
      </c>
      <c r="L41" s="248"/>
    </row>
    <row r="42" spans="1:12" ht="15" thickBot="1" x14ac:dyDescent="0.25">
      <c r="A42" s="16"/>
      <c r="B42" s="134" t="s">
        <v>120</v>
      </c>
      <c r="C42" s="62">
        <v>530</v>
      </c>
      <c r="D42" s="62">
        <v>40.054054054054056</v>
      </c>
      <c r="E42" s="62">
        <f t="shared" si="0"/>
        <v>570.05405405405406</v>
      </c>
      <c r="F42" s="16"/>
      <c r="G42" s="134" t="s">
        <v>159</v>
      </c>
      <c r="H42" s="215" t="s">
        <v>199</v>
      </c>
      <c r="I42" s="235">
        <v>1351.0510000000002</v>
      </c>
      <c r="J42" s="235" t="s">
        <v>460</v>
      </c>
      <c r="K42" s="235">
        <v>1351.0510000000002</v>
      </c>
      <c r="L42" s="248"/>
    </row>
    <row r="43" spans="1:12" ht="15" thickBot="1" x14ac:dyDescent="0.25">
      <c r="A43" s="16"/>
      <c r="B43" s="134" t="s">
        <v>121</v>
      </c>
      <c r="C43" s="61">
        <v>813.63149999999996</v>
      </c>
      <c r="D43" s="61">
        <v>57.914999999999999</v>
      </c>
      <c r="E43" s="61">
        <f t="shared" si="0"/>
        <v>871.54649999999992</v>
      </c>
      <c r="F43" s="16"/>
      <c r="G43" s="134" t="s">
        <v>159</v>
      </c>
      <c r="H43" s="215" t="s">
        <v>448</v>
      </c>
      <c r="I43" s="236">
        <v>1351.0510000000002</v>
      </c>
      <c r="J43" s="236" t="s">
        <v>460</v>
      </c>
      <c r="K43" s="236">
        <v>1351.0510000000002</v>
      </c>
      <c r="L43" s="248"/>
    </row>
    <row r="44" spans="1:12" ht="14.1" customHeight="1" thickBot="1" x14ac:dyDescent="0.25">
      <c r="A44" s="16"/>
      <c r="B44" s="134" t="s">
        <v>122</v>
      </c>
      <c r="C44" s="62">
        <v>1020</v>
      </c>
      <c r="D44" s="62">
        <v>154.44</v>
      </c>
      <c r="E44" s="62">
        <f t="shared" si="0"/>
        <v>1174.44</v>
      </c>
      <c r="F44" s="16"/>
      <c r="G44" s="134" t="s">
        <v>159</v>
      </c>
      <c r="H44" s="215" t="s">
        <v>200</v>
      </c>
      <c r="I44" s="235">
        <v>1351.0510000000002</v>
      </c>
      <c r="J44" s="235" t="s">
        <v>460</v>
      </c>
      <c r="K44" s="235">
        <v>1351.0510000000002</v>
      </c>
      <c r="L44" s="248"/>
    </row>
    <row r="45" spans="1:12" ht="15" thickBot="1" x14ac:dyDescent="0.25">
      <c r="A45" s="16"/>
      <c r="B45" s="134" t="s">
        <v>123</v>
      </c>
      <c r="C45" s="61">
        <v>1200</v>
      </c>
      <c r="D45" s="61">
        <v>142.56</v>
      </c>
      <c r="E45" s="61">
        <f t="shared" si="0"/>
        <v>1342.56</v>
      </c>
      <c r="F45" s="16"/>
      <c r="G45" s="173" t="s">
        <v>159</v>
      </c>
      <c r="H45" s="215" t="s">
        <v>327</v>
      </c>
      <c r="I45" s="236">
        <v>1351.0510000000002</v>
      </c>
      <c r="J45" s="236" t="s">
        <v>460</v>
      </c>
      <c r="K45" s="236">
        <v>1351.0510000000002</v>
      </c>
      <c r="L45" s="248"/>
    </row>
    <row r="46" spans="1:12" ht="15" thickBot="1" x14ac:dyDescent="0.25">
      <c r="A46" s="16"/>
      <c r="B46" s="134" t="s">
        <v>124</v>
      </c>
      <c r="C46" s="62">
        <v>530</v>
      </c>
      <c r="D46" s="62">
        <v>123.55200000000001</v>
      </c>
      <c r="E46" s="62">
        <f t="shared" si="0"/>
        <v>653.55200000000002</v>
      </c>
      <c r="F46" s="16"/>
      <c r="G46" s="215" t="s">
        <v>253</v>
      </c>
      <c r="H46" s="215" t="s">
        <v>200</v>
      </c>
      <c r="I46" s="235">
        <v>422.57368421052632</v>
      </c>
      <c r="J46" s="235">
        <v>80.526315789473671</v>
      </c>
      <c r="K46" s="235">
        <v>503.1</v>
      </c>
      <c r="L46" s="248"/>
    </row>
    <row r="47" spans="1:12" ht="15" thickBot="1" x14ac:dyDescent="0.25">
      <c r="A47" s="16"/>
      <c r="B47" s="134" t="s">
        <v>125</v>
      </c>
      <c r="C47" s="61">
        <v>820</v>
      </c>
      <c r="D47" s="61">
        <v>132.37714285714284</v>
      </c>
      <c r="E47" s="61">
        <f t="shared" si="0"/>
        <v>952.37714285714287</v>
      </c>
      <c r="F47" s="16"/>
      <c r="G47" s="70"/>
      <c r="H47" s="70"/>
      <c r="I47" s="70"/>
      <c r="J47" s="16"/>
      <c r="K47" s="16"/>
      <c r="L47" s="248"/>
    </row>
    <row r="48" spans="1:12" ht="15" thickBot="1" x14ac:dyDescent="0.25">
      <c r="A48" s="16"/>
      <c r="B48" s="134" t="s">
        <v>126</v>
      </c>
      <c r="C48" s="62">
        <v>460</v>
      </c>
      <c r="D48" s="62">
        <v>84.685714285714297</v>
      </c>
      <c r="E48" s="62">
        <f t="shared" si="0"/>
        <v>544.68571428571431</v>
      </c>
      <c r="F48" s="16"/>
      <c r="G48" s="75" t="s">
        <v>1306</v>
      </c>
      <c r="H48" s="75"/>
      <c r="I48" s="75"/>
      <c r="J48" s="16"/>
      <c r="K48" s="16"/>
      <c r="L48" s="248"/>
    </row>
    <row r="49" spans="1:12" ht="15" thickBot="1" x14ac:dyDescent="0.25">
      <c r="A49" s="16"/>
      <c r="B49" s="134" t="s">
        <v>127</v>
      </c>
      <c r="C49" s="61">
        <v>397.26749999999998</v>
      </c>
      <c r="D49" s="61">
        <v>76.440000000000012</v>
      </c>
      <c r="E49" s="61">
        <f t="shared" si="0"/>
        <v>473.70749999999998</v>
      </c>
      <c r="F49" s="16"/>
      <c r="G49" s="75"/>
      <c r="H49" s="75"/>
      <c r="I49" s="71"/>
      <c r="J49" s="16"/>
      <c r="K49" s="16"/>
      <c r="L49" s="248"/>
    </row>
    <row r="50" spans="1:12" ht="15" thickBot="1" x14ac:dyDescent="0.25">
      <c r="A50" s="16"/>
      <c r="B50" s="134" t="s">
        <v>128</v>
      </c>
      <c r="C50" s="62">
        <v>688.80937499999993</v>
      </c>
      <c r="D50" s="62">
        <v>111.14999999999999</v>
      </c>
      <c r="E50" s="62">
        <f t="shared" si="0"/>
        <v>799.95937499999991</v>
      </c>
      <c r="F50" s="16"/>
      <c r="G50" s="75"/>
      <c r="H50" s="75"/>
      <c r="I50" s="70"/>
      <c r="J50" s="16"/>
      <c r="K50" s="16"/>
      <c r="L50" s="248"/>
    </row>
    <row r="51" spans="1:12" ht="15" thickBot="1" x14ac:dyDescent="0.25">
      <c r="A51" s="16"/>
      <c r="B51" s="134" t="s">
        <v>129</v>
      </c>
      <c r="C51" s="61">
        <v>590</v>
      </c>
      <c r="D51" s="61">
        <v>118.56</v>
      </c>
      <c r="E51" s="61">
        <f t="shared" si="0"/>
        <v>708.56</v>
      </c>
      <c r="F51" s="16"/>
      <c r="G51" s="75"/>
      <c r="H51" s="75"/>
      <c r="I51" s="75"/>
      <c r="J51" s="16"/>
      <c r="K51" s="16"/>
      <c r="L51" s="248"/>
    </row>
    <row r="52" spans="1:12" ht="15" thickBot="1" x14ac:dyDescent="0.25">
      <c r="A52" s="16"/>
      <c r="B52" s="134" t="s">
        <v>130</v>
      </c>
      <c r="C52" s="62">
        <v>570</v>
      </c>
      <c r="D52" s="62">
        <v>111.14999999999999</v>
      </c>
      <c r="E52" s="62">
        <f t="shared" si="0"/>
        <v>681.15</v>
      </c>
      <c r="F52" s="16"/>
      <c r="G52" s="75"/>
      <c r="H52" s="75"/>
      <c r="I52" s="75"/>
      <c r="J52" s="16"/>
      <c r="K52" s="16"/>
      <c r="L52" s="248"/>
    </row>
    <row r="53" spans="1:12" ht="15" thickBot="1" x14ac:dyDescent="0.25">
      <c r="A53" s="16"/>
      <c r="B53" s="134" t="s">
        <v>131</v>
      </c>
      <c r="C53" s="61">
        <v>617.72275862068966</v>
      </c>
      <c r="D53" s="61">
        <v>46.961379310344832</v>
      </c>
      <c r="E53" s="61">
        <f t="shared" si="0"/>
        <v>664.68413793103446</v>
      </c>
      <c r="F53" s="16"/>
      <c r="G53" s="75"/>
      <c r="H53" s="69"/>
      <c r="I53" s="71"/>
      <c r="J53" s="182"/>
      <c r="K53" s="16"/>
      <c r="L53" s="248"/>
    </row>
    <row r="54" spans="1:12" ht="15" thickBot="1" x14ac:dyDescent="0.25">
      <c r="A54" s="16"/>
      <c r="B54" s="134" t="s">
        <v>364</v>
      </c>
      <c r="C54" s="62">
        <v>652.97571428571416</v>
      </c>
      <c r="D54" s="62">
        <v>49.641428571428563</v>
      </c>
      <c r="E54" s="62">
        <f t="shared" si="0"/>
        <v>702.61714285714277</v>
      </c>
      <c r="F54" s="16"/>
      <c r="G54" s="69"/>
      <c r="H54" s="69"/>
      <c r="I54" s="70"/>
      <c r="J54" s="16"/>
      <c r="K54" s="16"/>
      <c r="L54" s="248"/>
    </row>
    <row r="55" spans="1:12" ht="15" thickBot="1" x14ac:dyDescent="0.25">
      <c r="A55" s="16"/>
      <c r="B55" s="134" t="s">
        <v>363</v>
      </c>
      <c r="C55" s="61">
        <v>410.38274999999993</v>
      </c>
      <c r="D55" s="61">
        <v>28.372499999999999</v>
      </c>
      <c r="E55" s="61">
        <f t="shared" si="0"/>
        <v>438.75524999999993</v>
      </c>
      <c r="F55" s="16"/>
      <c r="G55" s="69">
        <v>1</v>
      </c>
      <c r="H55" s="69"/>
      <c r="I55" s="71"/>
      <c r="J55" s="16"/>
      <c r="K55" s="16"/>
      <c r="L55" s="248"/>
    </row>
    <row r="56" spans="1:12" ht="15" thickBot="1" x14ac:dyDescent="0.25">
      <c r="A56" s="16"/>
      <c r="B56" s="134" t="s">
        <v>133</v>
      </c>
      <c r="C56" s="62">
        <v>887.18142857142846</v>
      </c>
      <c r="D56" s="62">
        <v>45.822857142857131</v>
      </c>
      <c r="E56" s="62">
        <f t="shared" si="0"/>
        <v>933.00428571428563</v>
      </c>
      <c r="F56" s="16"/>
      <c r="G56" s="69"/>
      <c r="H56" s="69"/>
      <c r="I56" s="70"/>
      <c r="J56" s="16"/>
      <c r="K56" s="16"/>
      <c r="L56" s="248"/>
    </row>
    <row r="57" spans="1:12" ht="15" thickBot="1" x14ac:dyDescent="0.25">
      <c r="A57" s="16"/>
      <c r="B57" s="134" t="s">
        <v>134</v>
      </c>
      <c r="C57" s="61">
        <v>1000</v>
      </c>
      <c r="D57" s="61">
        <v>45.822857142857131</v>
      </c>
      <c r="E57" s="61">
        <f t="shared" si="0"/>
        <v>1045.8228571428572</v>
      </c>
      <c r="F57" s="16"/>
      <c r="G57" s="75"/>
      <c r="H57" s="75"/>
      <c r="I57" s="71"/>
      <c r="J57" s="16"/>
      <c r="K57" s="16"/>
      <c r="L57" s="248"/>
    </row>
    <row r="58" spans="1:12" ht="15" thickBot="1" x14ac:dyDescent="0.25">
      <c r="A58" s="16"/>
      <c r="B58" s="134" t="s">
        <v>135</v>
      </c>
      <c r="C58" s="62">
        <v>955.86479999999995</v>
      </c>
      <c r="D58" s="62">
        <v>42.768000000000001</v>
      </c>
      <c r="E58" s="62">
        <f t="shared" si="0"/>
        <v>998.63279999999997</v>
      </c>
      <c r="F58" s="16"/>
      <c r="G58" s="182"/>
      <c r="H58" s="228"/>
      <c r="I58" s="182"/>
      <c r="J58" s="16"/>
      <c r="K58" s="16"/>
      <c r="L58" s="248"/>
    </row>
    <row r="59" spans="1:12" ht="15" thickBot="1" x14ac:dyDescent="0.25">
      <c r="A59" s="16"/>
      <c r="B59" s="134" t="s">
        <v>655</v>
      </c>
      <c r="C59" s="61">
        <v>940.2</v>
      </c>
      <c r="D59" s="61">
        <v>73.400000000000006</v>
      </c>
      <c r="E59" s="61">
        <f t="shared" si="0"/>
        <v>1013.6</v>
      </c>
      <c r="F59" s="16"/>
      <c r="G59" s="69"/>
      <c r="H59" s="69"/>
      <c r="I59" s="71"/>
      <c r="J59" s="16"/>
      <c r="K59" s="16"/>
      <c r="L59" s="248"/>
    </row>
    <row r="60" spans="1:12" ht="15" thickBot="1" x14ac:dyDescent="0.25">
      <c r="A60" s="16"/>
      <c r="B60" s="134" t="s">
        <v>656</v>
      </c>
      <c r="C60" s="62">
        <v>1442</v>
      </c>
      <c r="D60" s="62">
        <v>49.8</v>
      </c>
      <c r="E60" s="62">
        <f t="shared" si="0"/>
        <v>1491.8</v>
      </c>
      <c r="F60" s="16"/>
      <c r="G60" s="69"/>
      <c r="H60" s="69"/>
      <c r="I60" s="70"/>
      <c r="J60" s="16"/>
      <c r="K60" s="16"/>
      <c r="L60" s="248"/>
    </row>
    <row r="61" spans="1:12" ht="15" thickBot="1" x14ac:dyDescent="0.25">
      <c r="A61" s="16"/>
      <c r="B61" s="134" t="s">
        <v>138</v>
      </c>
      <c r="C61" s="61">
        <v>1400</v>
      </c>
      <c r="D61" s="61">
        <v>45.85846153846154</v>
      </c>
      <c r="E61" s="61">
        <f t="shared" si="0"/>
        <v>1445.8584615384616</v>
      </c>
      <c r="F61" s="16"/>
      <c r="G61" s="69"/>
      <c r="H61" s="69"/>
      <c r="I61" s="71"/>
      <c r="J61" s="16"/>
      <c r="K61" s="16"/>
      <c r="L61" s="248"/>
    </row>
    <row r="62" spans="1:12" ht="15" thickBot="1" x14ac:dyDescent="0.25">
      <c r="A62" s="16"/>
      <c r="B62" s="134" t="s">
        <v>139</v>
      </c>
      <c r="C62" s="62">
        <v>1400</v>
      </c>
      <c r="D62" s="62">
        <v>45.85846153846154</v>
      </c>
      <c r="E62" s="62">
        <f t="shared" si="0"/>
        <v>1445.8584615384616</v>
      </c>
      <c r="F62" s="16"/>
      <c r="G62" s="69"/>
      <c r="H62" s="69"/>
      <c r="I62" s="70"/>
      <c r="J62" s="16"/>
      <c r="K62" s="16"/>
      <c r="L62" s="248"/>
    </row>
    <row r="63" spans="1:12" ht="15" thickBot="1" x14ac:dyDescent="0.25">
      <c r="A63" s="16"/>
      <c r="B63" s="134" t="s">
        <v>522</v>
      </c>
      <c r="C63" s="61">
        <v>1442</v>
      </c>
      <c r="D63" s="61">
        <v>49.8</v>
      </c>
      <c r="E63" s="61">
        <f t="shared" si="0"/>
        <v>1491.8</v>
      </c>
      <c r="F63" s="16"/>
      <c r="G63" s="69"/>
      <c r="H63" s="69"/>
      <c r="I63" s="71"/>
      <c r="J63" s="16"/>
      <c r="K63" s="16"/>
      <c r="L63" s="248"/>
    </row>
    <row r="64" spans="1:12" ht="15" thickBot="1" x14ac:dyDescent="0.25">
      <c r="A64" s="16"/>
      <c r="B64" s="134" t="s">
        <v>140</v>
      </c>
      <c r="C64" s="62">
        <v>1400</v>
      </c>
      <c r="D64" s="62">
        <v>48.350769230769231</v>
      </c>
      <c r="E64" s="62">
        <f t="shared" si="0"/>
        <v>1448.3507692307692</v>
      </c>
      <c r="F64" s="16"/>
      <c r="G64" s="69"/>
      <c r="H64" s="69"/>
      <c r="I64" s="70"/>
      <c r="J64" s="16"/>
      <c r="K64" s="16"/>
      <c r="L64" s="248"/>
    </row>
    <row r="65" spans="1:12" ht="15" thickBot="1" x14ac:dyDescent="0.25">
      <c r="A65" s="16"/>
      <c r="B65" s="134" t="s">
        <v>156</v>
      </c>
      <c r="C65" s="61">
        <v>0</v>
      </c>
      <c r="D65" s="61">
        <v>0</v>
      </c>
      <c r="E65" s="61">
        <f t="shared" si="0"/>
        <v>0</v>
      </c>
      <c r="F65" s="16"/>
      <c r="G65" s="69"/>
      <c r="H65" s="69"/>
      <c r="I65" s="70"/>
      <c r="J65" s="70"/>
      <c r="K65" s="70"/>
      <c r="L65" s="248"/>
    </row>
    <row r="66" spans="1:12" ht="15" thickBot="1" x14ac:dyDescent="0.25">
      <c r="A66" s="16"/>
      <c r="B66" s="134" t="s">
        <v>145</v>
      </c>
      <c r="C66" s="62">
        <v>0</v>
      </c>
      <c r="D66" s="62">
        <v>0</v>
      </c>
      <c r="E66" s="62">
        <f t="shared" si="0"/>
        <v>0</v>
      </c>
      <c r="F66" s="16"/>
      <c r="G66" s="69"/>
      <c r="H66" s="69"/>
      <c r="I66" s="71"/>
      <c r="J66" s="71"/>
      <c r="K66" s="71"/>
      <c r="L66" s="248"/>
    </row>
    <row r="67" spans="1:12" ht="15" thickBot="1" x14ac:dyDescent="0.25">
      <c r="A67" s="16"/>
      <c r="B67" s="134" t="s">
        <v>146</v>
      </c>
      <c r="C67" s="61">
        <v>0</v>
      </c>
      <c r="D67" s="61">
        <v>0</v>
      </c>
      <c r="E67" s="61">
        <f t="shared" si="0"/>
        <v>0</v>
      </c>
      <c r="F67" s="16"/>
      <c r="G67" s="69"/>
      <c r="H67" s="69"/>
      <c r="I67" s="70"/>
      <c r="J67" s="70"/>
      <c r="K67" s="70"/>
      <c r="L67" s="248"/>
    </row>
    <row r="68" spans="1:12" x14ac:dyDescent="0.2">
      <c r="A68" s="16"/>
      <c r="B68" s="16"/>
      <c r="C68" s="16"/>
      <c r="D68" s="16"/>
      <c r="E68" s="16"/>
      <c r="F68" s="16"/>
      <c r="G68" s="69"/>
      <c r="H68" s="69"/>
      <c r="I68" s="71"/>
      <c r="J68" s="71"/>
      <c r="K68" s="71"/>
      <c r="L68" s="248"/>
    </row>
    <row r="69" spans="1:12" x14ac:dyDescent="0.2">
      <c r="A69" s="16"/>
      <c r="B69" s="22"/>
      <c r="C69" s="16"/>
      <c r="D69" s="16"/>
      <c r="E69" s="16"/>
      <c r="F69" s="16"/>
      <c r="G69" s="69"/>
      <c r="H69" s="69"/>
      <c r="I69" s="70"/>
      <c r="J69" s="70"/>
      <c r="K69" s="70"/>
      <c r="L69" s="248"/>
    </row>
    <row r="70" spans="1:12" x14ac:dyDescent="0.2">
      <c r="A70" s="16"/>
      <c r="B70" s="22"/>
      <c r="C70" s="16"/>
      <c r="D70" s="16"/>
      <c r="E70" s="16"/>
      <c r="F70" s="16"/>
      <c r="G70" s="69"/>
      <c r="H70" s="69"/>
      <c r="I70" s="71"/>
      <c r="J70" s="71"/>
      <c r="K70" s="71"/>
      <c r="L70" s="248"/>
    </row>
    <row r="71" spans="1:12" x14ac:dyDescent="0.2">
      <c r="A71" s="69"/>
      <c r="B71" s="69"/>
      <c r="C71" s="69"/>
      <c r="D71" s="69"/>
      <c r="E71" s="69"/>
      <c r="F71" s="69"/>
      <c r="G71" s="69"/>
      <c r="H71" s="69"/>
      <c r="I71" s="70"/>
      <c r="J71" s="70"/>
      <c r="K71" s="70"/>
      <c r="L71" s="248"/>
    </row>
    <row r="72" spans="1:12" x14ac:dyDescent="0.2">
      <c r="A72" s="69"/>
      <c r="B72" s="69"/>
      <c r="C72" s="69"/>
      <c r="D72" s="69"/>
      <c r="E72" s="69"/>
      <c r="F72" s="69"/>
      <c r="G72" s="69"/>
      <c r="H72" s="69"/>
      <c r="I72" s="71"/>
      <c r="J72" s="71"/>
      <c r="K72" s="71"/>
      <c r="L72" s="248"/>
    </row>
    <row r="73" spans="1:12" x14ac:dyDescent="0.2">
      <c r="I73" s="48"/>
    </row>
    <row r="74" spans="1:12" x14ac:dyDescent="0.2">
      <c r="I74" s="48"/>
    </row>
    <row r="75" spans="1:12" x14ac:dyDescent="0.2">
      <c r="I75" s="48"/>
    </row>
    <row r="76" spans="1:12" x14ac:dyDescent="0.2">
      <c r="I76" s="48"/>
    </row>
    <row r="77" spans="1:12" x14ac:dyDescent="0.2">
      <c r="I77" s="48"/>
    </row>
    <row r="78" spans="1:12" x14ac:dyDescent="0.2">
      <c r="I78" s="48"/>
    </row>
    <row r="79" spans="1:12" x14ac:dyDescent="0.2">
      <c r="I79" s="48"/>
    </row>
    <row r="80" spans="1:12" x14ac:dyDescent="0.2">
      <c r="I80" s="48"/>
    </row>
    <row r="81" spans="9:9" x14ac:dyDescent="0.2">
      <c r="I81" s="48"/>
    </row>
    <row r="82" spans="9:9" x14ac:dyDescent="0.2">
      <c r="I82" s="48"/>
    </row>
    <row r="83" spans="9:9" x14ac:dyDescent="0.2">
      <c r="I83" s="48"/>
    </row>
    <row r="84" spans="9:9" x14ac:dyDescent="0.2">
      <c r="I84" s="48"/>
    </row>
    <row r="85" spans="9:9" x14ac:dyDescent="0.2">
      <c r="I85" s="48"/>
    </row>
    <row r="86" spans="9:9" x14ac:dyDescent="0.2">
      <c r="I86" s="48"/>
    </row>
    <row r="87" spans="9:9" x14ac:dyDescent="0.2">
      <c r="I87" s="48"/>
    </row>
    <row r="88" spans="9:9" x14ac:dyDescent="0.2">
      <c r="I88" s="48"/>
    </row>
    <row r="89" spans="9:9" x14ac:dyDescent="0.2">
      <c r="I89" s="48"/>
    </row>
    <row r="90" spans="9:9" x14ac:dyDescent="0.2">
      <c r="I90" s="48"/>
    </row>
    <row r="91" spans="9:9" x14ac:dyDescent="0.2">
      <c r="I91" s="48"/>
    </row>
    <row r="92" spans="9:9" x14ac:dyDescent="0.2">
      <c r="I92" s="48"/>
    </row>
    <row r="93" spans="9:9" x14ac:dyDescent="0.2">
      <c r="I93" s="48"/>
    </row>
    <row r="94" spans="9:9" x14ac:dyDescent="0.2">
      <c r="I94" s="48"/>
    </row>
    <row r="95" spans="9:9" x14ac:dyDescent="0.2">
      <c r="I95" s="48"/>
    </row>
    <row r="96" spans="9:9" x14ac:dyDescent="0.2">
      <c r="I96" s="48"/>
    </row>
    <row r="97" spans="3:9" x14ac:dyDescent="0.2">
      <c r="I97" s="48"/>
    </row>
    <row r="108" spans="3:9" x14ac:dyDescent="0.2">
      <c r="C108" s="50"/>
      <c r="D108" s="50"/>
    </row>
    <row r="109" spans="3:9" x14ac:dyDescent="0.2">
      <c r="C109" s="50"/>
      <c r="D109" s="50"/>
    </row>
    <row r="110" spans="3:9" x14ac:dyDescent="0.2">
      <c r="C110" s="50"/>
      <c r="D110" s="50"/>
    </row>
    <row r="111" spans="3:9" x14ac:dyDescent="0.2">
      <c r="C111" s="50"/>
      <c r="D111" s="50"/>
    </row>
    <row r="112" spans="3:9" x14ac:dyDescent="0.2">
      <c r="C112" s="50"/>
      <c r="D112" s="50"/>
    </row>
    <row r="113" spans="3:4" x14ac:dyDescent="0.2">
      <c r="C113" s="50"/>
      <c r="D113" s="50"/>
    </row>
    <row r="114" spans="3:4" x14ac:dyDescent="0.2">
      <c r="C114" s="50"/>
      <c r="D114" s="50"/>
    </row>
    <row r="115" spans="3:4" x14ac:dyDescent="0.2">
      <c r="C115" s="50"/>
      <c r="D115" s="50"/>
    </row>
    <row r="116" spans="3:4" x14ac:dyDescent="0.2">
      <c r="C116" s="50"/>
      <c r="D116" s="50"/>
    </row>
    <row r="117" spans="3:4" x14ac:dyDescent="0.2">
      <c r="C117" s="50"/>
      <c r="D117" s="50"/>
    </row>
    <row r="118" spans="3:4" x14ac:dyDescent="0.2">
      <c r="C118" s="50"/>
      <c r="D118" s="50"/>
    </row>
    <row r="119" spans="3:4" x14ac:dyDescent="0.2">
      <c r="C119" s="50"/>
      <c r="D119" s="50"/>
    </row>
    <row r="120" spans="3:4" x14ac:dyDescent="0.2">
      <c r="C120" s="50"/>
      <c r="D120" s="50"/>
    </row>
    <row r="121" spans="3:4" x14ac:dyDescent="0.2">
      <c r="C121" s="50"/>
      <c r="D121" s="50"/>
    </row>
    <row r="122" spans="3:4" x14ac:dyDescent="0.2">
      <c r="C122" s="50"/>
      <c r="D122" s="50"/>
    </row>
    <row r="123" spans="3:4" x14ac:dyDescent="0.2">
      <c r="C123" s="50"/>
      <c r="D123" s="50"/>
    </row>
    <row r="124" spans="3:4" x14ac:dyDescent="0.2">
      <c r="C124" s="50"/>
      <c r="D124" s="50"/>
    </row>
    <row r="125" spans="3:4" x14ac:dyDescent="0.2">
      <c r="C125" s="50"/>
      <c r="D125" s="50"/>
    </row>
    <row r="126" spans="3:4" x14ac:dyDescent="0.2">
      <c r="C126" s="50"/>
      <c r="D126" s="50"/>
    </row>
    <row r="127" spans="3:4" x14ac:dyDescent="0.2">
      <c r="C127" s="50"/>
      <c r="D127" s="50"/>
    </row>
    <row r="128" spans="3:4" x14ac:dyDescent="0.2">
      <c r="C128" s="50"/>
      <c r="D128" s="50"/>
    </row>
    <row r="129" spans="3:4" x14ac:dyDescent="0.2">
      <c r="C129" s="50"/>
      <c r="D129" s="50"/>
    </row>
    <row r="130" spans="3:4" x14ac:dyDescent="0.2">
      <c r="C130" s="50"/>
      <c r="D130" s="50"/>
    </row>
    <row r="131" spans="3:4" x14ac:dyDescent="0.2">
      <c r="C131" s="50"/>
      <c r="D131" s="50"/>
    </row>
    <row r="132" spans="3:4" x14ac:dyDescent="0.2">
      <c r="C132" s="50"/>
      <c r="D132" s="50"/>
    </row>
    <row r="133" spans="3:4" x14ac:dyDescent="0.2">
      <c r="C133" s="50"/>
      <c r="D133" s="50"/>
    </row>
    <row r="134" spans="3:4" x14ac:dyDescent="0.2">
      <c r="C134" s="50"/>
      <c r="D134" s="50"/>
    </row>
    <row r="135" spans="3:4" x14ac:dyDescent="0.2">
      <c r="C135" s="50"/>
      <c r="D135" s="50"/>
    </row>
    <row r="136" spans="3:4" x14ac:dyDescent="0.2">
      <c r="C136" s="50"/>
      <c r="D136" s="50"/>
    </row>
    <row r="137" spans="3:4" x14ac:dyDescent="0.2">
      <c r="C137" s="50"/>
      <c r="D137" s="50"/>
    </row>
    <row r="138" spans="3:4" x14ac:dyDescent="0.2">
      <c r="C138" s="50"/>
      <c r="D138" s="50"/>
    </row>
    <row r="139" spans="3:4" x14ac:dyDescent="0.2">
      <c r="C139" s="50"/>
      <c r="D139" s="50"/>
    </row>
    <row r="140" spans="3:4" x14ac:dyDescent="0.2">
      <c r="C140" s="50"/>
      <c r="D140" s="50"/>
    </row>
    <row r="141" spans="3:4" x14ac:dyDescent="0.2">
      <c r="C141" s="50"/>
      <c r="D141" s="50"/>
    </row>
    <row r="142" spans="3:4" x14ac:dyDescent="0.2">
      <c r="C142" s="50"/>
      <c r="D142" s="50"/>
    </row>
  </sheetData>
  <hyperlinks>
    <hyperlink ref="B1" location="'Assumptions Summary'!A1" display="Go to Assumptions Summary" xr:uid="{3494EFAD-EAF8-4966-A8BB-95615B6E1CF6}"/>
  </hyperlinks>
  <pageMargins left="0.7" right="0.7" top="0.75" bottom="0.75" header="0.3" footer="0.3"/>
  <pageSetup paperSize="9" orientation="portrait" verticalDpi="0" r:id="rId1"/>
  <rowBreaks count="1" manualBreakCount="1">
    <brk id="40" max="9"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2" tint="0.79998168889431442"/>
  </sheetPr>
  <dimension ref="A1:W349"/>
  <sheetViews>
    <sheetView zoomScaleNormal="100" workbookViewId="0"/>
  </sheetViews>
  <sheetFormatPr defaultColWidth="9" defaultRowHeight="12.75" x14ac:dyDescent="0.2"/>
  <cols>
    <col min="1" max="1" width="3.625" style="18" customWidth="1"/>
    <col min="2" max="2" width="34.5" style="18" customWidth="1"/>
    <col min="3" max="3" width="11.625" style="18" customWidth="1"/>
    <col min="4" max="4" width="3.125" style="18" customWidth="1"/>
    <col min="5" max="5" width="34.125" style="18" customWidth="1"/>
    <col min="6" max="6" width="14.25" style="18" customWidth="1"/>
    <col min="7" max="7" width="20.25" style="18" customWidth="1"/>
    <col min="8" max="8" width="3.125" style="18" customWidth="1"/>
    <col min="9" max="9" width="33.125" style="18" customWidth="1"/>
    <col min="10" max="10" width="11.625" style="18" customWidth="1"/>
    <col min="11" max="11" width="20.25" style="18" customWidth="1"/>
    <col min="12" max="12" width="13.125" style="18" customWidth="1"/>
    <col min="13" max="13" width="9" style="18"/>
    <col min="14" max="14" width="3.125" style="18" customWidth="1"/>
    <col min="15" max="15" width="23.625" style="16" customWidth="1"/>
    <col min="16" max="16" width="15.75" style="16" customWidth="1"/>
    <col min="17" max="17" width="18.125" style="16" customWidth="1"/>
    <col min="18" max="18" width="3.125" style="18" customWidth="1"/>
    <col min="19" max="19" width="34.25" style="16" bestFit="1" customWidth="1"/>
    <col min="20" max="20" width="17.25" style="18" bestFit="1" customWidth="1"/>
    <col min="21" max="21" width="11.25" style="18" bestFit="1" customWidth="1"/>
    <col min="22" max="22" width="15.125" style="18" bestFit="1" customWidth="1"/>
    <col min="23" max="23" width="5.625" style="18" customWidth="1"/>
    <col min="24" max="16384" width="9" style="18"/>
  </cols>
  <sheetData>
    <row r="1" spans="1:23" ht="15" x14ac:dyDescent="0.25">
      <c r="A1" s="152"/>
      <c r="B1" s="292" t="s">
        <v>1127</v>
      </c>
      <c r="C1" s="16"/>
      <c r="D1" s="16"/>
      <c r="E1" s="16"/>
      <c r="F1" s="16"/>
      <c r="G1" s="16"/>
      <c r="H1" s="16"/>
      <c r="I1" s="16"/>
      <c r="J1" s="16"/>
      <c r="K1" s="16"/>
      <c r="L1" s="16"/>
      <c r="M1" s="16"/>
      <c r="N1" s="16"/>
      <c r="R1" s="16"/>
      <c r="T1" s="16"/>
      <c r="U1" s="16"/>
      <c r="V1" s="16"/>
      <c r="W1" s="16"/>
    </row>
    <row r="2" spans="1:23" ht="20.25" thickBot="1" x14ac:dyDescent="0.35">
      <c r="A2" s="16"/>
      <c r="B2" s="406" t="s">
        <v>38</v>
      </c>
      <c r="C2" s="406"/>
      <c r="D2" s="16"/>
      <c r="E2" s="16"/>
      <c r="F2" s="16"/>
      <c r="G2" s="16"/>
      <c r="H2" s="16"/>
      <c r="I2" s="16"/>
      <c r="J2" s="16"/>
      <c r="K2" s="16"/>
      <c r="L2" s="16"/>
      <c r="M2" s="16"/>
      <c r="N2" s="16"/>
      <c r="R2" s="16"/>
      <c r="T2" s="16"/>
      <c r="U2" s="16"/>
      <c r="V2" s="16"/>
      <c r="W2" s="16"/>
    </row>
    <row r="3" spans="1:23" ht="13.5" thickTop="1" x14ac:dyDescent="0.2">
      <c r="A3" s="16"/>
      <c r="B3" s="183" t="s">
        <v>639</v>
      </c>
      <c r="C3" s="16"/>
      <c r="D3" s="16"/>
      <c r="E3" s="16"/>
      <c r="F3" s="16"/>
      <c r="G3" s="16"/>
      <c r="H3" s="16"/>
      <c r="I3" s="16"/>
      <c r="J3" s="16"/>
      <c r="K3" s="16"/>
      <c r="L3" s="16"/>
      <c r="M3" s="16"/>
      <c r="N3" s="16"/>
      <c r="R3" s="16"/>
      <c r="T3" s="16"/>
      <c r="U3" s="16"/>
      <c r="V3" s="16"/>
      <c r="W3" s="16"/>
    </row>
    <row r="4" spans="1:23" x14ac:dyDescent="0.2">
      <c r="A4" s="16"/>
      <c r="B4" s="183" t="s">
        <v>699</v>
      </c>
      <c r="C4" s="16"/>
      <c r="D4" s="16"/>
      <c r="E4" s="16"/>
      <c r="F4" s="16"/>
      <c r="G4" s="16"/>
      <c r="H4" s="16"/>
      <c r="I4" s="16"/>
      <c r="J4" s="16"/>
      <c r="K4" s="16"/>
      <c r="L4" s="16"/>
      <c r="M4" s="16"/>
      <c r="N4" s="16"/>
      <c r="R4" s="16"/>
      <c r="T4" s="16"/>
      <c r="U4" s="16"/>
      <c r="V4" s="16"/>
      <c r="W4" s="16"/>
    </row>
    <row r="5" spans="1:23" x14ac:dyDescent="0.2">
      <c r="A5" s="16"/>
      <c r="B5" s="29"/>
      <c r="C5" s="16"/>
      <c r="D5" s="16"/>
      <c r="E5" s="16"/>
      <c r="F5" s="16"/>
      <c r="G5" s="16"/>
      <c r="H5" s="16"/>
      <c r="I5" s="16"/>
      <c r="J5" s="16"/>
      <c r="K5" s="16"/>
      <c r="L5" s="16"/>
      <c r="M5" s="16"/>
      <c r="N5" s="16"/>
      <c r="R5" s="16"/>
      <c r="T5" s="16"/>
      <c r="U5" s="16"/>
      <c r="V5" s="16"/>
      <c r="W5" s="16"/>
    </row>
    <row r="6" spans="1:23" x14ac:dyDescent="0.2">
      <c r="A6" s="16"/>
      <c r="B6" s="16"/>
      <c r="C6" s="16"/>
      <c r="D6" s="16"/>
      <c r="E6" s="16"/>
      <c r="F6" s="16"/>
      <c r="G6" s="16"/>
      <c r="H6" s="16"/>
      <c r="I6" s="16"/>
      <c r="J6" s="16"/>
      <c r="K6" s="16"/>
      <c r="L6" s="16"/>
      <c r="M6" s="16"/>
      <c r="N6" s="16"/>
      <c r="R6" s="16"/>
      <c r="T6" s="248"/>
      <c r="U6" s="248"/>
      <c r="V6" s="248"/>
      <c r="W6" s="16"/>
    </row>
    <row r="7" spans="1:23" ht="19.5" thickBot="1" x14ac:dyDescent="0.3">
      <c r="A7" s="16"/>
      <c r="B7" s="136" t="s">
        <v>46</v>
      </c>
      <c r="C7" s="16"/>
      <c r="D7" s="16"/>
      <c r="E7" s="136" t="s">
        <v>47</v>
      </c>
      <c r="F7" s="16"/>
      <c r="G7" s="16"/>
      <c r="H7" s="16"/>
      <c r="I7" s="136" t="s">
        <v>48</v>
      </c>
      <c r="J7" s="16"/>
      <c r="K7" s="16"/>
      <c r="L7" s="16"/>
      <c r="M7" s="16"/>
      <c r="N7" s="16"/>
      <c r="O7" s="199" t="s">
        <v>839</v>
      </c>
      <c r="R7" s="16"/>
      <c r="S7" s="188" t="s">
        <v>1201</v>
      </c>
      <c r="T7" s="16"/>
      <c r="U7" s="16"/>
      <c r="V7" s="16"/>
      <c r="W7" s="16"/>
    </row>
    <row r="8" spans="1:23" ht="33" customHeight="1" thickTop="1" thickBot="1" x14ac:dyDescent="0.25">
      <c r="A8" s="16"/>
      <c r="B8" s="132" t="s">
        <v>17</v>
      </c>
      <c r="C8" s="132" t="s">
        <v>39</v>
      </c>
      <c r="D8" s="16"/>
      <c r="E8" s="132" t="s">
        <v>17</v>
      </c>
      <c r="F8" s="214" t="s">
        <v>39</v>
      </c>
      <c r="G8" s="132" t="s">
        <v>147</v>
      </c>
      <c r="H8" s="16"/>
      <c r="I8" s="132" t="s">
        <v>17</v>
      </c>
      <c r="J8" s="132" t="s">
        <v>39</v>
      </c>
      <c r="K8" s="132" t="s">
        <v>147</v>
      </c>
      <c r="L8" s="187" t="s">
        <v>421</v>
      </c>
      <c r="M8" s="187" t="s">
        <v>274</v>
      </c>
      <c r="N8" s="16"/>
      <c r="O8" s="198" t="s">
        <v>17</v>
      </c>
      <c r="P8" s="198" t="s">
        <v>39</v>
      </c>
      <c r="Q8" s="198" t="s">
        <v>147</v>
      </c>
      <c r="R8" s="16"/>
      <c r="S8" s="187" t="s">
        <v>860</v>
      </c>
      <c r="T8" s="187" t="s">
        <v>865</v>
      </c>
      <c r="U8" s="187" t="s">
        <v>866</v>
      </c>
      <c r="V8" s="187" t="s">
        <v>147</v>
      </c>
      <c r="W8" s="16"/>
    </row>
    <row r="9" spans="1:23" ht="15" thickBot="1" x14ac:dyDescent="0.25">
      <c r="A9" s="16"/>
      <c r="B9" s="208" t="s">
        <v>41</v>
      </c>
      <c r="C9" s="218">
        <v>0.95379999999999998</v>
      </c>
      <c r="D9" s="248"/>
      <c r="E9" s="247" t="s">
        <v>253</v>
      </c>
      <c r="F9" s="218">
        <v>1.0008999999999999</v>
      </c>
      <c r="G9" s="218" t="s">
        <v>946</v>
      </c>
      <c r="H9" s="16"/>
      <c r="I9" s="134" t="s">
        <v>502</v>
      </c>
      <c r="J9" s="218">
        <v>0.89339999999999997</v>
      </c>
      <c r="K9" s="218" t="s">
        <v>923</v>
      </c>
      <c r="L9" s="218" t="s">
        <v>161</v>
      </c>
      <c r="M9" s="218" t="s">
        <v>447</v>
      </c>
      <c r="N9" s="16"/>
      <c r="O9" s="195" t="s">
        <v>830</v>
      </c>
      <c r="P9" s="67">
        <v>1.0062</v>
      </c>
      <c r="Q9" s="80" t="s">
        <v>962</v>
      </c>
      <c r="R9" s="16"/>
      <c r="S9" s="173" t="s">
        <v>864</v>
      </c>
      <c r="T9" s="67">
        <v>0.97540000000000004</v>
      </c>
      <c r="U9" s="67">
        <v>0.97540000000000004</v>
      </c>
      <c r="V9" s="80" t="s">
        <v>795</v>
      </c>
      <c r="W9" s="16"/>
    </row>
    <row r="10" spans="1:23" ht="15" thickBot="1" x14ac:dyDescent="0.25">
      <c r="A10" s="16"/>
      <c r="B10" s="208" t="s">
        <v>42</v>
      </c>
      <c r="C10" s="219">
        <v>0.95550000000000002</v>
      </c>
      <c r="D10" s="248"/>
      <c r="E10" s="247" t="s">
        <v>252</v>
      </c>
      <c r="F10" s="219">
        <v>0.9819</v>
      </c>
      <c r="G10" s="219"/>
      <c r="H10" s="16"/>
      <c r="I10" s="134" t="s">
        <v>476</v>
      </c>
      <c r="J10" s="219">
        <v>0.92059999999999997</v>
      </c>
      <c r="K10" s="219" t="s">
        <v>154</v>
      </c>
      <c r="L10" s="219" t="s">
        <v>160</v>
      </c>
      <c r="M10" s="219" t="s">
        <v>447</v>
      </c>
      <c r="N10" s="16"/>
      <c r="O10" s="195" t="s">
        <v>1196</v>
      </c>
      <c r="P10" s="68">
        <v>1.0062</v>
      </c>
      <c r="Q10" s="81" t="s">
        <v>962</v>
      </c>
      <c r="R10" s="16"/>
      <c r="S10" s="247" t="s">
        <v>862</v>
      </c>
      <c r="T10" s="68">
        <v>0.97709999999999997</v>
      </c>
      <c r="U10" s="68">
        <v>0.98529999999999995</v>
      </c>
      <c r="V10" s="81"/>
      <c r="W10" s="16"/>
    </row>
    <row r="11" spans="1:23" ht="15" thickBot="1" x14ac:dyDescent="0.25">
      <c r="A11" s="16"/>
      <c r="B11" s="208" t="s">
        <v>43</v>
      </c>
      <c r="C11" s="218">
        <v>0.98280000000000001</v>
      </c>
      <c r="D11" s="248"/>
      <c r="E11" s="247" t="s">
        <v>254</v>
      </c>
      <c r="F11" s="218">
        <v>0.99590000000000001</v>
      </c>
      <c r="G11" s="218" t="s">
        <v>794</v>
      </c>
      <c r="H11" s="16"/>
      <c r="I11" s="173" t="s">
        <v>485</v>
      </c>
      <c r="J11" s="218">
        <v>1.0062</v>
      </c>
      <c r="K11" s="218" t="s">
        <v>256</v>
      </c>
      <c r="L11" s="218" t="s">
        <v>160</v>
      </c>
      <c r="M11" s="218" t="s">
        <v>447</v>
      </c>
      <c r="N11" s="16"/>
      <c r="O11" s="195" t="s">
        <v>831</v>
      </c>
      <c r="P11" s="67">
        <v>1.0062</v>
      </c>
      <c r="Q11" s="80" t="s">
        <v>962</v>
      </c>
      <c r="R11" s="16"/>
      <c r="S11" s="247" t="s">
        <v>861</v>
      </c>
      <c r="T11" s="67">
        <v>0.88800000000000001</v>
      </c>
      <c r="U11" s="67">
        <v>0.93259999999999998</v>
      </c>
      <c r="V11" s="80"/>
      <c r="W11" s="16"/>
    </row>
    <row r="12" spans="1:23" ht="15" thickBot="1" x14ac:dyDescent="0.25">
      <c r="A12" s="16"/>
      <c r="B12" s="208" t="s">
        <v>44</v>
      </c>
      <c r="C12" s="219">
        <v>0.98529999999999995</v>
      </c>
      <c r="D12" s="248"/>
      <c r="E12" s="247" t="s">
        <v>945</v>
      </c>
      <c r="F12" s="219">
        <v>0.97540000000000004</v>
      </c>
      <c r="G12" s="219" t="s">
        <v>795</v>
      </c>
      <c r="H12" s="16"/>
      <c r="I12" s="173" t="s">
        <v>508</v>
      </c>
      <c r="J12" s="219">
        <v>0.98240000000000005</v>
      </c>
      <c r="K12" s="219" t="s">
        <v>235</v>
      </c>
      <c r="L12" s="219" t="s">
        <v>161</v>
      </c>
      <c r="M12" s="219" t="s">
        <v>199</v>
      </c>
      <c r="N12" s="16"/>
      <c r="O12" s="195" t="s">
        <v>832</v>
      </c>
      <c r="P12" s="68">
        <v>0.96909999999999996</v>
      </c>
      <c r="Q12" s="81" t="s">
        <v>208</v>
      </c>
      <c r="R12" s="16"/>
      <c r="S12" s="247" t="s">
        <v>792</v>
      </c>
      <c r="T12" s="68">
        <v>1.0016</v>
      </c>
      <c r="U12" s="68">
        <v>1.0016</v>
      </c>
      <c r="V12" s="81" t="s">
        <v>870</v>
      </c>
      <c r="W12" s="16"/>
    </row>
    <row r="13" spans="1:23" ht="15" thickBot="1" x14ac:dyDescent="0.25">
      <c r="A13" s="16"/>
      <c r="B13" s="208" t="s">
        <v>45</v>
      </c>
      <c r="C13" s="218">
        <v>0.95369999999999999</v>
      </c>
      <c r="D13" s="248"/>
      <c r="E13" s="247" t="s">
        <v>373</v>
      </c>
      <c r="F13" s="218">
        <v>0.98119999999999996</v>
      </c>
      <c r="G13" s="218" t="s">
        <v>947</v>
      </c>
      <c r="H13" s="16"/>
      <c r="I13" s="173" t="s">
        <v>482</v>
      </c>
      <c r="J13" s="218">
        <v>0.9819</v>
      </c>
      <c r="K13" s="218" t="s">
        <v>252</v>
      </c>
      <c r="L13" s="218" t="s">
        <v>160</v>
      </c>
      <c r="M13" s="218" t="s">
        <v>199</v>
      </c>
      <c r="N13" s="16"/>
      <c r="O13" s="195" t="s">
        <v>833</v>
      </c>
      <c r="P13" s="67">
        <v>0.96909999999999996</v>
      </c>
      <c r="Q13" s="80" t="s">
        <v>208</v>
      </c>
      <c r="R13" s="16"/>
      <c r="S13" s="247" t="s">
        <v>867</v>
      </c>
      <c r="T13" s="67">
        <v>0.97840000000000005</v>
      </c>
      <c r="U13" s="67">
        <v>0.97840000000000005</v>
      </c>
      <c r="V13" s="80" t="s">
        <v>793</v>
      </c>
      <c r="W13" s="16"/>
    </row>
    <row r="14" spans="1:23" ht="15" thickBot="1" x14ac:dyDescent="0.25">
      <c r="A14" s="16"/>
      <c r="B14" s="208" t="s">
        <v>49</v>
      </c>
      <c r="C14" s="219">
        <v>0.9738</v>
      </c>
      <c r="D14" s="248"/>
      <c r="E14" s="247" t="s">
        <v>886</v>
      </c>
      <c r="F14" s="219">
        <v>0.97540000000000004</v>
      </c>
      <c r="G14" s="219" t="s">
        <v>795</v>
      </c>
      <c r="H14" s="16"/>
      <c r="I14" s="173" t="s">
        <v>509</v>
      </c>
      <c r="J14" s="219">
        <v>0.98240000000000005</v>
      </c>
      <c r="K14" s="219" t="s">
        <v>235</v>
      </c>
      <c r="L14" s="219" t="s">
        <v>161</v>
      </c>
      <c r="M14" s="219" t="s">
        <v>199</v>
      </c>
      <c r="N14" s="16"/>
      <c r="O14" s="195" t="s">
        <v>834</v>
      </c>
      <c r="P14" s="68">
        <v>0.99709999999999999</v>
      </c>
      <c r="Q14" s="81" t="s">
        <v>211</v>
      </c>
      <c r="R14" s="16"/>
      <c r="S14" s="247" t="s">
        <v>791</v>
      </c>
      <c r="T14" s="68">
        <v>0.97289999999999999</v>
      </c>
      <c r="U14" s="68">
        <v>0.97289999999999999</v>
      </c>
      <c r="V14" s="81"/>
      <c r="W14" s="16"/>
    </row>
    <row r="15" spans="1:23" ht="15" thickBot="1" x14ac:dyDescent="0.25">
      <c r="A15" s="16"/>
      <c r="B15" s="208" t="s">
        <v>50</v>
      </c>
      <c r="C15" s="218">
        <v>0.98509999999999998</v>
      </c>
      <c r="D15" s="248"/>
      <c r="E15" s="247" t="s">
        <v>880</v>
      </c>
      <c r="F15" s="218">
        <v>0.9819</v>
      </c>
      <c r="G15" s="218" t="s">
        <v>948</v>
      </c>
      <c r="H15" s="16"/>
      <c r="I15" s="173" t="s">
        <v>483</v>
      </c>
      <c r="J15" s="218">
        <v>0.9819</v>
      </c>
      <c r="K15" s="218" t="s">
        <v>252</v>
      </c>
      <c r="L15" s="218" t="s">
        <v>160</v>
      </c>
      <c r="M15" s="218" t="s">
        <v>199</v>
      </c>
      <c r="N15" s="16"/>
      <c r="R15" s="16"/>
      <c r="S15" s="248"/>
      <c r="T15" s="248"/>
      <c r="U15" s="248"/>
      <c r="V15" s="248"/>
      <c r="W15" s="16"/>
    </row>
    <row r="16" spans="1:23" ht="15" thickBot="1" x14ac:dyDescent="0.25">
      <c r="A16" s="16"/>
      <c r="B16" s="208" t="s">
        <v>51</v>
      </c>
      <c r="C16" s="219">
        <v>0.90690000000000004</v>
      </c>
      <c r="D16" s="248"/>
      <c r="E16" s="247" t="s">
        <v>376</v>
      </c>
      <c r="F16" s="219">
        <v>0.97840000000000005</v>
      </c>
      <c r="G16" s="219" t="s">
        <v>214</v>
      </c>
      <c r="H16" s="16"/>
      <c r="I16" s="173" t="s">
        <v>505</v>
      </c>
      <c r="J16" s="219">
        <v>0.98119999999999996</v>
      </c>
      <c r="K16" s="219" t="s">
        <v>144</v>
      </c>
      <c r="L16" s="219" t="s">
        <v>161</v>
      </c>
      <c r="M16" s="219" t="s">
        <v>447</v>
      </c>
      <c r="N16" s="16"/>
      <c r="O16" s="254" t="s">
        <v>1128</v>
      </c>
      <c r="R16" s="16"/>
      <c r="T16" s="16"/>
      <c r="U16" s="16"/>
      <c r="V16" s="16"/>
      <c r="W16" s="16"/>
    </row>
    <row r="17" spans="1:23" ht="15" thickBot="1" x14ac:dyDescent="0.25">
      <c r="A17" s="16"/>
      <c r="B17" s="208" t="s">
        <v>52</v>
      </c>
      <c r="C17" s="218">
        <v>0.90800000000000003</v>
      </c>
      <c r="D17" s="248"/>
      <c r="E17" s="247" t="s">
        <v>899</v>
      </c>
      <c r="F17" s="218">
        <v>1.0067999999999999</v>
      </c>
      <c r="G17" s="218" t="s">
        <v>949</v>
      </c>
      <c r="H17" s="16"/>
      <c r="I17" s="173" t="s">
        <v>479</v>
      </c>
      <c r="J17" s="218">
        <v>0.97089999999999999</v>
      </c>
      <c r="K17" s="218" t="s">
        <v>107</v>
      </c>
      <c r="L17" s="218" t="s">
        <v>160</v>
      </c>
      <c r="M17" s="218" t="s">
        <v>447</v>
      </c>
      <c r="N17" s="16"/>
      <c r="O17" s="254"/>
      <c r="R17" s="16"/>
      <c r="S17" s="207"/>
      <c r="T17" s="207"/>
      <c r="U17" s="16"/>
      <c r="V17" s="16"/>
      <c r="W17" s="16"/>
    </row>
    <row r="18" spans="1:23" ht="15" thickBot="1" x14ac:dyDescent="0.25">
      <c r="A18" s="16"/>
      <c r="B18" s="208" t="s">
        <v>54</v>
      </c>
      <c r="C18" s="219">
        <v>0.92400000000000004</v>
      </c>
      <c r="D18" s="248"/>
      <c r="E18" s="247" t="s">
        <v>388</v>
      </c>
      <c r="F18" s="219">
        <v>0.97150000000000003</v>
      </c>
      <c r="G18" s="219" t="s">
        <v>1028</v>
      </c>
      <c r="H18" s="16"/>
      <c r="I18" s="173" t="s">
        <v>513</v>
      </c>
      <c r="J18" s="219">
        <v>0.97</v>
      </c>
      <c r="K18" s="219" t="s">
        <v>718</v>
      </c>
      <c r="L18" s="219" t="s">
        <v>161</v>
      </c>
      <c r="M18" s="219" t="s">
        <v>200</v>
      </c>
      <c r="N18" s="16"/>
      <c r="R18" s="16"/>
      <c r="S18" s="207"/>
      <c r="T18" s="207"/>
      <c r="U18" s="16"/>
      <c r="V18" s="16"/>
      <c r="W18" s="16"/>
    </row>
    <row r="19" spans="1:23" ht="15" thickBot="1" x14ac:dyDescent="0.25">
      <c r="A19" s="16"/>
      <c r="B19" s="208" t="s">
        <v>53</v>
      </c>
      <c r="C19" s="218">
        <v>0.92059999999999997</v>
      </c>
      <c r="D19" s="248"/>
      <c r="E19" s="247" t="s">
        <v>901</v>
      </c>
      <c r="F19" s="218">
        <v>0.8952</v>
      </c>
      <c r="G19" s="218" t="s">
        <v>922</v>
      </c>
      <c r="H19" s="16"/>
      <c r="I19" s="173" t="s">
        <v>494</v>
      </c>
      <c r="J19" s="218">
        <v>0.90549999999999997</v>
      </c>
      <c r="K19" s="218" t="s">
        <v>226</v>
      </c>
      <c r="L19" s="218" t="s">
        <v>160</v>
      </c>
      <c r="M19" s="218" t="s">
        <v>200</v>
      </c>
      <c r="N19" s="16"/>
      <c r="R19" s="16"/>
      <c r="S19" s="207"/>
      <c r="T19" s="207"/>
      <c r="U19" s="16"/>
      <c r="V19" s="16"/>
      <c r="W19" s="16"/>
    </row>
    <row r="20" spans="1:23" ht="15" thickBot="1" x14ac:dyDescent="0.25">
      <c r="A20" s="16"/>
      <c r="B20" s="208" t="s">
        <v>55</v>
      </c>
      <c r="C20" s="219">
        <v>0.97430000000000005</v>
      </c>
      <c r="D20" s="248"/>
      <c r="E20" s="247" t="s">
        <v>902</v>
      </c>
      <c r="F20" s="219">
        <v>0.97289999999999999</v>
      </c>
      <c r="G20" s="219" t="s">
        <v>950</v>
      </c>
      <c r="H20" s="16"/>
      <c r="I20" s="173" t="s">
        <v>504</v>
      </c>
      <c r="J20" s="219">
        <v>0.92059999999999997</v>
      </c>
      <c r="K20" s="219" t="s">
        <v>154</v>
      </c>
      <c r="L20" s="219" t="s">
        <v>161</v>
      </c>
      <c r="M20" s="219" t="s">
        <v>447</v>
      </c>
      <c r="N20" s="16"/>
      <c r="R20" s="16"/>
      <c r="S20" s="207"/>
      <c r="T20" s="207"/>
      <c r="U20" s="16"/>
      <c r="V20" s="16"/>
      <c r="W20" s="16"/>
    </row>
    <row r="21" spans="1:23" ht="15" thickBot="1" x14ac:dyDescent="0.25">
      <c r="A21" s="16"/>
      <c r="B21" s="208" t="s">
        <v>56</v>
      </c>
      <c r="C21" s="218">
        <v>0.98119999999999996</v>
      </c>
      <c r="D21" s="248"/>
      <c r="E21" s="247" t="s">
        <v>259</v>
      </c>
      <c r="F21" s="218">
        <v>0.99709999999999999</v>
      </c>
      <c r="G21" s="218" t="s">
        <v>951</v>
      </c>
      <c r="H21" s="16"/>
      <c r="I21" s="173" t="s">
        <v>478</v>
      </c>
      <c r="J21" s="218">
        <v>0.92059999999999997</v>
      </c>
      <c r="K21" s="218" t="s">
        <v>154</v>
      </c>
      <c r="L21" s="218" t="s">
        <v>160</v>
      </c>
      <c r="M21" s="218" t="s">
        <v>447</v>
      </c>
      <c r="N21" s="16"/>
      <c r="R21" s="16"/>
      <c r="S21" s="207"/>
      <c r="T21" s="207"/>
      <c r="U21" s="16"/>
      <c r="V21" s="16"/>
      <c r="W21" s="16"/>
    </row>
    <row r="22" spans="1:23" ht="15" thickBot="1" x14ac:dyDescent="0.25">
      <c r="A22" s="16"/>
      <c r="B22" s="208" t="s">
        <v>57</v>
      </c>
      <c r="C22" s="219">
        <v>0.90749999999999997</v>
      </c>
      <c r="D22" s="248"/>
      <c r="E22" s="247" t="s">
        <v>896</v>
      </c>
      <c r="F22" s="219">
        <v>0.96909999999999996</v>
      </c>
      <c r="G22" s="219" t="s">
        <v>208</v>
      </c>
      <c r="H22" s="16"/>
      <c r="I22" s="173" t="s">
        <v>488</v>
      </c>
      <c r="J22" s="219">
        <v>0.9879</v>
      </c>
      <c r="K22" s="219" t="s">
        <v>683</v>
      </c>
      <c r="L22" s="219" t="s">
        <v>160</v>
      </c>
      <c r="M22" s="219" t="s">
        <v>448</v>
      </c>
      <c r="N22" s="16"/>
      <c r="R22" s="16"/>
      <c r="S22" s="207"/>
      <c r="T22" s="207"/>
      <c r="U22" s="16"/>
      <c r="V22" s="16"/>
      <c r="W22" s="16"/>
    </row>
    <row r="23" spans="1:23" ht="15" thickBot="1" x14ac:dyDescent="0.25">
      <c r="A23" s="16"/>
      <c r="B23" s="208" t="s">
        <v>58</v>
      </c>
      <c r="C23" s="218">
        <v>0.97519999999999996</v>
      </c>
      <c r="D23" s="248"/>
      <c r="E23" s="247" t="s">
        <v>892</v>
      </c>
      <c r="F23" s="218">
        <v>0.97840000000000005</v>
      </c>
      <c r="G23" s="218" t="s">
        <v>793</v>
      </c>
      <c r="H23" s="16"/>
      <c r="I23" s="173" t="s">
        <v>503</v>
      </c>
      <c r="J23" s="218">
        <v>0.87270000000000003</v>
      </c>
      <c r="K23" s="218" t="s">
        <v>237</v>
      </c>
      <c r="L23" s="218" t="s">
        <v>161</v>
      </c>
      <c r="M23" s="218" t="s">
        <v>447</v>
      </c>
      <c r="N23" s="16"/>
      <c r="R23" s="16"/>
      <c r="S23" s="207"/>
      <c r="T23" s="207"/>
      <c r="U23" s="16"/>
      <c r="V23" s="16"/>
      <c r="W23" s="16"/>
    </row>
    <row r="24" spans="1:23" ht="15" thickBot="1" x14ac:dyDescent="0.25">
      <c r="A24" s="16"/>
      <c r="B24" s="208" t="s">
        <v>59</v>
      </c>
      <c r="C24" s="219">
        <v>0.97550000000000003</v>
      </c>
      <c r="D24" s="248"/>
      <c r="E24" s="247" t="s">
        <v>1084</v>
      </c>
      <c r="F24" s="219">
        <v>0.9909</v>
      </c>
      <c r="G24" s="219" t="s">
        <v>952</v>
      </c>
      <c r="H24" s="16"/>
      <c r="I24" s="173" t="s">
        <v>477</v>
      </c>
      <c r="J24" s="219">
        <v>0.93459999999999999</v>
      </c>
      <c r="K24" s="219" t="s">
        <v>111</v>
      </c>
      <c r="L24" s="219" t="s">
        <v>160</v>
      </c>
      <c r="M24" s="219" t="s">
        <v>447</v>
      </c>
      <c r="N24" s="16"/>
      <c r="R24" s="16"/>
      <c r="T24" s="16"/>
      <c r="U24" s="16"/>
      <c r="V24" s="16"/>
      <c r="W24" s="16"/>
    </row>
    <row r="25" spans="1:23" ht="15" thickBot="1" x14ac:dyDescent="0.25">
      <c r="A25" s="16"/>
      <c r="B25" s="208" t="s">
        <v>60</v>
      </c>
      <c r="C25" s="218">
        <v>0.9798</v>
      </c>
      <c r="D25" s="248"/>
      <c r="E25" s="247" t="s">
        <v>893</v>
      </c>
      <c r="F25" s="218">
        <v>0.9909</v>
      </c>
      <c r="G25" s="218" t="s">
        <v>952</v>
      </c>
      <c r="H25" s="16"/>
      <c r="I25" s="173" t="s">
        <v>496</v>
      </c>
      <c r="J25" s="218">
        <v>0.8952</v>
      </c>
      <c r="K25" s="218" t="s">
        <v>922</v>
      </c>
      <c r="L25" s="218" t="s">
        <v>160</v>
      </c>
      <c r="M25" s="218" t="s">
        <v>339</v>
      </c>
      <c r="N25" s="16"/>
      <c r="R25" s="16"/>
      <c r="T25" s="16"/>
      <c r="U25" s="16"/>
      <c r="V25" s="16"/>
      <c r="W25" s="16"/>
    </row>
    <row r="26" spans="1:23" ht="15" thickBot="1" x14ac:dyDescent="0.25">
      <c r="A26" s="16"/>
      <c r="B26" s="208" t="s">
        <v>61</v>
      </c>
      <c r="C26" s="219">
        <v>0.9798</v>
      </c>
      <c r="D26" s="248"/>
      <c r="E26" s="247" t="s">
        <v>894</v>
      </c>
      <c r="F26" s="219">
        <v>0.9909</v>
      </c>
      <c r="G26" s="219" t="s">
        <v>952</v>
      </c>
      <c r="H26" s="16"/>
      <c r="I26" s="173" t="s">
        <v>511</v>
      </c>
      <c r="J26" s="219">
        <v>0.97</v>
      </c>
      <c r="K26" s="219" t="s">
        <v>718</v>
      </c>
      <c r="L26" s="219" t="s">
        <v>161</v>
      </c>
      <c r="M26" s="219" t="s">
        <v>200</v>
      </c>
      <c r="N26" s="16"/>
      <c r="R26" s="16"/>
      <c r="T26" s="16"/>
      <c r="U26" s="16"/>
      <c r="V26" s="16"/>
      <c r="W26" s="16"/>
    </row>
    <row r="27" spans="1:23" ht="15" thickBot="1" x14ac:dyDescent="0.25">
      <c r="A27" s="16"/>
      <c r="B27" s="208" t="s">
        <v>62</v>
      </c>
      <c r="C27" s="218">
        <v>0.96960000000000002</v>
      </c>
      <c r="D27" s="248"/>
      <c r="E27" s="247" t="s">
        <v>895</v>
      </c>
      <c r="F27" s="218">
        <v>0.9909</v>
      </c>
      <c r="G27" s="218" t="s">
        <v>952</v>
      </c>
      <c r="H27" s="16"/>
      <c r="I27" s="173" t="s">
        <v>493</v>
      </c>
      <c r="J27" s="218">
        <v>0.99409999999999998</v>
      </c>
      <c r="K27" s="218" t="s">
        <v>149</v>
      </c>
      <c r="L27" s="218" t="s">
        <v>160</v>
      </c>
      <c r="M27" s="218" t="s">
        <v>200</v>
      </c>
      <c r="N27" s="16"/>
      <c r="R27" s="16"/>
      <c r="T27" s="16"/>
      <c r="U27" s="16"/>
      <c r="V27" s="16"/>
      <c r="W27" s="16"/>
    </row>
    <row r="28" spans="1:23" ht="15" thickBot="1" x14ac:dyDescent="0.25">
      <c r="A28" s="16"/>
      <c r="B28" s="208" t="s">
        <v>63</v>
      </c>
      <c r="C28" s="219">
        <v>0.95730000000000004</v>
      </c>
      <c r="D28" s="248"/>
      <c r="E28" s="247" t="s">
        <v>375</v>
      </c>
      <c r="F28" s="219">
        <v>0.97840000000000005</v>
      </c>
      <c r="G28" s="219" t="s">
        <v>793</v>
      </c>
      <c r="H28" s="16"/>
      <c r="I28" s="173" t="s">
        <v>490</v>
      </c>
      <c r="J28" s="219">
        <v>0.97440000000000004</v>
      </c>
      <c r="K28" s="219" t="s">
        <v>222</v>
      </c>
      <c r="L28" s="219" t="s">
        <v>160</v>
      </c>
      <c r="M28" s="219" t="s">
        <v>200</v>
      </c>
      <c r="N28" s="16"/>
      <c r="R28" s="16"/>
      <c r="T28" s="16"/>
      <c r="U28" s="16"/>
      <c r="V28" s="16"/>
      <c r="W28" s="16"/>
    </row>
    <row r="29" spans="1:23" ht="15" thickBot="1" x14ac:dyDescent="0.25">
      <c r="A29" s="16"/>
      <c r="B29" s="208" t="s">
        <v>64</v>
      </c>
      <c r="C29" s="218">
        <v>0.99</v>
      </c>
      <c r="D29" s="248"/>
      <c r="E29" s="247" t="s">
        <v>1050</v>
      </c>
      <c r="F29" s="218">
        <v>0.98240000000000005</v>
      </c>
      <c r="G29" s="218" t="s">
        <v>958</v>
      </c>
      <c r="H29" s="16"/>
      <c r="I29" s="173" t="s">
        <v>487</v>
      </c>
      <c r="J29" s="218">
        <v>0.99709999999999999</v>
      </c>
      <c r="K29" s="218" t="s">
        <v>211</v>
      </c>
      <c r="L29" s="218" t="s">
        <v>160</v>
      </c>
      <c r="M29" s="218" t="s">
        <v>448</v>
      </c>
      <c r="N29" s="16"/>
      <c r="R29" s="16"/>
      <c r="T29" s="16"/>
      <c r="U29" s="16"/>
      <c r="V29" s="16"/>
      <c r="W29" s="16"/>
    </row>
    <row r="30" spans="1:23" ht="15" thickBot="1" x14ac:dyDescent="0.25">
      <c r="A30" s="16"/>
      <c r="B30" s="208" t="s">
        <v>65</v>
      </c>
      <c r="C30" s="219">
        <v>0.95369999999999999</v>
      </c>
      <c r="D30" s="248"/>
      <c r="E30" s="247" t="s">
        <v>390</v>
      </c>
      <c r="F30" s="219">
        <v>0.88419999999999999</v>
      </c>
      <c r="G30" s="219" t="s">
        <v>953</v>
      </c>
      <c r="H30" s="16"/>
      <c r="I30" s="173" t="s">
        <v>913</v>
      </c>
      <c r="J30" s="219">
        <v>0.97889999999999999</v>
      </c>
      <c r="K30" s="219" t="s">
        <v>141</v>
      </c>
      <c r="L30" s="219" t="s">
        <v>161</v>
      </c>
      <c r="M30" s="219" t="s">
        <v>199</v>
      </c>
      <c r="N30" s="16"/>
      <c r="R30" s="16"/>
      <c r="T30" s="16"/>
      <c r="U30" s="16"/>
      <c r="V30" s="16"/>
      <c r="W30" s="16"/>
    </row>
    <row r="31" spans="1:23" ht="15" thickBot="1" x14ac:dyDescent="0.25">
      <c r="A31" s="16"/>
      <c r="B31" s="208" t="s">
        <v>296</v>
      </c>
      <c r="C31" s="218">
        <v>1.0674999999999999</v>
      </c>
      <c r="D31" s="248"/>
      <c r="E31" s="247" t="s">
        <v>1051</v>
      </c>
      <c r="F31" s="218">
        <v>0.98240000000000005</v>
      </c>
      <c r="G31" s="218" t="s">
        <v>958</v>
      </c>
      <c r="H31" s="16"/>
      <c r="I31" s="173" t="s">
        <v>913</v>
      </c>
      <c r="J31" s="218">
        <v>1.0062</v>
      </c>
      <c r="K31" s="218" t="s">
        <v>244</v>
      </c>
      <c r="L31" s="218" t="s">
        <v>161</v>
      </c>
      <c r="M31" s="218" t="s">
        <v>448</v>
      </c>
      <c r="N31" s="16"/>
      <c r="R31" s="16"/>
      <c r="T31" s="16"/>
      <c r="U31" s="16"/>
      <c r="V31" s="16"/>
      <c r="W31" s="16"/>
    </row>
    <row r="32" spans="1:23" ht="15" thickBot="1" x14ac:dyDescent="0.25">
      <c r="A32" s="16"/>
      <c r="B32" s="208" t="s">
        <v>297</v>
      </c>
      <c r="C32" s="219">
        <v>0.94979999999999998</v>
      </c>
      <c r="D32" s="248"/>
      <c r="E32" s="247" t="s">
        <v>1052</v>
      </c>
      <c r="F32" s="219">
        <v>0.98240000000000005</v>
      </c>
      <c r="G32" s="219" t="s">
        <v>958</v>
      </c>
      <c r="H32" s="16"/>
      <c r="I32" s="173" t="s">
        <v>914</v>
      </c>
      <c r="J32" s="219">
        <v>1.0062</v>
      </c>
      <c r="K32" s="219" t="s">
        <v>256</v>
      </c>
      <c r="L32" s="219" t="s">
        <v>160</v>
      </c>
      <c r="M32" s="219" t="s">
        <v>199</v>
      </c>
      <c r="N32" s="16"/>
      <c r="R32" s="16"/>
      <c r="T32" s="16"/>
      <c r="U32" s="16"/>
      <c r="V32" s="16"/>
      <c r="W32" s="16"/>
    </row>
    <row r="33" spans="1:23" ht="15" thickBot="1" x14ac:dyDescent="0.25">
      <c r="A33" s="16"/>
      <c r="B33" s="208" t="s">
        <v>67</v>
      </c>
      <c r="C33" s="218">
        <v>0.99809999999999999</v>
      </c>
      <c r="D33" s="248"/>
      <c r="E33" s="247" t="s">
        <v>391</v>
      </c>
      <c r="F33" s="218">
        <v>0.87409999999999999</v>
      </c>
      <c r="G33" s="218" t="s">
        <v>954</v>
      </c>
      <c r="H33" s="16"/>
      <c r="I33" s="173" t="s">
        <v>914</v>
      </c>
      <c r="J33" s="218">
        <v>0.96909999999999996</v>
      </c>
      <c r="K33" s="218" t="s">
        <v>208</v>
      </c>
      <c r="L33" s="218" t="s">
        <v>160</v>
      </c>
      <c r="M33" s="218" t="s">
        <v>448</v>
      </c>
      <c r="N33" s="16"/>
      <c r="R33" s="16"/>
      <c r="T33" s="16"/>
      <c r="U33" s="16"/>
      <c r="V33" s="16"/>
      <c r="W33" s="16"/>
    </row>
    <row r="34" spans="1:23" ht="15" thickBot="1" x14ac:dyDescent="0.25">
      <c r="A34" s="16"/>
      <c r="B34" s="208" t="s">
        <v>68</v>
      </c>
      <c r="C34" s="219">
        <v>1.0112000000000001</v>
      </c>
      <c r="D34" s="248"/>
      <c r="E34" s="247" t="s">
        <v>1048</v>
      </c>
      <c r="F34" s="219">
        <v>0.98180000000000001</v>
      </c>
      <c r="G34" s="219" t="s">
        <v>1061</v>
      </c>
      <c r="H34" s="16"/>
      <c r="I34" s="173" t="s">
        <v>497</v>
      </c>
      <c r="J34" s="219">
        <v>0.91049999999999998</v>
      </c>
      <c r="K34" s="219" t="s">
        <v>230</v>
      </c>
      <c r="L34" s="219" t="s">
        <v>160</v>
      </c>
      <c r="M34" s="219" t="s">
        <v>339</v>
      </c>
      <c r="N34" s="16"/>
      <c r="R34" s="16"/>
      <c r="T34" s="16"/>
      <c r="U34" s="16"/>
      <c r="V34" s="16"/>
      <c r="W34" s="16"/>
    </row>
    <row r="35" spans="1:23" ht="15" thickBot="1" x14ac:dyDescent="0.25">
      <c r="A35" s="16"/>
      <c r="B35" s="208" t="s">
        <v>69</v>
      </c>
      <c r="C35" s="218">
        <v>1.0438000000000001</v>
      </c>
      <c r="D35" s="248"/>
      <c r="E35" s="247" t="s">
        <v>887</v>
      </c>
      <c r="F35" s="218">
        <v>0.98180000000000001</v>
      </c>
      <c r="G35" s="218" t="s">
        <v>1061</v>
      </c>
      <c r="H35" s="16"/>
      <c r="I35" s="173" t="s">
        <v>500</v>
      </c>
      <c r="J35" s="218">
        <v>0.88419999999999999</v>
      </c>
      <c r="K35" s="218" t="s">
        <v>906</v>
      </c>
      <c r="L35" s="218" t="s">
        <v>161</v>
      </c>
      <c r="M35" s="218" t="s">
        <v>447</v>
      </c>
      <c r="N35" s="16"/>
      <c r="R35" s="16"/>
      <c r="T35" s="16"/>
      <c r="U35" s="16"/>
      <c r="V35" s="16"/>
      <c r="W35" s="16"/>
    </row>
    <row r="36" spans="1:23" ht="15" thickBot="1" x14ac:dyDescent="0.25">
      <c r="A36" s="16"/>
      <c r="B36" s="208" t="s">
        <v>70</v>
      </c>
      <c r="C36" s="219">
        <v>0.99539999999999995</v>
      </c>
      <c r="D36" s="248"/>
      <c r="E36" s="247" t="s">
        <v>888</v>
      </c>
      <c r="F36" s="219">
        <v>0.88419999999999999</v>
      </c>
      <c r="G36" s="219" t="s">
        <v>953</v>
      </c>
      <c r="H36" s="16"/>
      <c r="I36" s="173" t="s">
        <v>475</v>
      </c>
      <c r="J36" s="219">
        <v>0.97540000000000004</v>
      </c>
      <c r="K36" s="219" t="s">
        <v>795</v>
      </c>
      <c r="L36" s="219" t="s">
        <v>160</v>
      </c>
      <c r="M36" s="219" t="s">
        <v>447</v>
      </c>
      <c r="N36" s="16"/>
      <c r="R36" s="16"/>
      <c r="T36" s="16"/>
      <c r="U36" s="16"/>
      <c r="V36" s="16"/>
      <c r="W36" s="16"/>
    </row>
    <row r="37" spans="1:23" ht="15" thickBot="1" x14ac:dyDescent="0.25">
      <c r="A37" s="16"/>
      <c r="B37" s="208" t="s">
        <v>71</v>
      </c>
      <c r="C37" s="218">
        <v>0.93459999999999999</v>
      </c>
      <c r="D37" s="248"/>
      <c r="E37" s="247" t="s">
        <v>374</v>
      </c>
      <c r="F37" s="218">
        <v>0.87409999999999999</v>
      </c>
      <c r="G37" s="218" t="s">
        <v>955</v>
      </c>
      <c r="H37" s="16"/>
      <c r="I37" s="173" t="s">
        <v>506</v>
      </c>
      <c r="J37" s="218">
        <v>0.96120000000000005</v>
      </c>
      <c r="K37" s="218" t="s">
        <v>142</v>
      </c>
      <c r="L37" s="218" t="s">
        <v>161</v>
      </c>
      <c r="M37" s="218" t="s">
        <v>199</v>
      </c>
      <c r="N37" s="16"/>
      <c r="R37" s="16"/>
      <c r="T37" s="16"/>
      <c r="U37" s="16"/>
      <c r="V37" s="16"/>
      <c r="W37" s="16"/>
    </row>
    <row r="38" spans="1:23" ht="15" thickBot="1" x14ac:dyDescent="0.25">
      <c r="A38" s="16"/>
      <c r="B38" s="208" t="s">
        <v>72</v>
      </c>
      <c r="C38" s="219">
        <v>0.95230000000000004</v>
      </c>
      <c r="D38" s="248"/>
      <c r="E38" s="247" t="s">
        <v>889</v>
      </c>
      <c r="F38" s="219">
        <v>0.88419999999999999</v>
      </c>
      <c r="G38" s="219" t="s">
        <v>953</v>
      </c>
      <c r="H38" s="16"/>
      <c r="I38" s="173" t="s">
        <v>480</v>
      </c>
      <c r="J38" s="219">
        <v>0.84130000000000005</v>
      </c>
      <c r="K38" s="219" t="s">
        <v>257</v>
      </c>
      <c r="L38" s="219" t="s">
        <v>160</v>
      </c>
      <c r="M38" s="219" t="s">
        <v>199</v>
      </c>
      <c r="N38" s="16"/>
      <c r="R38" s="16"/>
      <c r="T38" s="16"/>
      <c r="U38" s="16"/>
      <c r="V38" s="16"/>
      <c r="W38" s="16"/>
    </row>
    <row r="39" spans="1:23" ht="15" thickBot="1" x14ac:dyDescent="0.25">
      <c r="A39" s="16"/>
      <c r="B39" s="208" t="s">
        <v>73</v>
      </c>
      <c r="C39" s="218">
        <v>0.99390000000000001</v>
      </c>
      <c r="D39" s="248"/>
      <c r="E39" s="247" t="s">
        <v>371</v>
      </c>
      <c r="F39" s="218">
        <v>0.88419999999999999</v>
      </c>
      <c r="G39" s="218" t="s">
        <v>956</v>
      </c>
      <c r="H39" s="16"/>
      <c r="I39" s="173" t="s">
        <v>498</v>
      </c>
      <c r="J39" s="218">
        <v>0.8952</v>
      </c>
      <c r="K39" s="218" t="s">
        <v>922</v>
      </c>
      <c r="L39" s="218" t="s">
        <v>160</v>
      </c>
      <c r="M39" s="218" t="s">
        <v>339</v>
      </c>
      <c r="N39" s="16"/>
      <c r="R39" s="16"/>
      <c r="T39" s="16"/>
      <c r="U39" s="16"/>
      <c r="V39" s="16"/>
      <c r="W39" s="16"/>
    </row>
    <row r="40" spans="1:23" ht="15" thickBot="1" x14ac:dyDescent="0.25">
      <c r="A40" s="16"/>
      <c r="B40" s="208" t="s">
        <v>963</v>
      </c>
      <c r="C40" s="219">
        <v>0.92649999999999999</v>
      </c>
      <c r="D40" s="248"/>
      <c r="E40" s="247" t="s">
        <v>372</v>
      </c>
      <c r="F40" s="219">
        <v>0.90290000000000004</v>
      </c>
      <c r="G40" s="219" t="s">
        <v>957</v>
      </c>
      <c r="H40" s="16"/>
      <c r="I40" s="173" t="s">
        <v>507</v>
      </c>
      <c r="J40" s="219">
        <v>0.96120000000000005</v>
      </c>
      <c r="K40" s="219" t="s">
        <v>142</v>
      </c>
      <c r="L40" s="219" t="s">
        <v>161</v>
      </c>
      <c r="M40" s="219" t="s">
        <v>199</v>
      </c>
      <c r="N40" s="16"/>
      <c r="R40" s="16"/>
      <c r="T40" s="16"/>
      <c r="U40" s="16"/>
      <c r="V40" s="16"/>
      <c r="W40" s="16"/>
    </row>
    <row r="41" spans="1:23" ht="15" thickBot="1" x14ac:dyDescent="0.25">
      <c r="A41" s="16"/>
      <c r="B41" s="208" t="s">
        <v>74</v>
      </c>
      <c r="C41" s="218">
        <v>0.92490000000000006</v>
      </c>
      <c r="D41" s="248"/>
      <c r="E41" s="247" t="s">
        <v>882</v>
      </c>
      <c r="F41" s="218">
        <v>0.98240000000000005</v>
      </c>
      <c r="G41" s="218" t="s">
        <v>958</v>
      </c>
      <c r="H41" s="16"/>
      <c r="I41" s="173" t="s">
        <v>481</v>
      </c>
      <c r="J41" s="218">
        <v>0.8821</v>
      </c>
      <c r="K41" s="218" t="s">
        <v>255</v>
      </c>
      <c r="L41" s="218" t="s">
        <v>160</v>
      </c>
      <c r="M41" s="218" t="s">
        <v>199</v>
      </c>
      <c r="N41" s="16"/>
      <c r="R41" s="16"/>
      <c r="T41" s="16"/>
      <c r="U41" s="16"/>
      <c r="V41" s="16"/>
      <c r="W41" s="16"/>
    </row>
    <row r="42" spans="1:23" ht="15" thickBot="1" x14ac:dyDescent="0.25">
      <c r="A42" s="16"/>
      <c r="B42" s="208" t="s">
        <v>75</v>
      </c>
      <c r="C42" s="219">
        <v>0.97819999999999996</v>
      </c>
      <c r="D42" s="248"/>
      <c r="E42" s="247" t="s">
        <v>883</v>
      </c>
      <c r="F42" s="219">
        <v>0.98240000000000005</v>
      </c>
      <c r="G42" s="219" t="s">
        <v>958</v>
      </c>
      <c r="H42" s="16"/>
      <c r="I42" s="173" t="s">
        <v>501</v>
      </c>
      <c r="J42" s="219">
        <v>1.0092000000000001</v>
      </c>
      <c r="K42" s="219" t="s">
        <v>241</v>
      </c>
      <c r="L42" s="219" t="s">
        <v>161</v>
      </c>
      <c r="M42" s="219" t="s">
        <v>447</v>
      </c>
      <c r="N42" s="16"/>
      <c r="R42" s="16"/>
      <c r="T42" s="16"/>
      <c r="U42" s="16"/>
      <c r="V42" s="16"/>
      <c r="W42" s="16"/>
    </row>
    <row r="43" spans="1:23" ht="15" thickBot="1" x14ac:dyDescent="0.25">
      <c r="A43" s="16"/>
      <c r="B43" s="208" t="s">
        <v>76</v>
      </c>
      <c r="C43" s="218">
        <v>0.90690000000000004</v>
      </c>
      <c r="D43" s="248"/>
      <c r="E43" s="247" t="s">
        <v>143</v>
      </c>
      <c r="F43" s="218">
        <v>0.98180000000000001</v>
      </c>
      <c r="G43" s="218" t="s">
        <v>1061</v>
      </c>
      <c r="H43" s="16"/>
      <c r="I43" s="173" t="s">
        <v>510</v>
      </c>
      <c r="J43" s="218">
        <v>0.97</v>
      </c>
      <c r="K43" s="218" t="s">
        <v>718</v>
      </c>
      <c r="L43" s="218" t="s">
        <v>161</v>
      </c>
      <c r="M43" s="218" t="s">
        <v>200</v>
      </c>
      <c r="N43" s="16"/>
      <c r="R43" s="16"/>
      <c r="T43" s="16"/>
      <c r="U43" s="16"/>
      <c r="V43" s="16"/>
      <c r="W43" s="16"/>
    </row>
    <row r="44" spans="1:23" ht="15" thickBot="1" x14ac:dyDescent="0.25">
      <c r="A44" s="16"/>
      <c r="B44" s="208" t="s">
        <v>77</v>
      </c>
      <c r="C44" s="219">
        <v>0.9607</v>
      </c>
      <c r="D44" s="248"/>
      <c r="E44" s="247" t="s">
        <v>890</v>
      </c>
      <c r="F44" s="219">
        <v>0.98180000000000001</v>
      </c>
      <c r="G44" s="219" t="s">
        <v>1061</v>
      </c>
      <c r="H44" s="16"/>
      <c r="I44" s="173" t="s">
        <v>492</v>
      </c>
      <c r="J44" s="219">
        <v>0.99409999999999998</v>
      </c>
      <c r="K44" s="219" t="s">
        <v>149</v>
      </c>
      <c r="L44" s="219" t="s">
        <v>160</v>
      </c>
      <c r="M44" s="219" t="s">
        <v>200</v>
      </c>
      <c r="N44" s="16"/>
      <c r="R44" s="16"/>
      <c r="T44" s="16"/>
      <c r="U44" s="16"/>
      <c r="V44" s="16"/>
      <c r="W44" s="16"/>
    </row>
    <row r="45" spans="1:23" ht="15" thickBot="1" x14ac:dyDescent="0.25">
      <c r="A45" s="16"/>
      <c r="B45" s="208" t="s">
        <v>78</v>
      </c>
      <c r="C45" s="218">
        <v>0.94099999999999995</v>
      </c>
      <c r="D45" s="248"/>
      <c r="E45" s="247" t="s">
        <v>392</v>
      </c>
      <c r="F45" s="218">
        <v>0.90290000000000004</v>
      </c>
      <c r="G45" s="218" t="s">
        <v>957</v>
      </c>
      <c r="H45" s="16"/>
      <c r="I45" s="173" t="s">
        <v>648</v>
      </c>
      <c r="J45" s="267" t="s">
        <v>460</v>
      </c>
      <c r="K45" s="267" t="s">
        <v>460</v>
      </c>
      <c r="L45" s="218" t="s">
        <v>859</v>
      </c>
      <c r="M45" s="218" t="s">
        <v>199</v>
      </c>
      <c r="N45" s="16"/>
      <c r="R45" s="16"/>
      <c r="T45" s="16"/>
      <c r="U45" s="16"/>
      <c r="V45" s="16"/>
      <c r="W45" s="16"/>
    </row>
    <row r="46" spans="1:23" ht="15" thickBot="1" x14ac:dyDescent="0.25">
      <c r="A46" s="16"/>
      <c r="B46" s="208" t="s">
        <v>79</v>
      </c>
      <c r="C46" s="219">
        <v>0.99770000000000003</v>
      </c>
      <c r="D46" s="248"/>
      <c r="E46" s="247" t="s">
        <v>891</v>
      </c>
      <c r="F46" s="219">
        <v>0.98180000000000001</v>
      </c>
      <c r="G46" s="219" t="s">
        <v>1061</v>
      </c>
      <c r="H46" s="16"/>
      <c r="I46" s="173" t="s">
        <v>686</v>
      </c>
      <c r="J46" s="268" t="s">
        <v>460</v>
      </c>
      <c r="K46" s="268" t="s">
        <v>460</v>
      </c>
      <c r="L46" s="219" t="s">
        <v>858</v>
      </c>
      <c r="M46" s="219" t="s">
        <v>199</v>
      </c>
      <c r="N46" s="16"/>
      <c r="R46" s="16"/>
      <c r="T46" s="16"/>
      <c r="U46" s="16"/>
      <c r="V46" s="16"/>
      <c r="W46" s="16"/>
    </row>
    <row r="47" spans="1:23" ht="15" thickBot="1" x14ac:dyDescent="0.25">
      <c r="A47" s="16"/>
      <c r="B47" s="208" t="s">
        <v>80</v>
      </c>
      <c r="C47" s="218">
        <v>0.96279999999999999</v>
      </c>
      <c r="D47" s="248"/>
      <c r="E47" s="247" t="s">
        <v>242</v>
      </c>
      <c r="F47" s="218">
        <v>0.97640000000000005</v>
      </c>
      <c r="G47" s="218" t="s">
        <v>796</v>
      </c>
      <c r="H47" s="16"/>
      <c r="I47" s="173" t="s">
        <v>515</v>
      </c>
      <c r="J47" s="267" t="s">
        <v>460</v>
      </c>
      <c r="K47" s="267" t="s">
        <v>460</v>
      </c>
      <c r="L47" s="218" t="s">
        <v>859</v>
      </c>
      <c r="M47" s="218" t="s">
        <v>447</v>
      </c>
      <c r="N47" s="16"/>
      <c r="R47" s="16"/>
      <c r="T47" s="16"/>
      <c r="U47" s="16"/>
      <c r="V47" s="16"/>
      <c r="W47" s="16"/>
    </row>
    <row r="48" spans="1:23" ht="15" thickBot="1" x14ac:dyDescent="0.25">
      <c r="A48" s="16"/>
      <c r="B48" s="208" t="s">
        <v>81</v>
      </c>
      <c r="C48" s="219">
        <v>0.96919999999999995</v>
      </c>
      <c r="D48" s="248"/>
      <c r="E48" s="247" t="s">
        <v>790</v>
      </c>
      <c r="F48" s="219">
        <v>0.98180000000000001</v>
      </c>
      <c r="G48" s="219" t="s">
        <v>1061</v>
      </c>
      <c r="H48" s="16"/>
      <c r="I48" s="173" t="s">
        <v>685</v>
      </c>
      <c r="J48" s="268" t="s">
        <v>460</v>
      </c>
      <c r="K48" s="268" t="s">
        <v>460</v>
      </c>
      <c r="L48" s="219" t="s">
        <v>858</v>
      </c>
      <c r="M48" s="219" t="s">
        <v>447</v>
      </c>
      <c r="N48" s="16"/>
      <c r="R48" s="16"/>
      <c r="T48" s="16"/>
      <c r="U48" s="16"/>
      <c r="V48" s="16"/>
      <c r="W48" s="16"/>
    </row>
    <row r="49" spans="1:23" ht="15" thickBot="1" x14ac:dyDescent="0.25">
      <c r="A49" s="16"/>
      <c r="B49" s="208" t="s">
        <v>82</v>
      </c>
      <c r="C49" s="218">
        <v>0.96599999999999997</v>
      </c>
      <c r="D49" s="248"/>
      <c r="E49" s="247" t="s">
        <v>1049</v>
      </c>
      <c r="F49" s="218">
        <v>0.87409999999999999</v>
      </c>
      <c r="G49" s="218" t="s">
        <v>954</v>
      </c>
      <c r="H49" s="16"/>
      <c r="I49" s="173" t="s">
        <v>915</v>
      </c>
      <c r="J49" s="218">
        <v>0.97889999999999999</v>
      </c>
      <c r="K49" s="218" t="s">
        <v>141</v>
      </c>
      <c r="L49" s="218" t="s">
        <v>161</v>
      </c>
      <c r="M49" s="218" t="s">
        <v>199</v>
      </c>
      <c r="N49" s="16"/>
      <c r="R49" s="16"/>
      <c r="T49" s="16"/>
      <c r="U49" s="16"/>
      <c r="V49" s="16"/>
      <c r="W49" s="16"/>
    </row>
    <row r="50" spans="1:23" ht="15" thickBot="1" x14ac:dyDescent="0.25">
      <c r="A50" s="16"/>
      <c r="B50" s="208" t="s">
        <v>83</v>
      </c>
      <c r="C50" s="219">
        <v>0.98680000000000001</v>
      </c>
      <c r="D50" s="248"/>
      <c r="E50" s="247" t="s">
        <v>389</v>
      </c>
      <c r="F50" s="219">
        <v>0.99050000000000005</v>
      </c>
      <c r="G50" s="219" t="s">
        <v>959</v>
      </c>
      <c r="H50" s="16"/>
      <c r="I50" s="173" t="s">
        <v>915</v>
      </c>
      <c r="J50" s="219">
        <v>0.97</v>
      </c>
      <c r="K50" s="219" t="s">
        <v>718</v>
      </c>
      <c r="L50" s="219" t="s">
        <v>161</v>
      </c>
      <c r="M50" s="219" t="s">
        <v>200</v>
      </c>
      <c r="N50" s="16"/>
      <c r="R50" s="16"/>
      <c r="T50" s="16"/>
      <c r="U50" s="16"/>
      <c r="V50" s="16"/>
      <c r="W50" s="16"/>
    </row>
    <row r="51" spans="1:23" ht="15" thickBot="1" x14ac:dyDescent="0.25">
      <c r="A51" s="16"/>
      <c r="B51" s="208" t="s">
        <v>84</v>
      </c>
      <c r="C51" s="218">
        <v>0.9365</v>
      </c>
      <c r="D51" s="248"/>
      <c r="E51" s="247" t="s">
        <v>884</v>
      </c>
      <c r="F51" s="218">
        <v>0.98240000000000005</v>
      </c>
      <c r="G51" s="218" t="s">
        <v>958</v>
      </c>
      <c r="H51" s="16"/>
      <c r="I51" s="173" t="s">
        <v>916</v>
      </c>
      <c r="J51" s="218">
        <v>1.0062</v>
      </c>
      <c r="K51" s="218" t="s">
        <v>256</v>
      </c>
      <c r="L51" s="218" t="s">
        <v>160</v>
      </c>
      <c r="M51" s="218" t="s">
        <v>199</v>
      </c>
      <c r="N51" s="16"/>
      <c r="R51" s="16"/>
      <c r="T51" s="16"/>
      <c r="U51" s="16"/>
      <c r="V51" s="16"/>
      <c r="W51" s="16"/>
    </row>
    <row r="52" spans="1:23" ht="15" thickBot="1" x14ac:dyDescent="0.25">
      <c r="A52" s="16"/>
      <c r="B52" s="208" t="s">
        <v>85</v>
      </c>
      <c r="C52" s="219">
        <v>0.99770000000000003</v>
      </c>
      <c r="D52" s="248"/>
      <c r="E52" s="247" t="s">
        <v>885</v>
      </c>
      <c r="F52" s="219">
        <v>0.97889999999999999</v>
      </c>
      <c r="G52" s="219" t="s">
        <v>960</v>
      </c>
      <c r="H52" s="16"/>
      <c r="I52" s="173" t="s">
        <v>917</v>
      </c>
      <c r="J52" s="219">
        <v>0.97119999999999995</v>
      </c>
      <c r="K52" s="219" t="s">
        <v>228</v>
      </c>
      <c r="L52" s="219" t="s">
        <v>160</v>
      </c>
      <c r="M52" s="219" t="s">
        <v>200</v>
      </c>
      <c r="N52" s="16"/>
      <c r="R52" s="16"/>
      <c r="T52" s="16"/>
      <c r="U52" s="16"/>
      <c r="V52" s="16"/>
      <c r="W52" s="16"/>
    </row>
    <row r="53" spans="1:23" ht="15" thickBot="1" x14ac:dyDescent="0.25">
      <c r="A53" s="16"/>
      <c r="B53" s="208" t="s">
        <v>86</v>
      </c>
      <c r="C53" s="218">
        <v>0.9385</v>
      </c>
      <c r="D53" s="248"/>
      <c r="E53" s="247" t="s">
        <v>900</v>
      </c>
      <c r="F53" s="218">
        <v>0.97</v>
      </c>
      <c r="G53" s="218" t="s">
        <v>961</v>
      </c>
      <c r="H53" s="16"/>
      <c r="I53" s="173" t="s">
        <v>512</v>
      </c>
      <c r="J53" s="218">
        <v>0.97</v>
      </c>
      <c r="K53" s="218" t="s">
        <v>718</v>
      </c>
      <c r="L53" s="218" t="s">
        <v>161</v>
      </c>
      <c r="M53" s="218" t="s">
        <v>200</v>
      </c>
      <c r="N53" s="16"/>
      <c r="R53" s="16"/>
      <c r="T53" s="16"/>
      <c r="U53" s="16"/>
      <c r="V53" s="16"/>
      <c r="W53" s="16"/>
    </row>
    <row r="54" spans="1:23" ht="15" thickBot="1" x14ac:dyDescent="0.25">
      <c r="A54" s="16"/>
      <c r="B54" s="208" t="s">
        <v>87</v>
      </c>
      <c r="C54" s="219">
        <v>0.97009999999999996</v>
      </c>
      <c r="D54" s="248"/>
      <c r="E54" s="247" t="s">
        <v>244</v>
      </c>
      <c r="F54" s="219">
        <v>1.0062</v>
      </c>
      <c r="G54" s="219" t="s">
        <v>962</v>
      </c>
      <c r="H54" s="16"/>
      <c r="I54" s="173" t="s">
        <v>517</v>
      </c>
      <c r="J54" s="268" t="s">
        <v>460</v>
      </c>
      <c r="K54" s="268" t="s">
        <v>460</v>
      </c>
      <c r="L54" s="219" t="s">
        <v>859</v>
      </c>
      <c r="M54" s="219" t="s">
        <v>200</v>
      </c>
      <c r="N54" s="16"/>
      <c r="R54" s="16"/>
      <c r="T54" s="16"/>
      <c r="U54" s="16"/>
      <c r="V54" s="16"/>
      <c r="W54" s="16"/>
    </row>
    <row r="55" spans="1:23" ht="15" thickBot="1" x14ac:dyDescent="0.25">
      <c r="A55" s="16"/>
      <c r="B55" s="208" t="s">
        <v>88</v>
      </c>
      <c r="C55" s="218">
        <v>0.92820000000000003</v>
      </c>
      <c r="D55" s="248"/>
      <c r="E55" s="247" t="s">
        <v>897</v>
      </c>
      <c r="F55" s="218">
        <v>1.0062</v>
      </c>
      <c r="G55" s="218" t="s">
        <v>962</v>
      </c>
      <c r="H55" s="16"/>
      <c r="I55" s="173" t="s">
        <v>688</v>
      </c>
      <c r="J55" s="267" t="s">
        <v>460</v>
      </c>
      <c r="K55" s="267" t="s">
        <v>460</v>
      </c>
      <c r="L55" s="218" t="s">
        <v>858</v>
      </c>
      <c r="M55" s="218" t="s">
        <v>200</v>
      </c>
      <c r="N55" s="16"/>
      <c r="R55" s="16"/>
      <c r="T55" s="16"/>
      <c r="U55" s="16"/>
      <c r="V55" s="16"/>
      <c r="W55" s="16"/>
    </row>
    <row r="56" spans="1:23" ht="15" thickBot="1" x14ac:dyDescent="0.25">
      <c r="A56" s="16"/>
      <c r="B56" s="208" t="s">
        <v>89</v>
      </c>
      <c r="C56" s="219">
        <v>0.97729999999999995</v>
      </c>
      <c r="D56" s="248"/>
      <c r="E56" s="247" t="s">
        <v>246</v>
      </c>
      <c r="F56" s="219">
        <v>1.0062</v>
      </c>
      <c r="G56" s="219" t="s">
        <v>962</v>
      </c>
      <c r="H56" s="16"/>
      <c r="I56" s="173" t="s">
        <v>489</v>
      </c>
      <c r="J56" s="219">
        <v>0.91439999999999999</v>
      </c>
      <c r="K56" s="219" t="s">
        <v>223</v>
      </c>
      <c r="L56" s="219" t="s">
        <v>160</v>
      </c>
      <c r="M56" s="219" t="s">
        <v>200</v>
      </c>
      <c r="N56" s="16"/>
      <c r="R56" s="16"/>
      <c r="T56" s="16"/>
      <c r="U56" s="16"/>
      <c r="V56" s="16"/>
      <c r="W56" s="16"/>
    </row>
    <row r="57" spans="1:23" ht="15" thickBot="1" x14ac:dyDescent="0.25">
      <c r="A57" s="16"/>
      <c r="B57" s="208" t="s">
        <v>90</v>
      </c>
      <c r="C57" s="218">
        <v>0.97989999999999999</v>
      </c>
      <c r="D57" s="248"/>
      <c r="E57" s="247" t="s">
        <v>898</v>
      </c>
      <c r="F57" s="218">
        <v>0.97289999999999999</v>
      </c>
      <c r="G57" s="218" t="s">
        <v>950</v>
      </c>
      <c r="H57" s="16"/>
      <c r="I57" s="173" t="s">
        <v>684</v>
      </c>
      <c r="J57" s="218">
        <v>1.0266</v>
      </c>
      <c r="K57" s="218" t="s">
        <v>924</v>
      </c>
      <c r="L57" s="218" t="s">
        <v>161</v>
      </c>
      <c r="M57" s="218" t="s">
        <v>199</v>
      </c>
      <c r="N57" s="16"/>
      <c r="R57" s="16"/>
      <c r="T57" s="16"/>
      <c r="U57" s="16"/>
      <c r="V57" s="16"/>
      <c r="W57" s="16"/>
    </row>
    <row r="58" spans="1:23" ht="15" thickBot="1" x14ac:dyDescent="0.25">
      <c r="A58" s="16"/>
      <c r="B58" s="208" t="s">
        <v>91</v>
      </c>
      <c r="C58" s="219">
        <v>0.99119999999999997</v>
      </c>
      <c r="D58" s="248"/>
      <c r="E58" s="247" t="s">
        <v>976</v>
      </c>
      <c r="F58" s="219">
        <v>0.97</v>
      </c>
      <c r="G58" s="219" t="s">
        <v>718</v>
      </c>
      <c r="H58" s="16"/>
      <c r="I58" s="173" t="s">
        <v>484</v>
      </c>
      <c r="J58" s="219">
        <v>1.01</v>
      </c>
      <c r="K58" s="219" t="s">
        <v>202</v>
      </c>
      <c r="L58" s="219" t="s">
        <v>160</v>
      </c>
      <c r="M58" s="219" t="s">
        <v>199</v>
      </c>
      <c r="N58" s="16"/>
      <c r="R58" s="16"/>
      <c r="T58" s="16"/>
      <c r="U58" s="16"/>
      <c r="V58" s="16"/>
      <c r="W58" s="16"/>
    </row>
    <row r="59" spans="1:23" ht="15" thickBot="1" x14ac:dyDescent="0.25">
      <c r="A59" s="16"/>
      <c r="B59" s="208" t="s">
        <v>92</v>
      </c>
      <c r="C59" s="218">
        <v>0.93500000000000005</v>
      </c>
      <c r="D59" s="248"/>
      <c r="E59" s="247" t="s">
        <v>248</v>
      </c>
      <c r="F59" s="218">
        <v>1.0062</v>
      </c>
      <c r="G59" s="218" t="s">
        <v>962</v>
      </c>
      <c r="H59" s="16"/>
      <c r="I59" s="173" t="s">
        <v>518</v>
      </c>
      <c r="J59" s="267" t="s">
        <v>460</v>
      </c>
      <c r="K59" s="267" t="s">
        <v>460</v>
      </c>
      <c r="L59" s="218" t="s">
        <v>859</v>
      </c>
      <c r="M59" s="218" t="s">
        <v>339</v>
      </c>
      <c r="N59" s="16"/>
      <c r="R59" s="16"/>
      <c r="T59" s="16"/>
      <c r="U59" s="16"/>
      <c r="V59" s="16"/>
      <c r="W59" s="16"/>
    </row>
    <row r="60" spans="1:23" ht="15" thickBot="1" x14ac:dyDescent="0.25">
      <c r="A60" s="16"/>
      <c r="B60" s="208" t="s">
        <v>93</v>
      </c>
      <c r="C60" s="219">
        <v>0.9264</v>
      </c>
      <c r="D60" s="16"/>
      <c r="E60" s="247" t="s">
        <v>247</v>
      </c>
      <c r="F60" s="219">
        <v>0.97289999999999999</v>
      </c>
      <c r="G60" s="219" t="s">
        <v>950</v>
      </c>
      <c r="H60" s="16"/>
      <c r="I60" s="173" t="s">
        <v>689</v>
      </c>
      <c r="J60" s="268" t="s">
        <v>460</v>
      </c>
      <c r="K60" s="268" t="s">
        <v>460</v>
      </c>
      <c r="L60" s="219" t="s">
        <v>858</v>
      </c>
      <c r="M60" s="219" t="s">
        <v>339</v>
      </c>
      <c r="N60" s="16"/>
      <c r="R60" s="16"/>
      <c r="T60" s="16"/>
      <c r="U60" s="16"/>
      <c r="V60" s="16"/>
      <c r="W60" s="16"/>
    </row>
    <row r="61" spans="1:23" ht="15" thickBot="1" x14ac:dyDescent="0.25">
      <c r="A61" s="16"/>
      <c r="B61" s="208" t="s">
        <v>94</v>
      </c>
      <c r="C61" s="218">
        <v>0.9405</v>
      </c>
      <c r="D61" s="16"/>
      <c r="E61" s="16"/>
      <c r="F61" s="248"/>
      <c r="G61" s="248"/>
      <c r="H61" s="16"/>
      <c r="I61" s="173" t="s">
        <v>499</v>
      </c>
      <c r="J61" s="218">
        <v>0.9385</v>
      </c>
      <c r="K61" s="218" t="s">
        <v>86</v>
      </c>
      <c r="L61" s="218" t="s">
        <v>160</v>
      </c>
      <c r="M61" s="218" t="s">
        <v>339</v>
      </c>
      <c r="N61" s="16"/>
      <c r="R61" s="16"/>
      <c r="T61" s="16"/>
      <c r="U61" s="16"/>
      <c r="V61" s="16"/>
      <c r="W61" s="16"/>
    </row>
    <row r="62" spans="1:23" ht="15" thickBot="1" x14ac:dyDescent="0.25">
      <c r="A62" s="16"/>
      <c r="B62" s="208" t="s">
        <v>95</v>
      </c>
      <c r="C62" s="219">
        <v>0.9909</v>
      </c>
      <c r="D62" s="16"/>
      <c r="E62" s="16"/>
      <c r="F62" s="248"/>
      <c r="G62" s="248"/>
      <c r="H62" s="16"/>
      <c r="I62" s="173" t="s">
        <v>516</v>
      </c>
      <c r="J62" s="268" t="s">
        <v>460</v>
      </c>
      <c r="K62" s="268" t="s">
        <v>460</v>
      </c>
      <c r="L62" s="219" t="s">
        <v>859</v>
      </c>
      <c r="M62" s="219" t="s">
        <v>448</v>
      </c>
      <c r="N62" s="16"/>
      <c r="R62" s="16"/>
      <c r="T62" s="16"/>
      <c r="U62" s="16"/>
      <c r="V62" s="16"/>
      <c r="W62" s="16"/>
    </row>
    <row r="63" spans="1:23" ht="15" thickBot="1" x14ac:dyDescent="0.25">
      <c r="A63" s="16"/>
      <c r="B63" s="208" t="s">
        <v>96</v>
      </c>
      <c r="C63" s="218">
        <v>0.93769999999999998</v>
      </c>
      <c r="D63" s="16"/>
      <c r="E63" s="16"/>
      <c r="F63" s="248"/>
      <c r="G63" s="248"/>
      <c r="H63" s="16"/>
      <c r="I63" s="173" t="s">
        <v>687</v>
      </c>
      <c r="J63" s="267" t="s">
        <v>460</v>
      </c>
      <c r="K63" s="267" t="s">
        <v>460</v>
      </c>
      <c r="L63" s="218" t="s">
        <v>858</v>
      </c>
      <c r="M63" s="218" t="s">
        <v>448</v>
      </c>
      <c r="N63" s="16"/>
      <c r="R63" s="16"/>
      <c r="T63" s="16"/>
      <c r="U63" s="16"/>
      <c r="V63" s="16"/>
      <c r="W63" s="16"/>
    </row>
    <row r="64" spans="1:23" ht="15" thickBot="1" x14ac:dyDescent="0.25">
      <c r="A64" s="16"/>
      <c r="B64" s="208" t="s">
        <v>97</v>
      </c>
      <c r="C64" s="219">
        <v>0.91839999999999999</v>
      </c>
      <c r="D64" s="16"/>
      <c r="E64" s="16"/>
      <c r="F64" s="248"/>
      <c r="G64" s="248"/>
      <c r="H64" s="16"/>
      <c r="I64" s="173" t="s">
        <v>514</v>
      </c>
      <c r="J64" s="219">
        <v>0.97</v>
      </c>
      <c r="K64" s="219" t="s">
        <v>718</v>
      </c>
      <c r="L64" s="219" t="s">
        <v>161</v>
      </c>
      <c r="M64" s="219" t="s">
        <v>200</v>
      </c>
      <c r="N64" s="16"/>
      <c r="R64" s="16"/>
      <c r="T64" s="16"/>
      <c r="U64" s="16"/>
      <c r="V64" s="16"/>
      <c r="W64" s="16"/>
    </row>
    <row r="65" spans="1:23" ht="15" thickBot="1" x14ac:dyDescent="0.25">
      <c r="A65" s="16"/>
      <c r="B65" s="208" t="s">
        <v>98</v>
      </c>
      <c r="C65" s="218">
        <v>0.97009999999999996</v>
      </c>
      <c r="D65" s="16"/>
      <c r="E65" s="16"/>
      <c r="F65" s="16"/>
      <c r="G65" s="16"/>
      <c r="H65" s="16"/>
      <c r="I65" s="173" t="s">
        <v>495</v>
      </c>
      <c r="J65" s="218">
        <v>0.90549999999999997</v>
      </c>
      <c r="K65" s="218" t="s">
        <v>226</v>
      </c>
      <c r="L65" s="218" t="s">
        <v>160</v>
      </c>
      <c r="M65" s="218" t="s">
        <v>200</v>
      </c>
      <c r="N65" s="16"/>
      <c r="R65" s="16"/>
      <c r="T65" s="16"/>
      <c r="U65" s="16"/>
      <c r="V65" s="16"/>
      <c r="W65" s="16"/>
    </row>
    <row r="66" spans="1:23" ht="15" thickBot="1" x14ac:dyDescent="0.25">
      <c r="A66" s="16"/>
      <c r="B66" s="208" t="s">
        <v>99</v>
      </c>
      <c r="C66" s="219">
        <v>0.99770000000000003</v>
      </c>
      <c r="D66" s="16"/>
      <c r="E66" s="16"/>
      <c r="F66" s="16"/>
      <c r="G66" s="16"/>
      <c r="H66" s="16"/>
      <c r="I66" s="173" t="s">
        <v>486</v>
      </c>
      <c r="J66" s="219">
        <v>0.96909999999999996</v>
      </c>
      <c r="K66" s="219" t="s">
        <v>208</v>
      </c>
      <c r="L66" s="219" t="s">
        <v>160</v>
      </c>
      <c r="M66" s="219" t="s">
        <v>448</v>
      </c>
      <c r="N66" s="16"/>
      <c r="R66" s="16"/>
      <c r="T66" s="16"/>
      <c r="U66" s="16"/>
      <c r="V66" s="16"/>
      <c r="W66" s="16"/>
    </row>
    <row r="67" spans="1:23" ht="15" thickBot="1" x14ac:dyDescent="0.25">
      <c r="A67" s="16"/>
      <c r="B67" s="208" t="s">
        <v>100</v>
      </c>
      <c r="C67" s="218">
        <v>0.98270000000000002</v>
      </c>
      <c r="D67" s="16"/>
      <c r="E67" s="16"/>
      <c r="F67" s="16"/>
      <c r="G67" s="16"/>
      <c r="H67" s="16"/>
      <c r="I67" s="173" t="s">
        <v>491</v>
      </c>
      <c r="J67" s="218">
        <v>0.82789999999999997</v>
      </c>
      <c r="K67" s="218" t="s">
        <v>229</v>
      </c>
      <c r="L67" s="218" t="s">
        <v>160</v>
      </c>
      <c r="M67" s="218" t="s">
        <v>200</v>
      </c>
      <c r="N67" s="16"/>
      <c r="R67" s="16"/>
      <c r="T67" s="16"/>
      <c r="U67" s="16"/>
      <c r="V67" s="16"/>
      <c r="W67" s="16"/>
    </row>
    <row r="68" spans="1:23" ht="15" thickBot="1" x14ac:dyDescent="0.25">
      <c r="A68" s="16"/>
      <c r="B68" s="208" t="s">
        <v>101</v>
      </c>
      <c r="C68" s="219">
        <v>1</v>
      </c>
      <c r="D68" s="16"/>
      <c r="E68" s="16"/>
      <c r="F68" s="16"/>
      <c r="G68" s="16"/>
      <c r="H68" s="16"/>
      <c r="I68" s="16"/>
      <c r="J68" s="210"/>
      <c r="K68" s="16"/>
      <c r="L68" s="16"/>
      <c r="M68" s="16"/>
      <c r="N68" s="16"/>
      <c r="R68" s="16"/>
      <c r="T68" s="16"/>
      <c r="U68" s="16"/>
      <c r="V68" s="16"/>
      <c r="W68" s="16"/>
    </row>
    <row r="69" spans="1:23" ht="15" thickBot="1" x14ac:dyDescent="0.25">
      <c r="A69" s="16"/>
      <c r="B69" s="208" t="s">
        <v>102</v>
      </c>
      <c r="C69" s="218">
        <v>1.0001</v>
      </c>
      <c r="D69" s="16"/>
      <c r="E69" s="16"/>
      <c r="F69" s="16"/>
      <c r="G69" s="16"/>
      <c r="H69" s="16"/>
      <c r="I69" s="16"/>
      <c r="J69" s="210"/>
      <c r="K69" s="16"/>
      <c r="L69" s="16"/>
      <c r="M69" s="16"/>
      <c r="N69" s="16"/>
      <c r="R69" s="16"/>
      <c r="T69" s="16"/>
      <c r="U69" s="16"/>
      <c r="V69" s="16"/>
      <c r="W69" s="16"/>
    </row>
    <row r="70" spans="1:23" ht="15" thickBot="1" x14ac:dyDescent="0.25">
      <c r="A70" s="16"/>
      <c r="B70" s="208" t="s">
        <v>103</v>
      </c>
      <c r="C70" s="219">
        <v>0.96089999999999998</v>
      </c>
      <c r="D70" s="16"/>
      <c r="E70" s="16"/>
      <c r="F70" s="16"/>
      <c r="G70" s="16"/>
      <c r="H70" s="16"/>
      <c r="I70" s="16"/>
      <c r="J70" s="16"/>
      <c r="K70" s="16"/>
      <c r="L70" s="16"/>
      <c r="M70" s="16"/>
      <c r="N70" s="16"/>
      <c r="R70" s="16"/>
      <c r="T70" s="16"/>
      <c r="U70" s="16"/>
      <c r="V70" s="16"/>
      <c r="W70" s="16"/>
    </row>
    <row r="71" spans="1:23" ht="15" thickBot="1" x14ac:dyDescent="0.25">
      <c r="A71" s="16"/>
      <c r="B71" s="208" t="s">
        <v>104</v>
      </c>
      <c r="C71" s="218">
        <v>0.90290000000000004</v>
      </c>
      <c r="D71" s="16"/>
      <c r="E71" s="16"/>
      <c r="F71" s="16"/>
      <c r="G71" s="16"/>
      <c r="H71" s="16"/>
      <c r="I71" s="16"/>
      <c r="J71" s="16"/>
      <c r="K71" s="16"/>
      <c r="L71" s="16"/>
      <c r="M71" s="16"/>
      <c r="N71" s="16"/>
      <c r="R71" s="16"/>
      <c r="T71" s="16"/>
      <c r="U71" s="16"/>
      <c r="V71" s="16"/>
      <c r="W71" s="16"/>
    </row>
    <row r="72" spans="1:23" ht="15" thickBot="1" x14ac:dyDescent="0.25">
      <c r="A72" s="16"/>
      <c r="B72" s="208" t="s">
        <v>105</v>
      </c>
      <c r="C72" s="219">
        <v>0.97089999999999999</v>
      </c>
      <c r="D72" s="16"/>
      <c r="E72" s="16"/>
      <c r="F72" s="16"/>
      <c r="G72" s="16"/>
      <c r="H72" s="16"/>
      <c r="I72" s="16"/>
      <c r="J72" s="16"/>
      <c r="K72" s="16"/>
      <c r="L72" s="16"/>
      <c r="M72" s="16"/>
      <c r="N72" s="16"/>
      <c r="R72" s="16"/>
      <c r="T72" s="16"/>
      <c r="U72" s="16"/>
      <c r="V72" s="16"/>
      <c r="W72" s="16"/>
    </row>
    <row r="73" spans="1:23" ht="15" thickBot="1" x14ac:dyDescent="0.25">
      <c r="A73" s="16"/>
      <c r="B73" s="208" t="s">
        <v>106</v>
      </c>
      <c r="C73" s="218">
        <v>0.98819999999999997</v>
      </c>
      <c r="D73" s="16"/>
      <c r="E73" s="16"/>
      <c r="F73" s="16"/>
      <c r="G73" s="16"/>
      <c r="H73" s="16"/>
      <c r="I73" s="16"/>
      <c r="J73" s="16"/>
      <c r="K73" s="16"/>
      <c r="L73" s="16"/>
      <c r="M73" s="16"/>
      <c r="N73" s="16"/>
      <c r="R73" s="16"/>
      <c r="T73" s="16"/>
      <c r="U73" s="16"/>
      <c r="V73" s="16"/>
      <c r="W73" s="16"/>
    </row>
    <row r="74" spans="1:23" ht="15" thickBot="1" x14ac:dyDescent="0.25">
      <c r="A74" s="16"/>
      <c r="B74" s="208" t="s">
        <v>107</v>
      </c>
      <c r="C74" s="219">
        <v>0.97089999999999999</v>
      </c>
      <c r="D74" s="16"/>
      <c r="E74" s="16"/>
      <c r="F74" s="16"/>
      <c r="G74" s="16"/>
      <c r="H74" s="16"/>
      <c r="I74" s="16"/>
      <c r="J74" s="16"/>
      <c r="K74" s="16"/>
      <c r="L74" s="16"/>
      <c r="M74" s="16"/>
      <c r="N74" s="16"/>
      <c r="R74" s="16"/>
      <c r="T74" s="16"/>
      <c r="U74" s="16"/>
      <c r="V74" s="16"/>
      <c r="W74" s="16"/>
    </row>
    <row r="75" spans="1:23" ht="15" thickBot="1" x14ac:dyDescent="0.25">
      <c r="A75" s="16"/>
      <c r="B75" s="208" t="s">
        <v>108</v>
      </c>
      <c r="C75" s="218">
        <v>0.95620000000000005</v>
      </c>
      <c r="D75" s="16"/>
      <c r="E75" s="16"/>
      <c r="F75" s="16"/>
      <c r="G75" s="16"/>
      <c r="H75" s="16"/>
      <c r="I75" s="16"/>
      <c r="J75" s="16"/>
      <c r="K75" s="16"/>
      <c r="L75" s="16"/>
      <c r="M75" s="16"/>
      <c r="N75" s="16"/>
      <c r="R75" s="16"/>
      <c r="T75" s="16"/>
      <c r="U75" s="16"/>
      <c r="V75" s="16"/>
      <c r="W75" s="16"/>
    </row>
    <row r="76" spans="1:23" ht="15" thickBot="1" x14ac:dyDescent="0.25">
      <c r="A76" s="16"/>
      <c r="B76" s="208" t="s">
        <v>109</v>
      </c>
      <c r="C76" s="219">
        <v>0.97289999999999999</v>
      </c>
      <c r="D76" s="16"/>
      <c r="E76" s="16"/>
      <c r="F76" s="16"/>
      <c r="G76" s="16"/>
      <c r="H76" s="16"/>
      <c r="I76" s="16"/>
      <c r="J76" s="16"/>
      <c r="K76" s="16"/>
      <c r="L76" s="16"/>
      <c r="M76" s="16"/>
      <c r="N76" s="16"/>
      <c r="R76" s="16"/>
      <c r="T76" s="16"/>
      <c r="U76" s="16"/>
      <c r="V76" s="16"/>
      <c r="W76" s="16"/>
    </row>
    <row r="77" spans="1:23" ht="15" thickBot="1" x14ac:dyDescent="0.25">
      <c r="A77" s="16"/>
      <c r="B77" s="208" t="s">
        <v>110</v>
      </c>
      <c r="C77" s="218">
        <v>1.0008999999999999</v>
      </c>
      <c r="D77" s="16"/>
      <c r="E77" s="16"/>
      <c r="F77" s="16"/>
      <c r="G77" s="16"/>
      <c r="H77" s="16"/>
      <c r="I77" s="16"/>
      <c r="J77" s="16"/>
      <c r="K77" s="16"/>
      <c r="L77" s="16"/>
      <c r="M77" s="16"/>
      <c r="N77" s="16"/>
      <c r="R77" s="16"/>
      <c r="T77" s="16"/>
      <c r="U77" s="16"/>
      <c r="V77" s="16"/>
      <c r="W77" s="16"/>
    </row>
    <row r="78" spans="1:23" ht="15" thickBot="1" x14ac:dyDescent="0.25">
      <c r="A78" s="16"/>
      <c r="B78" s="208" t="s">
        <v>111</v>
      </c>
      <c r="C78" s="219">
        <v>0.93459999999999999</v>
      </c>
      <c r="D78" s="16"/>
      <c r="E78" s="16"/>
      <c r="F78" s="16"/>
      <c r="G78" s="16"/>
      <c r="H78" s="16"/>
      <c r="I78" s="16"/>
      <c r="J78" s="16"/>
      <c r="K78" s="16"/>
      <c r="L78" s="16"/>
      <c r="M78" s="16"/>
      <c r="N78" s="16"/>
      <c r="R78" s="16"/>
      <c r="T78" s="16"/>
      <c r="U78" s="16"/>
      <c r="V78" s="16"/>
      <c r="W78" s="16"/>
    </row>
    <row r="79" spans="1:23" ht="15" thickBot="1" x14ac:dyDescent="0.25">
      <c r="A79" s="16"/>
      <c r="B79" s="208" t="s">
        <v>112</v>
      </c>
      <c r="C79" s="218">
        <v>0.94950000000000001</v>
      </c>
      <c r="D79" s="16"/>
      <c r="E79" s="16"/>
      <c r="F79" s="16"/>
      <c r="G79" s="16"/>
      <c r="H79" s="16"/>
      <c r="I79" s="16"/>
      <c r="J79" s="16"/>
      <c r="K79" s="16"/>
      <c r="L79" s="16"/>
      <c r="M79" s="16"/>
      <c r="N79" s="16"/>
      <c r="R79" s="16"/>
      <c r="T79" s="16"/>
      <c r="U79" s="16"/>
      <c r="V79" s="16"/>
      <c r="W79" s="16"/>
    </row>
    <row r="80" spans="1:23" ht="15" thickBot="1" x14ac:dyDescent="0.25">
      <c r="A80" s="16"/>
      <c r="B80" s="208" t="s">
        <v>113</v>
      </c>
      <c r="C80" s="219">
        <v>0.92449999999999999</v>
      </c>
      <c r="D80" s="16"/>
      <c r="E80" s="16"/>
      <c r="F80" s="16"/>
      <c r="G80" s="16"/>
      <c r="H80" s="16"/>
      <c r="I80" s="16"/>
      <c r="J80" s="16"/>
      <c r="K80" s="16"/>
      <c r="L80" s="16"/>
      <c r="M80" s="16"/>
      <c r="N80" s="16"/>
      <c r="R80" s="16"/>
      <c r="T80" s="16"/>
      <c r="U80" s="16"/>
      <c r="V80" s="16"/>
      <c r="W80" s="16"/>
    </row>
    <row r="81" spans="1:23" ht="15" thickBot="1" x14ac:dyDescent="0.25">
      <c r="A81" s="16"/>
      <c r="B81" s="208" t="s">
        <v>114</v>
      </c>
      <c r="C81" s="218">
        <v>0.99629999999999996</v>
      </c>
      <c r="D81" s="16"/>
      <c r="E81" s="16"/>
      <c r="F81" s="16"/>
      <c r="G81" s="16"/>
      <c r="H81" s="16"/>
      <c r="I81" s="16"/>
      <c r="J81" s="16"/>
      <c r="K81" s="16"/>
      <c r="L81" s="16"/>
      <c r="M81" s="16"/>
      <c r="N81" s="16"/>
      <c r="R81" s="16"/>
      <c r="T81" s="16"/>
      <c r="U81" s="16"/>
      <c r="V81" s="16"/>
      <c r="W81" s="16"/>
    </row>
    <row r="82" spans="1:23" ht="15" thickBot="1" x14ac:dyDescent="0.25">
      <c r="A82" s="16"/>
      <c r="B82" s="208" t="s">
        <v>115</v>
      </c>
      <c r="C82" s="219">
        <v>0.98660000000000003</v>
      </c>
      <c r="D82" s="16"/>
      <c r="E82" s="16"/>
      <c r="F82" s="16"/>
      <c r="G82" s="16"/>
      <c r="H82" s="16"/>
      <c r="I82" s="16"/>
      <c r="J82" s="16"/>
      <c r="K82" s="16"/>
      <c r="L82" s="16"/>
      <c r="M82" s="16"/>
      <c r="N82" s="16"/>
      <c r="R82" s="16"/>
      <c r="T82" s="16"/>
      <c r="U82" s="16"/>
      <c r="V82" s="16"/>
      <c r="W82" s="16"/>
    </row>
    <row r="83" spans="1:23" ht="15" thickBot="1" x14ac:dyDescent="0.25">
      <c r="A83" s="16"/>
      <c r="B83" s="208" t="s">
        <v>116</v>
      </c>
      <c r="C83" s="218">
        <v>0.97829999999999995</v>
      </c>
      <c r="D83" s="16"/>
      <c r="E83" s="16"/>
      <c r="F83" s="16"/>
      <c r="G83" s="16"/>
      <c r="H83" s="16"/>
      <c r="I83" s="16"/>
      <c r="J83" s="16"/>
      <c r="K83" s="16"/>
      <c r="L83" s="16"/>
      <c r="M83" s="16"/>
      <c r="N83" s="16"/>
      <c r="R83" s="16"/>
      <c r="T83" s="16"/>
      <c r="U83" s="16"/>
      <c r="V83" s="16"/>
      <c r="W83" s="16"/>
    </row>
    <row r="84" spans="1:23" ht="15" thickBot="1" x14ac:dyDescent="0.25">
      <c r="A84" s="16"/>
      <c r="B84" s="208" t="s">
        <v>117</v>
      </c>
      <c r="C84" s="219">
        <v>0.97829999999999995</v>
      </c>
      <c r="D84" s="16"/>
      <c r="E84" s="16"/>
      <c r="F84" s="16"/>
      <c r="G84" s="16"/>
      <c r="H84" s="16"/>
      <c r="I84" s="16"/>
      <c r="J84" s="16"/>
      <c r="K84" s="16"/>
      <c r="L84" s="16"/>
      <c r="M84" s="16"/>
      <c r="N84" s="16"/>
      <c r="R84" s="16"/>
      <c r="T84" s="16"/>
      <c r="U84" s="16"/>
      <c r="V84" s="16"/>
      <c r="W84" s="16"/>
    </row>
    <row r="85" spans="1:23" ht="15" thickBot="1" x14ac:dyDescent="0.25">
      <c r="A85" s="16"/>
      <c r="B85" s="208" t="s">
        <v>118</v>
      </c>
      <c r="C85" s="218">
        <v>1.0018</v>
      </c>
      <c r="D85" s="16"/>
      <c r="E85" s="16"/>
      <c r="F85" s="16"/>
      <c r="G85" s="16"/>
      <c r="H85" s="16"/>
      <c r="I85" s="16"/>
      <c r="J85" s="16"/>
      <c r="K85" s="16"/>
      <c r="L85" s="16"/>
      <c r="M85" s="16"/>
      <c r="N85" s="16"/>
      <c r="R85" s="16"/>
      <c r="T85" s="16"/>
      <c r="U85" s="16"/>
      <c r="V85" s="16"/>
      <c r="W85" s="16"/>
    </row>
    <row r="86" spans="1:23" ht="15" thickBot="1" x14ac:dyDescent="0.25">
      <c r="A86" s="16"/>
      <c r="B86" s="208" t="s">
        <v>119</v>
      </c>
      <c r="C86" s="219">
        <v>0.99609999999999999</v>
      </c>
      <c r="D86" s="16"/>
      <c r="E86" s="16"/>
      <c r="F86" s="16"/>
      <c r="G86" s="16"/>
      <c r="H86" s="16"/>
      <c r="I86" s="16"/>
      <c r="J86" s="16"/>
      <c r="K86" s="16"/>
      <c r="L86" s="16"/>
      <c r="M86" s="16"/>
      <c r="N86" s="16"/>
      <c r="R86" s="16"/>
      <c r="T86" s="16"/>
      <c r="U86" s="16"/>
      <c r="V86" s="16"/>
      <c r="W86" s="16"/>
    </row>
    <row r="87" spans="1:23" ht="15" thickBot="1" x14ac:dyDescent="0.25">
      <c r="A87" s="16"/>
      <c r="B87" s="208" t="s">
        <v>120</v>
      </c>
      <c r="C87" s="218">
        <v>0.99619999999999997</v>
      </c>
      <c r="D87" s="16"/>
      <c r="E87" s="16"/>
      <c r="F87" s="16"/>
      <c r="G87" s="16"/>
      <c r="H87" s="16"/>
      <c r="I87" s="16"/>
      <c r="J87" s="16"/>
      <c r="K87" s="16"/>
      <c r="L87" s="16"/>
      <c r="M87" s="16"/>
      <c r="N87" s="16"/>
      <c r="R87" s="16"/>
      <c r="T87" s="16"/>
      <c r="U87" s="16"/>
      <c r="V87" s="16"/>
      <c r="W87" s="16"/>
    </row>
    <row r="88" spans="1:23" ht="15" thickBot="1" x14ac:dyDescent="0.25">
      <c r="A88" s="16"/>
      <c r="B88" s="208" t="s">
        <v>121</v>
      </c>
      <c r="C88" s="219">
        <v>0.9798</v>
      </c>
      <c r="D88" s="16"/>
      <c r="E88" s="16"/>
      <c r="F88" s="16"/>
      <c r="G88" s="16"/>
      <c r="H88" s="16"/>
      <c r="I88" s="16"/>
      <c r="J88" s="16"/>
      <c r="K88" s="16"/>
      <c r="L88" s="16"/>
      <c r="M88" s="16"/>
      <c r="N88" s="16"/>
      <c r="R88" s="16"/>
      <c r="T88" s="16"/>
      <c r="U88" s="16"/>
      <c r="V88" s="16"/>
      <c r="W88" s="16"/>
    </row>
    <row r="89" spans="1:23" ht="15" thickBot="1" x14ac:dyDescent="0.25">
      <c r="A89" s="16"/>
      <c r="B89" s="208" t="s">
        <v>122</v>
      </c>
      <c r="C89" s="218">
        <v>0.97150000000000003</v>
      </c>
      <c r="D89" s="16"/>
      <c r="E89" s="16"/>
      <c r="F89" s="16"/>
      <c r="G89" s="16"/>
      <c r="H89" s="16"/>
      <c r="I89" s="16"/>
      <c r="J89" s="16"/>
      <c r="K89" s="16"/>
      <c r="L89" s="16"/>
      <c r="M89" s="16"/>
      <c r="N89" s="16"/>
      <c r="R89" s="16"/>
      <c r="T89" s="16"/>
      <c r="U89" s="16"/>
      <c r="V89" s="16"/>
      <c r="W89" s="16"/>
    </row>
    <row r="90" spans="1:23" ht="15" thickBot="1" x14ac:dyDescent="0.25">
      <c r="A90" s="16"/>
      <c r="B90" s="208" t="s">
        <v>123</v>
      </c>
      <c r="C90" s="219">
        <v>1.0029999999999999</v>
      </c>
      <c r="D90" s="16"/>
      <c r="E90" s="16"/>
      <c r="F90" s="16"/>
      <c r="G90" s="16"/>
      <c r="H90" s="16"/>
      <c r="I90" s="16"/>
      <c r="J90" s="16"/>
      <c r="K90" s="16"/>
      <c r="L90" s="16"/>
      <c r="M90" s="16"/>
      <c r="N90" s="16"/>
      <c r="R90" s="16"/>
      <c r="T90" s="16"/>
      <c r="U90" s="16"/>
      <c r="V90" s="16"/>
      <c r="W90" s="16"/>
    </row>
    <row r="91" spans="1:23" ht="15" thickBot="1" x14ac:dyDescent="0.25">
      <c r="A91" s="16"/>
      <c r="B91" s="208" t="s">
        <v>124</v>
      </c>
      <c r="C91" s="218">
        <v>0.94740000000000002</v>
      </c>
      <c r="D91" s="16"/>
      <c r="E91" s="16"/>
      <c r="F91" s="16"/>
      <c r="G91" s="16"/>
      <c r="H91" s="16"/>
      <c r="I91" s="16"/>
      <c r="J91" s="16"/>
      <c r="K91" s="16"/>
      <c r="L91" s="16"/>
      <c r="M91" s="16"/>
      <c r="N91" s="16"/>
      <c r="R91" s="16"/>
      <c r="T91" s="16"/>
      <c r="U91" s="16"/>
      <c r="V91" s="16"/>
      <c r="W91" s="16"/>
    </row>
    <row r="92" spans="1:23" ht="15" thickBot="1" x14ac:dyDescent="0.25">
      <c r="A92" s="16"/>
      <c r="B92" s="208" t="s">
        <v>125</v>
      </c>
      <c r="C92" s="219">
        <v>0.99419999999999997</v>
      </c>
      <c r="D92" s="16"/>
      <c r="E92" s="16"/>
      <c r="F92" s="16"/>
      <c r="G92" s="16"/>
      <c r="H92" s="16"/>
      <c r="I92" s="16"/>
      <c r="J92" s="16"/>
      <c r="K92" s="16"/>
      <c r="L92" s="16"/>
      <c r="M92" s="16"/>
      <c r="N92" s="16"/>
      <c r="R92" s="16"/>
      <c r="T92" s="16"/>
      <c r="U92" s="16"/>
      <c r="V92" s="16"/>
      <c r="W92" s="16"/>
    </row>
    <row r="93" spans="1:23" ht="15" thickBot="1" x14ac:dyDescent="0.25">
      <c r="A93" s="16"/>
      <c r="B93" s="208" t="s">
        <v>126</v>
      </c>
      <c r="C93" s="218">
        <v>0.99919999999999998</v>
      </c>
      <c r="D93" s="16"/>
      <c r="E93" s="16"/>
      <c r="F93" s="16"/>
      <c r="G93" s="16"/>
      <c r="H93" s="16"/>
      <c r="I93" s="16"/>
      <c r="J93" s="16"/>
      <c r="K93" s="16"/>
      <c r="L93" s="16"/>
      <c r="M93" s="16"/>
      <c r="N93" s="16"/>
      <c r="R93" s="16"/>
      <c r="T93" s="16"/>
      <c r="U93" s="16"/>
      <c r="V93" s="16"/>
      <c r="W93" s="16"/>
    </row>
    <row r="94" spans="1:23" ht="15" thickBot="1" x14ac:dyDescent="0.25">
      <c r="A94" s="16"/>
      <c r="B94" s="208" t="s">
        <v>127</v>
      </c>
      <c r="C94" s="219">
        <v>1.0004999999999999</v>
      </c>
      <c r="D94" s="16"/>
      <c r="E94" s="16"/>
      <c r="F94" s="16"/>
      <c r="G94" s="16"/>
      <c r="H94" s="16"/>
      <c r="I94" s="16"/>
      <c r="J94" s="16"/>
      <c r="K94" s="16"/>
      <c r="L94" s="16"/>
      <c r="M94" s="16"/>
      <c r="N94" s="16"/>
      <c r="R94" s="16"/>
      <c r="T94" s="16"/>
      <c r="U94" s="16"/>
      <c r="V94" s="16"/>
      <c r="W94" s="16"/>
    </row>
    <row r="95" spans="1:23" ht="15" thickBot="1" x14ac:dyDescent="0.25">
      <c r="A95" s="16"/>
      <c r="B95" s="208" t="s">
        <v>128</v>
      </c>
      <c r="C95" s="218">
        <v>0.98540000000000005</v>
      </c>
      <c r="D95" s="16"/>
      <c r="E95" s="16"/>
      <c r="F95" s="16"/>
      <c r="G95" s="16"/>
      <c r="H95" s="16"/>
      <c r="I95" s="16"/>
      <c r="J95" s="16"/>
      <c r="K95" s="16"/>
      <c r="L95" s="16"/>
      <c r="M95" s="16"/>
      <c r="N95" s="16"/>
      <c r="R95" s="16"/>
      <c r="T95" s="16"/>
      <c r="U95" s="16"/>
      <c r="V95" s="16"/>
      <c r="W95" s="16"/>
    </row>
    <row r="96" spans="1:23" ht="15" thickBot="1" x14ac:dyDescent="0.25">
      <c r="A96" s="16"/>
      <c r="B96" s="208" t="s">
        <v>129</v>
      </c>
      <c r="C96" s="219">
        <v>1.0008999999999999</v>
      </c>
      <c r="D96" s="16"/>
      <c r="E96" s="16"/>
      <c r="F96" s="16"/>
      <c r="G96" s="16"/>
      <c r="H96" s="16"/>
      <c r="I96" s="16"/>
      <c r="J96" s="16"/>
      <c r="K96" s="16"/>
      <c r="L96" s="16"/>
      <c r="M96" s="16"/>
      <c r="N96" s="16"/>
      <c r="R96" s="16"/>
      <c r="T96" s="16"/>
      <c r="U96" s="16"/>
      <c r="V96" s="16"/>
      <c r="W96" s="16"/>
    </row>
    <row r="97" spans="1:23" ht="15" thickBot="1" x14ac:dyDescent="0.25">
      <c r="A97" s="16"/>
      <c r="B97" s="208" t="s">
        <v>130</v>
      </c>
      <c r="C97" s="218">
        <v>1.0008999999999999</v>
      </c>
      <c r="D97" s="16"/>
      <c r="E97" s="16"/>
      <c r="F97" s="16"/>
      <c r="G97" s="16"/>
      <c r="H97" s="16"/>
      <c r="I97" s="16"/>
      <c r="J97" s="16"/>
      <c r="K97" s="16"/>
      <c r="L97" s="16"/>
      <c r="M97" s="16"/>
      <c r="N97" s="16"/>
      <c r="R97" s="16"/>
      <c r="T97" s="16"/>
      <c r="U97" s="16"/>
      <c r="V97" s="16"/>
      <c r="W97" s="16"/>
    </row>
    <row r="98" spans="1:23" ht="15" thickBot="1" x14ac:dyDescent="0.25">
      <c r="A98" s="16"/>
      <c r="B98" s="208" t="s">
        <v>131</v>
      </c>
      <c r="C98" s="219">
        <v>1.0003</v>
      </c>
      <c r="D98" s="16"/>
      <c r="E98" s="16"/>
      <c r="F98" s="16"/>
      <c r="G98" s="16"/>
      <c r="H98" s="16"/>
      <c r="I98" s="16"/>
      <c r="J98" s="16"/>
      <c r="K98" s="16"/>
      <c r="L98" s="16"/>
      <c r="M98" s="16"/>
      <c r="N98" s="16"/>
      <c r="R98" s="16"/>
      <c r="T98" s="16"/>
      <c r="U98" s="16"/>
      <c r="V98" s="16"/>
      <c r="W98" s="16"/>
    </row>
    <row r="99" spans="1:23" ht="15" thickBot="1" x14ac:dyDescent="0.25">
      <c r="A99" s="16"/>
      <c r="B99" s="208" t="s">
        <v>132</v>
      </c>
      <c r="C99" s="218">
        <v>0.99990000000000001</v>
      </c>
      <c r="D99" s="16"/>
      <c r="E99" s="16"/>
      <c r="F99" s="16"/>
      <c r="G99" s="16"/>
      <c r="H99" s="16"/>
      <c r="I99" s="16"/>
      <c r="J99" s="16"/>
      <c r="K99" s="16"/>
      <c r="L99" s="16"/>
      <c r="M99" s="16"/>
      <c r="N99" s="16"/>
      <c r="R99" s="16"/>
      <c r="T99" s="16"/>
      <c r="U99" s="16"/>
      <c r="V99" s="16"/>
      <c r="W99" s="16"/>
    </row>
    <row r="100" spans="1:23" ht="15" thickBot="1" x14ac:dyDescent="0.25">
      <c r="A100" s="16"/>
      <c r="B100" s="208" t="s">
        <v>133</v>
      </c>
      <c r="C100" s="219">
        <v>0.95960000000000001</v>
      </c>
      <c r="D100" s="16"/>
      <c r="E100" s="16"/>
      <c r="F100" s="16"/>
      <c r="G100" s="16"/>
      <c r="H100" s="16"/>
      <c r="I100" s="16"/>
      <c r="J100" s="16"/>
      <c r="K100" s="16"/>
      <c r="L100" s="16"/>
      <c r="M100" s="16"/>
      <c r="N100" s="16"/>
      <c r="R100" s="16"/>
      <c r="T100" s="16"/>
      <c r="U100" s="16"/>
      <c r="V100" s="16"/>
      <c r="W100" s="16"/>
    </row>
    <row r="101" spans="1:23" ht="15" thickBot="1" x14ac:dyDescent="0.25">
      <c r="A101" s="16"/>
      <c r="B101" s="208" t="s">
        <v>134</v>
      </c>
      <c r="C101" s="218">
        <v>0.88629999999999998</v>
      </c>
      <c r="D101" s="16"/>
      <c r="E101" s="16"/>
      <c r="F101" s="16"/>
      <c r="G101" s="16"/>
      <c r="H101" s="16"/>
      <c r="I101" s="16"/>
      <c r="J101" s="16"/>
      <c r="K101" s="16"/>
      <c r="L101" s="16"/>
      <c r="M101" s="16"/>
      <c r="N101" s="16"/>
      <c r="R101" s="16"/>
      <c r="T101" s="16"/>
      <c r="U101" s="16"/>
      <c r="V101" s="16"/>
      <c r="W101" s="16"/>
    </row>
    <row r="102" spans="1:23" ht="15" thickBot="1" x14ac:dyDescent="0.25">
      <c r="A102" s="16"/>
      <c r="B102" s="208" t="s">
        <v>135</v>
      </c>
      <c r="C102" s="219">
        <v>0.88419999999999999</v>
      </c>
      <c r="D102" s="16"/>
      <c r="E102" s="16"/>
      <c r="F102" s="16"/>
      <c r="G102" s="16"/>
      <c r="H102" s="16"/>
      <c r="I102" s="16"/>
      <c r="J102" s="16"/>
      <c r="K102" s="16"/>
      <c r="L102" s="16"/>
      <c r="M102" s="16"/>
      <c r="N102" s="16"/>
      <c r="R102" s="16"/>
      <c r="T102" s="16"/>
      <c r="U102" s="16"/>
      <c r="V102" s="16"/>
      <c r="W102" s="16"/>
    </row>
    <row r="103" spans="1:23" ht="15" thickBot="1" x14ac:dyDescent="0.25">
      <c r="A103" s="16"/>
      <c r="B103" s="208" t="s">
        <v>136</v>
      </c>
      <c r="C103" s="218">
        <v>1.0086999999999999</v>
      </c>
      <c r="D103" s="16"/>
      <c r="E103" s="16"/>
      <c r="F103" s="16"/>
      <c r="G103" s="16"/>
      <c r="H103" s="16"/>
      <c r="I103" s="16"/>
      <c r="J103" s="16"/>
      <c r="K103" s="16"/>
      <c r="L103" s="16"/>
      <c r="M103" s="16"/>
      <c r="N103" s="16"/>
      <c r="R103" s="16"/>
      <c r="T103" s="16"/>
      <c r="U103" s="16"/>
      <c r="V103" s="16"/>
      <c r="W103" s="16"/>
    </row>
    <row r="104" spans="1:23" ht="15" thickBot="1" x14ac:dyDescent="0.25">
      <c r="A104" s="16"/>
      <c r="B104" s="208" t="s">
        <v>137</v>
      </c>
      <c r="C104" s="219">
        <v>1.0067999999999999</v>
      </c>
      <c r="D104" s="16"/>
      <c r="E104" s="16"/>
      <c r="F104" s="16"/>
      <c r="G104" s="16"/>
      <c r="H104" s="16"/>
      <c r="I104" s="16"/>
      <c r="J104" s="16"/>
      <c r="K104" s="16"/>
      <c r="L104" s="16"/>
      <c r="M104" s="16"/>
      <c r="N104" s="16"/>
      <c r="R104" s="16"/>
      <c r="T104" s="16"/>
      <c r="U104" s="16"/>
      <c r="V104" s="16"/>
      <c r="W104" s="16"/>
    </row>
    <row r="105" spans="1:23" ht="15" thickBot="1" x14ac:dyDescent="0.25">
      <c r="A105" s="16"/>
      <c r="B105" s="208" t="s">
        <v>138</v>
      </c>
      <c r="C105" s="218">
        <v>0.96909999999999996</v>
      </c>
      <c r="D105" s="16"/>
      <c r="E105" s="16"/>
      <c r="F105" s="16"/>
      <c r="G105" s="16"/>
      <c r="H105" s="16"/>
      <c r="I105" s="16"/>
      <c r="J105" s="16"/>
      <c r="K105" s="16"/>
      <c r="L105" s="16"/>
      <c r="M105" s="16"/>
      <c r="N105" s="16"/>
      <c r="R105" s="16"/>
      <c r="T105" s="16"/>
      <c r="U105" s="16"/>
      <c r="V105" s="16"/>
      <c r="W105" s="16"/>
    </row>
    <row r="106" spans="1:23" ht="15" thickBot="1" x14ac:dyDescent="0.25">
      <c r="A106" s="16"/>
      <c r="B106" s="208" t="s">
        <v>139</v>
      </c>
      <c r="C106" s="219">
        <v>1.0383</v>
      </c>
      <c r="D106" s="16"/>
      <c r="E106" s="16"/>
      <c r="F106" s="16"/>
      <c r="G106" s="16"/>
      <c r="H106" s="16"/>
      <c r="I106" s="16"/>
      <c r="J106" s="16"/>
      <c r="K106" s="16"/>
      <c r="L106" s="16"/>
      <c r="M106" s="16"/>
      <c r="N106" s="16"/>
      <c r="R106" s="16"/>
      <c r="T106" s="16"/>
      <c r="U106" s="16"/>
      <c r="V106" s="16"/>
      <c r="W106" s="16"/>
    </row>
    <row r="107" spans="1:23" ht="15" thickBot="1" x14ac:dyDescent="0.25">
      <c r="A107" s="16"/>
      <c r="B107" s="208" t="s">
        <v>522</v>
      </c>
      <c r="C107" s="218">
        <v>1.0067999999999999</v>
      </c>
      <c r="D107" s="16"/>
      <c r="E107" s="16"/>
      <c r="F107" s="16"/>
      <c r="G107" s="16"/>
      <c r="H107" s="16"/>
      <c r="I107" s="16"/>
      <c r="J107" s="16"/>
      <c r="K107" s="16"/>
      <c r="L107" s="16"/>
      <c r="M107" s="16"/>
      <c r="N107" s="16"/>
      <c r="R107" s="16"/>
      <c r="T107" s="16"/>
      <c r="U107" s="16"/>
      <c r="V107" s="16"/>
      <c r="W107" s="16"/>
    </row>
    <row r="108" spans="1:23" ht="15" thickBot="1" x14ac:dyDescent="0.25">
      <c r="A108" s="16"/>
      <c r="B108" s="208" t="s">
        <v>140</v>
      </c>
      <c r="C108" s="219">
        <v>0.9325</v>
      </c>
      <c r="D108" s="16"/>
      <c r="E108" s="16"/>
      <c r="F108" s="16"/>
      <c r="G108" s="16"/>
      <c r="H108" s="16"/>
      <c r="I108" s="16"/>
      <c r="J108" s="16"/>
      <c r="K108" s="16"/>
      <c r="L108" s="16"/>
      <c r="M108" s="16"/>
      <c r="N108" s="16"/>
      <c r="R108" s="16"/>
      <c r="T108" s="16"/>
      <c r="U108" s="16"/>
      <c r="V108" s="16"/>
      <c r="W108" s="16"/>
    </row>
    <row r="109" spans="1:23" ht="15" thickBot="1" x14ac:dyDescent="0.25">
      <c r="A109" s="16"/>
      <c r="B109" s="208" t="s">
        <v>201</v>
      </c>
      <c r="C109" s="218">
        <v>1.0067999999999999</v>
      </c>
      <c r="D109" s="16"/>
      <c r="E109" s="16"/>
      <c r="F109" s="16"/>
      <c r="G109" s="16"/>
      <c r="H109" s="16"/>
      <c r="I109" s="16"/>
      <c r="J109" s="16"/>
      <c r="K109" s="16"/>
      <c r="L109" s="16"/>
      <c r="M109" s="16"/>
      <c r="N109" s="16"/>
      <c r="R109" s="16"/>
      <c r="T109" s="16"/>
      <c r="U109" s="16"/>
      <c r="V109" s="16"/>
      <c r="W109" s="16"/>
    </row>
    <row r="110" spans="1:23" ht="15" thickBot="1" x14ac:dyDescent="0.25">
      <c r="A110" s="16"/>
      <c r="B110" s="208" t="s">
        <v>202</v>
      </c>
      <c r="C110" s="219">
        <v>1.01</v>
      </c>
      <c r="D110" s="16"/>
      <c r="E110" s="16"/>
      <c r="F110" s="16"/>
      <c r="G110" s="16"/>
      <c r="H110" s="16"/>
      <c r="I110" s="16"/>
      <c r="J110" s="16"/>
      <c r="K110" s="16"/>
      <c r="L110" s="16"/>
      <c r="M110" s="16"/>
      <c r="N110" s="16"/>
      <c r="R110" s="16"/>
      <c r="T110" s="16"/>
      <c r="U110" s="16"/>
      <c r="V110" s="16"/>
      <c r="W110" s="16"/>
    </row>
    <row r="111" spans="1:23" ht="15" thickBot="1" x14ac:dyDescent="0.25">
      <c r="A111" s="16"/>
      <c r="B111" s="208" t="s">
        <v>203</v>
      </c>
      <c r="C111" s="218">
        <v>1.0054000000000001</v>
      </c>
      <c r="D111" s="16"/>
      <c r="E111" s="16"/>
      <c r="F111" s="16"/>
      <c r="G111" s="16"/>
      <c r="H111" s="16"/>
      <c r="I111" s="16"/>
      <c r="J111" s="16"/>
      <c r="K111" s="16"/>
      <c r="L111" s="16"/>
      <c r="M111" s="16"/>
      <c r="N111" s="16"/>
      <c r="R111" s="16"/>
      <c r="T111" s="16"/>
      <c r="U111" s="16"/>
      <c r="V111" s="16"/>
      <c r="W111" s="16"/>
    </row>
    <row r="112" spans="1:23" ht="15" thickBot="1" x14ac:dyDescent="0.25">
      <c r="A112" s="16"/>
      <c r="B112" s="208" t="s">
        <v>204</v>
      </c>
      <c r="C112" s="219">
        <v>0.99590000000000001</v>
      </c>
      <c r="D112" s="16"/>
      <c r="E112" s="16"/>
      <c r="F112" s="16"/>
      <c r="G112" s="16"/>
      <c r="H112" s="16"/>
      <c r="I112" s="16"/>
      <c r="J112" s="16"/>
      <c r="K112" s="16"/>
      <c r="L112" s="16"/>
      <c r="M112" s="16"/>
      <c r="N112" s="16"/>
      <c r="R112" s="16"/>
      <c r="T112" s="16"/>
      <c r="U112" s="16"/>
      <c r="V112" s="16"/>
      <c r="W112" s="16"/>
    </row>
    <row r="113" spans="1:23" ht="15" thickBot="1" x14ac:dyDescent="0.25">
      <c r="A113" s="16"/>
      <c r="B113" s="208" t="s">
        <v>205</v>
      </c>
      <c r="C113" s="218">
        <v>1.0054000000000001</v>
      </c>
      <c r="D113" s="16"/>
      <c r="E113" s="16"/>
      <c r="F113" s="16"/>
      <c r="G113" s="16"/>
      <c r="H113" s="16"/>
      <c r="I113" s="16"/>
      <c r="J113" s="16"/>
      <c r="K113" s="16"/>
      <c r="L113" s="16"/>
      <c r="M113" s="16"/>
      <c r="N113" s="16"/>
      <c r="R113" s="16"/>
      <c r="T113" s="16"/>
      <c r="U113" s="16"/>
      <c r="V113" s="16"/>
      <c r="W113" s="16"/>
    </row>
    <row r="114" spans="1:23" ht="15" thickBot="1" x14ac:dyDescent="0.25">
      <c r="A114" s="16"/>
      <c r="B114" s="208" t="s">
        <v>256</v>
      </c>
      <c r="C114" s="219">
        <v>0.99770000000000003</v>
      </c>
      <c r="D114" s="16"/>
      <c r="E114" s="16"/>
      <c r="F114" s="16"/>
      <c r="G114" s="16"/>
      <c r="H114" s="16"/>
      <c r="I114" s="16"/>
      <c r="J114" s="16"/>
      <c r="K114" s="16"/>
      <c r="L114" s="16"/>
      <c r="M114" s="16"/>
      <c r="N114" s="16"/>
      <c r="R114" s="16"/>
      <c r="T114" s="16"/>
      <c r="U114" s="16"/>
      <c r="V114" s="16"/>
      <c r="W114" s="16"/>
    </row>
    <row r="115" spans="1:23" ht="15" thickBot="1" x14ac:dyDescent="0.25">
      <c r="A115" s="16"/>
      <c r="B115" s="208" t="s">
        <v>255</v>
      </c>
      <c r="C115" s="218">
        <v>0.8821</v>
      </c>
      <c r="D115" s="16"/>
      <c r="E115" s="16"/>
      <c r="F115" s="16"/>
      <c r="G115" s="16"/>
      <c r="H115" s="16"/>
      <c r="I115" s="16"/>
      <c r="J115" s="16"/>
      <c r="K115" s="16"/>
      <c r="L115" s="16"/>
      <c r="M115" s="16"/>
      <c r="N115" s="16"/>
      <c r="R115" s="16"/>
      <c r="T115" s="16"/>
      <c r="U115" s="16"/>
      <c r="V115" s="16"/>
      <c r="W115" s="16"/>
    </row>
    <row r="116" spans="1:23" ht="15" thickBot="1" x14ac:dyDescent="0.25">
      <c r="A116" s="16"/>
      <c r="B116" s="208" t="s">
        <v>206</v>
      </c>
      <c r="C116" s="219">
        <v>0.99770000000000003</v>
      </c>
      <c r="D116" s="16"/>
      <c r="E116" s="16"/>
      <c r="F116" s="16"/>
      <c r="G116" s="16"/>
      <c r="H116" s="16"/>
      <c r="I116" s="16"/>
      <c r="J116" s="16"/>
      <c r="K116" s="16"/>
      <c r="L116" s="16"/>
      <c r="M116" s="16"/>
      <c r="N116" s="16"/>
      <c r="R116" s="16"/>
      <c r="T116" s="16"/>
      <c r="U116" s="16"/>
      <c r="V116" s="16"/>
      <c r="W116" s="16"/>
    </row>
    <row r="117" spans="1:23" ht="15" thickBot="1" x14ac:dyDescent="0.25">
      <c r="A117" s="16"/>
      <c r="B117" s="208" t="s">
        <v>257</v>
      </c>
      <c r="C117" s="218">
        <v>0.84130000000000005</v>
      </c>
      <c r="D117" s="16"/>
      <c r="E117" s="16"/>
      <c r="F117" s="16"/>
      <c r="G117" s="16"/>
      <c r="H117" s="16"/>
      <c r="I117" s="16"/>
      <c r="J117" s="16"/>
      <c r="K117" s="16"/>
      <c r="L117" s="16"/>
      <c r="M117" s="16"/>
      <c r="N117" s="16"/>
      <c r="R117" s="16"/>
      <c r="T117" s="16"/>
      <c r="U117" s="16"/>
      <c r="V117" s="16"/>
      <c r="W117" s="16"/>
    </row>
    <row r="118" spans="1:23" ht="15" thickBot="1" x14ac:dyDescent="0.25">
      <c r="A118" s="16"/>
      <c r="B118" s="208" t="s">
        <v>207</v>
      </c>
      <c r="C118" s="219">
        <v>1.01</v>
      </c>
      <c r="D118" s="16"/>
      <c r="E118" s="16"/>
      <c r="F118" s="16"/>
      <c r="G118" s="16"/>
      <c r="H118" s="16"/>
      <c r="I118" s="16"/>
      <c r="J118" s="16"/>
      <c r="K118" s="16"/>
      <c r="L118" s="16"/>
      <c r="M118" s="16"/>
      <c r="N118" s="16"/>
      <c r="R118" s="16"/>
      <c r="T118" s="16"/>
      <c r="U118" s="16"/>
      <c r="V118" s="16"/>
      <c r="W118" s="16"/>
    </row>
    <row r="119" spans="1:23" ht="15" thickBot="1" x14ac:dyDescent="0.25">
      <c r="A119" s="16"/>
      <c r="B119" s="208" t="s">
        <v>215</v>
      </c>
      <c r="C119" s="218">
        <v>0.92369999999999997</v>
      </c>
      <c r="D119" s="16"/>
      <c r="E119" s="16"/>
      <c r="F119" s="16"/>
      <c r="G119" s="16"/>
      <c r="H119" s="16"/>
      <c r="I119" s="16"/>
      <c r="J119" s="16"/>
      <c r="K119" s="16"/>
      <c r="L119" s="16"/>
      <c r="M119" s="16"/>
      <c r="N119" s="16"/>
      <c r="R119" s="16"/>
      <c r="T119" s="16"/>
      <c r="U119" s="16"/>
      <c r="V119" s="16"/>
      <c r="W119" s="16"/>
    </row>
    <row r="120" spans="1:23" ht="15" thickBot="1" x14ac:dyDescent="0.25">
      <c r="A120" s="16"/>
      <c r="B120" s="208" t="s">
        <v>216</v>
      </c>
      <c r="C120" s="219">
        <v>0.88600000000000001</v>
      </c>
      <c r="D120" s="16"/>
      <c r="E120" s="16"/>
      <c r="F120" s="16"/>
      <c r="G120" s="16"/>
      <c r="H120" s="16"/>
      <c r="I120" s="16"/>
      <c r="J120" s="16"/>
      <c r="K120" s="16"/>
      <c r="L120" s="16"/>
      <c r="M120" s="16"/>
      <c r="N120" s="16"/>
      <c r="R120" s="16"/>
      <c r="T120" s="16"/>
      <c r="U120" s="16"/>
      <c r="V120" s="16"/>
      <c r="W120" s="16"/>
    </row>
    <row r="121" spans="1:23" ht="15" thickBot="1" x14ac:dyDescent="0.25">
      <c r="A121" s="16"/>
      <c r="B121" s="208" t="s">
        <v>217</v>
      </c>
      <c r="C121" s="218">
        <v>0.96830000000000005</v>
      </c>
      <c r="D121" s="16"/>
      <c r="E121" s="16"/>
      <c r="F121" s="16"/>
      <c r="G121" s="16"/>
      <c r="H121" s="16"/>
      <c r="I121" s="16"/>
      <c r="J121" s="16"/>
      <c r="K121" s="16"/>
      <c r="L121" s="16"/>
      <c r="M121" s="16"/>
      <c r="N121" s="16"/>
      <c r="R121" s="16"/>
      <c r="T121" s="16"/>
      <c r="U121" s="16"/>
      <c r="V121" s="16"/>
      <c r="W121" s="16"/>
    </row>
    <row r="122" spans="1:23" ht="15" thickBot="1" x14ac:dyDescent="0.25">
      <c r="A122" s="16"/>
      <c r="B122" s="208" t="s">
        <v>218</v>
      </c>
      <c r="C122" s="219">
        <v>0.97150000000000003</v>
      </c>
      <c r="D122" s="16"/>
      <c r="E122" s="16"/>
      <c r="F122" s="16"/>
      <c r="G122" s="16"/>
      <c r="H122" s="16"/>
      <c r="I122" s="16"/>
      <c r="J122" s="16"/>
      <c r="K122" s="16"/>
      <c r="L122" s="16"/>
      <c r="M122" s="16"/>
      <c r="N122" s="16"/>
      <c r="R122" s="16"/>
      <c r="T122" s="16"/>
      <c r="U122" s="16"/>
      <c r="V122" s="16"/>
      <c r="W122" s="16"/>
    </row>
    <row r="123" spans="1:23" ht="15" thickBot="1" x14ac:dyDescent="0.25">
      <c r="A123" s="16"/>
      <c r="B123" s="208" t="s">
        <v>219</v>
      </c>
      <c r="C123" s="218">
        <v>0.97150000000000003</v>
      </c>
      <c r="D123" s="16"/>
      <c r="E123" s="16"/>
      <c r="F123" s="16"/>
      <c r="G123" s="16"/>
      <c r="H123" s="16"/>
      <c r="I123" s="16"/>
      <c r="J123" s="16"/>
      <c r="K123" s="16"/>
      <c r="L123" s="16"/>
      <c r="M123" s="16"/>
      <c r="N123" s="16"/>
      <c r="R123" s="16"/>
      <c r="T123" s="16"/>
      <c r="U123" s="16"/>
      <c r="V123" s="16"/>
      <c r="W123" s="16"/>
    </row>
    <row r="124" spans="1:23" ht="15" thickBot="1" x14ac:dyDescent="0.25">
      <c r="A124" s="16"/>
      <c r="B124" s="208" t="s">
        <v>220</v>
      </c>
      <c r="C124" s="219">
        <v>0.96740000000000004</v>
      </c>
      <c r="D124" s="16"/>
      <c r="E124" s="16"/>
      <c r="F124" s="16"/>
      <c r="G124" s="16"/>
      <c r="H124" s="16"/>
      <c r="I124" s="16"/>
      <c r="J124" s="16"/>
      <c r="K124" s="16"/>
      <c r="L124" s="16"/>
      <c r="M124" s="16"/>
      <c r="N124" s="16"/>
      <c r="R124" s="16"/>
      <c r="T124" s="16"/>
      <c r="U124" s="16"/>
      <c r="V124" s="16"/>
      <c r="W124" s="16"/>
    </row>
    <row r="125" spans="1:23" ht="15" thickBot="1" x14ac:dyDescent="0.25">
      <c r="A125" s="16"/>
      <c r="B125" s="208" t="s">
        <v>221</v>
      </c>
      <c r="C125" s="218">
        <v>0.97150000000000003</v>
      </c>
      <c r="D125" s="16"/>
      <c r="E125" s="16"/>
      <c r="F125" s="16"/>
      <c r="G125" s="16"/>
      <c r="H125" s="16"/>
      <c r="I125" s="16"/>
      <c r="J125" s="16"/>
      <c r="K125" s="16"/>
      <c r="L125" s="16"/>
      <c r="M125" s="16"/>
      <c r="N125" s="16"/>
      <c r="R125" s="16"/>
      <c r="T125" s="16"/>
      <c r="U125" s="16"/>
      <c r="V125" s="16"/>
      <c r="W125" s="16"/>
    </row>
    <row r="126" spans="1:23" ht="15" thickBot="1" x14ac:dyDescent="0.25">
      <c r="A126" s="16"/>
      <c r="B126" s="208" t="s">
        <v>222</v>
      </c>
      <c r="C126" s="219">
        <v>0.97440000000000004</v>
      </c>
      <c r="D126" s="16"/>
      <c r="E126" s="16"/>
      <c r="F126" s="16"/>
      <c r="G126" s="16"/>
      <c r="H126" s="16"/>
      <c r="I126" s="16"/>
      <c r="J126" s="16"/>
      <c r="K126" s="16"/>
      <c r="L126" s="16"/>
      <c r="M126" s="16"/>
      <c r="N126" s="16"/>
      <c r="R126" s="16"/>
      <c r="T126" s="16"/>
      <c r="U126" s="16"/>
      <c r="V126" s="16"/>
      <c r="W126" s="16"/>
    </row>
    <row r="127" spans="1:23" ht="15" thickBot="1" x14ac:dyDescent="0.25">
      <c r="A127" s="16"/>
      <c r="B127" s="208" t="s">
        <v>251</v>
      </c>
      <c r="C127" s="218">
        <v>0.97440000000000004</v>
      </c>
      <c r="D127" s="16"/>
      <c r="E127" s="16"/>
      <c r="F127" s="16"/>
      <c r="G127" s="16"/>
      <c r="H127" s="16"/>
      <c r="I127" s="16"/>
      <c r="J127" s="16"/>
      <c r="K127" s="16"/>
      <c r="L127" s="16"/>
      <c r="M127" s="16"/>
      <c r="N127" s="16"/>
      <c r="R127" s="16"/>
      <c r="T127" s="16"/>
      <c r="U127" s="16"/>
      <c r="V127" s="16"/>
      <c r="W127" s="16"/>
    </row>
    <row r="128" spans="1:23" ht="15" thickBot="1" x14ac:dyDescent="0.25">
      <c r="A128" s="16"/>
      <c r="B128" s="208" t="s">
        <v>260</v>
      </c>
      <c r="C128" s="219">
        <v>0.97440000000000004</v>
      </c>
      <c r="D128" s="16"/>
      <c r="E128" s="16"/>
      <c r="F128" s="16"/>
      <c r="G128" s="16"/>
      <c r="H128" s="16"/>
      <c r="I128" s="16"/>
      <c r="J128" s="16"/>
      <c r="K128" s="16"/>
      <c r="L128" s="16"/>
      <c r="M128" s="16"/>
      <c r="N128" s="16"/>
      <c r="R128" s="16"/>
      <c r="T128" s="16"/>
      <c r="U128" s="16"/>
      <c r="V128" s="16"/>
      <c r="W128" s="16"/>
    </row>
    <row r="129" spans="1:23" ht="15" thickBot="1" x14ac:dyDescent="0.25">
      <c r="A129" s="16"/>
      <c r="B129" s="208" t="s">
        <v>223</v>
      </c>
      <c r="C129" s="218">
        <v>0.91439999999999999</v>
      </c>
      <c r="D129" s="16"/>
      <c r="E129" s="16"/>
      <c r="F129" s="16"/>
      <c r="G129" s="16"/>
      <c r="H129" s="16"/>
      <c r="I129" s="16"/>
      <c r="J129" s="16"/>
      <c r="K129" s="16"/>
      <c r="L129" s="16"/>
      <c r="M129" s="16"/>
      <c r="N129" s="16"/>
      <c r="R129" s="16"/>
      <c r="T129" s="16"/>
      <c r="U129" s="16"/>
      <c r="V129" s="16"/>
      <c r="W129" s="16"/>
    </row>
    <row r="130" spans="1:23" ht="15" thickBot="1" x14ac:dyDescent="0.25">
      <c r="A130" s="16"/>
      <c r="B130" s="208" t="s">
        <v>224</v>
      </c>
      <c r="C130" s="219">
        <v>0.91439999999999999</v>
      </c>
      <c r="D130" s="16"/>
      <c r="E130" s="16"/>
      <c r="F130" s="16"/>
      <c r="G130" s="16"/>
      <c r="H130" s="16"/>
      <c r="I130" s="16"/>
      <c r="J130" s="16"/>
      <c r="K130" s="16"/>
      <c r="L130" s="16"/>
      <c r="M130" s="16"/>
      <c r="N130" s="16"/>
      <c r="R130" s="16"/>
      <c r="T130" s="16"/>
      <c r="U130" s="16"/>
      <c r="V130" s="16"/>
      <c r="W130" s="16"/>
    </row>
    <row r="131" spans="1:23" ht="15" thickBot="1" x14ac:dyDescent="0.25">
      <c r="A131" s="16"/>
      <c r="B131" s="208" t="s">
        <v>225</v>
      </c>
      <c r="C131" s="218">
        <v>0.91439999999999999</v>
      </c>
      <c r="D131" s="16"/>
      <c r="E131" s="16"/>
      <c r="F131" s="16"/>
      <c r="G131" s="16"/>
      <c r="H131" s="16"/>
      <c r="I131" s="16"/>
      <c r="J131" s="16"/>
      <c r="K131" s="16"/>
      <c r="L131" s="16"/>
      <c r="M131" s="16"/>
      <c r="N131" s="16"/>
      <c r="R131" s="16"/>
      <c r="T131" s="16"/>
      <c r="U131" s="16"/>
      <c r="V131" s="16"/>
      <c r="W131" s="16"/>
    </row>
    <row r="132" spans="1:23" ht="15" thickBot="1" x14ac:dyDescent="0.25">
      <c r="A132" s="16"/>
      <c r="B132" s="208" t="s">
        <v>226</v>
      </c>
      <c r="C132" s="219">
        <v>0.90549999999999997</v>
      </c>
      <c r="D132" s="16"/>
      <c r="E132" s="16"/>
      <c r="F132" s="16"/>
      <c r="G132" s="16"/>
      <c r="H132" s="16"/>
      <c r="I132" s="16"/>
      <c r="J132" s="16"/>
      <c r="K132" s="16"/>
      <c r="L132" s="16"/>
      <c r="M132" s="16"/>
      <c r="N132" s="16"/>
      <c r="R132" s="16"/>
      <c r="T132" s="16"/>
      <c r="U132" s="16"/>
      <c r="V132" s="16"/>
      <c r="W132" s="16"/>
    </row>
    <row r="133" spans="1:23" ht="15" thickBot="1" x14ac:dyDescent="0.25">
      <c r="A133" s="16"/>
      <c r="B133" s="208" t="s">
        <v>927</v>
      </c>
      <c r="C133" s="218">
        <v>0.92030000000000001</v>
      </c>
      <c r="D133" s="16"/>
      <c r="E133" s="16"/>
      <c r="F133" s="16"/>
      <c r="G133" s="16"/>
      <c r="H133" s="16"/>
      <c r="I133" s="16"/>
      <c r="J133" s="16"/>
      <c r="K133" s="16"/>
      <c r="L133" s="16"/>
      <c r="M133" s="16"/>
      <c r="N133" s="16"/>
      <c r="R133" s="16"/>
      <c r="T133" s="16"/>
      <c r="U133" s="16"/>
      <c r="V133" s="16"/>
      <c r="W133" s="16"/>
    </row>
    <row r="134" spans="1:23" ht="15" thickBot="1" x14ac:dyDescent="0.25">
      <c r="A134" s="16"/>
      <c r="B134" s="208" t="s">
        <v>928</v>
      </c>
      <c r="C134" s="219">
        <v>0.98129999999999995</v>
      </c>
      <c r="D134" s="16"/>
      <c r="E134" s="16"/>
      <c r="F134" s="16"/>
      <c r="G134" s="16"/>
      <c r="H134" s="16"/>
      <c r="I134" s="16"/>
      <c r="J134" s="16"/>
      <c r="K134" s="16"/>
      <c r="L134" s="16"/>
      <c r="M134" s="16"/>
      <c r="N134" s="16"/>
      <c r="R134" s="16"/>
      <c r="T134" s="16"/>
      <c r="U134" s="16"/>
      <c r="V134" s="16"/>
      <c r="W134" s="16"/>
    </row>
    <row r="135" spans="1:23" ht="15" thickBot="1" x14ac:dyDescent="0.25">
      <c r="A135" s="16"/>
      <c r="B135" s="208" t="s">
        <v>227</v>
      </c>
      <c r="C135" s="218">
        <v>1.0067999999999999</v>
      </c>
      <c r="D135" s="16"/>
      <c r="E135" s="16"/>
      <c r="F135" s="16"/>
      <c r="G135" s="16"/>
      <c r="H135" s="16"/>
      <c r="I135" s="16"/>
      <c r="J135" s="16"/>
      <c r="K135" s="16"/>
      <c r="L135" s="16"/>
      <c r="M135" s="16"/>
      <c r="N135" s="16"/>
      <c r="R135" s="16"/>
      <c r="T135" s="16"/>
      <c r="U135" s="16"/>
      <c r="V135" s="16"/>
      <c r="W135" s="16"/>
    </row>
    <row r="136" spans="1:23" ht="15" thickBot="1" x14ac:dyDescent="0.25">
      <c r="A136" s="16"/>
      <c r="B136" s="208" t="s">
        <v>228</v>
      </c>
      <c r="C136" s="219">
        <v>0.97119999999999995</v>
      </c>
      <c r="D136" s="16"/>
      <c r="E136" s="16"/>
      <c r="F136" s="16"/>
      <c r="G136" s="16"/>
      <c r="H136" s="16"/>
      <c r="I136" s="16"/>
      <c r="J136" s="16"/>
      <c r="K136" s="16"/>
      <c r="L136" s="16"/>
      <c r="M136" s="16"/>
      <c r="N136" s="16"/>
      <c r="R136" s="16"/>
      <c r="T136" s="16"/>
      <c r="U136" s="16"/>
      <c r="V136" s="16"/>
      <c r="W136" s="16"/>
    </row>
    <row r="137" spans="1:23" ht="15" thickBot="1" x14ac:dyDescent="0.25">
      <c r="A137" s="16"/>
      <c r="B137" s="208" t="s">
        <v>229</v>
      </c>
      <c r="C137" s="218">
        <v>0.82789999999999997</v>
      </c>
      <c r="D137" s="16"/>
      <c r="E137" s="16"/>
      <c r="F137" s="16"/>
      <c r="G137" s="16"/>
      <c r="H137" s="16"/>
      <c r="I137" s="16"/>
      <c r="J137" s="16"/>
      <c r="K137" s="16"/>
      <c r="L137" s="16"/>
      <c r="M137" s="16"/>
      <c r="N137" s="16"/>
      <c r="R137" s="16"/>
      <c r="T137" s="16"/>
      <c r="U137" s="16"/>
      <c r="V137" s="16"/>
      <c r="W137" s="16"/>
    </row>
    <row r="138" spans="1:23" ht="15" thickBot="1" x14ac:dyDescent="0.25">
      <c r="A138" s="16"/>
      <c r="B138" s="208" t="s">
        <v>922</v>
      </c>
      <c r="C138" s="219">
        <v>0.8952</v>
      </c>
      <c r="D138" s="16"/>
      <c r="E138" s="16"/>
      <c r="F138" s="16"/>
      <c r="G138" s="16"/>
      <c r="H138" s="16"/>
      <c r="I138" s="16"/>
      <c r="J138" s="16"/>
      <c r="K138" s="16"/>
      <c r="L138" s="16"/>
      <c r="M138" s="16"/>
      <c r="N138" s="16"/>
      <c r="R138" s="16"/>
      <c r="T138" s="16"/>
      <c r="U138" s="16"/>
      <c r="V138" s="16"/>
      <c r="W138" s="16"/>
    </row>
    <row r="139" spans="1:23" ht="15" thickBot="1" x14ac:dyDescent="0.25">
      <c r="A139" s="16"/>
      <c r="B139" s="208" t="s">
        <v>230</v>
      </c>
      <c r="C139" s="218">
        <v>0.91049999999999998</v>
      </c>
      <c r="D139" s="16"/>
      <c r="E139" s="16"/>
      <c r="F139" s="16"/>
      <c r="G139" s="16"/>
      <c r="H139" s="16"/>
      <c r="I139" s="16"/>
      <c r="J139" s="16"/>
      <c r="K139" s="16"/>
      <c r="L139" s="16"/>
      <c r="M139" s="16"/>
      <c r="N139" s="16"/>
      <c r="R139" s="16"/>
      <c r="T139" s="16"/>
      <c r="U139" s="16"/>
      <c r="V139" s="16"/>
      <c r="W139" s="16"/>
    </row>
    <row r="140" spans="1:23" ht="15" thickBot="1" x14ac:dyDescent="0.25">
      <c r="A140" s="16"/>
      <c r="B140" s="208" t="s">
        <v>231</v>
      </c>
      <c r="C140" s="219">
        <v>1</v>
      </c>
      <c r="D140" s="16"/>
      <c r="E140" s="16"/>
      <c r="F140" s="16"/>
      <c r="G140" s="16"/>
      <c r="H140" s="16"/>
      <c r="I140" s="16"/>
      <c r="J140" s="16"/>
      <c r="K140" s="16"/>
      <c r="L140" s="16"/>
      <c r="M140" s="16"/>
      <c r="N140" s="16"/>
      <c r="R140" s="16"/>
      <c r="T140" s="16"/>
      <c r="U140" s="16"/>
      <c r="V140" s="16"/>
      <c r="W140" s="16"/>
    </row>
    <row r="141" spans="1:23" ht="15" thickBot="1" x14ac:dyDescent="0.25">
      <c r="A141" s="16"/>
      <c r="B141" s="208" t="s">
        <v>208</v>
      </c>
      <c r="C141" s="218">
        <v>0.96909999999999996</v>
      </c>
      <c r="D141" s="16"/>
      <c r="E141" s="16"/>
      <c r="F141" s="16"/>
      <c r="G141" s="16"/>
      <c r="H141" s="16"/>
      <c r="I141" s="16"/>
      <c r="J141" s="16"/>
      <c r="K141" s="16"/>
      <c r="L141" s="16"/>
      <c r="M141" s="16"/>
      <c r="N141" s="16"/>
      <c r="R141" s="16"/>
      <c r="T141" s="16"/>
      <c r="U141" s="16"/>
      <c r="V141" s="16"/>
      <c r="W141" s="16"/>
    </row>
    <row r="142" spans="1:23" ht="15" thickBot="1" x14ac:dyDescent="0.25">
      <c r="A142" s="16"/>
      <c r="B142" s="208" t="s">
        <v>209</v>
      </c>
      <c r="C142" s="219">
        <v>0.9879</v>
      </c>
      <c r="D142" s="16"/>
      <c r="E142" s="16"/>
      <c r="F142" s="16"/>
      <c r="G142" s="16"/>
      <c r="H142" s="16"/>
      <c r="I142" s="16"/>
      <c r="J142" s="16"/>
      <c r="K142" s="16"/>
      <c r="L142" s="16"/>
      <c r="M142" s="16"/>
      <c r="N142" s="16"/>
      <c r="R142" s="16"/>
      <c r="T142" s="16"/>
      <c r="U142" s="16"/>
      <c r="V142" s="16"/>
      <c r="W142" s="16"/>
    </row>
    <row r="143" spans="1:23" ht="15" thickBot="1" x14ac:dyDescent="0.25">
      <c r="A143" s="16"/>
      <c r="B143" s="208" t="s">
        <v>210</v>
      </c>
      <c r="C143" s="218">
        <v>1</v>
      </c>
      <c r="D143" s="16"/>
      <c r="E143" s="16"/>
      <c r="F143" s="16"/>
      <c r="G143" s="16"/>
      <c r="H143" s="16"/>
      <c r="I143" s="16"/>
      <c r="J143" s="16"/>
      <c r="K143" s="16"/>
      <c r="L143" s="16"/>
      <c r="M143" s="16"/>
      <c r="N143" s="16"/>
      <c r="R143" s="16"/>
      <c r="T143" s="16"/>
      <c r="U143" s="16"/>
      <c r="V143" s="16"/>
      <c r="W143" s="16"/>
    </row>
    <row r="144" spans="1:23" ht="15" thickBot="1" x14ac:dyDescent="0.25">
      <c r="A144" s="16"/>
      <c r="B144" s="208" t="s">
        <v>258</v>
      </c>
      <c r="C144" s="219">
        <v>0.99109999999999998</v>
      </c>
      <c r="D144" s="16"/>
      <c r="E144" s="16"/>
      <c r="F144" s="16"/>
      <c r="G144" s="16"/>
      <c r="H144" s="16"/>
      <c r="I144" s="16"/>
      <c r="J144" s="16"/>
      <c r="K144" s="16"/>
      <c r="L144" s="16"/>
      <c r="M144" s="16"/>
      <c r="N144" s="16"/>
      <c r="R144" s="16"/>
      <c r="T144" s="16"/>
      <c r="U144" s="16"/>
      <c r="V144" s="16"/>
      <c r="W144" s="16"/>
    </row>
    <row r="145" spans="1:23" ht="15" thickBot="1" x14ac:dyDescent="0.25">
      <c r="A145" s="16"/>
      <c r="B145" s="208" t="s">
        <v>211</v>
      </c>
      <c r="C145" s="218">
        <v>0.99709999999999999</v>
      </c>
      <c r="D145" s="16"/>
      <c r="E145" s="16"/>
      <c r="F145" s="16"/>
      <c r="G145" s="16"/>
      <c r="H145" s="16"/>
      <c r="I145" s="16"/>
      <c r="J145" s="16"/>
      <c r="K145" s="16"/>
      <c r="L145" s="16"/>
      <c r="M145" s="16"/>
      <c r="N145" s="16"/>
      <c r="R145" s="16"/>
      <c r="T145" s="16"/>
      <c r="U145" s="16"/>
      <c r="V145" s="16"/>
      <c r="W145" s="16"/>
    </row>
    <row r="146" spans="1:23" ht="15" thickBot="1" x14ac:dyDescent="0.25">
      <c r="A146" s="16"/>
      <c r="B146" s="208" t="s">
        <v>918</v>
      </c>
      <c r="C146" s="219">
        <v>1.0148999999999999</v>
      </c>
      <c r="D146" s="16"/>
      <c r="E146" s="16"/>
      <c r="F146" s="16"/>
      <c r="G146" s="16"/>
      <c r="H146" s="16"/>
      <c r="I146" s="16"/>
      <c r="J146" s="16"/>
      <c r="K146" s="16"/>
      <c r="L146" s="16"/>
      <c r="M146" s="16"/>
      <c r="N146" s="16"/>
      <c r="R146" s="16"/>
      <c r="T146" s="16"/>
      <c r="U146" s="16"/>
      <c r="V146" s="16"/>
      <c r="W146" s="16"/>
    </row>
    <row r="147" spans="1:23" ht="15" thickBot="1" x14ac:dyDescent="0.25">
      <c r="A147" s="16"/>
      <c r="B147" s="208" t="s">
        <v>212</v>
      </c>
      <c r="C147" s="218">
        <v>0.9909</v>
      </c>
      <c r="D147" s="16"/>
      <c r="E147" s="16"/>
      <c r="F147" s="16"/>
      <c r="G147" s="16"/>
      <c r="H147" s="16"/>
      <c r="I147" s="16"/>
      <c r="J147" s="16"/>
      <c r="K147" s="16"/>
      <c r="L147" s="16"/>
      <c r="M147" s="16"/>
      <c r="N147" s="16"/>
      <c r="R147" s="16"/>
      <c r="T147" s="16"/>
      <c r="U147" s="16"/>
      <c r="V147" s="16"/>
      <c r="W147" s="16"/>
    </row>
    <row r="148" spans="1:23" ht="15" thickBot="1" x14ac:dyDescent="0.25">
      <c r="A148" s="210"/>
      <c r="B148" s="208" t="s">
        <v>213</v>
      </c>
      <c r="C148" s="219">
        <v>1.0148999999999999</v>
      </c>
      <c r="D148" s="16"/>
      <c r="E148" s="16"/>
      <c r="F148" s="16"/>
      <c r="G148" s="16"/>
      <c r="H148" s="16"/>
      <c r="I148" s="16"/>
      <c r="J148" s="16"/>
      <c r="K148" s="16"/>
      <c r="L148" s="16"/>
      <c r="M148" s="16"/>
      <c r="N148" s="16"/>
      <c r="R148" s="16"/>
      <c r="T148" s="16"/>
      <c r="U148" s="16"/>
      <c r="V148" s="16"/>
      <c r="W148" s="16"/>
    </row>
    <row r="149" spans="1:23" ht="15" thickBot="1" x14ac:dyDescent="0.25">
      <c r="A149" s="210"/>
      <c r="B149" s="208" t="s">
        <v>929</v>
      </c>
      <c r="C149" s="218">
        <v>1</v>
      </c>
      <c r="D149" s="16"/>
      <c r="E149" s="16"/>
      <c r="F149" s="16"/>
      <c r="G149" s="16"/>
      <c r="H149" s="16"/>
      <c r="I149" s="16"/>
      <c r="J149" s="16"/>
      <c r="K149" s="16"/>
      <c r="L149" s="16"/>
      <c r="M149" s="16"/>
      <c r="N149" s="16"/>
      <c r="R149" s="16"/>
      <c r="T149" s="16"/>
      <c r="U149" s="16"/>
      <c r="V149" s="16"/>
      <c r="W149" s="16"/>
    </row>
    <row r="150" spans="1:23" ht="15" thickBot="1" x14ac:dyDescent="0.25">
      <c r="A150" s="210"/>
      <c r="B150" s="208" t="s">
        <v>903</v>
      </c>
      <c r="C150" s="219">
        <v>1.0076000000000001</v>
      </c>
      <c r="D150" s="16"/>
      <c r="E150" s="16"/>
      <c r="F150" s="16"/>
      <c r="G150" s="16"/>
      <c r="H150" s="16"/>
      <c r="I150" s="16"/>
      <c r="J150" s="16"/>
      <c r="K150" s="16"/>
      <c r="L150" s="16"/>
      <c r="M150" s="16"/>
      <c r="N150" s="16"/>
      <c r="R150" s="16"/>
      <c r="T150" s="16"/>
      <c r="U150" s="16"/>
      <c r="V150" s="16"/>
      <c r="W150" s="16"/>
    </row>
    <row r="151" spans="1:23" ht="15" thickBot="1" x14ac:dyDescent="0.25">
      <c r="A151" s="210"/>
      <c r="B151" s="208" t="s">
        <v>214</v>
      </c>
      <c r="C151" s="218">
        <v>0.97840000000000005</v>
      </c>
      <c r="D151" s="16"/>
      <c r="E151" s="16"/>
      <c r="F151" s="16"/>
      <c r="G151" s="16"/>
      <c r="H151" s="16"/>
      <c r="I151" s="16"/>
      <c r="J151" s="16"/>
      <c r="K151" s="16"/>
      <c r="L151" s="16"/>
      <c r="M151" s="16"/>
      <c r="N151" s="16"/>
      <c r="R151" s="16"/>
      <c r="T151" s="16"/>
      <c r="U151" s="16"/>
      <c r="V151" s="16"/>
      <c r="W151" s="16"/>
    </row>
    <row r="152" spans="1:23" ht="15" thickBot="1" x14ac:dyDescent="0.25">
      <c r="A152" s="210"/>
      <c r="B152" s="208" t="s">
        <v>944</v>
      </c>
      <c r="C152" s="219">
        <v>1.0148999999999999</v>
      </c>
      <c r="D152" s="16"/>
      <c r="E152" s="16"/>
      <c r="F152" s="16"/>
      <c r="G152" s="16"/>
      <c r="H152" s="16"/>
      <c r="I152" s="16"/>
      <c r="J152" s="16"/>
      <c r="K152" s="16"/>
      <c r="L152" s="16"/>
      <c r="M152" s="16"/>
      <c r="N152" s="16"/>
      <c r="R152" s="16"/>
      <c r="T152" s="16"/>
      <c r="U152" s="16"/>
      <c r="V152" s="16"/>
      <c r="W152" s="16"/>
    </row>
    <row r="153" spans="1:23" ht="15" thickBot="1" x14ac:dyDescent="0.25">
      <c r="A153" s="210"/>
      <c r="B153" s="208" t="s">
        <v>905</v>
      </c>
      <c r="C153" s="218">
        <v>1.0016</v>
      </c>
      <c r="D153" s="16"/>
      <c r="E153" s="16"/>
      <c r="F153" s="16"/>
      <c r="G153" s="16"/>
      <c r="H153" s="16"/>
      <c r="I153" s="16"/>
      <c r="J153" s="16"/>
      <c r="K153" s="16"/>
      <c r="L153" s="16"/>
      <c r="M153" s="16"/>
      <c r="N153" s="16"/>
      <c r="R153" s="16"/>
      <c r="T153" s="16"/>
      <c r="U153" s="16"/>
      <c r="V153" s="16"/>
      <c r="W153" s="16"/>
    </row>
    <row r="154" spans="1:23" ht="15" thickBot="1" x14ac:dyDescent="0.25">
      <c r="A154" s="210"/>
      <c r="B154" s="208" t="s">
        <v>141</v>
      </c>
      <c r="C154" s="219">
        <v>0.97889999999999999</v>
      </c>
      <c r="D154" s="16"/>
      <c r="E154" s="16"/>
      <c r="F154" s="16"/>
      <c r="G154" s="16"/>
      <c r="H154" s="16"/>
      <c r="I154" s="16"/>
      <c r="J154" s="16"/>
      <c r="K154" s="16"/>
      <c r="L154" s="16"/>
      <c r="M154" s="16"/>
      <c r="N154" s="16"/>
      <c r="R154" s="16"/>
      <c r="T154" s="16"/>
      <c r="U154" s="16"/>
      <c r="V154" s="16"/>
      <c r="W154" s="16"/>
    </row>
    <row r="155" spans="1:23" ht="15" thickBot="1" x14ac:dyDescent="0.25">
      <c r="A155" s="210"/>
      <c r="B155" s="208" t="s">
        <v>881</v>
      </c>
      <c r="C155" s="218">
        <v>1</v>
      </c>
      <c r="D155" s="16"/>
      <c r="E155" s="16"/>
      <c r="F155" s="16"/>
      <c r="G155" s="16"/>
      <c r="H155" s="16"/>
      <c r="I155" s="16"/>
      <c r="J155" s="16"/>
      <c r="K155" s="16"/>
      <c r="L155" s="16"/>
      <c r="M155" s="16"/>
      <c r="N155" s="16"/>
      <c r="R155" s="16"/>
      <c r="T155" s="16"/>
      <c r="U155" s="16"/>
      <c r="V155" s="16"/>
      <c r="W155" s="16"/>
    </row>
    <row r="156" spans="1:23" ht="15" thickBot="1" x14ac:dyDescent="0.25">
      <c r="A156" s="210"/>
      <c r="B156" s="208" t="s">
        <v>232</v>
      </c>
      <c r="C156" s="219">
        <v>1.0603</v>
      </c>
      <c r="D156" s="16"/>
      <c r="E156" s="16"/>
      <c r="F156" s="16"/>
      <c r="G156" s="16"/>
      <c r="H156" s="16"/>
      <c r="I156" s="16"/>
      <c r="J156" s="16"/>
      <c r="K156" s="16"/>
      <c r="L156" s="16"/>
      <c r="M156" s="16"/>
      <c r="N156" s="16"/>
      <c r="R156" s="16"/>
      <c r="T156" s="16"/>
      <c r="U156" s="16"/>
      <c r="V156" s="16"/>
      <c r="W156" s="16"/>
    </row>
    <row r="157" spans="1:23" ht="15" thickBot="1" x14ac:dyDescent="0.25">
      <c r="A157" s="210"/>
      <c r="B157" s="208" t="s">
        <v>233</v>
      </c>
      <c r="C157" s="218">
        <v>0.99050000000000005</v>
      </c>
      <c r="D157" s="16"/>
      <c r="E157" s="16"/>
      <c r="F157" s="16"/>
      <c r="G157" s="16"/>
      <c r="H157" s="16"/>
      <c r="I157" s="16"/>
      <c r="J157" s="16"/>
      <c r="K157" s="16"/>
      <c r="L157" s="16"/>
      <c r="M157" s="16"/>
      <c r="N157" s="16"/>
      <c r="R157" s="16"/>
      <c r="T157" s="16"/>
      <c r="U157" s="16"/>
      <c r="V157" s="16"/>
      <c r="W157" s="16"/>
    </row>
    <row r="158" spans="1:23" ht="15" thickBot="1" x14ac:dyDescent="0.25">
      <c r="A158" s="210"/>
      <c r="B158" s="208" t="s">
        <v>234</v>
      </c>
      <c r="C158" s="219">
        <v>0.89880000000000004</v>
      </c>
      <c r="D158" s="16"/>
      <c r="E158" s="16"/>
      <c r="F158" s="16"/>
      <c r="G158" s="16"/>
      <c r="H158" s="16"/>
      <c r="I158" s="16"/>
      <c r="J158" s="16"/>
      <c r="K158" s="16"/>
      <c r="L158" s="16"/>
      <c r="M158" s="16"/>
      <c r="N158" s="16"/>
      <c r="R158" s="16"/>
      <c r="T158" s="16"/>
      <c r="U158" s="16"/>
      <c r="V158" s="16"/>
      <c r="W158" s="16"/>
    </row>
    <row r="159" spans="1:23" ht="15" thickBot="1" x14ac:dyDescent="0.25">
      <c r="A159" s="210"/>
      <c r="B159" s="208" t="s">
        <v>235</v>
      </c>
      <c r="C159" s="218">
        <v>0.98240000000000005</v>
      </c>
      <c r="D159" s="16"/>
      <c r="E159" s="16"/>
      <c r="F159" s="16"/>
      <c r="G159" s="16"/>
      <c r="H159" s="16"/>
      <c r="I159" s="16"/>
      <c r="J159" s="16"/>
      <c r="K159" s="16"/>
      <c r="L159" s="16"/>
      <c r="M159" s="16"/>
      <c r="N159" s="16"/>
      <c r="R159" s="16"/>
      <c r="T159" s="16"/>
      <c r="U159" s="16"/>
      <c r="V159" s="16"/>
      <c r="W159" s="16"/>
    </row>
    <row r="160" spans="1:23" ht="15" thickBot="1" x14ac:dyDescent="0.25">
      <c r="A160" s="210"/>
      <c r="B160" s="208" t="s">
        <v>236</v>
      </c>
      <c r="C160" s="219">
        <v>0.99639999999999995</v>
      </c>
      <c r="D160" s="16"/>
      <c r="E160" s="16"/>
      <c r="F160" s="16"/>
      <c r="G160" s="16"/>
      <c r="H160" s="16"/>
      <c r="I160" s="16"/>
      <c r="J160" s="16"/>
      <c r="K160" s="16"/>
      <c r="L160" s="16"/>
      <c r="M160" s="16"/>
      <c r="N160" s="16"/>
      <c r="R160" s="16"/>
      <c r="T160" s="16"/>
      <c r="U160" s="16"/>
      <c r="V160" s="16"/>
      <c r="W160" s="16"/>
    </row>
    <row r="161" spans="1:23" ht="15" thickBot="1" x14ac:dyDescent="0.25">
      <c r="A161" s="210"/>
      <c r="B161" s="208" t="s">
        <v>237</v>
      </c>
      <c r="C161" s="218">
        <v>0.87270000000000003</v>
      </c>
      <c r="D161" s="16"/>
      <c r="E161" s="16"/>
      <c r="F161" s="16"/>
      <c r="G161" s="16"/>
      <c r="H161" s="210"/>
      <c r="I161" s="210"/>
      <c r="J161" s="210"/>
      <c r="K161" s="210"/>
      <c r="L161" s="210"/>
      <c r="M161" s="210"/>
      <c r="N161" s="210"/>
      <c r="O161" s="210"/>
      <c r="P161" s="210"/>
      <c r="Q161" s="210"/>
      <c r="R161" s="210"/>
      <c r="S161" s="210"/>
      <c r="T161" s="210"/>
      <c r="U161" s="210"/>
      <c r="V161" s="210"/>
      <c r="W161" s="210"/>
    </row>
    <row r="162" spans="1:23" ht="15" thickBot="1" x14ac:dyDescent="0.25">
      <c r="A162" s="210"/>
      <c r="B162" s="208" t="s">
        <v>144</v>
      </c>
      <c r="C162" s="219">
        <v>0.98119999999999996</v>
      </c>
      <c r="D162" s="16"/>
      <c r="E162" s="210"/>
      <c r="F162" s="210"/>
      <c r="G162" s="210"/>
      <c r="H162" s="210"/>
      <c r="I162" s="210"/>
      <c r="J162" s="210"/>
      <c r="K162" s="210"/>
      <c r="L162" s="210"/>
      <c r="M162" s="210"/>
      <c r="N162" s="210"/>
      <c r="O162" s="210"/>
      <c r="P162" s="210"/>
      <c r="Q162" s="210"/>
      <c r="R162" s="210"/>
      <c r="S162" s="210"/>
      <c r="T162" s="210"/>
      <c r="U162" s="210"/>
      <c r="V162" s="210"/>
      <c r="W162" s="210"/>
    </row>
    <row r="163" spans="1:23" ht="15" thickBot="1" x14ac:dyDescent="0.25">
      <c r="A163" s="210"/>
      <c r="B163" s="208" t="s">
        <v>238</v>
      </c>
      <c r="C163" s="218">
        <v>0.87409999999999999</v>
      </c>
      <c r="D163" s="16"/>
      <c r="E163" s="210"/>
      <c r="F163" s="210"/>
      <c r="G163" s="210"/>
      <c r="H163" s="210"/>
      <c r="I163" s="210"/>
      <c r="J163" s="210"/>
      <c r="K163" s="210"/>
      <c r="L163" s="210"/>
      <c r="M163" s="210"/>
      <c r="N163" s="210"/>
      <c r="O163" s="210"/>
      <c r="P163" s="210"/>
      <c r="Q163" s="210"/>
      <c r="R163" s="210"/>
      <c r="S163" s="210"/>
      <c r="T163" s="210"/>
      <c r="U163" s="210"/>
      <c r="V163" s="210"/>
      <c r="W163" s="210"/>
    </row>
    <row r="164" spans="1:23" ht="15" thickBot="1" x14ac:dyDescent="0.25">
      <c r="A164" s="210"/>
      <c r="B164" s="208" t="s">
        <v>906</v>
      </c>
      <c r="C164" s="219">
        <v>0.88419999999999999</v>
      </c>
      <c r="D164" s="16"/>
      <c r="E164" s="210"/>
      <c r="F164" s="210"/>
      <c r="G164" s="210"/>
      <c r="H164" s="210"/>
      <c r="I164" s="210"/>
      <c r="J164" s="210"/>
      <c r="K164" s="210"/>
      <c r="L164" s="210"/>
      <c r="M164" s="210"/>
      <c r="N164" s="210"/>
      <c r="O164" s="210"/>
      <c r="P164" s="210"/>
      <c r="Q164" s="210"/>
      <c r="R164" s="210"/>
      <c r="S164" s="210"/>
      <c r="T164" s="210"/>
      <c r="U164" s="210"/>
      <c r="V164" s="210"/>
      <c r="W164" s="210"/>
    </row>
    <row r="165" spans="1:23" ht="15" thickBot="1" x14ac:dyDescent="0.25">
      <c r="A165" s="210"/>
      <c r="B165" s="208" t="s">
        <v>239</v>
      </c>
      <c r="C165" s="218">
        <v>0.88419999999999999</v>
      </c>
      <c r="D165" s="16"/>
      <c r="E165" s="210"/>
      <c r="F165" s="210"/>
      <c r="G165" s="210"/>
      <c r="H165" s="210"/>
      <c r="I165" s="210"/>
      <c r="J165" s="210"/>
      <c r="K165" s="210"/>
      <c r="L165" s="210"/>
      <c r="M165" s="210"/>
      <c r="N165" s="210"/>
      <c r="O165" s="210"/>
      <c r="P165" s="210"/>
      <c r="Q165" s="210"/>
      <c r="R165" s="210"/>
      <c r="S165" s="210"/>
      <c r="T165" s="210"/>
      <c r="U165" s="210"/>
      <c r="V165" s="210"/>
      <c r="W165" s="210"/>
    </row>
    <row r="166" spans="1:23" ht="15" thickBot="1" x14ac:dyDescent="0.25">
      <c r="A166" s="210"/>
      <c r="B166" s="208" t="s">
        <v>904</v>
      </c>
      <c r="C166" s="219">
        <v>0.89339999999999997</v>
      </c>
      <c r="D166" s="16"/>
      <c r="E166" s="210"/>
      <c r="F166" s="210"/>
      <c r="G166" s="210"/>
      <c r="H166" s="210"/>
      <c r="I166" s="210"/>
      <c r="J166" s="210"/>
      <c r="K166" s="210"/>
      <c r="L166" s="210"/>
      <c r="M166" s="210"/>
      <c r="N166" s="210"/>
      <c r="O166" s="210"/>
      <c r="P166" s="210"/>
      <c r="Q166" s="210"/>
      <c r="R166" s="210"/>
      <c r="S166" s="210"/>
      <c r="T166" s="210"/>
      <c r="U166" s="210"/>
      <c r="V166" s="210"/>
      <c r="W166" s="210"/>
    </row>
    <row r="167" spans="1:23" ht="15" thickBot="1" x14ac:dyDescent="0.25">
      <c r="A167" s="210"/>
      <c r="B167" s="208" t="s">
        <v>240</v>
      </c>
      <c r="C167" s="218">
        <v>0.88419999999999999</v>
      </c>
      <c r="D167" s="210"/>
      <c r="E167" s="210"/>
      <c r="F167" s="210"/>
      <c r="G167" s="210"/>
      <c r="H167" s="210"/>
      <c r="I167" s="210"/>
      <c r="J167" s="210"/>
      <c r="K167" s="210"/>
      <c r="L167" s="210"/>
      <c r="M167" s="210"/>
      <c r="N167" s="210"/>
      <c r="O167" s="210"/>
      <c r="P167" s="210"/>
      <c r="Q167" s="210"/>
      <c r="R167" s="210"/>
      <c r="S167" s="210"/>
      <c r="T167" s="210"/>
      <c r="U167" s="210"/>
      <c r="V167" s="210"/>
      <c r="W167" s="210"/>
    </row>
    <row r="168" spans="1:23" ht="15" thickBot="1" x14ac:dyDescent="0.25">
      <c r="A168" s="210"/>
      <c r="B168" s="208" t="s">
        <v>241</v>
      </c>
      <c r="C168" s="219">
        <v>1.0092000000000001</v>
      </c>
      <c r="D168" s="210"/>
      <c r="E168" s="210"/>
      <c r="F168" s="210"/>
      <c r="G168" s="210"/>
      <c r="H168" s="210"/>
      <c r="I168" s="210"/>
      <c r="J168" s="210"/>
      <c r="K168" s="210"/>
      <c r="L168" s="210"/>
      <c r="M168" s="210"/>
      <c r="N168" s="210"/>
      <c r="O168" s="210"/>
      <c r="P168" s="210"/>
      <c r="Q168" s="210"/>
      <c r="R168" s="210"/>
      <c r="S168" s="210"/>
      <c r="T168" s="210"/>
      <c r="U168" s="210"/>
      <c r="V168" s="210"/>
      <c r="W168" s="210"/>
    </row>
    <row r="169" spans="1:23" ht="15" thickBot="1" x14ac:dyDescent="0.25">
      <c r="A169" s="210"/>
      <c r="B169" s="208" t="s">
        <v>245</v>
      </c>
      <c r="C169" s="218">
        <v>0.97289999999999999</v>
      </c>
      <c r="D169" s="210"/>
      <c r="E169" s="210"/>
      <c r="F169" s="210"/>
      <c r="G169" s="210"/>
      <c r="H169" s="210"/>
      <c r="I169" s="210"/>
      <c r="J169" s="210"/>
      <c r="K169" s="210"/>
      <c r="L169" s="210"/>
      <c r="M169" s="210"/>
      <c r="N169" s="210"/>
      <c r="O169" s="210"/>
      <c r="P169" s="210"/>
      <c r="Q169" s="210"/>
      <c r="R169" s="210"/>
      <c r="S169" s="210"/>
      <c r="T169" s="210"/>
      <c r="U169" s="210"/>
      <c r="V169" s="210"/>
      <c r="W169" s="210"/>
    </row>
    <row r="170" spans="1:23" ht="15" thickBot="1" x14ac:dyDescent="0.25">
      <c r="A170" s="210"/>
      <c r="B170" s="208" t="s">
        <v>718</v>
      </c>
      <c r="C170" s="219">
        <v>0.97</v>
      </c>
      <c r="D170" s="210"/>
      <c r="E170" s="210"/>
      <c r="F170" s="210"/>
      <c r="G170" s="210"/>
      <c r="H170" s="210"/>
      <c r="I170" s="210"/>
      <c r="J170" s="210"/>
      <c r="K170" s="210"/>
      <c r="L170" s="210"/>
      <c r="M170" s="210"/>
      <c r="N170" s="210"/>
      <c r="O170" s="210"/>
      <c r="P170" s="210"/>
      <c r="Q170" s="210"/>
      <c r="R170" s="210"/>
      <c r="S170" s="210"/>
      <c r="T170" s="210"/>
      <c r="U170" s="210"/>
      <c r="V170" s="210"/>
      <c r="W170" s="210"/>
    </row>
    <row r="171" spans="1:23" ht="15" thickBot="1" x14ac:dyDescent="0.25">
      <c r="A171" s="210"/>
      <c r="B171" s="206" t="s">
        <v>243</v>
      </c>
      <c r="C171" s="218">
        <v>0.99050000000000005</v>
      </c>
      <c r="D171" s="210"/>
      <c r="E171" s="210"/>
      <c r="F171" s="210"/>
      <c r="G171" s="210"/>
      <c r="H171" s="210"/>
      <c r="I171" s="210"/>
      <c r="J171" s="210"/>
      <c r="K171" s="210"/>
      <c r="L171" s="210"/>
      <c r="M171" s="210"/>
      <c r="N171" s="210"/>
      <c r="O171" s="210"/>
      <c r="P171" s="210"/>
      <c r="Q171" s="210"/>
      <c r="R171" s="210"/>
      <c r="S171" s="210"/>
      <c r="T171" s="210"/>
      <c r="U171" s="210"/>
      <c r="V171" s="210"/>
      <c r="W171" s="210"/>
    </row>
    <row r="172" spans="1:23" x14ac:dyDescent="0.2">
      <c r="A172" s="210"/>
      <c r="B172" s="210"/>
      <c r="C172" s="210"/>
      <c r="D172" s="210"/>
      <c r="E172" s="210"/>
      <c r="F172" s="210"/>
      <c r="G172" s="210"/>
      <c r="H172" s="210"/>
      <c r="I172" s="210"/>
      <c r="J172" s="210"/>
      <c r="K172" s="210"/>
      <c r="L172" s="210"/>
      <c r="M172" s="210"/>
      <c r="N172" s="210"/>
      <c r="O172" s="210"/>
      <c r="P172" s="210"/>
      <c r="Q172" s="210"/>
      <c r="R172" s="210"/>
      <c r="S172" s="210"/>
      <c r="T172" s="210"/>
      <c r="U172" s="210"/>
      <c r="V172" s="210"/>
      <c r="W172" s="210"/>
    </row>
    <row r="173" spans="1:23" x14ac:dyDescent="0.2">
      <c r="E173" s="253"/>
      <c r="F173" s="253"/>
      <c r="G173" s="253"/>
      <c r="O173" s="18"/>
      <c r="P173" s="18"/>
      <c r="Q173" s="18"/>
      <c r="S173" s="18"/>
    </row>
    <row r="174" spans="1:23" x14ac:dyDescent="0.2">
      <c r="O174" s="18"/>
      <c r="P174" s="18"/>
      <c r="Q174" s="18"/>
      <c r="S174" s="18"/>
    </row>
    <row r="175" spans="1:23" x14ac:dyDescent="0.2">
      <c r="O175" s="18"/>
      <c r="P175" s="18"/>
      <c r="Q175" s="18"/>
      <c r="S175" s="18"/>
    </row>
    <row r="176" spans="1:23" x14ac:dyDescent="0.2">
      <c r="O176" s="18"/>
      <c r="P176" s="18"/>
      <c r="Q176" s="18"/>
      <c r="S176" s="18"/>
    </row>
    <row r="177" spans="15:19" x14ac:dyDescent="0.2">
      <c r="O177" s="18"/>
      <c r="P177" s="18"/>
      <c r="Q177" s="18"/>
      <c r="S177" s="18"/>
    </row>
    <row r="178" spans="15:19" x14ac:dyDescent="0.2">
      <c r="O178" s="18"/>
      <c r="P178" s="18"/>
      <c r="Q178" s="18"/>
      <c r="S178" s="18"/>
    </row>
    <row r="179" spans="15:19" x14ac:dyDescent="0.2">
      <c r="O179" s="18"/>
      <c r="P179" s="18"/>
      <c r="Q179" s="18"/>
      <c r="S179" s="18"/>
    </row>
    <row r="180" spans="15:19" x14ac:dyDescent="0.2">
      <c r="O180" s="18"/>
      <c r="P180" s="18"/>
      <c r="Q180" s="18"/>
      <c r="S180" s="18"/>
    </row>
    <row r="181" spans="15:19" x14ac:dyDescent="0.2">
      <c r="O181" s="18"/>
      <c r="P181" s="18"/>
      <c r="Q181" s="18"/>
      <c r="S181" s="18"/>
    </row>
    <row r="182" spans="15:19" x14ac:dyDescent="0.2">
      <c r="O182" s="18"/>
      <c r="P182" s="18"/>
      <c r="Q182" s="18"/>
      <c r="S182" s="18"/>
    </row>
    <row r="183" spans="15:19" x14ac:dyDescent="0.2">
      <c r="O183" s="18"/>
      <c r="P183" s="18"/>
      <c r="Q183" s="18"/>
      <c r="S183" s="18"/>
    </row>
    <row r="184" spans="15:19" x14ac:dyDescent="0.2">
      <c r="O184" s="18"/>
      <c r="P184" s="18"/>
      <c r="Q184" s="18"/>
      <c r="S184" s="18"/>
    </row>
    <row r="185" spans="15:19" x14ac:dyDescent="0.2">
      <c r="O185" s="18"/>
      <c r="P185" s="18"/>
      <c r="Q185" s="18"/>
      <c r="S185" s="18"/>
    </row>
    <row r="186" spans="15:19" x14ac:dyDescent="0.2">
      <c r="O186" s="18"/>
      <c r="P186" s="18"/>
      <c r="Q186" s="18"/>
      <c r="S186" s="18"/>
    </row>
    <row r="187" spans="15:19" x14ac:dyDescent="0.2">
      <c r="O187" s="18"/>
      <c r="P187" s="18"/>
      <c r="Q187" s="18"/>
      <c r="S187" s="18"/>
    </row>
    <row r="188" spans="15:19" x14ac:dyDescent="0.2">
      <c r="O188" s="18"/>
      <c r="P188" s="18"/>
      <c r="Q188" s="18"/>
      <c r="S188" s="18"/>
    </row>
    <row r="189" spans="15:19" x14ac:dyDescent="0.2">
      <c r="O189" s="18"/>
      <c r="P189" s="18"/>
      <c r="Q189" s="18"/>
      <c r="S189" s="18"/>
    </row>
    <row r="190" spans="15:19" x14ac:dyDescent="0.2">
      <c r="O190" s="18"/>
      <c r="P190" s="18"/>
      <c r="Q190" s="18"/>
      <c r="S190" s="18"/>
    </row>
    <row r="191" spans="15:19" x14ac:dyDescent="0.2">
      <c r="O191" s="18"/>
      <c r="P191" s="18"/>
      <c r="Q191" s="18"/>
      <c r="S191" s="18"/>
    </row>
    <row r="192" spans="15:19" x14ac:dyDescent="0.2">
      <c r="O192" s="18"/>
      <c r="P192" s="18"/>
      <c r="Q192" s="18"/>
      <c r="S192" s="18"/>
    </row>
    <row r="193" spans="15:19" x14ac:dyDescent="0.2">
      <c r="O193" s="18"/>
      <c r="P193" s="18"/>
      <c r="Q193" s="18"/>
      <c r="S193" s="18"/>
    </row>
    <row r="194" spans="15:19" x14ac:dyDescent="0.2">
      <c r="O194" s="18"/>
      <c r="P194" s="18"/>
      <c r="Q194" s="18"/>
      <c r="S194" s="18"/>
    </row>
    <row r="195" spans="15:19" x14ac:dyDescent="0.2">
      <c r="O195" s="18"/>
      <c r="P195" s="18"/>
      <c r="Q195" s="18"/>
      <c r="S195" s="18"/>
    </row>
    <row r="196" spans="15:19" x14ac:dyDescent="0.2">
      <c r="O196" s="18"/>
      <c r="P196" s="18"/>
      <c r="Q196" s="18"/>
      <c r="S196" s="18"/>
    </row>
    <row r="197" spans="15:19" x14ac:dyDescent="0.2">
      <c r="O197" s="18"/>
      <c r="P197" s="18"/>
      <c r="Q197" s="18"/>
      <c r="S197" s="18"/>
    </row>
    <row r="198" spans="15:19" x14ac:dyDescent="0.2">
      <c r="O198" s="18"/>
      <c r="P198" s="18"/>
      <c r="Q198" s="18"/>
      <c r="S198" s="18"/>
    </row>
    <row r="199" spans="15:19" x14ac:dyDescent="0.2">
      <c r="O199" s="18"/>
      <c r="P199" s="18"/>
      <c r="Q199" s="18"/>
      <c r="S199" s="18"/>
    </row>
    <row r="200" spans="15:19" x14ac:dyDescent="0.2">
      <c r="O200" s="18"/>
      <c r="P200" s="18"/>
      <c r="Q200" s="18"/>
      <c r="S200" s="18"/>
    </row>
    <row r="201" spans="15:19" x14ac:dyDescent="0.2">
      <c r="O201" s="18"/>
      <c r="P201" s="18"/>
      <c r="Q201" s="18"/>
      <c r="S201" s="18"/>
    </row>
    <row r="202" spans="15:19" x14ac:dyDescent="0.2">
      <c r="O202" s="18"/>
      <c r="P202" s="18"/>
      <c r="Q202" s="18"/>
      <c r="S202" s="18"/>
    </row>
    <row r="203" spans="15:19" x14ac:dyDescent="0.2">
      <c r="O203" s="18"/>
      <c r="P203" s="18"/>
      <c r="Q203" s="18"/>
      <c r="S203" s="18"/>
    </row>
    <row r="204" spans="15:19" x14ac:dyDescent="0.2">
      <c r="O204" s="18"/>
      <c r="P204" s="18"/>
      <c r="Q204" s="18"/>
      <c r="S204" s="18"/>
    </row>
    <row r="205" spans="15:19" x14ac:dyDescent="0.2">
      <c r="O205" s="18"/>
      <c r="P205" s="18"/>
      <c r="Q205" s="18"/>
      <c r="S205" s="18"/>
    </row>
    <row r="206" spans="15:19" x14ac:dyDescent="0.2">
      <c r="O206" s="18"/>
      <c r="P206" s="18"/>
      <c r="Q206" s="18"/>
      <c r="S206" s="18"/>
    </row>
    <row r="207" spans="15:19" x14ac:dyDescent="0.2">
      <c r="O207" s="18"/>
      <c r="P207" s="18"/>
      <c r="Q207" s="18"/>
      <c r="S207" s="18"/>
    </row>
    <row r="208" spans="15:19" x14ac:dyDescent="0.2">
      <c r="O208" s="18"/>
      <c r="P208" s="18"/>
      <c r="Q208" s="18"/>
      <c r="S208" s="18"/>
    </row>
    <row r="209" spans="15:19" x14ac:dyDescent="0.2">
      <c r="O209" s="18"/>
      <c r="P209" s="18"/>
      <c r="Q209" s="18"/>
      <c r="S209" s="18"/>
    </row>
    <row r="210" spans="15:19" x14ac:dyDescent="0.2">
      <c r="O210" s="18"/>
      <c r="P210" s="18"/>
      <c r="Q210" s="18"/>
      <c r="S210" s="18"/>
    </row>
    <row r="211" spans="15:19" x14ac:dyDescent="0.2">
      <c r="O211" s="18"/>
      <c r="P211" s="18"/>
      <c r="Q211" s="18"/>
      <c r="S211" s="18"/>
    </row>
    <row r="212" spans="15:19" x14ac:dyDescent="0.2">
      <c r="O212" s="18"/>
      <c r="P212" s="18"/>
      <c r="Q212" s="18"/>
      <c r="S212" s="18"/>
    </row>
    <row r="213" spans="15:19" x14ac:dyDescent="0.2">
      <c r="O213" s="18"/>
      <c r="P213" s="18"/>
      <c r="Q213" s="18"/>
      <c r="S213" s="18"/>
    </row>
    <row r="214" spans="15:19" x14ac:dyDescent="0.2">
      <c r="O214" s="18"/>
      <c r="P214" s="18"/>
      <c r="Q214" s="18"/>
      <c r="S214" s="18"/>
    </row>
    <row r="215" spans="15:19" x14ac:dyDescent="0.2">
      <c r="O215" s="18"/>
      <c r="P215" s="18"/>
      <c r="Q215" s="18"/>
      <c r="S215" s="18"/>
    </row>
    <row r="216" spans="15:19" x14ac:dyDescent="0.2">
      <c r="O216" s="18"/>
      <c r="P216" s="18"/>
      <c r="Q216" s="18"/>
      <c r="S216" s="18"/>
    </row>
    <row r="217" spans="15:19" x14ac:dyDescent="0.2">
      <c r="O217" s="18"/>
      <c r="P217" s="18"/>
      <c r="Q217" s="18"/>
      <c r="S217" s="18"/>
    </row>
    <row r="218" spans="15:19" x14ac:dyDescent="0.2">
      <c r="O218" s="18"/>
      <c r="P218" s="18"/>
      <c r="Q218" s="18"/>
      <c r="S218" s="18"/>
    </row>
    <row r="219" spans="15:19" x14ac:dyDescent="0.2">
      <c r="O219" s="18"/>
      <c r="P219" s="18"/>
      <c r="Q219" s="18"/>
      <c r="S219" s="18"/>
    </row>
    <row r="220" spans="15:19" x14ac:dyDescent="0.2">
      <c r="O220" s="18"/>
      <c r="P220" s="18"/>
      <c r="Q220" s="18"/>
      <c r="S220" s="18"/>
    </row>
    <row r="221" spans="15:19" x14ac:dyDescent="0.2">
      <c r="O221" s="18"/>
      <c r="P221" s="18"/>
      <c r="Q221" s="18"/>
      <c r="S221" s="18"/>
    </row>
    <row r="222" spans="15:19" x14ac:dyDescent="0.2">
      <c r="O222" s="18"/>
      <c r="P222" s="18"/>
      <c r="Q222" s="18"/>
      <c r="S222" s="18"/>
    </row>
    <row r="223" spans="15:19" x14ac:dyDescent="0.2">
      <c r="O223" s="18"/>
      <c r="P223" s="18"/>
      <c r="Q223" s="18"/>
      <c r="S223" s="18"/>
    </row>
    <row r="224" spans="15:19" x14ac:dyDescent="0.2">
      <c r="O224" s="18"/>
      <c r="P224" s="18"/>
      <c r="Q224" s="18"/>
      <c r="S224" s="18"/>
    </row>
    <row r="225" spans="15:19" x14ac:dyDescent="0.2">
      <c r="O225" s="18"/>
      <c r="P225" s="18"/>
      <c r="Q225" s="18"/>
      <c r="S225" s="18"/>
    </row>
    <row r="226" spans="15:19" x14ac:dyDescent="0.2">
      <c r="O226" s="18"/>
      <c r="P226" s="18"/>
      <c r="Q226" s="18"/>
      <c r="S226" s="18"/>
    </row>
    <row r="227" spans="15:19" x14ac:dyDescent="0.2">
      <c r="O227" s="18"/>
      <c r="P227" s="18"/>
      <c r="Q227" s="18"/>
      <c r="S227" s="18"/>
    </row>
    <row r="228" spans="15:19" x14ac:dyDescent="0.2">
      <c r="O228" s="18"/>
      <c r="P228" s="18"/>
      <c r="Q228" s="18"/>
      <c r="S228" s="18"/>
    </row>
    <row r="229" spans="15:19" x14ac:dyDescent="0.2">
      <c r="O229" s="18"/>
      <c r="P229" s="18"/>
      <c r="Q229" s="18"/>
      <c r="S229" s="18"/>
    </row>
    <row r="230" spans="15:19" x14ac:dyDescent="0.2">
      <c r="O230" s="18"/>
      <c r="P230" s="18"/>
      <c r="Q230" s="18"/>
      <c r="S230" s="18"/>
    </row>
    <row r="231" spans="15:19" x14ac:dyDescent="0.2">
      <c r="O231" s="18"/>
      <c r="P231" s="18"/>
      <c r="Q231" s="18"/>
      <c r="S231" s="18"/>
    </row>
    <row r="232" spans="15:19" x14ac:dyDescent="0.2">
      <c r="O232" s="18"/>
      <c r="P232" s="18"/>
      <c r="Q232" s="18"/>
      <c r="S232" s="18"/>
    </row>
    <row r="233" spans="15:19" x14ac:dyDescent="0.2">
      <c r="O233" s="18"/>
      <c r="P233" s="18"/>
      <c r="Q233" s="18"/>
      <c r="S233" s="18"/>
    </row>
    <row r="234" spans="15:19" x14ac:dyDescent="0.2">
      <c r="O234" s="18"/>
      <c r="P234" s="18"/>
      <c r="Q234" s="18"/>
      <c r="S234" s="18"/>
    </row>
    <row r="235" spans="15:19" x14ac:dyDescent="0.2">
      <c r="O235" s="18"/>
      <c r="P235" s="18"/>
      <c r="Q235" s="18"/>
      <c r="S235" s="18"/>
    </row>
    <row r="236" spans="15:19" x14ac:dyDescent="0.2">
      <c r="O236" s="18"/>
      <c r="P236" s="18"/>
      <c r="Q236" s="18"/>
      <c r="S236" s="18"/>
    </row>
    <row r="237" spans="15:19" x14ac:dyDescent="0.2">
      <c r="O237" s="18"/>
      <c r="P237" s="18"/>
      <c r="Q237" s="18"/>
      <c r="S237" s="18"/>
    </row>
    <row r="238" spans="15:19" x14ac:dyDescent="0.2">
      <c r="O238" s="18"/>
      <c r="P238" s="18"/>
      <c r="Q238" s="18"/>
      <c r="S238" s="18"/>
    </row>
    <row r="239" spans="15:19" x14ac:dyDescent="0.2">
      <c r="O239" s="18"/>
      <c r="P239" s="18"/>
      <c r="Q239" s="18"/>
      <c r="S239" s="18"/>
    </row>
    <row r="240" spans="15:19" x14ac:dyDescent="0.2">
      <c r="O240" s="18"/>
      <c r="P240" s="18"/>
      <c r="Q240" s="18"/>
      <c r="S240" s="18"/>
    </row>
    <row r="241" spans="15:19" x14ac:dyDescent="0.2">
      <c r="O241" s="18"/>
      <c r="P241" s="18"/>
      <c r="Q241" s="18"/>
      <c r="S241" s="18"/>
    </row>
    <row r="242" spans="15:19" x14ac:dyDescent="0.2">
      <c r="O242" s="18"/>
      <c r="P242" s="18"/>
      <c r="Q242" s="18"/>
      <c r="S242" s="18"/>
    </row>
    <row r="243" spans="15:19" x14ac:dyDescent="0.2">
      <c r="O243" s="18"/>
      <c r="P243" s="18"/>
      <c r="Q243" s="18"/>
      <c r="S243" s="18"/>
    </row>
    <row r="244" spans="15:19" x14ac:dyDescent="0.2">
      <c r="O244" s="18"/>
      <c r="P244" s="18"/>
      <c r="Q244" s="18"/>
      <c r="S244" s="18"/>
    </row>
    <row r="245" spans="15:19" x14ac:dyDescent="0.2">
      <c r="O245" s="18"/>
      <c r="P245" s="18"/>
      <c r="Q245" s="18"/>
      <c r="S245" s="18"/>
    </row>
    <row r="246" spans="15:19" x14ac:dyDescent="0.2">
      <c r="O246" s="18"/>
      <c r="P246" s="18"/>
      <c r="Q246" s="18"/>
      <c r="S246" s="18"/>
    </row>
    <row r="247" spans="15:19" x14ac:dyDescent="0.2">
      <c r="O247" s="18"/>
      <c r="P247" s="18"/>
      <c r="Q247" s="18"/>
      <c r="S247" s="18"/>
    </row>
    <row r="248" spans="15:19" x14ac:dyDescent="0.2">
      <c r="O248" s="18"/>
      <c r="P248" s="18"/>
      <c r="Q248" s="18"/>
      <c r="S248" s="18"/>
    </row>
    <row r="249" spans="15:19" x14ac:dyDescent="0.2">
      <c r="O249" s="18"/>
      <c r="P249" s="18"/>
      <c r="Q249" s="18"/>
      <c r="S249" s="18"/>
    </row>
    <row r="250" spans="15:19" x14ac:dyDescent="0.2">
      <c r="O250" s="18"/>
      <c r="P250" s="18"/>
      <c r="Q250" s="18"/>
      <c r="S250" s="18"/>
    </row>
    <row r="251" spans="15:19" x14ac:dyDescent="0.2">
      <c r="O251" s="18"/>
      <c r="P251" s="18"/>
      <c r="Q251" s="18"/>
      <c r="S251" s="18"/>
    </row>
    <row r="252" spans="15:19" x14ac:dyDescent="0.2">
      <c r="O252" s="18"/>
      <c r="P252" s="18"/>
      <c r="Q252" s="18"/>
      <c r="S252" s="18"/>
    </row>
    <row r="253" spans="15:19" x14ac:dyDescent="0.2">
      <c r="O253" s="18"/>
      <c r="P253" s="18"/>
      <c r="Q253" s="18"/>
      <c r="S253" s="18"/>
    </row>
    <row r="254" spans="15:19" x14ac:dyDescent="0.2">
      <c r="O254" s="18"/>
      <c r="P254" s="18"/>
      <c r="Q254" s="18"/>
      <c r="S254" s="18"/>
    </row>
    <row r="255" spans="15:19" x14ac:dyDescent="0.2">
      <c r="O255" s="18"/>
      <c r="P255" s="18"/>
      <c r="Q255" s="18"/>
      <c r="S255" s="18"/>
    </row>
    <row r="256" spans="15:19" x14ac:dyDescent="0.2">
      <c r="O256" s="18"/>
      <c r="P256" s="18"/>
      <c r="Q256" s="18"/>
      <c r="S256" s="18"/>
    </row>
    <row r="257" spans="15:19" x14ac:dyDescent="0.2">
      <c r="O257" s="18"/>
      <c r="P257" s="18"/>
      <c r="Q257" s="18"/>
      <c r="S257" s="18"/>
    </row>
    <row r="258" spans="15:19" x14ac:dyDescent="0.2">
      <c r="O258" s="18"/>
      <c r="P258" s="18"/>
      <c r="Q258" s="18"/>
      <c r="S258" s="18"/>
    </row>
    <row r="259" spans="15:19" x14ac:dyDescent="0.2">
      <c r="O259" s="18"/>
      <c r="P259" s="18"/>
      <c r="Q259" s="18"/>
      <c r="S259" s="18"/>
    </row>
    <row r="260" spans="15:19" x14ac:dyDescent="0.2">
      <c r="O260" s="18"/>
      <c r="P260" s="18"/>
      <c r="Q260" s="18"/>
      <c r="S260" s="18"/>
    </row>
    <row r="261" spans="15:19" x14ac:dyDescent="0.2">
      <c r="O261" s="18"/>
      <c r="P261" s="18"/>
      <c r="Q261" s="18"/>
      <c r="S261" s="18"/>
    </row>
    <row r="262" spans="15:19" x14ac:dyDescent="0.2">
      <c r="O262" s="18"/>
      <c r="P262" s="18"/>
      <c r="Q262" s="18"/>
      <c r="S262" s="18"/>
    </row>
    <row r="263" spans="15:19" x14ac:dyDescent="0.2">
      <c r="O263" s="18"/>
      <c r="P263" s="18"/>
      <c r="Q263" s="18"/>
      <c r="S263" s="18"/>
    </row>
    <row r="264" spans="15:19" x14ac:dyDescent="0.2">
      <c r="O264" s="18"/>
      <c r="P264" s="18"/>
      <c r="Q264" s="18"/>
      <c r="S264" s="18"/>
    </row>
    <row r="265" spans="15:19" x14ac:dyDescent="0.2">
      <c r="O265" s="18"/>
      <c r="P265" s="18"/>
      <c r="Q265" s="18"/>
      <c r="S265" s="18"/>
    </row>
    <row r="266" spans="15:19" x14ac:dyDescent="0.2">
      <c r="O266" s="18"/>
      <c r="P266" s="18"/>
      <c r="Q266" s="18"/>
      <c r="S266" s="18"/>
    </row>
    <row r="267" spans="15:19" x14ac:dyDescent="0.2">
      <c r="O267" s="18"/>
      <c r="P267" s="18"/>
      <c r="Q267" s="18"/>
      <c r="S267" s="18"/>
    </row>
    <row r="268" spans="15:19" x14ac:dyDescent="0.2">
      <c r="O268" s="18"/>
      <c r="P268" s="18"/>
      <c r="Q268" s="18"/>
      <c r="S268" s="18"/>
    </row>
    <row r="269" spans="15:19" x14ac:dyDescent="0.2">
      <c r="O269" s="18"/>
      <c r="P269" s="18"/>
      <c r="Q269" s="18"/>
      <c r="S269" s="18"/>
    </row>
    <row r="270" spans="15:19" x14ac:dyDescent="0.2">
      <c r="O270" s="18"/>
      <c r="P270" s="18"/>
      <c r="Q270" s="18"/>
      <c r="S270" s="18"/>
    </row>
    <row r="271" spans="15:19" x14ac:dyDescent="0.2">
      <c r="O271" s="18"/>
      <c r="P271" s="18"/>
      <c r="Q271" s="18"/>
      <c r="S271" s="18"/>
    </row>
    <row r="272" spans="15:19" x14ac:dyDescent="0.2">
      <c r="O272" s="18"/>
      <c r="P272" s="18"/>
      <c r="Q272" s="18"/>
      <c r="S272" s="18"/>
    </row>
    <row r="273" spans="15:19" x14ac:dyDescent="0.2">
      <c r="O273" s="18"/>
      <c r="P273" s="18"/>
      <c r="Q273" s="18"/>
      <c r="S273" s="18"/>
    </row>
    <row r="274" spans="15:19" x14ac:dyDescent="0.2">
      <c r="O274" s="18"/>
      <c r="P274" s="18"/>
      <c r="Q274" s="18"/>
      <c r="S274" s="18"/>
    </row>
    <row r="275" spans="15:19" x14ac:dyDescent="0.2">
      <c r="O275" s="18"/>
      <c r="P275" s="18"/>
      <c r="Q275" s="18"/>
      <c r="S275" s="18"/>
    </row>
    <row r="276" spans="15:19" x14ac:dyDescent="0.2">
      <c r="O276" s="18"/>
      <c r="P276" s="18"/>
      <c r="Q276" s="18"/>
      <c r="S276" s="18"/>
    </row>
    <row r="277" spans="15:19" x14ac:dyDescent="0.2">
      <c r="O277" s="18"/>
      <c r="P277" s="18"/>
      <c r="Q277" s="18"/>
      <c r="S277" s="18"/>
    </row>
    <row r="278" spans="15:19" x14ac:dyDescent="0.2">
      <c r="O278" s="18"/>
      <c r="P278" s="18"/>
      <c r="Q278" s="18"/>
      <c r="S278" s="18"/>
    </row>
    <row r="279" spans="15:19" x14ac:dyDescent="0.2">
      <c r="O279" s="18"/>
      <c r="P279" s="18"/>
      <c r="Q279" s="18"/>
      <c r="S279" s="18"/>
    </row>
    <row r="280" spans="15:19" x14ac:dyDescent="0.2">
      <c r="O280" s="18"/>
      <c r="P280" s="18"/>
      <c r="Q280" s="18"/>
      <c r="S280" s="18"/>
    </row>
    <row r="281" spans="15:19" x14ac:dyDescent="0.2">
      <c r="O281" s="18"/>
      <c r="P281" s="18"/>
      <c r="Q281" s="18"/>
      <c r="S281" s="18"/>
    </row>
    <row r="282" spans="15:19" x14ac:dyDescent="0.2">
      <c r="O282" s="18"/>
      <c r="P282" s="18"/>
      <c r="Q282" s="18"/>
      <c r="S282" s="18"/>
    </row>
    <row r="283" spans="15:19" x14ac:dyDescent="0.2">
      <c r="O283" s="18"/>
      <c r="P283" s="18"/>
      <c r="Q283" s="18"/>
      <c r="S283" s="18"/>
    </row>
    <row r="284" spans="15:19" x14ac:dyDescent="0.2">
      <c r="O284" s="18"/>
      <c r="P284" s="18"/>
      <c r="Q284" s="18"/>
      <c r="S284" s="18"/>
    </row>
    <row r="285" spans="15:19" x14ac:dyDescent="0.2">
      <c r="O285" s="18"/>
      <c r="P285" s="18"/>
      <c r="Q285" s="18"/>
      <c r="S285" s="18"/>
    </row>
    <row r="286" spans="15:19" x14ac:dyDescent="0.2">
      <c r="O286" s="18"/>
      <c r="P286" s="18"/>
      <c r="Q286" s="18"/>
      <c r="S286" s="18"/>
    </row>
    <row r="287" spans="15:19" x14ac:dyDescent="0.2">
      <c r="O287" s="18"/>
      <c r="P287" s="18"/>
      <c r="Q287" s="18"/>
      <c r="S287" s="18"/>
    </row>
    <row r="288" spans="15:19" x14ac:dyDescent="0.2">
      <c r="O288" s="18"/>
      <c r="P288" s="18"/>
      <c r="Q288" s="18"/>
      <c r="S288" s="18"/>
    </row>
    <row r="289" spans="15:19" x14ac:dyDescent="0.2">
      <c r="O289" s="18"/>
      <c r="P289" s="18"/>
      <c r="Q289" s="18"/>
      <c r="S289" s="18"/>
    </row>
    <row r="290" spans="15:19" x14ac:dyDescent="0.2">
      <c r="O290" s="18"/>
      <c r="P290" s="18"/>
      <c r="Q290" s="18"/>
      <c r="S290" s="18"/>
    </row>
    <row r="291" spans="15:19" x14ac:dyDescent="0.2">
      <c r="O291" s="18"/>
      <c r="P291" s="18"/>
      <c r="Q291" s="18"/>
      <c r="S291" s="18"/>
    </row>
    <row r="292" spans="15:19" x14ac:dyDescent="0.2">
      <c r="O292" s="18"/>
      <c r="P292" s="18"/>
      <c r="Q292" s="18"/>
      <c r="S292" s="18"/>
    </row>
    <row r="293" spans="15:19" x14ac:dyDescent="0.2">
      <c r="O293" s="18"/>
      <c r="P293" s="18"/>
      <c r="Q293" s="18"/>
      <c r="S293" s="18"/>
    </row>
    <row r="294" spans="15:19" x14ac:dyDescent="0.2">
      <c r="O294" s="18"/>
      <c r="P294" s="18"/>
      <c r="Q294" s="18"/>
      <c r="S294" s="18"/>
    </row>
    <row r="295" spans="15:19" x14ac:dyDescent="0.2">
      <c r="O295" s="18"/>
      <c r="P295" s="18"/>
      <c r="Q295" s="18"/>
      <c r="S295" s="18"/>
    </row>
    <row r="296" spans="15:19" x14ac:dyDescent="0.2">
      <c r="O296" s="18"/>
      <c r="P296" s="18"/>
      <c r="Q296" s="18"/>
      <c r="S296" s="18"/>
    </row>
    <row r="297" spans="15:19" x14ac:dyDescent="0.2">
      <c r="O297" s="18"/>
      <c r="P297" s="18"/>
      <c r="Q297" s="18"/>
      <c r="S297" s="18"/>
    </row>
    <row r="298" spans="15:19" x14ac:dyDescent="0.2">
      <c r="O298" s="18"/>
      <c r="P298" s="18"/>
      <c r="Q298" s="18"/>
      <c r="S298" s="18"/>
    </row>
    <row r="299" spans="15:19" x14ac:dyDescent="0.2">
      <c r="O299" s="18"/>
      <c r="P299" s="18"/>
      <c r="Q299" s="18"/>
      <c r="S299" s="18"/>
    </row>
    <row r="300" spans="15:19" x14ac:dyDescent="0.2">
      <c r="O300" s="18"/>
      <c r="P300" s="18"/>
      <c r="Q300" s="18"/>
      <c r="S300" s="18"/>
    </row>
    <row r="301" spans="15:19" x14ac:dyDescent="0.2">
      <c r="O301" s="18"/>
      <c r="P301" s="18"/>
      <c r="Q301" s="18"/>
      <c r="S301" s="18"/>
    </row>
    <row r="302" spans="15:19" x14ac:dyDescent="0.2">
      <c r="O302" s="18"/>
      <c r="P302" s="18"/>
      <c r="Q302" s="18"/>
      <c r="S302" s="18"/>
    </row>
    <row r="303" spans="15:19" x14ac:dyDescent="0.2">
      <c r="O303" s="18"/>
      <c r="P303" s="18"/>
      <c r="Q303" s="18"/>
      <c r="S303" s="18"/>
    </row>
    <row r="304" spans="15:19" x14ac:dyDescent="0.2">
      <c r="O304" s="18"/>
      <c r="P304" s="18"/>
      <c r="Q304" s="18"/>
      <c r="S304" s="18"/>
    </row>
    <row r="305" spans="15:19" x14ac:dyDescent="0.2">
      <c r="O305" s="18"/>
      <c r="P305" s="18"/>
      <c r="Q305" s="18"/>
      <c r="S305" s="18"/>
    </row>
    <row r="306" spans="15:19" x14ac:dyDescent="0.2">
      <c r="O306" s="18"/>
      <c r="P306" s="18"/>
      <c r="Q306" s="18"/>
      <c r="S306" s="18"/>
    </row>
    <row r="307" spans="15:19" x14ac:dyDescent="0.2">
      <c r="O307" s="18"/>
      <c r="P307" s="18"/>
      <c r="Q307" s="18"/>
      <c r="S307" s="18"/>
    </row>
    <row r="308" spans="15:19" x14ac:dyDescent="0.2">
      <c r="O308" s="18"/>
      <c r="P308" s="18"/>
      <c r="Q308" s="18"/>
      <c r="S308" s="18"/>
    </row>
    <row r="309" spans="15:19" x14ac:dyDescent="0.2">
      <c r="O309" s="18"/>
      <c r="P309" s="18"/>
      <c r="Q309" s="18"/>
      <c r="S309" s="18"/>
    </row>
    <row r="310" spans="15:19" x14ac:dyDescent="0.2">
      <c r="O310" s="18"/>
      <c r="P310" s="18"/>
      <c r="Q310" s="18"/>
      <c r="S310" s="18"/>
    </row>
    <row r="311" spans="15:19" x14ac:dyDescent="0.2">
      <c r="O311" s="18"/>
      <c r="P311" s="18"/>
      <c r="Q311" s="18"/>
      <c r="S311" s="18"/>
    </row>
    <row r="312" spans="15:19" x14ac:dyDescent="0.2">
      <c r="O312" s="18"/>
      <c r="P312" s="18"/>
      <c r="Q312" s="18"/>
      <c r="S312" s="18"/>
    </row>
    <row r="313" spans="15:19" x14ac:dyDescent="0.2">
      <c r="O313" s="18"/>
      <c r="P313" s="18"/>
      <c r="Q313" s="18"/>
      <c r="S313" s="18"/>
    </row>
    <row r="314" spans="15:19" x14ac:dyDescent="0.2">
      <c r="O314" s="18"/>
      <c r="P314" s="18"/>
      <c r="Q314" s="18"/>
      <c r="S314" s="18"/>
    </row>
    <row r="315" spans="15:19" x14ac:dyDescent="0.2">
      <c r="O315" s="18"/>
      <c r="P315" s="18"/>
      <c r="Q315" s="18"/>
      <c r="S315" s="18"/>
    </row>
    <row r="316" spans="15:19" x14ac:dyDescent="0.2">
      <c r="O316" s="18"/>
      <c r="P316" s="18"/>
      <c r="Q316" s="18"/>
      <c r="S316" s="18"/>
    </row>
    <row r="317" spans="15:19" x14ac:dyDescent="0.2">
      <c r="O317" s="18"/>
      <c r="P317" s="18"/>
      <c r="Q317" s="18"/>
      <c r="S317" s="18"/>
    </row>
    <row r="318" spans="15:19" x14ac:dyDescent="0.2">
      <c r="O318" s="18"/>
      <c r="P318" s="18"/>
      <c r="Q318" s="18"/>
      <c r="S318" s="18"/>
    </row>
    <row r="319" spans="15:19" x14ac:dyDescent="0.2">
      <c r="O319" s="18"/>
      <c r="P319" s="18"/>
      <c r="Q319" s="18"/>
      <c r="S319" s="18"/>
    </row>
    <row r="320" spans="15:19" x14ac:dyDescent="0.2">
      <c r="O320" s="18"/>
      <c r="P320" s="18"/>
      <c r="Q320" s="18"/>
      <c r="S320" s="18"/>
    </row>
    <row r="321" spans="15:19" x14ac:dyDescent="0.2">
      <c r="O321" s="18"/>
      <c r="P321" s="18"/>
      <c r="Q321" s="18"/>
      <c r="S321" s="18"/>
    </row>
    <row r="322" spans="15:19" x14ac:dyDescent="0.2">
      <c r="O322" s="18"/>
      <c r="P322" s="18"/>
      <c r="Q322" s="18"/>
      <c r="S322" s="18"/>
    </row>
    <row r="323" spans="15:19" x14ac:dyDescent="0.2">
      <c r="O323" s="18"/>
      <c r="P323" s="18"/>
      <c r="Q323" s="18"/>
      <c r="S323" s="18"/>
    </row>
    <row r="324" spans="15:19" x14ac:dyDescent="0.2">
      <c r="O324" s="18"/>
      <c r="P324" s="18"/>
      <c r="Q324" s="18"/>
      <c r="S324" s="18"/>
    </row>
    <row r="325" spans="15:19" x14ac:dyDescent="0.2">
      <c r="O325" s="18"/>
      <c r="P325" s="18"/>
      <c r="Q325" s="18"/>
      <c r="S325" s="18"/>
    </row>
    <row r="326" spans="15:19" x14ac:dyDescent="0.2">
      <c r="O326" s="18"/>
      <c r="P326" s="18"/>
      <c r="Q326" s="18"/>
      <c r="S326" s="18"/>
    </row>
    <row r="327" spans="15:19" x14ac:dyDescent="0.2">
      <c r="O327" s="18"/>
      <c r="P327" s="18"/>
      <c r="Q327" s="18"/>
      <c r="S327" s="18"/>
    </row>
    <row r="328" spans="15:19" x14ac:dyDescent="0.2">
      <c r="O328" s="18"/>
      <c r="P328" s="18"/>
      <c r="Q328" s="18"/>
      <c r="S328" s="18"/>
    </row>
    <row r="329" spans="15:19" x14ac:dyDescent="0.2">
      <c r="O329" s="18"/>
      <c r="P329" s="18"/>
      <c r="Q329" s="18"/>
      <c r="S329" s="18"/>
    </row>
    <row r="330" spans="15:19" x14ac:dyDescent="0.2">
      <c r="O330" s="18"/>
      <c r="P330" s="18"/>
      <c r="Q330" s="18"/>
      <c r="S330" s="18"/>
    </row>
    <row r="331" spans="15:19" x14ac:dyDescent="0.2">
      <c r="O331" s="18"/>
      <c r="P331" s="18"/>
      <c r="Q331" s="18"/>
      <c r="S331" s="18"/>
    </row>
    <row r="332" spans="15:19" x14ac:dyDescent="0.2">
      <c r="O332" s="18"/>
      <c r="P332" s="18"/>
      <c r="Q332" s="18"/>
      <c r="S332" s="18"/>
    </row>
    <row r="333" spans="15:19" x14ac:dyDescent="0.2">
      <c r="O333" s="18"/>
      <c r="P333" s="18"/>
      <c r="Q333" s="18"/>
      <c r="S333" s="18"/>
    </row>
    <row r="334" spans="15:19" x14ac:dyDescent="0.2">
      <c r="O334" s="18"/>
      <c r="P334" s="18"/>
      <c r="Q334" s="18"/>
      <c r="S334" s="18"/>
    </row>
    <row r="335" spans="15:19" x14ac:dyDescent="0.2">
      <c r="O335" s="18"/>
      <c r="P335" s="18"/>
      <c r="Q335" s="18"/>
      <c r="S335" s="18"/>
    </row>
    <row r="336" spans="15:19" x14ac:dyDescent="0.2">
      <c r="O336" s="18"/>
      <c r="P336" s="18"/>
      <c r="Q336" s="18"/>
      <c r="S336" s="18"/>
    </row>
    <row r="337" spans="15:19" x14ac:dyDescent="0.2">
      <c r="O337" s="18"/>
      <c r="P337" s="18"/>
      <c r="Q337" s="18"/>
      <c r="S337" s="18"/>
    </row>
    <row r="338" spans="15:19" x14ac:dyDescent="0.2">
      <c r="O338" s="18"/>
      <c r="P338" s="18"/>
      <c r="Q338" s="18"/>
      <c r="S338" s="18"/>
    </row>
    <row r="339" spans="15:19" x14ac:dyDescent="0.2">
      <c r="O339" s="18"/>
      <c r="P339" s="18"/>
      <c r="Q339" s="18"/>
      <c r="S339" s="18"/>
    </row>
    <row r="340" spans="15:19" x14ac:dyDescent="0.2">
      <c r="O340" s="18"/>
      <c r="P340" s="18"/>
      <c r="Q340" s="18"/>
      <c r="S340" s="18"/>
    </row>
    <row r="341" spans="15:19" x14ac:dyDescent="0.2">
      <c r="O341" s="18"/>
      <c r="P341" s="18"/>
      <c r="Q341" s="18"/>
      <c r="S341" s="18"/>
    </row>
    <row r="342" spans="15:19" x14ac:dyDescent="0.2">
      <c r="O342" s="18"/>
      <c r="P342" s="18"/>
      <c r="Q342" s="18"/>
      <c r="S342" s="18"/>
    </row>
    <row r="343" spans="15:19" x14ac:dyDescent="0.2">
      <c r="O343" s="18"/>
      <c r="P343" s="18"/>
      <c r="Q343" s="18"/>
      <c r="S343" s="18"/>
    </row>
    <row r="344" spans="15:19" x14ac:dyDescent="0.2">
      <c r="O344" s="18"/>
      <c r="P344" s="18"/>
      <c r="Q344" s="18"/>
      <c r="S344" s="18"/>
    </row>
    <row r="345" spans="15:19" x14ac:dyDescent="0.2">
      <c r="O345" s="18"/>
      <c r="P345" s="18"/>
      <c r="Q345" s="18"/>
      <c r="S345" s="18"/>
    </row>
    <row r="346" spans="15:19" x14ac:dyDescent="0.2">
      <c r="O346" s="18"/>
      <c r="P346" s="18"/>
      <c r="Q346" s="18"/>
      <c r="S346" s="18"/>
    </row>
    <row r="347" spans="15:19" x14ac:dyDescent="0.2">
      <c r="O347" s="18"/>
      <c r="P347" s="18"/>
      <c r="Q347" s="18"/>
      <c r="S347" s="18"/>
    </row>
    <row r="348" spans="15:19" x14ac:dyDescent="0.2">
      <c r="O348" s="18"/>
      <c r="P348" s="18"/>
      <c r="Q348" s="18"/>
      <c r="S348" s="18"/>
    </row>
    <row r="349" spans="15:19" x14ac:dyDescent="0.2">
      <c r="O349" s="18"/>
      <c r="P349" s="18"/>
      <c r="Q349" s="18"/>
      <c r="S349" s="18"/>
    </row>
  </sheetData>
  <mergeCells count="1">
    <mergeCell ref="B2:C2"/>
  </mergeCells>
  <hyperlinks>
    <hyperlink ref="B1" location="'Assumptions Summary'!A1" display="Go to Assumptions Summary" xr:uid="{8AE3A8FE-16BE-4999-9AE4-650DBEB5B1B1}"/>
  </hyperlinks>
  <pageMargins left="0.7" right="0.7" top="0.75" bottom="0.75" header="0.3" footer="0.3"/>
  <pageSetup paperSize="9" scale="85" orientation="portrait" verticalDpi="0" r:id="rId1"/>
  <rowBreaks count="1" manualBreakCount="1">
    <brk id="63" max="16383" man="1"/>
  </rowBreaks>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sheetPr>
  <dimension ref="A1:X86"/>
  <sheetViews>
    <sheetView zoomScaleNormal="100" workbookViewId="0"/>
  </sheetViews>
  <sheetFormatPr defaultColWidth="9" defaultRowHeight="12.75" x14ac:dyDescent="0.2"/>
  <cols>
    <col min="1" max="1" width="3.625" style="95" customWidth="1"/>
    <col min="2" max="2" width="20.5" style="95" customWidth="1"/>
    <col min="3" max="3" width="27.625" style="95" customWidth="1"/>
    <col min="4" max="23" width="11.25" style="95" customWidth="1"/>
    <col min="24" max="24" width="3.125" style="95" customWidth="1"/>
    <col min="25" max="16384" width="9" style="95"/>
  </cols>
  <sheetData>
    <row r="1" spans="1:24" ht="15" x14ac:dyDescent="0.25">
      <c r="A1" s="159"/>
      <c r="B1" s="292" t="s">
        <v>1127</v>
      </c>
      <c r="C1" s="96"/>
      <c r="D1" s="96"/>
      <c r="E1" s="96"/>
      <c r="F1" s="96"/>
      <c r="G1" s="96"/>
      <c r="H1" s="96"/>
      <c r="I1" s="96"/>
      <c r="J1" s="96"/>
      <c r="K1" s="96"/>
      <c r="L1" s="96"/>
      <c r="M1" s="96"/>
      <c r="N1" s="96"/>
      <c r="O1" s="96"/>
      <c r="P1" s="96"/>
      <c r="Q1" s="96"/>
      <c r="R1" s="96"/>
      <c r="S1" s="96"/>
      <c r="T1" s="96"/>
      <c r="U1" s="96"/>
      <c r="V1" s="96"/>
      <c r="W1" s="96"/>
      <c r="X1" s="96"/>
    </row>
    <row r="2" spans="1:24" ht="20.25" thickBot="1" x14ac:dyDescent="0.35">
      <c r="A2" s="96"/>
      <c r="B2" s="135" t="s">
        <v>469</v>
      </c>
      <c r="C2" s="23"/>
      <c r="D2" s="96"/>
      <c r="E2" s="96"/>
      <c r="F2" s="96"/>
      <c r="G2" s="96"/>
      <c r="H2" s="96"/>
      <c r="I2" s="96"/>
      <c r="J2" s="96"/>
      <c r="K2" s="96"/>
      <c r="L2" s="96"/>
      <c r="M2" s="96"/>
      <c r="N2" s="96"/>
      <c r="O2" s="96"/>
      <c r="P2" s="96"/>
      <c r="Q2" s="96"/>
      <c r="R2" s="96"/>
      <c r="S2" s="96"/>
      <c r="T2" s="96"/>
      <c r="U2" s="96"/>
      <c r="V2" s="96"/>
      <c r="W2" s="96"/>
      <c r="X2" s="96"/>
    </row>
    <row r="3" spans="1:24" ht="13.5" thickTop="1" x14ac:dyDescent="0.2">
      <c r="A3" s="96"/>
      <c r="B3" s="275"/>
      <c r="C3" s="96"/>
      <c r="D3" s="96"/>
      <c r="E3" s="96"/>
      <c r="F3" s="96"/>
      <c r="G3" s="96"/>
      <c r="H3" s="96"/>
      <c r="I3" s="96"/>
      <c r="J3" s="96"/>
      <c r="K3" s="96"/>
      <c r="L3" s="96"/>
      <c r="M3" s="96"/>
      <c r="N3" s="96"/>
      <c r="O3" s="96"/>
      <c r="P3" s="96"/>
      <c r="Q3" s="96"/>
      <c r="R3" s="96"/>
      <c r="S3" s="96"/>
      <c r="T3" s="96"/>
      <c r="U3" s="96"/>
      <c r="V3" s="96"/>
      <c r="W3" s="96"/>
      <c r="X3" s="96"/>
    </row>
    <row r="4" spans="1:24" ht="17.25" thickBot="1" x14ac:dyDescent="0.3">
      <c r="A4" s="96"/>
      <c r="B4" s="136" t="s">
        <v>649</v>
      </c>
      <c r="C4" s="110"/>
      <c r="D4" s="96"/>
      <c r="E4" s="96"/>
      <c r="F4" s="96"/>
      <c r="G4" s="96"/>
      <c r="H4" s="96"/>
      <c r="I4" s="96"/>
      <c r="J4" s="96"/>
      <c r="K4" s="96"/>
      <c r="L4" s="96"/>
      <c r="M4" s="96"/>
      <c r="N4" s="96"/>
      <c r="O4" s="96"/>
      <c r="P4" s="96"/>
      <c r="Q4" s="96"/>
      <c r="R4" s="96"/>
      <c r="S4" s="96"/>
      <c r="T4" s="96"/>
      <c r="U4" s="96"/>
      <c r="V4" s="96"/>
      <c r="W4" s="96"/>
      <c r="X4" s="96"/>
    </row>
    <row r="5" spans="1:24" ht="33" customHeight="1" thickTop="1" thickBot="1" x14ac:dyDescent="0.25">
      <c r="A5" s="96"/>
      <c r="B5" s="214"/>
      <c r="C5" s="214" t="s">
        <v>537</v>
      </c>
      <c r="D5" s="214" t="s">
        <v>2</v>
      </c>
      <c r="E5" s="214" t="s">
        <v>3</v>
      </c>
      <c r="F5" s="214" t="s">
        <v>4</v>
      </c>
      <c r="G5" s="214" t="s">
        <v>5</v>
      </c>
      <c r="H5" s="214" t="s">
        <v>6</v>
      </c>
      <c r="I5" s="214" t="s">
        <v>7</v>
      </c>
      <c r="J5" s="214" t="s">
        <v>8</v>
      </c>
      <c r="K5" s="214" t="s">
        <v>9</v>
      </c>
      <c r="L5" s="214" t="s">
        <v>10</v>
      </c>
      <c r="M5" s="214" t="s">
        <v>11</v>
      </c>
      <c r="N5" s="214" t="s">
        <v>12</v>
      </c>
      <c r="O5" s="214" t="s">
        <v>0</v>
      </c>
      <c r="P5" s="214" t="s">
        <v>18</v>
      </c>
      <c r="Q5" s="214" t="s">
        <v>19</v>
      </c>
      <c r="R5" s="214" t="s">
        <v>20</v>
      </c>
      <c r="S5" s="214" t="s">
        <v>21</v>
      </c>
      <c r="T5" s="214" t="s">
        <v>22</v>
      </c>
      <c r="U5" s="214" t="s">
        <v>23</v>
      </c>
      <c r="V5" s="214" t="s">
        <v>24</v>
      </c>
      <c r="W5" s="214" t="s">
        <v>25</v>
      </c>
      <c r="X5" s="96"/>
    </row>
    <row r="6" spans="1:24" ht="15" thickBot="1" x14ac:dyDescent="0.25">
      <c r="A6" s="96"/>
      <c r="B6" s="173" t="s">
        <v>419</v>
      </c>
      <c r="C6" s="173" t="s">
        <v>187</v>
      </c>
      <c r="D6" s="15">
        <v>1</v>
      </c>
      <c r="E6" s="15">
        <v>1.0283518689600077</v>
      </c>
      <c r="F6" s="15">
        <v>1.0573239086838551</v>
      </c>
      <c r="G6" s="15">
        <v>1.0875369964926549</v>
      </c>
      <c r="H6" s="15">
        <v>1.115916350841232</v>
      </c>
      <c r="I6" s="15">
        <v>1.1429259940383065</v>
      </c>
      <c r="J6" s="15">
        <v>1.1730243163495222</v>
      </c>
      <c r="K6" s="15">
        <v>1.204049383065583</v>
      </c>
      <c r="L6" s="15">
        <v>1.2361534413150213</v>
      </c>
      <c r="M6" s="15">
        <v>1.2689978316733819</v>
      </c>
      <c r="N6" s="15">
        <v>1.3017641811027967</v>
      </c>
      <c r="O6" s="15">
        <v>1.3342709118999934</v>
      </c>
      <c r="P6" s="15">
        <v>1.3668672523720635</v>
      </c>
      <c r="Q6" s="15">
        <v>1.3998977628210545</v>
      </c>
      <c r="R6" s="15">
        <v>1.4334780001724332</v>
      </c>
      <c r="S6" s="15">
        <v>1.4677268238434464</v>
      </c>
      <c r="T6" s="15">
        <v>1.5026606247810768</v>
      </c>
      <c r="U6" s="15">
        <v>1.5382272536021946</v>
      </c>
      <c r="V6" s="15">
        <v>1.5743619419039556</v>
      </c>
      <c r="W6" s="15">
        <v>1.6110276270669031</v>
      </c>
      <c r="X6" s="96"/>
    </row>
    <row r="7" spans="1:24" ht="15" thickBot="1" x14ac:dyDescent="0.25">
      <c r="A7" s="96"/>
      <c r="B7" s="173" t="s">
        <v>411</v>
      </c>
      <c r="C7" s="173" t="s">
        <v>178</v>
      </c>
      <c r="D7" s="74">
        <v>1</v>
      </c>
      <c r="E7" s="74">
        <v>1.032206482594709</v>
      </c>
      <c r="F7" s="74">
        <v>1.065846546869901</v>
      </c>
      <c r="G7" s="74">
        <v>1.1018645446881552</v>
      </c>
      <c r="H7" s="74">
        <v>1.1370275059361266</v>
      </c>
      <c r="I7" s="74">
        <v>1.171428121019072</v>
      </c>
      <c r="J7" s="74">
        <v>1.2102027702489118</v>
      </c>
      <c r="K7" s="74">
        <v>1.2510910206759858</v>
      </c>
      <c r="L7" s="74">
        <v>1.2944563224037386</v>
      </c>
      <c r="M7" s="74">
        <v>1.3400283003408022</v>
      </c>
      <c r="N7" s="74">
        <v>1.3868552739424198</v>
      </c>
      <c r="O7" s="74">
        <v>1.4346717746582442</v>
      </c>
      <c r="P7" s="74">
        <v>1.4837188030510493</v>
      </c>
      <c r="Q7" s="74">
        <v>1.5342354109430403</v>
      </c>
      <c r="R7" s="74">
        <v>1.5862655512888926</v>
      </c>
      <c r="S7" s="74">
        <v>1.6399841332167207</v>
      </c>
      <c r="T7" s="74">
        <v>1.6954483796572741</v>
      </c>
      <c r="U7" s="74">
        <v>1.7526343521992138</v>
      </c>
      <c r="V7" s="74">
        <v>1.8115018225845967</v>
      </c>
      <c r="W7" s="74">
        <v>1.8720414569051469</v>
      </c>
      <c r="X7" s="96"/>
    </row>
    <row r="8" spans="1:24" ht="15" thickBot="1" x14ac:dyDescent="0.25">
      <c r="A8" s="96"/>
      <c r="B8" s="173" t="s">
        <v>410</v>
      </c>
      <c r="C8" s="173" t="s">
        <v>179</v>
      </c>
      <c r="D8" s="15">
        <v>1</v>
      </c>
      <c r="E8" s="15">
        <v>1.0234724080853428</v>
      </c>
      <c r="F8" s="15">
        <v>1.0465539787799649</v>
      </c>
      <c r="G8" s="15">
        <v>1.0694033762054511</v>
      </c>
      <c r="H8" s="15">
        <v>1.0892583141123322</v>
      </c>
      <c r="I8" s="15">
        <v>1.1070612875643198</v>
      </c>
      <c r="J8" s="15">
        <v>1.1267432402429522</v>
      </c>
      <c r="K8" s="15">
        <v>1.1462364815769346</v>
      </c>
      <c r="L8" s="15">
        <v>1.1655853997743424</v>
      </c>
      <c r="M8" s="15">
        <v>1.1844823421931634</v>
      </c>
      <c r="N8" s="15">
        <v>1.202297481654468</v>
      </c>
      <c r="O8" s="15">
        <v>1.2189976628014529</v>
      </c>
      <c r="P8" s="15">
        <v>1.2350852682493938</v>
      </c>
      <c r="Q8" s="15">
        <v>1.2510066564944737</v>
      </c>
      <c r="R8" s="15">
        <v>1.2669355011450081</v>
      </c>
      <c r="S8" s="15">
        <v>1.2829656439587738</v>
      </c>
      <c r="T8" s="15">
        <v>1.2990986815294341</v>
      </c>
      <c r="U8" s="15">
        <v>1.3152769282128129</v>
      </c>
      <c r="V8" s="15">
        <v>1.3314350218209716</v>
      </c>
      <c r="W8" s="15">
        <v>1.3475329814159445</v>
      </c>
      <c r="X8" s="96"/>
    </row>
    <row r="9" spans="1:24" x14ac:dyDescent="0.2">
      <c r="A9" s="96"/>
      <c r="B9" s="96"/>
      <c r="C9" s="96"/>
      <c r="D9" s="96"/>
      <c r="E9" s="96"/>
      <c r="F9" s="96"/>
      <c r="G9" s="96"/>
      <c r="H9" s="96"/>
      <c r="I9" s="96"/>
      <c r="J9" s="96"/>
      <c r="K9" s="96"/>
      <c r="L9" s="96"/>
      <c r="M9" s="96"/>
      <c r="N9" s="96"/>
      <c r="O9" s="96"/>
      <c r="P9" s="96"/>
      <c r="Q9" s="96"/>
      <c r="R9" s="96"/>
      <c r="S9" s="96"/>
      <c r="T9" s="96"/>
      <c r="U9" s="96"/>
      <c r="V9" s="96"/>
      <c r="W9" s="96"/>
      <c r="X9" s="96"/>
    </row>
    <row r="10" spans="1:24" ht="17.25" thickBot="1" x14ac:dyDescent="0.3">
      <c r="A10" s="96"/>
      <c r="B10" s="136" t="s">
        <v>468</v>
      </c>
      <c r="C10" s="110"/>
      <c r="D10" s="96"/>
      <c r="E10" s="96"/>
      <c r="F10" s="96"/>
      <c r="G10" s="96"/>
      <c r="H10" s="96"/>
      <c r="I10" s="96"/>
      <c r="J10" s="96"/>
      <c r="K10" s="96"/>
      <c r="L10" s="96"/>
      <c r="M10" s="96"/>
      <c r="N10" s="96"/>
      <c r="O10" s="96"/>
      <c r="P10" s="96"/>
      <c r="Q10" s="96"/>
      <c r="R10" s="96"/>
      <c r="S10" s="96"/>
      <c r="T10" s="96"/>
      <c r="U10" s="96"/>
      <c r="V10" s="96"/>
      <c r="W10" s="96"/>
      <c r="X10" s="96"/>
    </row>
    <row r="11" spans="1:24" ht="33" customHeight="1" thickTop="1" thickBot="1" x14ac:dyDescent="0.25">
      <c r="A11" s="96"/>
      <c r="B11" s="214"/>
      <c r="C11" s="214" t="s">
        <v>538</v>
      </c>
      <c r="D11" s="214" t="str">
        <f>D$5</f>
        <v>2018-19</v>
      </c>
      <c r="E11" s="214" t="str">
        <f t="shared" ref="E11:W11" si="0">E$5</f>
        <v>2019-20</v>
      </c>
      <c r="F11" s="214" t="str">
        <f t="shared" si="0"/>
        <v>2020-21</v>
      </c>
      <c r="G11" s="214" t="str">
        <f t="shared" si="0"/>
        <v>2021-22</v>
      </c>
      <c r="H11" s="214" t="str">
        <f t="shared" si="0"/>
        <v>2022-23</v>
      </c>
      <c r="I11" s="214" t="str">
        <f t="shared" si="0"/>
        <v>2023-24</v>
      </c>
      <c r="J11" s="214" t="str">
        <f t="shared" si="0"/>
        <v>2024-25</v>
      </c>
      <c r="K11" s="214" t="str">
        <f t="shared" si="0"/>
        <v>2025-26</v>
      </c>
      <c r="L11" s="214" t="str">
        <f t="shared" si="0"/>
        <v>2026-27</v>
      </c>
      <c r="M11" s="214" t="str">
        <f t="shared" si="0"/>
        <v>2027-28</v>
      </c>
      <c r="N11" s="214" t="str">
        <f t="shared" si="0"/>
        <v>2028-29</v>
      </c>
      <c r="O11" s="214" t="str">
        <f t="shared" si="0"/>
        <v>2029-30</v>
      </c>
      <c r="P11" s="214" t="str">
        <f t="shared" si="0"/>
        <v>2030-31</v>
      </c>
      <c r="Q11" s="214" t="str">
        <f t="shared" si="0"/>
        <v>2031-32</v>
      </c>
      <c r="R11" s="214" t="str">
        <f t="shared" si="0"/>
        <v>2032-33</v>
      </c>
      <c r="S11" s="214" t="str">
        <f t="shared" si="0"/>
        <v>2033-34</v>
      </c>
      <c r="T11" s="214" t="str">
        <f t="shared" si="0"/>
        <v>2034-35</v>
      </c>
      <c r="U11" s="214" t="str">
        <f t="shared" si="0"/>
        <v>2035-36</v>
      </c>
      <c r="V11" s="214" t="str">
        <f t="shared" si="0"/>
        <v>2036-37</v>
      </c>
      <c r="W11" s="214" t="str">
        <f t="shared" si="0"/>
        <v>2037-38</v>
      </c>
      <c r="X11" s="96"/>
    </row>
    <row r="12" spans="1:24" ht="15" thickBot="1" x14ac:dyDescent="0.25">
      <c r="A12" s="96"/>
      <c r="B12" s="173" t="str">
        <f>$B$6</f>
        <v>Neutral BAU</v>
      </c>
      <c r="C12" s="173" t="s">
        <v>539</v>
      </c>
      <c r="D12" s="15">
        <f>SUM('Rooftop PV'!C$7:C$11)/SUM(Demand!C$37:C$41)</f>
        <v>6.0529002439168277E-2</v>
      </c>
      <c r="E12" s="15">
        <f>SUM('Rooftop PV'!D$7:D$11)/SUM(Demand!D$37:D$41)</f>
        <v>7.1466922317104609E-2</v>
      </c>
      <c r="F12" s="15">
        <f>SUM('Rooftop PV'!E$7:E$11)/SUM(Demand!E$37:E$41)</f>
        <v>7.7094680638140484E-2</v>
      </c>
      <c r="G12" s="15">
        <f>SUM('Rooftop PV'!F$7:F$11)/SUM(Demand!F$37:F$41)</f>
        <v>7.988378402354257E-2</v>
      </c>
      <c r="H12" s="15">
        <f>SUM('Rooftop PV'!G$7:G$11)/SUM(Demand!G$37:G$41)</f>
        <v>8.3386856892917624E-2</v>
      </c>
      <c r="I12" s="15">
        <f>SUM('Rooftop PV'!H$7:H$11)/SUM(Demand!H$37:H$41)</f>
        <v>8.6611199957862275E-2</v>
      </c>
      <c r="J12" s="15">
        <f>SUM('Rooftop PV'!I$7:I$11)/SUM(Demand!I$37:I$41)</f>
        <v>8.8865959134505207E-2</v>
      </c>
      <c r="K12" s="15">
        <f>SUM('Rooftop PV'!J$7:J$11)/SUM(Demand!J$37:J$41)</f>
        <v>9.3172871810902974E-2</v>
      </c>
      <c r="L12" s="15">
        <f>SUM('Rooftop PV'!K$7:K$11)/SUM(Demand!K$37:K$41)</f>
        <v>9.802894028366875E-2</v>
      </c>
      <c r="M12" s="15">
        <f>SUM('Rooftop PV'!L$7:L$11)/SUM(Demand!L$37:L$41)</f>
        <v>0.10233939886433094</v>
      </c>
      <c r="N12" s="15">
        <f>SUM('Rooftop PV'!M$7:M$11)/SUM(Demand!M$37:M$41)</f>
        <v>0.10622182541123956</v>
      </c>
      <c r="O12" s="15">
        <f>SUM('Rooftop PV'!N$7:N$11)/SUM(Demand!N$37:N$41)</f>
        <v>0.11037946118474995</v>
      </c>
      <c r="P12" s="15">
        <f>SUM('Rooftop PV'!O$7:O$11)/SUM(Demand!O$37:O$41)</f>
        <v>0.11389185967428263</v>
      </c>
      <c r="Q12" s="15">
        <f>SUM('Rooftop PV'!P$7:P$11)/SUM(Demand!P$37:P$41)</f>
        <v>0.11845894838286171</v>
      </c>
      <c r="R12" s="15">
        <f>SUM('Rooftop PV'!Q$7:Q$11)/SUM(Demand!Q$37:Q$41)</f>
        <v>0.12276929503568294</v>
      </c>
      <c r="S12" s="15">
        <f>SUM('Rooftop PV'!R$7:R$11)/SUM(Demand!R$37:R$41)</f>
        <v>0.12793613095034542</v>
      </c>
      <c r="T12" s="15">
        <f>SUM('Rooftop PV'!S$7:S$11)/SUM(Demand!S$37:S$41)</f>
        <v>0.1345983197940748</v>
      </c>
      <c r="U12" s="15">
        <f>SUM('Rooftop PV'!T$7:T$11)/SUM(Demand!T$37:T$41)</f>
        <v>0.1397462662369327</v>
      </c>
      <c r="V12" s="15">
        <f>SUM('Rooftop PV'!U$7:U$11)/SUM(Demand!U$37:U$41)</f>
        <v>0.1416895766757004</v>
      </c>
      <c r="W12" s="15">
        <f>SUM('Rooftop PV'!V$7:V$11)/SUM(Demand!V$37:V$41)</f>
        <v>0.14410625670161978</v>
      </c>
      <c r="X12" s="96"/>
    </row>
    <row r="13" spans="1:24" ht="15" thickBot="1" x14ac:dyDescent="0.25">
      <c r="A13" s="96"/>
      <c r="B13" s="173" t="str">
        <f>$B$7</f>
        <v>Fast Change</v>
      </c>
      <c r="C13" s="173" t="s">
        <v>540</v>
      </c>
      <c r="D13" s="74">
        <f>SUM('Rooftop PV'!C$7:C$11)/SUM(Demand!C$45:C$49)</f>
        <v>6.0297117800476467E-2</v>
      </c>
      <c r="E13" s="74">
        <f>SUM('Rooftop PV'!D$7:D$11)/SUM(Demand!D$45:D$49)</f>
        <v>7.1068914270379716E-2</v>
      </c>
      <c r="F13" s="74">
        <f>SUM('Rooftop PV'!E$7:E$11)/SUM(Demand!E$45:E$49)</f>
        <v>7.6605370195365133E-2</v>
      </c>
      <c r="G13" s="74">
        <f>SUM('Rooftop PV'!F$7:F$11)/SUM(Demand!F$45:F$49)</f>
        <v>7.9364947121976212E-2</v>
      </c>
      <c r="H13" s="74">
        <f>SUM('Rooftop PV'!G$7:G$11)/SUM(Demand!G$45:G$49)</f>
        <v>8.209220729130938E-2</v>
      </c>
      <c r="I13" s="74">
        <f>SUM('Rooftop PV'!H$7:H$11)/SUM(Demand!H$45:H$49)</f>
        <v>8.5332594667195102E-2</v>
      </c>
      <c r="J13" s="74">
        <f>SUM('Rooftop PV'!I$7:I$11)/SUM(Demand!I$45:I$49)</f>
        <v>8.6932725643228029E-2</v>
      </c>
      <c r="K13" s="74">
        <f>SUM('Rooftop PV'!J$7:J$11)/SUM(Demand!J$45:J$49)</f>
        <v>9.0350403889046985E-2</v>
      </c>
      <c r="L13" s="74">
        <f>SUM('Rooftop PV'!K$7:K$11)/SUM(Demand!K$45:K$49)</f>
        <v>9.3192466234440996E-2</v>
      </c>
      <c r="M13" s="74">
        <f>SUM('Rooftop PV'!L$7:L$11)/SUM(Demand!L$45:L$49)</f>
        <v>9.6526317035657047E-2</v>
      </c>
      <c r="N13" s="74">
        <f>SUM('Rooftop PV'!M$7:M$11)/SUM(Demand!M$45:M$49)</f>
        <v>9.9383277490422153E-2</v>
      </c>
      <c r="O13" s="74">
        <f>SUM('Rooftop PV'!N$7:N$11)/SUM(Demand!N$45:N$49)</f>
        <v>0.10257717626062939</v>
      </c>
      <c r="P13" s="74">
        <f>SUM('Rooftop PV'!O$7:O$11)/SUM(Demand!O$45:O$49)</f>
        <v>0.10529394792972979</v>
      </c>
      <c r="Q13" s="74">
        <f>SUM('Rooftop PV'!P$7:P$11)/SUM(Demand!P$45:P$49)</f>
        <v>0.10907084247081611</v>
      </c>
      <c r="R13" s="74">
        <f>SUM('Rooftop PV'!Q$7:Q$11)/SUM(Demand!Q$45:Q$49)</f>
        <v>0.11252958007924589</v>
      </c>
      <c r="S13" s="74">
        <f>SUM('Rooftop PV'!R$7:R$11)/SUM(Demand!R$45:R$49)</f>
        <v>0.11666394615669294</v>
      </c>
      <c r="T13" s="74">
        <f>SUM('Rooftop PV'!S$7:S$11)/SUM(Demand!S$45:S$49)</f>
        <v>0.12211866879440381</v>
      </c>
      <c r="U13" s="74">
        <f>SUM('Rooftop PV'!T$7:T$11)/SUM(Demand!T$45:T$49)</f>
        <v>0.12608350423031758</v>
      </c>
      <c r="V13" s="74">
        <f>SUM('Rooftop PV'!U$7:U$11)/SUM(Demand!U$45:U$49)</f>
        <v>0.12707359333530094</v>
      </c>
      <c r="W13" s="74">
        <f>SUM('Rooftop PV'!V$7:V$11)/SUM(Demand!V$45:V$49)</f>
        <v>0.12847062677771226</v>
      </c>
      <c r="X13" s="96"/>
    </row>
    <row r="14" spans="1:24" ht="15" thickBot="1" x14ac:dyDescent="0.25">
      <c r="A14" s="96"/>
      <c r="B14" s="173" t="str">
        <f>$B$8</f>
        <v>Slow Change</v>
      </c>
      <c r="C14" s="173" t="s">
        <v>541</v>
      </c>
      <c r="D14" s="15">
        <f>SUM('Rooftop PV'!C$7:C$11)/SUM(Demand!C$53:C$57)</f>
        <v>6.0693183084533323E-2</v>
      </c>
      <c r="E14" s="15">
        <f>SUM('Rooftop PV'!D$7:D$11)/SUM(Demand!D$53:D$57)</f>
        <v>7.2237774626862844E-2</v>
      </c>
      <c r="F14" s="15">
        <f>SUM('Rooftop PV'!E$7:E$11)/SUM(Demand!E$53:E$57)</f>
        <v>7.8092736510668781E-2</v>
      </c>
      <c r="G14" s="15">
        <f>SUM('Rooftop PV'!F$7:F$11)/SUM(Demand!F$53:F$57)</f>
        <v>8.2191249728308519E-2</v>
      </c>
      <c r="H14" s="15">
        <f>SUM('Rooftop PV'!G$7:G$11)/SUM(Demand!G$53:G$57)</f>
        <v>8.6807798110997314E-2</v>
      </c>
      <c r="I14" s="15">
        <f>SUM('Rooftop PV'!H$7:H$11)/SUM(Demand!H$53:H$57)</f>
        <v>9.2109870291202739E-2</v>
      </c>
      <c r="J14" s="15">
        <f>SUM('Rooftop PV'!I$7:I$11)/SUM(Demand!I$53:I$57)</f>
        <v>9.5105543798294834E-2</v>
      </c>
      <c r="K14" s="15">
        <f>SUM('Rooftop PV'!J$7:J$11)/SUM(Demand!J$53:J$57)</f>
        <v>0.10091902132881589</v>
      </c>
      <c r="L14" s="15">
        <f>SUM('Rooftop PV'!K$7:K$11)/SUM(Demand!K$53:K$57)</f>
        <v>0.10659912939808507</v>
      </c>
      <c r="M14" s="15">
        <f>SUM('Rooftop PV'!L$7:L$11)/SUM(Demand!L$53:L$57)</f>
        <v>0.11213927140951137</v>
      </c>
      <c r="N14" s="15">
        <f>SUM('Rooftop PV'!M$7:M$11)/SUM(Demand!M$53:M$57)</f>
        <v>0.12404083549370767</v>
      </c>
      <c r="O14" s="15">
        <f>SUM('Rooftop PV'!N$7:N$11)/SUM(Demand!N$53:N$57)</f>
        <v>0.13285011220237555</v>
      </c>
      <c r="P14" s="15">
        <f>SUM('Rooftop PV'!O$7:O$11)/SUM(Demand!O$53:O$57)</f>
        <v>0.14253075660013206</v>
      </c>
      <c r="Q14" s="15">
        <f>SUM('Rooftop PV'!P$7:P$11)/SUM(Demand!P$53:P$57)</f>
        <v>0.15143924554847968</v>
      </c>
      <c r="R14" s="15">
        <f>SUM('Rooftop PV'!Q$7:Q$11)/SUM(Demand!Q$53:Q$57)</f>
        <v>0.15818304130403382</v>
      </c>
      <c r="S14" s="15">
        <f>SUM('Rooftop PV'!R$7:R$11)/SUM(Demand!R$53:R$57)</f>
        <v>0.16518828455500395</v>
      </c>
      <c r="T14" s="15">
        <f>SUM('Rooftop PV'!S$7:S$11)/SUM(Demand!S$53:S$57)</f>
        <v>0.17393407536659053</v>
      </c>
      <c r="U14" s="15">
        <f>SUM('Rooftop PV'!T$7:T$11)/SUM(Demand!T$53:T$57)</f>
        <v>0.18089384747707121</v>
      </c>
      <c r="V14" s="15">
        <f>SUM('Rooftop PV'!U$7:U$11)/SUM(Demand!U$53:U$57)</f>
        <v>0.18359866053952209</v>
      </c>
      <c r="W14" s="15">
        <f>SUM('Rooftop PV'!V$7:V$11)/SUM(Demand!V$53:V$57)</f>
        <v>0.18693348989796757</v>
      </c>
      <c r="X14" s="96"/>
    </row>
    <row r="15" spans="1:24" x14ac:dyDescent="0.2">
      <c r="A15" s="96"/>
      <c r="B15" s="96"/>
      <c r="C15" s="96"/>
      <c r="D15" s="96"/>
      <c r="E15" s="96"/>
      <c r="F15" s="96"/>
      <c r="G15" s="96"/>
      <c r="H15" s="96"/>
      <c r="I15" s="96"/>
      <c r="J15" s="96"/>
      <c r="K15" s="96"/>
      <c r="L15" s="96"/>
      <c r="M15" s="96"/>
      <c r="N15" s="96"/>
      <c r="O15" s="96"/>
      <c r="P15" s="96"/>
      <c r="Q15" s="96"/>
      <c r="R15" s="96"/>
      <c r="S15" s="96"/>
      <c r="T15" s="96"/>
      <c r="U15" s="96"/>
      <c r="V15" s="96"/>
      <c r="W15" s="96"/>
      <c r="X15" s="96"/>
    </row>
    <row r="16" spans="1:24" ht="17.25" thickBot="1" x14ac:dyDescent="0.3">
      <c r="A16" s="96"/>
      <c r="B16" s="136" t="s">
        <v>690</v>
      </c>
      <c r="C16" s="110"/>
      <c r="D16" s="96"/>
      <c r="E16" s="96"/>
      <c r="F16" s="96"/>
      <c r="G16" s="96"/>
      <c r="H16" s="96"/>
      <c r="I16" s="96"/>
      <c r="J16" s="96"/>
      <c r="K16" s="96"/>
      <c r="L16" s="96"/>
      <c r="M16" s="96"/>
      <c r="N16" s="96"/>
      <c r="O16" s="96"/>
      <c r="P16" s="96"/>
      <c r="Q16" s="96"/>
      <c r="R16" s="96"/>
      <c r="S16" s="96"/>
      <c r="T16" s="96"/>
      <c r="U16" s="96"/>
      <c r="V16" s="96"/>
      <c r="W16" s="96"/>
      <c r="X16" s="96"/>
    </row>
    <row r="17" spans="1:24" ht="33" customHeight="1" thickTop="1" thickBot="1" x14ac:dyDescent="0.25">
      <c r="A17" s="96"/>
      <c r="B17" s="214"/>
      <c r="C17" s="214" t="s">
        <v>543</v>
      </c>
      <c r="D17" s="214" t="str">
        <f>D$5</f>
        <v>2018-19</v>
      </c>
      <c r="E17" s="214" t="str">
        <f t="shared" ref="E17:W17" si="1">E$5</f>
        <v>2019-20</v>
      </c>
      <c r="F17" s="214" t="str">
        <f t="shared" si="1"/>
        <v>2020-21</v>
      </c>
      <c r="G17" s="214" t="str">
        <f t="shared" si="1"/>
        <v>2021-22</v>
      </c>
      <c r="H17" s="214" t="str">
        <f t="shared" si="1"/>
        <v>2022-23</v>
      </c>
      <c r="I17" s="214" t="str">
        <f t="shared" si="1"/>
        <v>2023-24</v>
      </c>
      <c r="J17" s="214" t="str">
        <f t="shared" si="1"/>
        <v>2024-25</v>
      </c>
      <c r="K17" s="214" t="str">
        <f t="shared" si="1"/>
        <v>2025-26</v>
      </c>
      <c r="L17" s="214" t="str">
        <f t="shared" si="1"/>
        <v>2026-27</v>
      </c>
      <c r="M17" s="214" t="str">
        <f t="shared" si="1"/>
        <v>2027-28</v>
      </c>
      <c r="N17" s="214" t="str">
        <f t="shared" si="1"/>
        <v>2028-29</v>
      </c>
      <c r="O17" s="214" t="str">
        <f t="shared" si="1"/>
        <v>2029-30</v>
      </c>
      <c r="P17" s="214" t="str">
        <f t="shared" si="1"/>
        <v>2030-31</v>
      </c>
      <c r="Q17" s="214" t="str">
        <f t="shared" si="1"/>
        <v>2031-32</v>
      </c>
      <c r="R17" s="214" t="str">
        <f t="shared" si="1"/>
        <v>2032-33</v>
      </c>
      <c r="S17" s="214" t="str">
        <f t="shared" si="1"/>
        <v>2033-34</v>
      </c>
      <c r="T17" s="214" t="str">
        <f t="shared" si="1"/>
        <v>2034-35</v>
      </c>
      <c r="U17" s="214" t="str">
        <f t="shared" si="1"/>
        <v>2035-36</v>
      </c>
      <c r="V17" s="214" t="str">
        <f t="shared" si="1"/>
        <v>2036-37</v>
      </c>
      <c r="W17" s="214" t="str">
        <f t="shared" si="1"/>
        <v>2037-38</v>
      </c>
      <c r="X17" s="96"/>
    </row>
    <row r="18" spans="1:24" ht="15" thickBot="1" x14ac:dyDescent="0.25">
      <c r="A18" s="96"/>
      <c r="B18" s="173" t="str">
        <f>$B$6</f>
        <v>Neutral BAU</v>
      </c>
      <c r="C18" s="173" t="s">
        <v>542</v>
      </c>
      <c r="D18" s="15">
        <f>SUM(DSP!C$9:C$13,DSP!C$26:C$30,DSP!C$43:C$47,DSP!C$60:C$64,DSP!C$77:C$81)/SUM('Maximum Demand'!C$9:C$13)</f>
        <v>1.1343214426065749E-2</v>
      </c>
      <c r="E18" s="15">
        <f>SUM(DSP!D$9:D$13,DSP!D$26:D$30,DSP!D$43:D$47,DSP!D$60:D$64,DSP!D$77:D$81)/SUM('Maximum Demand'!D$9:D$13)</f>
        <v>1.2718075755574119E-2</v>
      </c>
      <c r="F18" s="15">
        <f>SUM(DSP!E$9:E$13,DSP!E$26:E$30,DSP!E$43:E$47,DSP!E$60:E$64,DSP!E$77:E$81)/SUM('Maximum Demand'!E$9:E$13)</f>
        <v>1.3909558752727679E-2</v>
      </c>
      <c r="G18" s="15">
        <f>SUM(DSP!F$9:F$13,DSP!F$26:F$30,DSP!F$43:F$47,DSP!F$60:F$64,DSP!F$77:F$81)/SUM('Maximum Demand'!F$9:F$13)</f>
        <v>1.5259029030776158E-2</v>
      </c>
      <c r="H18" s="15">
        <f>SUM(DSP!G$9:G$13,DSP!G$26:G$30,DSP!G$43:G$47,DSP!G$60:G$64,DSP!G$77:G$81)/SUM('Maximum Demand'!G$9:G$13)</f>
        <v>1.6436423811232427E-2</v>
      </c>
      <c r="I18" s="15">
        <f>SUM(DSP!H$9:H$13,DSP!H$26:H$30,DSP!H$43:H$47,DSP!H$60:H$64,DSP!H$77:H$81)/SUM('Maximum Demand'!H$9:H$13)</f>
        <v>1.749862012905146E-2</v>
      </c>
      <c r="J18" s="15">
        <f>SUM(DSP!I$9:I$13,DSP!I$26:I$30,DSP!I$43:I$47,DSP!I$60:I$64,DSP!I$77:I$81)/SUM('Maximum Demand'!I$9:I$13)</f>
        <v>1.867045440604927E-2</v>
      </c>
      <c r="K18" s="15">
        <f>SUM(DSP!J$9:J$13,DSP!J$26:J$30,DSP!J$43:J$47,DSP!J$60:J$64,DSP!J$77:J$81)/SUM('Maximum Demand'!J$9:J$13)</f>
        <v>1.994823247452707E-2</v>
      </c>
      <c r="L18" s="15">
        <f>SUM(DSP!K$9:K$13,DSP!K$26:K$30,DSP!K$43:K$47,DSP!K$60:K$64,DSP!K$77:K$81)/SUM('Maximum Demand'!K$9:K$13)</f>
        <v>2.1329483870112905E-2</v>
      </c>
      <c r="M18" s="15">
        <f>SUM(DSP!L$9:L$13,DSP!L$26:L$30,DSP!L$43:L$47,DSP!L$60:L$64,DSP!L$77:L$81)/SUM('Maximum Demand'!L$9:L$13)</f>
        <v>2.2778059572138271E-2</v>
      </c>
      <c r="N18" s="15">
        <f>SUM(DSP!M$9:M$13,DSP!M$26:M$30,DSP!M$43:M$47,DSP!M$60:M$64,DSP!M$77:M$81)/SUM('Maximum Demand'!M$9:M$13)</f>
        <v>2.3851428910713693E-2</v>
      </c>
      <c r="O18" s="15">
        <f>SUM(DSP!N$9:N$13,DSP!N$26:N$30,DSP!N$43:N$47,DSP!N$60:N$64,DSP!N$77:N$81)/SUM('Maximum Demand'!N$9:N$13)</f>
        <v>2.4807687068219189E-2</v>
      </c>
      <c r="P18" s="15">
        <f>SUM(DSP!O$9:O$13,DSP!O$26:O$30,DSP!O$43:O$47,DSP!O$60:O$64,DSP!O$77:O$81)/SUM('Maximum Demand'!O$9:O$13)</f>
        <v>2.5825675857572152E-2</v>
      </c>
      <c r="Q18" s="15">
        <f>SUM(DSP!P$9:P$13,DSP!P$26:P$30,DSP!P$43:P$47,DSP!P$60:P$64,DSP!P$77:P$81)/SUM('Maximum Demand'!P$9:P$13)</f>
        <v>2.652303699389516E-2</v>
      </c>
      <c r="R18" s="15">
        <f>SUM(DSP!Q$9:Q$13,DSP!Q$26:Q$30,DSP!Q$43:Q$47,DSP!Q$60:Q$64,DSP!Q$77:Q$81)/SUM('Maximum Demand'!Q$9:Q$13)</f>
        <v>2.757088105650686E-2</v>
      </c>
      <c r="S18" s="15">
        <f>SUM(DSP!R$9:R$13,DSP!R$26:R$30,DSP!R$43:R$47,DSP!R$60:R$64,DSP!R$77:R$81)/SUM('Maximum Demand'!R$9:R$13)</f>
        <v>2.8652939751741619E-2</v>
      </c>
      <c r="T18" s="15">
        <f>SUM(DSP!S$9:S$13,DSP!S$26:S$30,DSP!S$43:S$47,DSP!S$60:S$64,DSP!S$77:S$81)/SUM('Maximum Demand'!S$9:S$13)</f>
        <v>2.947465171310067E-2</v>
      </c>
      <c r="U18" s="15">
        <f>SUM(DSP!T$9:T$13,DSP!T$26:T$30,DSP!T$43:T$47,DSP!T$60:T$64,DSP!T$77:T$81)/SUM('Maximum Demand'!T$9:T$13)</f>
        <v>3.0559699176408946E-2</v>
      </c>
      <c r="V18" s="15">
        <f>SUM(DSP!U$9:U$13,DSP!U$26:U$30,DSP!U$43:U$47,DSP!U$60:U$64,DSP!U$77:U$81)/SUM('Maximum Demand'!U$9:U$13)</f>
        <v>3.1904245797307745E-2</v>
      </c>
      <c r="W18" s="15">
        <f>SUM(DSP!V$9:V$13,DSP!V$26:V$30,DSP!V$43:V$47,DSP!V$60:V$64,DSP!V$77:V$81)/SUM('Maximum Demand'!V$9:V$13)</f>
        <v>3.2467933123100617E-2</v>
      </c>
      <c r="X18" s="96"/>
    </row>
    <row r="19" spans="1:24" ht="15" thickBot="1" x14ac:dyDescent="0.25">
      <c r="A19" s="96"/>
      <c r="B19" s="173" t="str">
        <f>$B$7</f>
        <v>Fast Change</v>
      </c>
      <c r="C19" s="173" t="s">
        <v>651</v>
      </c>
      <c r="D19" s="74">
        <f>SUM(DSP!C$95:C$99,DSP!C$112:C$116,DSP!C$129:C$133,DSP!C$146:C$150,DSP!C$163:C$167)/SUM('Maximum Demand'!C$17:C$21)</f>
        <v>1.1299808123269096E-2</v>
      </c>
      <c r="E19" s="74">
        <f>SUM(DSP!D$95:D$99,DSP!D$112:D$116,DSP!D$129:D$133,DSP!D$146:D$150,DSP!D$163:D$167)/SUM('Maximum Demand'!D$17:D$21)</f>
        <v>1.3518341423788816E-2</v>
      </c>
      <c r="F19" s="74">
        <f>SUM(DSP!E$95:E$99,DSP!E$112:E$116,DSP!E$129:E$133,DSP!E$146:E$150,DSP!E$163:E$167)/SUM('Maximum Demand'!E$17:E$21)</f>
        <v>1.542755060329735E-2</v>
      </c>
      <c r="G19" s="74">
        <f>SUM(DSP!F$95:F$99,DSP!F$112:F$116,DSP!F$129:F$133,DSP!F$146:F$150,DSP!F$163:F$167)/SUM('Maximum Demand'!F$17:F$21)</f>
        <v>1.7618856843230269E-2</v>
      </c>
      <c r="H19" s="74">
        <f>SUM(DSP!G$95:G$99,DSP!G$112:G$116,DSP!G$129:G$133,DSP!G$146:G$150,DSP!G$163:G$167)/SUM('Maximum Demand'!G$17:G$21)</f>
        <v>1.9543845014362661E-2</v>
      </c>
      <c r="I19" s="74">
        <f>SUM(DSP!H$95:H$99,DSP!H$112:H$116,DSP!H$129:H$133,DSP!H$146:H$150,DSP!H$163:H$167)/SUM('Maximum Demand'!H$17:H$21)</f>
        <v>2.1485033156831996E-2</v>
      </c>
      <c r="J19" s="74">
        <f>SUM(DSP!I$95:I$99,DSP!I$112:I$116,DSP!I$129:I$133,DSP!I$146:I$150,DSP!I$163:I$167)/SUM('Maximum Demand'!I$17:I$21)</f>
        <v>2.343193850303427E-2</v>
      </c>
      <c r="K19" s="74">
        <f>SUM(DSP!J$95:J$99,DSP!J$112:J$116,DSP!J$129:J$133,DSP!J$146:J$150,DSP!J$163:J$167)/SUM('Maximum Demand'!J$17:J$21)</f>
        <v>2.5356364940151973E-2</v>
      </c>
      <c r="L19" s="74">
        <f>SUM(DSP!K$95:K$99,DSP!K$112:K$116,DSP!K$129:K$133,DSP!K$146:K$150,DSP!K$163:K$167)/SUM('Maximum Demand'!K$17:K$21)</f>
        <v>2.6993499103573074E-2</v>
      </c>
      <c r="M19" s="74">
        <f>SUM(DSP!L$95:L$99,DSP!L$112:L$116,DSP!L$129:L$133,DSP!L$146:L$150,DSP!L$163:L$167)/SUM('Maximum Demand'!L$17:L$21)</f>
        <v>2.9109951765161055E-2</v>
      </c>
      <c r="N19" s="74">
        <f>SUM(DSP!M$95:M$99,DSP!M$112:M$116,DSP!M$129:M$133,DSP!M$146:M$150,DSP!M$163:M$167)/SUM('Maximum Demand'!M$17:M$21)</f>
        <v>3.0646036060356679E-2</v>
      </c>
      <c r="O19" s="74">
        <f>SUM(DSP!N$95:N$99,DSP!N$112:N$116,DSP!N$129:N$133,DSP!N$146:N$150,DSP!N$163:N$167)/SUM('Maximum Demand'!N$17:N$21)</f>
        <v>3.1756758704959913E-2</v>
      </c>
      <c r="P19" s="74">
        <f>SUM(DSP!O$95:O$99,DSP!O$112:O$116,DSP!O$129:O$133,DSP!O$146:O$150,DSP!O$163:O$167)/SUM('Maximum Demand'!O$17:O$21)</f>
        <v>3.3479533739114581E-2</v>
      </c>
      <c r="Q19" s="74">
        <f>SUM(DSP!P$95:P$99,DSP!P$112:P$116,DSP!P$129:P$133,DSP!P$146:P$150,DSP!P$163:P$167)/SUM('Maximum Demand'!P$17:P$21)</f>
        <v>3.4740045429983449E-2</v>
      </c>
      <c r="R19" s="74">
        <f>SUM(DSP!Q$95:Q$99,DSP!Q$112:Q$116,DSP!Q$129:Q$133,DSP!Q$146:Q$150,DSP!Q$163:Q$167)/SUM('Maximum Demand'!Q$17:Q$21)</f>
        <v>3.6071110073798728E-2</v>
      </c>
      <c r="S19" s="74">
        <f>SUM(DSP!R$95:R$99,DSP!R$112:R$116,DSP!R$129:R$133,DSP!R$146:R$150,DSP!R$163:R$167)/SUM('Maximum Demand'!R$17:R$21)</f>
        <v>3.777720693843914E-2</v>
      </c>
      <c r="T19" s="74">
        <f>SUM(DSP!S$95:S$99,DSP!S$112:S$116,DSP!S$129:S$133,DSP!S$146:S$150,DSP!S$163:S$167)/SUM('Maximum Demand'!S$17:S$21)</f>
        <v>3.8688970504543646E-2</v>
      </c>
      <c r="U19" s="74">
        <f>SUM(DSP!T$95:T$99,DSP!T$112:T$116,DSP!T$129:T$133,DSP!T$146:T$150,DSP!T$163:T$167)/SUM('Maximum Demand'!T$17:T$21)</f>
        <v>4.0654008609473602E-2</v>
      </c>
      <c r="V19" s="74">
        <f>SUM(DSP!U$95:U$99,DSP!U$112:U$116,DSP!U$129:U$133,DSP!U$146:U$150,DSP!U$163:U$167)/SUM('Maximum Demand'!U$17:U$21)</f>
        <v>4.2209360202705611E-2</v>
      </c>
      <c r="W19" s="74">
        <f>SUM(DSP!V$95:V$99,DSP!V$112:V$116,DSP!V$129:V$133,DSP!V$146:V$150,DSP!V$163:V$167)/SUM('Maximum Demand'!V$17:V$21)</f>
        <v>4.3458333358471296E-2</v>
      </c>
      <c r="X19" s="96"/>
    </row>
    <row r="20" spans="1:24" ht="15" thickBot="1" x14ac:dyDescent="0.25">
      <c r="A20" s="96"/>
      <c r="B20" s="173" t="str">
        <f>$B$8</f>
        <v>Slow Change</v>
      </c>
      <c r="C20" s="173" t="s">
        <v>652</v>
      </c>
      <c r="D20" s="15">
        <f>SUM(DSP!C$181:C$185,DSP!C$198:C$202,DSP!C$215:C$219,DSP!C$232:C$236,DSP!C$249:C$253)/SUM('Maximum Demand'!C$25:C$29)</f>
        <v>1.1407150085688225E-2</v>
      </c>
      <c r="E20" s="15">
        <f>SUM(DSP!D$181:D$185,DSP!D$198:D$202,DSP!D$215:D$219,DSP!D$232:D$236,DSP!D$249:D$253)/SUM('Maximum Demand'!D$25:D$29)</f>
        <v>1.1467505863099942E-2</v>
      </c>
      <c r="F20" s="15">
        <f>SUM(DSP!E$181:E$185,DSP!E$198:E$202,DSP!E$215:E$219,DSP!E$232:E$236,DSP!E$249:E$253)/SUM('Maximum Demand'!E$25:E$29)</f>
        <v>1.1338221985389455E-2</v>
      </c>
      <c r="G20" s="15">
        <f>SUM(DSP!F$181:F$185,DSP!F$198:F$202,DSP!F$215:F$219,DSP!F$232:F$236,DSP!F$249:F$253)/SUM('Maximum Demand'!F$25:F$29)</f>
        <v>1.1616041895027381E-2</v>
      </c>
      <c r="H20" s="15">
        <f>SUM(DSP!G$181:G$185,DSP!G$198:G$202,DSP!G$215:G$219,DSP!G$232:G$236,DSP!G$249:G$253)/SUM('Maximum Demand'!G$25:G$29)</f>
        <v>1.1578874708081038E-2</v>
      </c>
      <c r="I20" s="15">
        <f>SUM(DSP!H$181:H$185,DSP!H$198:H$202,DSP!H$215:H$219,DSP!H$232:H$236,DSP!H$249:H$253)/SUM('Maximum Demand'!H$25:H$29)</f>
        <v>1.1619340186613203E-2</v>
      </c>
      <c r="J20" s="15">
        <f>SUM(DSP!I$181:I$185,DSP!I$198:I$202,DSP!I$215:I$219,DSP!I$232:I$236,DSP!I$249:I$253)/SUM('Maximum Demand'!I$25:I$29)</f>
        <v>1.1656082352085305E-2</v>
      </c>
      <c r="K20" s="15">
        <f>SUM(DSP!J$181:J$185,DSP!J$198:J$202,DSP!J$215:J$219,DSP!J$232:J$236,DSP!J$249:J$253)/SUM('Maximum Demand'!J$25:J$29)</f>
        <v>1.1693322568525876E-2</v>
      </c>
      <c r="L20" s="15">
        <f>SUM(DSP!K$181:K$185,DSP!K$198:K$202,DSP!K$215:K$219,DSP!K$232:K$236,DSP!K$249:K$253)/SUM('Maximum Demand'!K$25:K$29)</f>
        <v>1.1818816838487525E-2</v>
      </c>
      <c r="M20" s="15">
        <f>SUM(DSP!L$181:L$185,DSP!L$198:L$202,DSP!L$215:L$219,DSP!L$232:L$236,DSP!L$249:L$253)/SUM('Maximum Demand'!L$25:L$29)</f>
        <v>1.202352838891205E-2</v>
      </c>
      <c r="N20" s="15">
        <f>SUM(DSP!M$181:M$185,DSP!M$198:M$202,DSP!M$215:M$219,DSP!M$232:M$236,DSP!M$249:M$253)/SUM('Maximum Demand'!M$25:M$29)</f>
        <v>1.2506048729410848E-2</v>
      </c>
      <c r="O20" s="15">
        <f>SUM(DSP!N$181:N$185,DSP!N$198:N$202,DSP!N$215:N$219,DSP!N$232:N$236,DSP!N$249:N$253)/SUM('Maximum Demand'!N$25:N$29)</f>
        <v>1.2655812433508364E-2</v>
      </c>
      <c r="P20" s="15">
        <f>SUM(DSP!O$181:O$185,DSP!O$198:O$202,DSP!O$215:O$219,DSP!O$232:O$236,DSP!O$249:O$253)/SUM('Maximum Demand'!O$25:O$29)</f>
        <v>1.2882129387344496E-2</v>
      </c>
      <c r="Q20" s="15">
        <f>SUM(DSP!P$181:P$185,DSP!P$198:P$202,DSP!P$215:P$219,DSP!P$232:P$236,DSP!P$249:P$253)/SUM('Maximum Demand'!P$25:P$29)</f>
        <v>1.2851123049045324E-2</v>
      </c>
      <c r="R20" s="15">
        <f>SUM(DSP!Q$181:Q$185,DSP!Q$198:Q$202,DSP!Q$215:Q$219,DSP!Q$232:Q$236,DSP!Q$249:Q$253)/SUM('Maximum Demand'!Q$25:Q$29)</f>
        <v>1.274473123388728E-2</v>
      </c>
      <c r="S20" s="15">
        <f>SUM(DSP!R$181:R$185,DSP!R$198:R$202,DSP!R$215:R$219,DSP!R$232:R$236,DSP!R$249:R$253)/SUM('Maximum Demand'!R$25:R$29)</f>
        <v>1.2817739390336631E-2</v>
      </c>
      <c r="T20" s="15">
        <f>SUM(DSP!S$181:S$185,DSP!S$198:S$202,DSP!S$215:S$219,DSP!S$232:S$236,DSP!S$249:S$253)/SUM('Maximum Demand'!S$25:S$29)</f>
        <v>1.2683688251576869E-2</v>
      </c>
      <c r="U20" s="15">
        <f>SUM(DSP!T$181:T$185,DSP!T$198:T$202,DSP!T$215:T$219,DSP!T$232:T$236,DSP!T$249:T$253)/SUM('Maximum Demand'!T$25:T$29)</f>
        <v>1.2705508513942122E-2</v>
      </c>
      <c r="V20" s="15">
        <f>SUM(DSP!U$181:U$185,DSP!U$198:U$202,DSP!U$215:U$219,DSP!U$232:U$236,DSP!U$249:U$253)/SUM('Maximum Demand'!U$25:U$29)</f>
        <v>1.2723430725049939E-2</v>
      </c>
      <c r="W20" s="15">
        <f>SUM(DSP!V$181:V$185,DSP!V$198:V$202,DSP!V$215:V$219,DSP!V$232:V$236,DSP!V$249:V$253)/SUM('Maximum Demand'!V$25:V$29)</f>
        <v>1.2399286523548535E-2</v>
      </c>
      <c r="X20" s="96"/>
    </row>
    <row r="21" spans="1:24" x14ac:dyDescent="0.2">
      <c r="A21" s="96"/>
      <c r="B21" s="96"/>
      <c r="C21" s="96"/>
      <c r="D21" s="96"/>
      <c r="E21" s="96"/>
      <c r="F21" s="96"/>
      <c r="G21" s="96"/>
      <c r="H21" s="96"/>
      <c r="I21" s="96"/>
      <c r="J21" s="96"/>
      <c r="K21" s="96"/>
      <c r="L21" s="96"/>
      <c r="M21" s="96"/>
      <c r="N21" s="96"/>
      <c r="O21" s="96"/>
      <c r="P21" s="96"/>
      <c r="Q21" s="96"/>
      <c r="R21" s="96"/>
      <c r="S21" s="96"/>
      <c r="T21" s="96"/>
      <c r="U21" s="96"/>
      <c r="V21" s="96"/>
      <c r="W21" s="96"/>
      <c r="X21" s="96"/>
    </row>
    <row r="22" spans="1:24" ht="17.25" thickBot="1" x14ac:dyDescent="0.3">
      <c r="A22" s="96"/>
      <c r="B22" s="150" t="s">
        <v>650</v>
      </c>
      <c r="C22" s="110"/>
      <c r="D22" s="96"/>
      <c r="E22" s="96"/>
      <c r="F22" s="96"/>
      <c r="G22" s="96"/>
      <c r="H22" s="96"/>
      <c r="I22" s="96"/>
      <c r="J22" s="96"/>
      <c r="K22" s="96"/>
      <c r="L22" s="96"/>
      <c r="M22" s="96"/>
      <c r="N22" s="96"/>
      <c r="O22" s="96"/>
      <c r="P22" s="96"/>
      <c r="Q22" s="96"/>
      <c r="R22" s="96"/>
      <c r="S22" s="96"/>
      <c r="T22" s="96"/>
      <c r="U22" s="96"/>
      <c r="V22" s="96"/>
      <c r="W22" s="96"/>
      <c r="X22" s="96"/>
    </row>
    <row r="23" spans="1:24" ht="33" customHeight="1" thickTop="1" thickBot="1" x14ac:dyDescent="0.25">
      <c r="A23" s="96"/>
      <c r="B23" s="214"/>
      <c r="C23" s="214" t="s">
        <v>544</v>
      </c>
      <c r="D23" s="214" t="str">
        <f>D$5</f>
        <v>2018-19</v>
      </c>
      <c r="E23" s="214" t="str">
        <f t="shared" ref="E23:W23" si="2">E$5</f>
        <v>2019-20</v>
      </c>
      <c r="F23" s="214" t="str">
        <f t="shared" si="2"/>
        <v>2020-21</v>
      </c>
      <c r="G23" s="214" t="str">
        <f t="shared" si="2"/>
        <v>2021-22</v>
      </c>
      <c r="H23" s="214" t="str">
        <f t="shared" si="2"/>
        <v>2022-23</v>
      </c>
      <c r="I23" s="214" t="str">
        <f t="shared" si="2"/>
        <v>2023-24</v>
      </c>
      <c r="J23" s="214" t="str">
        <f t="shared" si="2"/>
        <v>2024-25</v>
      </c>
      <c r="K23" s="214" t="str">
        <f t="shared" si="2"/>
        <v>2025-26</v>
      </c>
      <c r="L23" s="214" t="str">
        <f t="shared" si="2"/>
        <v>2026-27</v>
      </c>
      <c r="M23" s="214" t="str">
        <f t="shared" si="2"/>
        <v>2027-28</v>
      </c>
      <c r="N23" s="214" t="str">
        <f t="shared" si="2"/>
        <v>2028-29</v>
      </c>
      <c r="O23" s="214" t="str">
        <f t="shared" si="2"/>
        <v>2029-30</v>
      </c>
      <c r="P23" s="214" t="str">
        <f t="shared" si="2"/>
        <v>2030-31</v>
      </c>
      <c r="Q23" s="214" t="str">
        <f t="shared" si="2"/>
        <v>2031-32</v>
      </c>
      <c r="R23" s="214" t="str">
        <f t="shared" si="2"/>
        <v>2032-33</v>
      </c>
      <c r="S23" s="214" t="str">
        <f t="shared" si="2"/>
        <v>2033-34</v>
      </c>
      <c r="T23" s="214" t="str">
        <f t="shared" si="2"/>
        <v>2034-35</v>
      </c>
      <c r="U23" s="214" t="str">
        <f t="shared" si="2"/>
        <v>2035-36</v>
      </c>
      <c r="V23" s="214" t="str">
        <f t="shared" si="2"/>
        <v>2036-37</v>
      </c>
      <c r="W23" s="214" t="str">
        <f t="shared" si="2"/>
        <v>2037-38</v>
      </c>
      <c r="X23" s="96"/>
    </row>
    <row r="24" spans="1:24" ht="15" thickBot="1" x14ac:dyDescent="0.25">
      <c r="A24" s="96"/>
      <c r="B24" s="173" t="str">
        <f>$B$6</f>
        <v>Neutral BAU</v>
      </c>
      <c r="C24" s="173" t="s">
        <v>545</v>
      </c>
      <c r="D24" s="83">
        <f>SUM('Battery aggregation'!C$7:C$11)/SUM('Maximum Demand'!C$9:C$13)</f>
        <v>5.9833021774343166E-3</v>
      </c>
      <c r="E24" s="83">
        <f>SUM('Battery aggregation'!D$7:D$11)/SUM('Maximum Demand'!D$9:D$13)</f>
        <v>1.0209004218894788E-2</v>
      </c>
      <c r="F24" s="83">
        <f>SUM('Battery aggregation'!E$7:E$11)/SUM('Maximum Demand'!E$9:E$13)</f>
        <v>1.3404055062987367E-2</v>
      </c>
      <c r="G24" s="83">
        <f>SUM('Battery aggregation'!F$7:F$11)/SUM('Maximum Demand'!F$9:F$13)</f>
        <v>1.4000548593652219E-2</v>
      </c>
      <c r="H24" s="83">
        <f>SUM('Battery aggregation'!G$7:G$11)/SUM('Maximum Demand'!G$9:G$13)</f>
        <v>1.5383945839743694E-2</v>
      </c>
      <c r="I24" s="83">
        <f>SUM('Battery aggregation'!H$7:H$11)/SUM('Maximum Demand'!H$9:H$13)</f>
        <v>1.7630802487997893E-2</v>
      </c>
      <c r="J24" s="83">
        <f>SUM('Battery aggregation'!I$7:I$11)/SUM('Maximum Demand'!I$9:I$13)</f>
        <v>2.0144475003178289E-2</v>
      </c>
      <c r="K24" s="83">
        <f>SUM('Battery aggregation'!J$7:J$11)/SUM('Maximum Demand'!J$9:J$13)</f>
        <v>2.1611692323316299E-2</v>
      </c>
      <c r="L24" s="83">
        <f>SUM('Battery aggregation'!K$7:K$11)/SUM('Maximum Demand'!K$9:K$13)</f>
        <v>2.2529084999908629E-2</v>
      </c>
      <c r="M24" s="83">
        <f>SUM('Battery aggregation'!L$7:L$11)/SUM('Maximum Demand'!L$9:L$13)</f>
        <v>2.4293464664773182E-2</v>
      </c>
      <c r="N24" s="83">
        <f>SUM('Battery aggregation'!M$7:M$11)/SUM('Maximum Demand'!M$9:M$13)</f>
        <v>2.6158303389854684E-2</v>
      </c>
      <c r="O24" s="83">
        <f>SUM('Battery aggregation'!N$7:N$11)/SUM('Maximum Demand'!N$9:N$13)</f>
        <v>2.863197208889473E-2</v>
      </c>
      <c r="P24" s="83">
        <f>SUM('Battery aggregation'!O$7:O$11)/SUM('Maximum Demand'!O$9:O$13)</f>
        <v>3.0639331343929724E-2</v>
      </c>
      <c r="Q24" s="83">
        <f>SUM('Battery aggregation'!P$7:P$11)/SUM('Maximum Demand'!P$9:P$13)</f>
        <v>3.3505977099582814E-2</v>
      </c>
      <c r="R24" s="83">
        <f>SUM('Battery aggregation'!Q$7:Q$11)/SUM('Maximum Demand'!Q$9:Q$13)</f>
        <v>3.7321957213774973E-2</v>
      </c>
      <c r="S24" s="83">
        <f>SUM('Battery aggregation'!R$7:R$11)/SUM('Maximum Demand'!R$9:R$13)</f>
        <v>4.1547039875238959E-2</v>
      </c>
      <c r="T24" s="83">
        <f>SUM('Battery aggregation'!S$7:S$11)/SUM('Maximum Demand'!S$9:S$13)</f>
        <v>4.6171546391312518E-2</v>
      </c>
      <c r="U24" s="83">
        <f>SUM('Battery aggregation'!T$7:T$11)/SUM('Maximum Demand'!T$9:T$13)</f>
        <v>4.9857590908714194E-2</v>
      </c>
      <c r="V24" s="83">
        <f>SUM('Battery aggregation'!U$7:U$11)/SUM('Maximum Demand'!U$9:U$13)</f>
        <v>5.3910357952449341E-2</v>
      </c>
      <c r="W24" s="83">
        <f>SUM('Battery aggregation'!V$7:V$11)/SUM('Maximum Demand'!V$9:V$13)</f>
        <v>5.8262084564119555E-2</v>
      </c>
      <c r="X24" s="96"/>
    </row>
    <row r="25" spans="1:24" ht="15" thickBot="1" x14ac:dyDescent="0.25">
      <c r="A25" s="96"/>
      <c r="B25" s="173" t="str">
        <f>$B$7</f>
        <v>Fast Change</v>
      </c>
      <c r="C25" s="173" t="s">
        <v>546</v>
      </c>
      <c r="D25" s="84">
        <f>SUM('Battery aggregation'!C$7:C$11)/SUM('Maximum Demand'!C$17:C$21)</f>
        <v>5.9604062842348723E-3</v>
      </c>
      <c r="E25" s="84">
        <f>SUM('Battery aggregation'!D$7:D$11)/SUM('Maximum Demand'!D$17:D$21)</f>
        <v>1.0156893495200785E-2</v>
      </c>
      <c r="F25" s="84">
        <f>SUM('Battery aggregation'!E$7:E$11)/SUM('Maximum Demand'!E$17:E$21)</f>
        <v>1.3252682801783568E-2</v>
      </c>
      <c r="G25" s="84">
        <f>SUM('Battery aggregation'!F$7:F$11)/SUM('Maximum Demand'!F$17:F$21)</f>
        <v>1.3936883876812292E-2</v>
      </c>
      <c r="H25" s="84">
        <f>SUM('Battery aggregation'!G$7:G$11)/SUM('Maximum Demand'!G$17:G$21)</f>
        <v>1.5176015176799075E-2</v>
      </c>
      <c r="I25" s="84">
        <f>SUM('Battery aggregation'!H$7:H$11)/SUM('Maximum Demand'!H$17:H$21)</f>
        <v>1.7385418715882568E-2</v>
      </c>
      <c r="J25" s="84">
        <f>SUM('Battery aggregation'!I$7:I$11)/SUM('Maximum Demand'!I$17:I$21)</f>
        <v>1.9811494264161865E-2</v>
      </c>
      <c r="K25" s="84">
        <f>SUM('Battery aggregation'!J$7:J$11)/SUM('Maximum Demand'!J$17:J$21)</f>
        <v>2.1017814698410218E-2</v>
      </c>
      <c r="L25" s="84">
        <f>SUM('Battery aggregation'!K$7:K$11)/SUM('Maximum Demand'!K$17:K$21)</f>
        <v>2.1599690123046154E-2</v>
      </c>
      <c r="M25" s="84">
        <f>SUM('Battery aggregation'!L$7:L$11)/SUM('Maximum Demand'!L$17:L$21)</f>
        <v>2.3131110231473063E-2</v>
      </c>
      <c r="N25" s="84">
        <f>SUM('Battery aggregation'!M$7:M$11)/SUM('Maximum Demand'!M$17:M$21)</f>
        <v>2.4796131653578406E-2</v>
      </c>
      <c r="O25" s="84">
        <f>SUM('Battery aggregation'!N$7:N$11)/SUM('Maximum Demand'!N$17:N$21)</f>
        <v>2.6790249425679282E-2</v>
      </c>
      <c r="P25" s="84">
        <f>SUM('Battery aggregation'!O$7:O$11)/SUM('Maximum Demand'!O$17:O$21)</f>
        <v>2.8612301603908125E-2</v>
      </c>
      <c r="Q25" s="84">
        <f>SUM('Battery aggregation'!P$7:P$11)/SUM('Maximum Demand'!P$17:P$21)</f>
        <v>3.1376015500385428E-2</v>
      </c>
      <c r="R25" s="84">
        <f>SUM('Battery aggregation'!Q$7:Q$11)/SUM('Maximum Demand'!Q$17:Q$21)</f>
        <v>3.4613813894433486E-2</v>
      </c>
      <c r="S25" s="84">
        <f>SUM('Battery aggregation'!R$7:R$11)/SUM('Maximum Demand'!R$17:R$21)</f>
        <v>3.8429794941811722E-2</v>
      </c>
      <c r="T25" s="84">
        <f>SUM('Battery aggregation'!S$7:S$11)/SUM('Maximum Demand'!S$17:S$21)</f>
        <v>4.2363586944465258E-2</v>
      </c>
      <c r="U25" s="84">
        <f>SUM('Battery aggregation'!T$7:T$11)/SUM('Maximum Demand'!T$17:T$21)</f>
        <v>4.5734884640473664E-2</v>
      </c>
      <c r="V25" s="84">
        <f>SUM('Battery aggregation'!U$7:U$11)/SUM('Maximum Demand'!U$17:U$21)</f>
        <v>4.8961904851797564E-2</v>
      </c>
      <c r="W25" s="84">
        <f>SUM('Battery aggregation'!V$7:V$11)/SUM('Maximum Demand'!V$17:V$21)</f>
        <v>5.2768761356682077E-2</v>
      </c>
      <c r="X25" s="96"/>
    </row>
    <row r="26" spans="1:24" ht="15" thickBot="1" x14ac:dyDescent="0.25">
      <c r="A26" s="96"/>
      <c r="B26" s="173" t="str">
        <f>$B$8</f>
        <v>Slow Change</v>
      </c>
      <c r="C26" s="173" t="s">
        <v>547</v>
      </c>
      <c r="D26" s="83">
        <f>SUM('Battery aggregation'!C$7:C$11)/SUM('Maximum Demand'!C$25:C$29)</f>
        <v>6.0170268657868346E-3</v>
      </c>
      <c r="E26" s="83">
        <f>SUM('Battery aggregation'!D$7:D$11)/SUM('Maximum Demand'!D$25:D$29)</f>
        <v>1.027268381663273E-2</v>
      </c>
      <c r="F26" s="83">
        <f>SUM('Battery aggregation'!E$7:E$11)/SUM('Maximum Demand'!E$25:E$29)</f>
        <v>1.3469924227314887E-2</v>
      </c>
      <c r="G26" s="83">
        <f>SUM('Battery aggregation'!F$7:F$11)/SUM('Maximum Demand'!F$25:F$29)</f>
        <v>1.4353285723408556E-2</v>
      </c>
      <c r="H26" s="83">
        <f>SUM('Battery aggregation'!G$7:G$11)/SUM('Maximum Demand'!G$25:G$29)</f>
        <v>1.5841152897877537E-2</v>
      </c>
      <c r="I26" s="83">
        <f>SUM('Battery aggregation'!H$7:H$11)/SUM('Maximum Demand'!H$25:H$29)</f>
        <v>1.8443469571898876E-2</v>
      </c>
      <c r="J26" s="83">
        <f>SUM('Battery aggregation'!I$7:I$11)/SUM('Maximum Demand'!I$25:I$29)</f>
        <v>2.1229592632336532E-2</v>
      </c>
      <c r="K26" s="83">
        <f>SUM('Battery aggregation'!J$7:J$11)/SUM('Maximum Demand'!J$25:J$29)</f>
        <v>2.2928456716669935E-2</v>
      </c>
      <c r="L26" s="83">
        <f>SUM('Battery aggregation'!K$7:K$11)/SUM('Maximum Demand'!K$25:K$29)</f>
        <v>2.4015066349429119E-2</v>
      </c>
      <c r="M26" s="83">
        <f>SUM('Battery aggregation'!L$7:L$11)/SUM('Maximum Demand'!L$25:L$29)</f>
        <v>2.6050673500012701E-2</v>
      </c>
      <c r="N26" s="83">
        <f>SUM('Battery aggregation'!M$7:M$11)/SUM('Maximum Demand'!M$25:M$29)</f>
        <v>2.9360991210006654E-2</v>
      </c>
      <c r="O26" s="83">
        <f>SUM('Battery aggregation'!N$7:N$11)/SUM('Maximum Demand'!N$25:N$29)</f>
        <v>3.2963929439736389E-2</v>
      </c>
      <c r="P26" s="83">
        <f>SUM('Battery aggregation'!O$7:O$11)/SUM('Maximum Demand'!O$25:O$29)</f>
        <v>3.631034644781133E-2</v>
      </c>
      <c r="Q26" s="83">
        <f>SUM('Battery aggregation'!P$7:P$11)/SUM('Maximum Demand'!P$25:P$29)</f>
        <v>4.0548422482420805E-2</v>
      </c>
      <c r="R26" s="83">
        <f>SUM('Battery aggregation'!Q$7:Q$11)/SUM('Maximum Demand'!Q$25:Q$29)</f>
        <v>4.5136605564030728E-2</v>
      </c>
      <c r="S26" s="83">
        <f>SUM('Battery aggregation'!R$7:R$11)/SUM('Maximum Demand'!R$25:R$29)</f>
        <v>5.057515875077661E-2</v>
      </c>
      <c r="T26" s="83">
        <f>SUM('Battery aggregation'!S$7:S$11)/SUM('Maximum Demand'!S$25:S$29)</f>
        <v>5.6238192862116329E-2</v>
      </c>
      <c r="U26" s="83">
        <f>SUM('Battery aggregation'!T$7:T$11)/SUM('Maximum Demand'!T$25:T$29)</f>
        <v>6.1054268344550841E-2</v>
      </c>
      <c r="V26" s="83">
        <f>SUM('Battery aggregation'!U$7:U$11)/SUM('Maximum Demand'!U$25:U$29)</f>
        <v>6.6048377356556179E-2</v>
      </c>
      <c r="W26" s="83">
        <f>SUM('Battery aggregation'!V$7:V$11)/SUM('Maximum Demand'!V$25:V$29)</f>
        <v>7.1287077496230186E-2</v>
      </c>
      <c r="X26" s="96"/>
    </row>
    <row r="27" spans="1:24" x14ac:dyDescent="0.2">
      <c r="A27" s="96"/>
      <c r="B27" s="96"/>
      <c r="C27" s="96"/>
      <c r="D27" s="96"/>
      <c r="E27" s="96"/>
      <c r="F27" s="96"/>
      <c r="G27" s="96"/>
      <c r="H27" s="96"/>
      <c r="I27" s="96"/>
      <c r="J27" s="96"/>
      <c r="K27" s="96"/>
      <c r="L27" s="96"/>
      <c r="M27" s="96"/>
      <c r="N27" s="96"/>
      <c r="O27" s="96"/>
      <c r="P27" s="96"/>
      <c r="Q27" s="96"/>
      <c r="R27" s="96"/>
      <c r="S27" s="96"/>
      <c r="T27" s="96"/>
      <c r="U27" s="96"/>
      <c r="V27" s="96"/>
      <c r="W27" s="96"/>
      <c r="X27" s="96"/>
    </row>
    <row r="28" spans="1:24" x14ac:dyDescent="0.2">
      <c r="A28" s="96"/>
      <c r="B28" s="96"/>
      <c r="C28" s="96"/>
      <c r="D28" s="96"/>
      <c r="E28" s="96"/>
      <c r="F28" s="96"/>
      <c r="G28" s="96"/>
      <c r="H28" s="96"/>
      <c r="I28" s="96"/>
      <c r="J28" s="96"/>
      <c r="K28" s="96"/>
      <c r="L28" s="96"/>
      <c r="M28" s="96"/>
      <c r="N28" s="96"/>
      <c r="O28" s="96"/>
      <c r="P28" s="96"/>
      <c r="Q28" s="96"/>
      <c r="R28" s="96"/>
      <c r="S28" s="96"/>
      <c r="T28" s="96"/>
      <c r="U28" s="96"/>
      <c r="V28" s="96"/>
      <c r="W28" s="96"/>
      <c r="X28" s="96"/>
    </row>
    <row r="29" spans="1:24" x14ac:dyDescent="0.2">
      <c r="A29" s="96"/>
      <c r="B29" s="96"/>
      <c r="C29" s="96"/>
      <c r="D29" s="96"/>
      <c r="E29" s="96"/>
      <c r="F29" s="96"/>
      <c r="G29" s="96"/>
      <c r="H29" s="96"/>
      <c r="I29" s="96"/>
      <c r="J29" s="96"/>
      <c r="K29" s="96"/>
      <c r="L29" s="96"/>
      <c r="M29" s="96"/>
      <c r="N29" s="96"/>
      <c r="O29" s="96"/>
      <c r="P29" s="96"/>
      <c r="Q29" s="96"/>
      <c r="R29" s="96"/>
      <c r="S29" s="96"/>
      <c r="T29" s="96"/>
      <c r="U29" s="96"/>
      <c r="V29" s="96"/>
      <c r="W29" s="96"/>
      <c r="X29" s="96"/>
    </row>
    <row r="30" spans="1:24" x14ac:dyDescent="0.2">
      <c r="A30" s="96"/>
      <c r="B30" s="96"/>
      <c r="C30" s="96"/>
      <c r="D30" s="96"/>
      <c r="E30" s="96"/>
      <c r="F30" s="96"/>
      <c r="G30" s="96"/>
      <c r="H30" s="96"/>
      <c r="I30" s="96"/>
      <c r="J30" s="96"/>
      <c r="K30" s="96"/>
      <c r="L30" s="96"/>
      <c r="M30" s="96"/>
      <c r="N30" s="96"/>
      <c r="O30" s="96"/>
      <c r="P30" s="96"/>
      <c r="Q30" s="96"/>
      <c r="R30" s="96"/>
      <c r="S30" s="96"/>
      <c r="T30" s="96"/>
      <c r="U30" s="96"/>
      <c r="V30" s="96"/>
      <c r="W30" s="96"/>
      <c r="X30" s="96"/>
    </row>
    <row r="31" spans="1:24" x14ac:dyDescent="0.2">
      <c r="A31" s="96"/>
      <c r="B31" s="96"/>
      <c r="C31" s="96"/>
      <c r="D31" s="96"/>
      <c r="E31" s="96"/>
      <c r="F31" s="96"/>
      <c r="G31" s="96"/>
      <c r="H31" s="96"/>
      <c r="I31" s="96"/>
      <c r="J31" s="96"/>
      <c r="K31" s="96"/>
      <c r="L31" s="96"/>
      <c r="M31" s="96"/>
      <c r="N31" s="96"/>
      <c r="O31" s="96"/>
      <c r="P31" s="96"/>
      <c r="Q31" s="96"/>
      <c r="R31" s="96"/>
      <c r="S31" s="96"/>
      <c r="T31" s="96"/>
      <c r="U31" s="96"/>
      <c r="V31" s="96"/>
      <c r="W31" s="96"/>
      <c r="X31" s="96"/>
    </row>
    <row r="32" spans="1:24" x14ac:dyDescent="0.2">
      <c r="A32" s="96"/>
      <c r="B32" s="96"/>
      <c r="C32" s="96"/>
      <c r="D32" s="96"/>
      <c r="E32" s="96"/>
      <c r="F32" s="96"/>
      <c r="G32" s="96"/>
      <c r="H32" s="96"/>
      <c r="I32" s="96"/>
      <c r="J32" s="96"/>
      <c r="K32" s="96"/>
      <c r="L32" s="96"/>
      <c r="M32" s="96"/>
      <c r="N32" s="96"/>
      <c r="O32" s="96"/>
      <c r="P32" s="96"/>
      <c r="Q32" s="96"/>
      <c r="R32" s="96"/>
      <c r="S32" s="96"/>
      <c r="T32" s="96"/>
      <c r="U32" s="96"/>
      <c r="V32" s="96"/>
      <c r="W32" s="96"/>
      <c r="X32" s="96"/>
    </row>
    <row r="33" spans="1:24" x14ac:dyDescent="0.2">
      <c r="A33" s="96"/>
      <c r="B33" s="96"/>
      <c r="C33" s="96"/>
      <c r="D33" s="96"/>
      <c r="E33" s="96"/>
      <c r="F33" s="96"/>
      <c r="G33" s="96"/>
      <c r="H33" s="96"/>
      <c r="I33" s="96"/>
      <c r="J33" s="96"/>
      <c r="K33" s="96"/>
      <c r="L33" s="96"/>
      <c r="M33" s="96"/>
      <c r="N33" s="96"/>
      <c r="O33" s="96"/>
      <c r="P33" s="96"/>
      <c r="Q33" s="96"/>
      <c r="R33" s="96"/>
      <c r="S33" s="96"/>
      <c r="T33" s="96"/>
      <c r="U33" s="96"/>
      <c r="V33" s="96"/>
      <c r="W33" s="96"/>
      <c r="X33" s="96"/>
    </row>
    <row r="34" spans="1:24" x14ac:dyDescent="0.2">
      <c r="A34" s="96"/>
      <c r="B34" s="96"/>
      <c r="C34" s="96"/>
      <c r="D34" s="96"/>
      <c r="E34" s="96"/>
      <c r="F34" s="96"/>
      <c r="G34" s="96"/>
      <c r="H34" s="96"/>
      <c r="I34" s="96"/>
      <c r="J34" s="96"/>
      <c r="K34" s="96"/>
      <c r="L34" s="96"/>
      <c r="M34" s="96"/>
      <c r="N34" s="96"/>
      <c r="O34" s="96"/>
      <c r="P34" s="96"/>
      <c r="Q34" s="96"/>
      <c r="R34" s="96"/>
      <c r="S34" s="96"/>
      <c r="T34" s="96"/>
      <c r="U34" s="96"/>
      <c r="V34" s="96"/>
      <c r="W34" s="96"/>
      <c r="X34" s="96"/>
    </row>
    <row r="35" spans="1:24" x14ac:dyDescent="0.2">
      <c r="A35" s="96"/>
      <c r="B35" s="96"/>
      <c r="C35" s="96"/>
      <c r="D35" s="96"/>
      <c r="E35" s="96"/>
      <c r="F35" s="96"/>
      <c r="G35" s="96"/>
      <c r="H35" s="96"/>
      <c r="I35" s="96"/>
      <c r="J35" s="96"/>
      <c r="K35" s="96"/>
      <c r="L35" s="96"/>
      <c r="M35" s="96"/>
      <c r="N35" s="96"/>
      <c r="O35" s="96"/>
      <c r="P35" s="96"/>
      <c r="Q35" s="96"/>
      <c r="R35" s="96"/>
      <c r="S35" s="96"/>
      <c r="T35" s="96"/>
      <c r="U35" s="96"/>
      <c r="V35" s="96"/>
      <c r="W35" s="96"/>
      <c r="X35" s="96"/>
    </row>
    <row r="36" spans="1:24" x14ac:dyDescent="0.2">
      <c r="A36" s="96"/>
      <c r="B36" s="96"/>
      <c r="C36" s="96"/>
      <c r="D36" s="96"/>
      <c r="E36" s="96"/>
      <c r="F36" s="96"/>
      <c r="G36" s="96"/>
      <c r="H36" s="96"/>
      <c r="I36" s="96"/>
      <c r="J36" s="96"/>
      <c r="K36" s="96"/>
      <c r="L36" s="96"/>
      <c r="M36" s="96"/>
      <c r="N36" s="96"/>
      <c r="O36" s="96"/>
      <c r="P36" s="96"/>
      <c r="Q36" s="96"/>
      <c r="R36" s="96"/>
      <c r="S36" s="96"/>
      <c r="T36" s="96"/>
      <c r="U36" s="96"/>
      <c r="V36" s="96"/>
      <c r="W36" s="96"/>
      <c r="X36" s="96"/>
    </row>
    <row r="37" spans="1:24" x14ac:dyDescent="0.2">
      <c r="A37" s="96"/>
      <c r="B37" s="96"/>
      <c r="C37" s="96"/>
      <c r="D37" s="96"/>
      <c r="E37" s="96"/>
      <c r="F37" s="96"/>
      <c r="G37" s="96"/>
      <c r="H37" s="96"/>
      <c r="I37" s="96"/>
      <c r="J37" s="96"/>
      <c r="K37" s="96"/>
      <c r="L37" s="96"/>
      <c r="M37" s="96"/>
      <c r="N37" s="96"/>
      <c r="O37" s="96"/>
      <c r="P37" s="96"/>
      <c r="Q37" s="96"/>
      <c r="R37" s="96"/>
      <c r="S37" s="96"/>
      <c r="T37" s="96"/>
      <c r="U37" s="96"/>
      <c r="V37" s="96"/>
      <c r="W37" s="96"/>
      <c r="X37" s="96"/>
    </row>
    <row r="38" spans="1:24" x14ac:dyDescent="0.2">
      <c r="A38" s="96"/>
      <c r="B38" s="96"/>
      <c r="C38" s="96"/>
      <c r="D38" s="96"/>
      <c r="E38" s="96"/>
      <c r="F38" s="96"/>
      <c r="G38" s="96"/>
      <c r="H38" s="96"/>
      <c r="I38" s="96"/>
      <c r="J38" s="96"/>
      <c r="K38" s="96"/>
      <c r="L38" s="96"/>
      <c r="M38" s="96"/>
      <c r="N38" s="96"/>
      <c r="O38" s="96"/>
      <c r="P38" s="96"/>
      <c r="Q38" s="96"/>
      <c r="R38" s="96"/>
      <c r="S38" s="96"/>
      <c r="T38" s="96"/>
      <c r="U38" s="96"/>
      <c r="V38" s="96"/>
      <c r="W38" s="96"/>
      <c r="X38" s="96"/>
    </row>
    <row r="39" spans="1:24" x14ac:dyDescent="0.2">
      <c r="A39" s="96"/>
      <c r="B39" s="96"/>
      <c r="C39" s="96"/>
      <c r="D39" s="96"/>
      <c r="E39" s="96"/>
      <c r="F39" s="96"/>
      <c r="G39" s="96"/>
      <c r="H39" s="96"/>
      <c r="I39" s="96"/>
      <c r="J39" s="96"/>
      <c r="K39" s="96"/>
      <c r="L39" s="96"/>
      <c r="M39" s="96"/>
      <c r="N39" s="96"/>
      <c r="O39" s="96"/>
      <c r="P39" s="96"/>
      <c r="Q39" s="96"/>
      <c r="R39" s="96"/>
      <c r="S39" s="96"/>
      <c r="T39" s="96"/>
      <c r="U39" s="96"/>
      <c r="V39" s="96"/>
      <c r="W39" s="96"/>
      <c r="X39" s="96"/>
    </row>
    <row r="40" spans="1:24" x14ac:dyDescent="0.2">
      <c r="A40" s="96"/>
      <c r="B40" s="96"/>
      <c r="C40" s="96"/>
      <c r="D40" s="96"/>
      <c r="E40" s="96"/>
      <c r="F40" s="96"/>
      <c r="G40" s="96"/>
      <c r="H40" s="96"/>
      <c r="I40" s="96"/>
      <c r="J40" s="96"/>
      <c r="K40" s="96"/>
      <c r="L40" s="96"/>
      <c r="M40" s="96"/>
      <c r="N40" s="96"/>
      <c r="O40" s="96"/>
      <c r="P40" s="96"/>
      <c r="Q40" s="96"/>
      <c r="R40" s="96"/>
      <c r="S40" s="96"/>
      <c r="T40" s="96"/>
      <c r="U40" s="96"/>
      <c r="V40" s="96"/>
      <c r="W40" s="96"/>
      <c r="X40" s="96"/>
    </row>
    <row r="41" spans="1:24" x14ac:dyDescent="0.2">
      <c r="A41" s="96"/>
      <c r="B41" s="96"/>
      <c r="C41" s="96"/>
      <c r="D41" s="96"/>
      <c r="E41" s="96"/>
      <c r="F41" s="96"/>
      <c r="G41" s="96"/>
      <c r="H41" s="96"/>
      <c r="I41" s="96"/>
      <c r="J41" s="96"/>
      <c r="K41" s="96"/>
      <c r="L41" s="96"/>
      <c r="M41" s="96"/>
      <c r="N41" s="96"/>
      <c r="O41" s="96"/>
      <c r="P41" s="96"/>
      <c r="Q41" s="96"/>
      <c r="R41" s="96"/>
      <c r="S41" s="96"/>
      <c r="T41" s="96"/>
      <c r="U41" s="96"/>
      <c r="V41" s="96"/>
      <c r="W41" s="96"/>
      <c r="X41" s="96"/>
    </row>
    <row r="42" spans="1:24" x14ac:dyDescent="0.2">
      <c r="A42" s="96"/>
      <c r="B42" s="96"/>
      <c r="C42" s="96"/>
      <c r="D42" s="96"/>
      <c r="E42" s="96"/>
      <c r="F42" s="96"/>
      <c r="G42" s="96"/>
      <c r="H42" s="96"/>
      <c r="I42" s="96"/>
      <c r="J42" s="96"/>
      <c r="K42" s="96"/>
      <c r="L42" s="96"/>
      <c r="M42" s="96"/>
      <c r="N42" s="96"/>
      <c r="O42" s="96"/>
      <c r="P42" s="96"/>
      <c r="Q42" s="96"/>
      <c r="R42" s="96"/>
      <c r="S42" s="96"/>
      <c r="T42" s="96"/>
      <c r="U42" s="96"/>
      <c r="V42" s="96"/>
      <c r="W42" s="96"/>
      <c r="X42" s="96"/>
    </row>
    <row r="43" spans="1:24" x14ac:dyDescent="0.2">
      <c r="A43" s="96"/>
      <c r="B43" s="96"/>
      <c r="C43" s="96"/>
      <c r="D43" s="96"/>
      <c r="E43" s="96"/>
      <c r="F43" s="96"/>
      <c r="G43" s="96"/>
      <c r="H43" s="96"/>
      <c r="I43" s="96"/>
      <c r="J43" s="96"/>
      <c r="K43" s="96"/>
      <c r="L43" s="96"/>
      <c r="M43" s="96"/>
      <c r="N43" s="96"/>
      <c r="O43" s="96"/>
      <c r="P43" s="96"/>
      <c r="Q43" s="96"/>
      <c r="R43" s="96"/>
      <c r="S43" s="96"/>
      <c r="T43" s="96"/>
      <c r="U43" s="96"/>
      <c r="V43" s="96"/>
      <c r="W43" s="96"/>
      <c r="X43" s="96"/>
    </row>
    <row r="44" spans="1:24" x14ac:dyDescent="0.2">
      <c r="A44" s="96"/>
      <c r="B44" s="96"/>
      <c r="C44" s="96"/>
      <c r="D44" s="96"/>
      <c r="E44" s="96"/>
      <c r="F44" s="96"/>
      <c r="G44" s="96"/>
      <c r="H44" s="96"/>
      <c r="I44" s="96"/>
      <c r="J44" s="96"/>
      <c r="K44" s="96"/>
      <c r="L44" s="96"/>
      <c r="M44" s="96"/>
      <c r="N44" s="96"/>
      <c r="O44" s="96"/>
      <c r="P44" s="96"/>
      <c r="Q44" s="96"/>
      <c r="R44" s="96"/>
      <c r="S44" s="96"/>
      <c r="T44" s="96"/>
      <c r="U44" s="96"/>
      <c r="V44" s="96"/>
      <c r="W44" s="96"/>
      <c r="X44" s="96"/>
    </row>
    <row r="45" spans="1:24" x14ac:dyDescent="0.2">
      <c r="A45" s="96"/>
      <c r="B45" s="96"/>
      <c r="C45" s="96"/>
      <c r="D45" s="96"/>
      <c r="E45" s="96"/>
      <c r="F45" s="96"/>
      <c r="G45" s="96"/>
      <c r="H45" s="96"/>
      <c r="I45" s="96"/>
      <c r="J45" s="96"/>
      <c r="K45" s="96"/>
      <c r="L45" s="96"/>
      <c r="M45" s="96"/>
      <c r="N45" s="96"/>
      <c r="O45" s="96"/>
      <c r="P45" s="96"/>
      <c r="Q45" s="96"/>
      <c r="R45" s="96"/>
      <c r="S45" s="96"/>
      <c r="T45" s="96"/>
      <c r="U45" s="96"/>
      <c r="V45" s="96"/>
      <c r="W45" s="96"/>
      <c r="X45" s="96"/>
    </row>
    <row r="46" spans="1:24" x14ac:dyDescent="0.2">
      <c r="A46" s="96"/>
      <c r="B46" s="96"/>
      <c r="C46" s="96"/>
      <c r="D46" s="96"/>
      <c r="E46" s="96"/>
      <c r="F46" s="96"/>
      <c r="G46" s="96"/>
      <c r="H46" s="96"/>
      <c r="I46" s="96"/>
      <c r="J46" s="96"/>
      <c r="K46" s="96"/>
      <c r="L46" s="96"/>
      <c r="M46" s="96"/>
      <c r="N46" s="96"/>
      <c r="O46" s="96"/>
      <c r="P46" s="96"/>
      <c r="Q46" s="96"/>
      <c r="R46" s="96"/>
      <c r="S46" s="96"/>
      <c r="T46" s="96"/>
      <c r="U46" s="96"/>
      <c r="V46" s="96"/>
      <c r="W46" s="96"/>
      <c r="X46" s="96"/>
    </row>
    <row r="47" spans="1:24" x14ac:dyDescent="0.2">
      <c r="A47" s="96"/>
      <c r="B47" s="96"/>
      <c r="C47" s="96"/>
      <c r="D47" s="96"/>
      <c r="E47" s="96"/>
      <c r="F47" s="96"/>
      <c r="G47" s="96"/>
      <c r="H47" s="96"/>
      <c r="I47" s="96"/>
      <c r="J47" s="96"/>
      <c r="K47" s="96"/>
      <c r="L47" s="96"/>
      <c r="M47" s="96"/>
      <c r="N47" s="96"/>
      <c r="O47" s="96"/>
      <c r="P47" s="96"/>
      <c r="Q47" s="96"/>
      <c r="R47" s="96"/>
      <c r="S47" s="96"/>
      <c r="T47" s="96"/>
      <c r="U47" s="96"/>
      <c r="V47" s="96"/>
      <c r="W47" s="96"/>
      <c r="X47" s="96"/>
    </row>
    <row r="48" spans="1:24" x14ac:dyDescent="0.2">
      <c r="A48" s="96"/>
      <c r="B48" s="96"/>
      <c r="C48" s="96"/>
      <c r="D48" s="96"/>
      <c r="E48" s="96"/>
      <c r="F48" s="96"/>
      <c r="G48" s="96"/>
      <c r="H48" s="96"/>
      <c r="I48" s="96"/>
      <c r="J48" s="96"/>
      <c r="K48" s="96"/>
      <c r="L48" s="96"/>
      <c r="M48" s="96"/>
      <c r="N48" s="96"/>
      <c r="O48" s="96"/>
      <c r="P48" s="96"/>
      <c r="Q48" s="96"/>
      <c r="R48" s="96"/>
      <c r="S48" s="96"/>
      <c r="T48" s="96"/>
      <c r="U48" s="96"/>
      <c r="V48" s="96"/>
      <c r="W48" s="96"/>
      <c r="X48" s="96"/>
    </row>
    <row r="49" spans="1:24" x14ac:dyDescent="0.2">
      <c r="A49" s="96"/>
      <c r="B49" s="96"/>
      <c r="C49" s="96"/>
      <c r="D49" s="96"/>
      <c r="E49" s="96"/>
      <c r="F49" s="96"/>
      <c r="G49" s="96"/>
      <c r="H49" s="96"/>
      <c r="I49" s="96"/>
      <c r="J49" s="96"/>
      <c r="K49" s="96"/>
      <c r="L49" s="96"/>
      <c r="M49" s="96"/>
      <c r="N49" s="96"/>
      <c r="O49" s="96"/>
      <c r="P49" s="96"/>
      <c r="Q49" s="96"/>
      <c r="R49" s="96"/>
      <c r="S49" s="96"/>
      <c r="T49" s="96"/>
      <c r="U49" s="96"/>
      <c r="V49" s="96"/>
      <c r="W49" s="96"/>
      <c r="X49" s="96"/>
    </row>
    <row r="50" spans="1:24" x14ac:dyDescent="0.2">
      <c r="A50" s="96"/>
      <c r="B50" s="96"/>
      <c r="C50" s="96"/>
      <c r="D50" s="96"/>
      <c r="E50" s="96"/>
      <c r="F50" s="96"/>
      <c r="G50" s="96"/>
      <c r="H50" s="96"/>
      <c r="I50" s="96"/>
      <c r="J50" s="96"/>
      <c r="K50" s="96"/>
      <c r="L50" s="96"/>
      <c r="M50" s="96"/>
      <c r="N50" s="96"/>
      <c r="O50" s="96"/>
      <c r="P50" s="96"/>
      <c r="Q50" s="96"/>
      <c r="R50" s="96"/>
      <c r="S50" s="96"/>
      <c r="T50" s="96"/>
      <c r="U50" s="96"/>
      <c r="V50" s="96"/>
      <c r="W50" s="96"/>
      <c r="X50" s="96"/>
    </row>
    <row r="51" spans="1:24" x14ac:dyDescent="0.2">
      <c r="A51" s="96"/>
      <c r="B51" s="96"/>
      <c r="C51" s="96"/>
      <c r="D51" s="96"/>
      <c r="E51" s="96"/>
      <c r="F51" s="96"/>
      <c r="G51" s="96"/>
      <c r="H51" s="96"/>
      <c r="I51" s="96"/>
      <c r="J51" s="96"/>
      <c r="K51" s="96"/>
      <c r="L51" s="96"/>
      <c r="M51" s="96"/>
      <c r="N51" s="96"/>
      <c r="O51" s="96"/>
      <c r="P51" s="96"/>
      <c r="Q51" s="96"/>
      <c r="R51" s="96"/>
      <c r="S51" s="96"/>
      <c r="T51" s="96"/>
      <c r="U51" s="96"/>
      <c r="V51" s="96"/>
      <c r="W51" s="96"/>
      <c r="X51" s="96"/>
    </row>
    <row r="52" spans="1:24" x14ac:dyDescent="0.2">
      <c r="A52" s="96"/>
      <c r="B52" s="96"/>
      <c r="C52" s="96"/>
      <c r="D52" s="96"/>
      <c r="E52" s="96"/>
      <c r="F52" s="96"/>
      <c r="G52" s="96"/>
      <c r="H52" s="96"/>
      <c r="I52" s="96"/>
      <c r="J52" s="96"/>
      <c r="K52" s="96"/>
      <c r="L52" s="96"/>
      <c r="M52" s="96"/>
      <c r="N52" s="96"/>
      <c r="O52" s="96"/>
      <c r="P52" s="96"/>
      <c r="Q52" s="96"/>
      <c r="R52" s="96"/>
      <c r="S52" s="96"/>
      <c r="T52" s="96"/>
      <c r="U52" s="96"/>
      <c r="V52" s="96"/>
      <c r="W52" s="96"/>
      <c r="X52" s="96"/>
    </row>
    <row r="53" spans="1:24" x14ac:dyDescent="0.2">
      <c r="A53" s="96"/>
      <c r="B53" s="96"/>
      <c r="C53" s="96"/>
      <c r="D53" s="96"/>
      <c r="E53" s="96"/>
      <c r="F53" s="96"/>
      <c r="G53" s="96"/>
      <c r="H53" s="96"/>
      <c r="I53" s="96"/>
      <c r="J53" s="96"/>
      <c r="K53" s="96"/>
      <c r="L53" s="96"/>
      <c r="M53" s="96"/>
      <c r="N53" s="96"/>
      <c r="O53" s="96"/>
      <c r="P53" s="96"/>
      <c r="Q53" s="96"/>
      <c r="R53" s="96"/>
      <c r="S53" s="96"/>
      <c r="T53" s="96"/>
      <c r="U53" s="96"/>
      <c r="V53" s="96"/>
      <c r="W53" s="96"/>
      <c r="X53" s="96"/>
    </row>
    <row r="54" spans="1:24" x14ac:dyDescent="0.2">
      <c r="A54" s="96"/>
      <c r="B54" s="96"/>
      <c r="C54" s="96"/>
      <c r="D54" s="96"/>
      <c r="E54" s="96"/>
      <c r="F54" s="96"/>
      <c r="G54" s="96"/>
      <c r="H54" s="96"/>
      <c r="I54" s="96"/>
      <c r="J54" s="96"/>
      <c r="K54" s="96"/>
      <c r="L54" s="96"/>
      <c r="M54" s="96"/>
      <c r="N54" s="96"/>
      <c r="O54" s="96"/>
      <c r="P54" s="96"/>
      <c r="Q54" s="96"/>
      <c r="R54" s="96"/>
      <c r="S54" s="96"/>
      <c r="T54" s="96"/>
      <c r="U54" s="96"/>
      <c r="V54" s="96"/>
      <c r="W54" s="96"/>
      <c r="X54" s="96"/>
    </row>
    <row r="55" spans="1:24" x14ac:dyDescent="0.2">
      <c r="A55" s="96"/>
      <c r="B55" s="96"/>
      <c r="C55" s="96"/>
      <c r="D55" s="96"/>
      <c r="E55" s="96"/>
      <c r="F55" s="96"/>
      <c r="G55" s="96"/>
      <c r="H55" s="96"/>
      <c r="I55" s="96"/>
      <c r="J55" s="96"/>
      <c r="K55" s="96"/>
      <c r="L55" s="96"/>
      <c r="M55" s="96"/>
      <c r="N55" s="96"/>
      <c r="O55" s="96"/>
      <c r="P55" s="96"/>
      <c r="Q55" s="96"/>
      <c r="R55" s="96"/>
      <c r="S55" s="96"/>
      <c r="T55" s="96"/>
      <c r="U55" s="96"/>
      <c r="V55" s="96"/>
      <c r="W55" s="96"/>
      <c r="X55" s="96"/>
    </row>
    <row r="56" spans="1:24" x14ac:dyDescent="0.2">
      <c r="A56" s="96"/>
      <c r="B56" s="96"/>
      <c r="C56" s="96"/>
      <c r="D56" s="96"/>
      <c r="E56" s="96"/>
      <c r="F56" s="96"/>
      <c r="G56" s="96"/>
      <c r="H56" s="96"/>
      <c r="I56" s="96"/>
      <c r="J56" s="96"/>
      <c r="K56" s="96"/>
      <c r="L56" s="96"/>
      <c r="M56" s="96"/>
      <c r="N56" s="96"/>
      <c r="O56" s="96"/>
      <c r="P56" s="96"/>
      <c r="Q56" s="96"/>
      <c r="R56" s="96"/>
      <c r="S56" s="96"/>
      <c r="T56" s="96"/>
      <c r="U56" s="96"/>
      <c r="V56" s="96"/>
      <c r="W56" s="96"/>
      <c r="X56" s="96"/>
    </row>
    <row r="57" spans="1:24" x14ac:dyDescent="0.2">
      <c r="A57" s="96"/>
      <c r="B57" s="96"/>
      <c r="C57" s="96"/>
      <c r="D57" s="96"/>
      <c r="E57" s="96"/>
      <c r="F57" s="96"/>
      <c r="G57" s="96"/>
      <c r="H57" s="96"/>
      <c r="I57" s="96"/>
      <c r="J57" s="96"/>
      <c r="K57" s="96"/>
      <c r="L57" s="96"/>
      <c r="M57" s="96"/>
      <c r="N57" s="96"/>
      <c r="O57" s="96"/>
      <c r="P57" s="96"/>
      <c r="Q57" s="96"/>
      <c r="R57" s="96"/>
      <c r="S57" s="96"/>
      <c r="T57" s="96"/>
      <c r="U57" s="96"/>
      <c r="V57" s="96"/>
      <c r="W57" s="96"/>
      <c r="X57" s="96"/>
    </row>
    <row r="58" spans="1:24" x14ac:dyDescent="0.2">
      <c r="A58" s="96"/>
      <c r="B58" s="96"/>
      <c r="C58" s="96"/>
      <c r="D58" s="96"/>
      <c r="E58" s="96"/>
      <c r="F58" s="96"/>
      <c r="G58" s="96"/>
      <c r="H58" s="96"/>
      <c r="I58" s="96"/>
      <c r="J58" s="96"/>
      <c r="K58" s="96"/>
      <c r="L58" s="96"/>
      <c r="M58" s="96"/>
      <c r="N58" s="96"/>
      <c r="O58" s="96"/>
      <c r="P58" s="96"/>
      <c r="Q58" s="96"/>
      <c r="R58" s="96"/>
      <c r="S58" s="96"/>
      <c r="T58" s="96"/>
      <c r="U58" s="96"/>
      <c r="V58" s="96"/>
      <c r="W58" s="96"/>
      <c r="X58" s="96"/>
    </row>
    <row r="59" spans="1:24" x14ac:dyDescent="0.2">
      <c r="A59" s="96"/>
      <c r="B59" s="96"/>
      <c r="C59" s="96"/>
      <c r="D59" s="96"/>
      <c r="E59" s="96"/>
      <c r="F59" s="96"/>
      <c r="G59" s="96"/>
      <c r="H59" s="96"/>
      <c r="I59" s="96"/>
      <c r="J59" s="96"/>
      <c r="K59" s="96"/>
      <c r="L59" s="96"/>
      <c r="M59" s="96"/>
      <c r="N59" s="96"/>
      <c r="O59" s="96"/>
      <c r="P59" s="96"/>
      <c r="Q59" s="96"/>
      <c r="R59" s="96"/>
      <c r="S59" s="96"/>
      <c r="T59" s="96"/>
      <c r="U59" s="96"/>
      <c r="V59" s="96"/>
      <c r="W59" s="96"/>
      <c r="X59" s="96"/>
    </row>
    <row r="60" spans="1:24" x14ac:dyDescent="0.2">
      <c r="A60" s="96"/>
      <c r="B60" s="96"/>
      <c r="C60" s="96"/>
      <c r="D60" s="96"/>
      <c r="E60" s="96"/>
      <c r="F60" s="96"/>
      <c r="G60" s="96"/>
      <c r="H60" s="96"/>
      <c r="I60" s="96"/>
      <c r="J60" s="96"/>
      <c r="K60" s="96"/>
      <c r="L60" s="96"/>
      <c r="M60" s="96"/>
      <c r="N60" s="96"/>
      <c r="O60" s="96"/>
      <c r="P60" s="96"/>
      <c r="Q60" s="96"/>
      <c r="R60" s="96"/>
      <c r="S60" s="96"/>
      <c r="T60" s="96"/>
      <c r="U60" s="96"/>
      <c r="V60" s="96"/>
      <c r="W60" s="96"/>
      <c r="X60" s="96"/>
    </row>
    <row r="61" spans="1:24" x14ac:dyDescent="0.2">
      <c r="A61" s="96"/>
      <c r="B61" s="96"/>
      <c r="C61" s="96"/>
      <c r="D61" s="96"/>
      <c r="E61" s="96"/>
      <c r="F61" s="96"/>
      <c r="G61" s="96"/>
      <c r="H61" s="96"/>
      <c r="I61" s="96"/>
      <c r="J61" s="96"/>
      <c r="K61" s="96"/>
      <c r="L61" s="96"/>
      <c r="M61" s="96"/>
      <c r="N61" s="96"/>
      <c r="O61" s="96"/>
      <c r="P61" s="96"/>
      <c r="Q61" s="96"/>
      <c r="R61" s="96"/>
      <c r="S61" s="96"/>
      <c r="T61" s="96"/>
      <c r="U61" s="96"/>
      <c r="V61" s="96"/>
      <c r="W61" s="96"/>
      <c r="X61" s="96"/>
    </row>
    <row r="62" spans="1:24" x14ac:dyDescent="0.2">
      <c r="A62" s="96"/>
      <c r="B62" s="96"/>
      <c r="C62" s="96"/>
      <c r="D62" s="96"/>
      <c r="E62" s="96"/>
      <c r="F62" s="96"/>
      <c r="G62" s="96"/>
      <c r="H62" s="96"/>
      <c r="I62" s="96"/>
      <c r="J62" s="96"/>
      <c r="K62" s="96"/>
      <c r="L62" s="96"/>
      <c r="M62" s="96"/>
      <c r="N62" s="96"/>
      <c r="O62" s="96"/>
      <c r="P62" s="96"/>
      <c r="Q62" s="96"/>
      <c r="R62" s="96"/>
      <c r="S62" s="96"/>
      <c r="T62" s="96"/>
      <c r="U62" s="96"/>
      <c r="V62" s="96"/>
      <c r="W62" s="96"/>
      <c r="X62" s="96"/>
    </row>
    <row r="63" spans="1:24" x14ac:dyDescent="0.2">
      <c r="A63" s="96"/>
      <c r="B63" s="96"/>
      <c r="C63" s="96"/>
      <c r="D63" s="96"/>
      <c r="E63" s="96"/>
      <c r="F63" s="96"/>
      <c r="G63" s="96"/>
      <c r="H63" s="96"/>
      <c r="I63" s="96"/>
      <c r="J63" s="96"/>
      <c r="K63" s="96"/>
      <c r="L63" s="96"/>
      <c r="M63" s="96"/>
      <c r="N63" s="96"/>
      <c r="O63" s="96"/>
      <c r="P63" s="96"/>
      <c r="Q63" s="96"/>
      <c r="R63" s="96"/>
      <c r="S63" s="96"/>
      <c r="T63" s="96"/>
      <c r="U63" s="96"/>
      <c r="V63" s="96"/>
      <c r="W63" s="96"/>
      <c r="X63" s="96"/>
    </row>
    <row r="64" spans="1:24" x14ac:dyDescent="0.2">
      <c r="A64" s="96"/>
      <c r="B64" s="96"/>
      <c r="C64" s="96"/>
      <c r="D64" s="96"/>
      <c r="E64" s="96"/>
      <c r="F64" s="96"/>
      <c r="G64" s="96"/>
      <c r="H64" s="96"/>
      <c r="I64" s="96"/>
      <c r="J64" s="96"/>
      <c r="K64" s="96"/>
      <c r="L64" s="96"/>
      <c r="M64" s="96"/>
      <c r="N64" s="96"/>
      <c r="O64" s="96"/>
      <c r="P64" s="96"/>
      <c r="Q64" s="96"/>
      <c r="R64" s="96"/>
      <c r="S64" s="96"/>
      <c r="T64" s="96"/>
      <c r="U64" s="96"/>
      <c r="V64" s="96"/>
      <c r="W64" s="96"/>
      <c r="X64" s="96"/>
    </row>
    <row r="65" spans="1:24" x14ac:dyDescent="0.2">
      <c r="A65" s="96"/>
      <c r="B65" s="96"/>
      <c r="C65" s="96"/>
      <c r="D65" s="96"/>
      <c r="E65" s="96"/>
      <c r="F65" s="96"/>
      <c r="G65" s="96"/>
      <c r="H65" s="96"/>
      <c r="I65" s="96"/>
      <c r="J65" s="96"/>
      <c r="K65" s="96"/>
      <c r="L65" s="96"/>
      <c r="M65" s="96"/>
      <c r="N65" s="96"/>
      <c r="O65" s="96"/>
      <c r="P65" s="96"/>
      <c r="Q65" s="96"/>
      <c r="R65" s="96"/>
      <c r="S65" s="96"/>
      <c r="T65" s="96"/>
      <c r="U65" s="96"/>
      <c r="V65" s="96"/>
      <c r="W65" s="96"/>
      <c r="X65" s="96"/>
    </row>
    <row r="66" spans="1:24" x14ac:dyDescent="0.2">
      <c r="A66" s="96"/>
      <c r="B66" s="96"/>
      <c r="C66" s="96"/>
      <c r="D66" s="96"/>
      <c r="E66" s="96"/>
      <c r="F66" s="96"/>
      <c r="G66" s="96"/>
      <c r="H66" s="96"/>
      <c r="I66" s="96"/>
      <c r="J66" s="96"/>
      <c r="K66" s="96"/>
      <c r="L66" s="96"/>
      <c r="M66" s="96"/>
      <c r="N66" s="96"/>
      <c r="O66" s="96"/>
      <c r="P66" s="96"/>
      <c r="Q66" s="96"/>
      <c r="R66" s="96"/>
      <c r="S66" s="96"/>
      <c r="T66" s="96"/>
      <c r="U66" s="96"/>
      <c r="V66" s="96"/>
      <c r="W66" s="96"/>
      <c r="X66" s="96"/>
    </row>
    <row r="67" spans="1:24" x14ac:dyDescent="0.2">
      <c r="A67" s="96"/>
      <c r="B67" s="96"/>
      <c r="C67" s="96"/>
      <c r="D67" s="96"/>
      <c r="E67" s="96"/>
      <c r="F67" s="96"/>
      <c r="G67" s="96"/>
      <c r="H67" s="96"/>
      <c r="I67" s="96"/>
      <c r="J67" s="96"/>
      <c r="K67" s="96"/>
      <c r="L67" s="96"/>
      <c r="M67" s="96"/>
      <c r="N67" s="96"/>
      <c r="O67" s="96"/>
      <c r="P67" s="96"/>
      <c r="Q67" s="96"/>
      <c r="R67" s="96"/>
      <c r="S67" s="96"/>
      <c r="T67" s="96"/>
      <c r="U67" s="96"/>
      <c r="V67" s="96"/>
      <c r="W67" s="96"/>
      <c r="X67" s="96"/>
    </row>
    <row r="68" spans="1:24" s="220" customFormat="1" x14ac:dyDescent="0.2"/>
    <row r="69" spans="1:24" s="220" customFormat="1" x14ac:dyDescent="0.2"/>
    <row r="70" spans="1:24" s="220" customFormat="1" x14ac:dyDescent="0.2"/>
    <row r="71" spans="1:24" s="220" customFormat="1" x14ac:dyDescent="0.2"/>
    <row r="72" spans="1:24" s="220" customFormat="1" x14ac:dyDescent="0.2"/>
    <row r="73" spans="1:24" s="220" customFormat="1" x14ac:dyDescent="0.2"/>
    <row r="74" spans="1:24" s="220" customFormat="1" x14ac:dyDescent="0.2"/>
    <row r="75" spans="1:24" s="220" customFormat="1" x14ac:dyDescent="0.2"/>
    <row r="76" spans="1:24" s="220" customFormat="1" x14ac:dyDescent="0.2"/>
    <row r="77" spans="1:24" s="220" customFormat="1" x14ac:dyDescent="0.2"/>
    <row r="78" spans="1:24" s="220" customFormat="1" x14ac:dyDescent="0.2"/>
    <row r="79" spans="1:24" s="220" customFormat="1" x14ac:dyDescent="0.2"/>
    <row r="80" spans="1:24" s="220" customFormat="1" x14ac:dyDescent="0.2"/>
    <row r="81" s="220" customFormat="1" x14ac:dyDescent="0.2"/>
    <row r="82" s="220" customFormat="1" x14ac:dyDescent="0.2"/>
    <row r="83" s="220" customFormat="1" x14ac:dyDescent="0.2"/>
    <row r="84" s="220" customFormat="1" x14ac:dyDescent="0.2"/>
    <row r="85" s="220" customFormat="1" x14ac:dyDescent="0.2"/>
    <row r="86" s="220" customFormat="1" x14ac:dyDescent="0.2"/>
  </sheetData>
  <hyperlinks>
    <hyperlink ref="B1" location="'Assumptions Summary'!A1" display="Go to Assumptions Summary" xr:uid="{831AB47C-9174-4178-A822-4775CCC2C998}"/>
  </hyperlinks>
  <pageMargins left="0.7" right="0.7" top="0.75" bottom="0.75" header="0.3" footer="0.3"/>
  <pageSetup paperSize="9" scale="36"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W58"/>
  <sheetViews>
    <sheetView zoomScaleNormal="100" workbookViewId="0">
      <selection activeCell="W1" sqref="W1:W1048576"/>
    </sheetView>
  </sheetViews>
  <sheetFormatPr defaultColWidth="9" defaultRowHeight="12.75" x14ac:dyDescent="0.2"/>
  <cols>
    <col min="1" max="1" width="3.625" style="95" customWidth="1"/>
    <col min="2" max="2" width="9" style="95"/>
    <col min="3" max="22" width="9.125" style="95" customWidth="1"/>
    <col min="23" max="23" width="3.125" style="95" customWidth="1"/>
    <col min="24" max="16384" width="9" style="95"/>
  </cols>
  <sheetData>
    <row r="1" spans="1:23" ht="15" x14ac:dyDescent="0.25">
      <c r="A1" s="159"/>
      <c r="B1" s="292" t="s">
        <v>1127</v>
      </c>
      <c r="C1" s="96"/>
      <c r="D1" s="96"/>
      <c r="E1" s="96"/>
      <c r="F1" s="96"/>
      <c r="G1" s="96"/>
      <c r="H1" s="96"/>
      <c r="I1" s="96"/>
      <c r="J1" s="96"/>
      <c r="K1" s="96"/>
      <c r="L1" s="96"/>
      <c r="M1" s="96"/>
      <c r="N1" s="96"/>
      <c r="O1" s="96"/>
      <c r="P1" s="96"/>
      <c r="Q1" s="96"/>
      <c r="R1" s="96"/>
      <c r="S1" s="96"/>
      <c r="T1" s="96"/>
      <c r="U1" s="96"/>
      <c r="V1" s="96"/>
      <c r="W1" s="96"/>
    </row>
    <row r="2" spans="1:23" ht="20.25" thickBot="1" x14ac:dyDescent="0.35">
      <c r="A2" s="96"/>
      <c r="B2" s="406" t="s">
        <v>520</v>
      </c>
      <c r="C2" s="406"/>
      <c r="D2" s="406"/>
      <c r="E2" s="406"/>
      <c r="F2" s="96"/>
      <c r="G2" s="96"/>
      <c r="H2" s="96"/>
      <c r="I2" s="96"/>
      <c r="J2" s="96"/>
      <c r="K2" s="96"/>
      <c r="L2" s="96"/>
      <c r="M2" s="96"/>
      <c r="N2" s="96"/>
      <c r="O2" s="96"/>
      <c r="P2" s="96"/>
      <c r="Q2" s="96"/>
      <c r="R2" s="96"/>
      <c r="S2" s="96"/>
      <c r="T2" s="96"/>
      <c r="U2" s="96"/>
      <c r="V2" s="96"/>
      <c r="W2" s="96"/>
    </row>
    <row r="3" spans="1:23" ht="13.5" thickTop="1" x14ac:dyDescent="0.2">
      <c r="A3" s="96"/>
      <c r="B3" s="29" t="s">
        <v>1228</v>
      </c>
      <c r="C3" s="96"/>
      <c r="D3" s="96"/>
      <c r="E3" s="96"/>
      <c r="F3" s="96"/>
      <c r="G3" s="96"/>
      <c r="H3" s="96"/>
      <c r="I3" s="96"/>
      <c r="J3" s="96"/>
      <c r="K3" s="96"/>
      <c r="L3" s="96"/>
      <c r="M3" s="96"/>
      <c r="N3" s="96"/>
      <c r="O3" s="96"/>
      <c r="P3" s="96"/>
      <c r="Q3" s="96"/>
      <c r="R3" s="96"/>
      <c r="S3" s="96"/>
      <c r="T3" s="96"/>
      <c r="U3" s="96"/>
      <c r="V3" s="96"/>
      <c r="W3" s="96"/>
    </row>
    <row r="4" spans="1:23" x14ac:dyDescent="0.2">
      <c r="A4" s="96"/>
      <c r="B4" s="275"/>
      <c r="C4" s="96"/>
      <c r="D4" s="96"/>
      <c r="E4" s="96"/>
      <c r="F4" s="96"/>
      <c r="G4" s="96"/>
      <c r="H4" s="96"/>
      <c r="I4" s="96"/>
      <c r="J4" s="96"/>
      <c r="K4" s="96"/>
      <c r="L4" s="96"/>
      <c r="M4" s="96"/>
      <c r="N4" s="96"/>
      <c r="O4" s="96"/>
      <c r="P4" s="96"/>
      <c r="Q4" s="96"/>
      <c r="R4" s="96"/>
      <c r="S4" s="96"/>
      <c r="T4" s="96"/>
      <c r="U4" s="96"/>
      <c r="V4" s="96"/>
      <c r="W4" s="96"/>
    </row>
    <row r="5" spans="1:23" ht="17.25" thickBot="1" x14ac:dyDescent="0.3">
      <c r="A5" s="96"/>
      <c r="B5" s="426" t="s">
        <v>446</v>
      </c>
      <c r="C5" s="426"/>
      <c r="D5" s="426"/>
      <c r="E5" s="96"/>
      <c r="F5" s="96"/>
      <c r="G5" s="96"/>
      <c r="H5" s="96"/>
      <c r="I5" s="96"/>
      <c r="J5" s="96"/>
      <c r="K5" s="96"/>
      <c r="L5" s="96"/>
      <c r="M5" s="96"/>
      <c r="N5" s="96"/>
      <c r="O5" s="96"/>
      <c r="P5" s="96"/>
      <c r="Q5" s="96"/>
      <c r="R5" s="96"/>
      <c r="S5" s="96"/>
      <c r="T5" s="96"/>
      <c r="U5" s="96"/>
      <c r="V5" s="96"/>
      <c r="W5" s="96"/>
    </row>
    <row r="6" spans="1:23" ht="13.5" thickTop="1" x14ac:dyDescent="0.2">
      <c r="A6" s="96"/>
      <c r="B6" s="29" t="s">
        <v>521</v>
      </c>
      <c r="C6" s="96"/>
      <c r="D6" s="96"/>
      <c r="E6" s="96"/>
      <c r="F6" s="96"/>
      <c r="G6" s="96"/>
      <c r="H6" s="96"/>
      <c r="I6" s="96"/>
      <c r="J6" s="96"/>
      <c r="K6" s="96"/>
      <c r="L6" s="96"/>
      <c r="M6" s="96"/>
      <c r="N6" s="96"/>
      <c r="O6" s="96"/>
      <c r="P6" s="96"/>
      <c r="Q6" s="96"/>
      <c r="R6" s="96"/>
      <c r="S6" s="96"/>
      <c r="T6" s="96"/>
      <c r="U6" s="96"/>
      <c r="V6" s="96"/>
      <c r="W6" s="96"/>
    </row>
    <row r="7" spans="1:23" x14ac:dyDescent="0.2">
      <c r="A7" s="96"/>
      <c r="B7" s="96"/>
      <c r="C7" s="96"/>
      <c r="D7" s="96"/>
      <c r="E7" s="96"/>
      <c r="F7" s="96"/>
      <c r="G7" s="96"/>
      <c r="H7" s="96"/>
      <c r="I7" s="96"/>
      <c r="J7" s="96"/>
      <c r="K7" s="96"/>
      <c r="L7" s="96"/>
      <c r="M7" s="96"/>
      <c r="N7" s="96"/>
      <c r="O7" s="96"/>
      <c r="P7" s="96"/>
      <c r="Q7" s="96"/>
      <c r="R7" s="96"/>
      <c r="S7" s="96"/>
      <c r="T7" s="96"/>
      <c r="U7" s="96"/>
      <c r="V7" s="96"/>
      <c r="W7" s="96"/>
    </row>
    <row r="8" spans="1:23" ht="15.75" thickBot="1" x14ac:dyDescent="0.3">
      <c r="A8" s="96"/>
      <c r="B8" s="137" t="s">
        <v>187</v>
      </c>
      <c r="C8" s="96"/>
      <c r="D8" s="96"/>
      <c r="E8" s="96"/>
      <c r="F8" s="96"/>
      <c r="G8" s="96"/>
      <c r="H8" s="96"/>
      <c r="I8" s="96"/>
      <c r="J8" s="96"/>
      <c r="K8" s="96"/>
      <c r="L8" s="96"/>
      <c r="M8" s="96"/>
      <c r="N8" s="96"/>
      <c r="O8" s="96"/>
      <c r="P8" s="96"/>
      <c r="Q8" s="96"/>
      <c r="R8" s="96"/>
      <c r="S8" s="96"/>
      <c r="T8" s="96"/>
      <c r="U8" s="96"/>
      <c r="V8" s="96"/>
      <c r="W8" s="96"/>
    </row>
    <row r="9" spans="1:23" ht="33" customHeight="1" thickBot="1" x14ac:dyDescent="0.25">
      <c r="A9" s="96"/>
      <c r="B9" s="214"/>
      <c r="C9" s="214" t="str">
        <f>'Demand Summary'!D$5</f>
        <v>2018-19</v>
      </c>
      <c r="D9" s="214" t="str">
        <f>'Demand Summary'!E$5</f>
        <v>2019-20</v>
      </c>
      <c r="E9" s="214" t="str">
        <f>'Demand Summary'!F$5</f>
        <v>2020-21</v>
      </c>
      <c r="F9" s="214" t="str">
        <f>'Demand Summary'!G$5</f>
        <v>2021-22</v>
      </c>
      <c r="G9" s="214" t="str">
        <f>'Demand Summary'!H$5</f>
        <v>2022-23</v>
      </c>
      <c r="H9" s="214" t="str">
        <f>'Demand Summary'!I$5</f>
        <v>2023-24</v>
      </c>
      <c r="I9" s="214" t="str">
        <f>'Demand Summary'!J$5</f>
        <v>2024-25</v>
      </c>
      <c r="J9" s="214" t="str">
        <f>'Demand Summary'!K$5</f>
        <v>2025-26</v>
      </c>
      <c r="K9" s="214" t="str">
        <f>'Demand Summary'!L$5</f>
        <v>2026-27</v>
      </c>
      <c r="L9" s="214" t="str">
        <f>'Demand Summary'!M$5</f>
        <v>2027-28</v>
      </c>
      <c r="M9" s="214" t="str">
        <f>'Demand Summary'!N$5</f>
        <v>2028-29</v>
      </c>
      <c r="N9" s="214" t="str">
        <f>'Demand Summary'!O$5</f>
        <v>2029-30</v>
      </c>
      <c r="O9" s="214" t="str">
        <f>'Demand Summary'!P$5</f>
        <v>2030-31</v>
      </c>
      <c r="P9" s="214" t="str">
        <f>'Demand Summary'!Q$5</f>
        <v>2031-32</v>
      </c>
      <c r="Q9" s="214" t="str">
        <f>'Demand Summary'!R$5</f>
        <v>2032-33</v>
      </c>
      <c r="R9" s="214" t="str">
        <f>'Demand Summary'!S$5</f>
        <v>2033-34</v>
      </c>
      <c r="S9" s="214" t="str">
        <f>'Demand Summary'!T$5</f>
        <v>2034-35</v>
      </c>
      <c r="T9" s="214" t="str">
        <f>'Demand Summary'!U$5</f>
        <v>2035-36</v>
      </c>
      <c r="U9" s="214" t="str">
        <f>'Demand Summary'!V$5</f>
        <v>2036-37</v>
      </c>
      <c r="V9" s="214" t="str">
        <f>'Demand Summary'!W$5</f>
        <v>2037-38</v>
      </c>
      <c r="W9" s="96"/>
    </row>
    <row r="10" spans="1:23" ht="15" thickBot="1" x14ac:dyDescent="0.25">
      <c r="A10" s="96"/>
      <c r="B10" s="134" t="s">
        <v>199</v>
      </c>
      <c r="C10" s="107">
        <v>66704.901792089004</v>
      </c>
      <c r="D10" s="107">
        <v>66440.986941737006</v>
      </c>
      <c r="E10" s="107">
        <v>66505.436277230998</v>
      </c>
      <c r="F10" s="107">
        <v>66661.694354766005</v>
      </c>
      <c r="G10" s="107">
        <v>66266.921553463995</v>
      </c>
      <c r="H10" s="107">
        <v>66557.061304531002</v>
      </c>
      <c r="I10" s="107">
        <v>67237.691686160993</v>
      </c>
      <c r="J10" s="107">
        <v>68009.913193375003</v>
      </c>
      <c r="K10" s="107">
        <v>68803.199112436007</v>
      </c>
      <c r="L10" s="107">
        <v>69645.405561630003</v>
      </c>
      <c r="M10" s="107">
        <v>70594.411862930006</v>
      </c>
      <c r="N10" s="107">
        <v>71737.642275731007</v>
      </c>
      <c r="O10" s="107">
        <v>72946.969579458993</v>
      </c>
      <c r="P10" s="107">
        <v>73951.602275400001</v>
      </c>
      <c r="Q10" s="107">
        <v>74826.258715142001</v>
      </c>
      <c r="R10" s="107">
        <v>75824.333982887998</v>
      </c>
      <c r="S10" s="107">
        <v>76636.552523474995</v>
      </c>
      <c r="T10" s="107">
        <v>77534.220350025003</v>
      </c>
      <c r="U10" s="107">
        <v>78685.748688545995</v>
      </c>
      <c r="V10" s="107">
        <v>79796.406379614898</v>
      </c>
      <c r="W10" s="96"/>
    </row>
    <row r="11" spans="1:23" ht="15" thickBot="1" x14ac:dyDescent="0.25">
      <c r="A11" s="96"/>
      <c r="B11" s="134" t="s">
        <v>447</v>
      </c>
      <c r="C11" s="108">
        <v>49422.169853289</v>
      </c>
      <c r="D11" s="108">
        <v>49362.600662251003</v>
      </c>
      <c r="E11" s="108">
        <v>49334.270059891998</v>
      </c>
      <c r="F11" s="108">
        <v>49622.296419104998</v>
      </c>
      <c r="G11" s="108">
        <v>49911.597028689001</v>
      </c>
      <c r="H11" s="108">
        <v>50201.764026028999</v>
      </c>
      <c r="I11" s="108">
        <v>50407.448787171998</v>
      </c>
      <c r="J11" s="108">
        <v>50388.070651178001</v>
      </c>
      <c r="K11" s="108">
        <v>50303.743678566003</v>
      </c>
      <c r="L11" s="108">
        <v>50415.314636953</v>
      </c>
      <c r="M11" s="108">
        <v>50542.015832434001</v>
      </c>
      <c r="N11" s="108">
        <v>50737.877253949002</v>
      </c>
      <c r="O11" s="108">
        <v>50934.584263288001</v>
      </c>
      <c r="P11" s="108">
        <v>51030.379941607003</v>
      </c>
      <c r="Q11" s="108">
        <v>51072.115816741003</v>
      </c>
      <c r="R11" s="108">
        <v>51084.554138640997</v>
      </c>
      <c r="S11" s="108">
        <v>51039.275808721999</v>
      </c>
      <c r="T11" s="108">
        <v>51155.878772292999</v>
      </c>
      <c r="U11" s="108">
        <v>51339.884384873003</v>
      </c>
      <c r="V11" s="108">
        <v>51514.441412241002</v>
      </c>
      <c r="W11" s="96"/>
    </row>
    <row r="12" spans="1:23" ht="15" thickBot="1" x14ac:dyDescent="0.25">
      <c r="A12" s="96"/>
      <c r="B12" s="134" t="s">
        <v>200</v>
      </c>
      <c r="C12" s="107">
        <v>12053.446657824001</v>
      </c>
      <c r="D12" s="107">
        <v>11833.518952765</v>
      </c>
      <c r="E12" s="107">
        <v>11825.79279639</v>
      </c>
      <c r="F12" s="107">
        <v>12209.997645768</v>
      </c>
      <c r="G12" s="107">
        <v>12167.282349505</v>
      </c>
      <c r="H12" s="107">
        <v>12184.394938039</v>
      </c>
      <c r="I12" s="107">
        <v>12247.703109980999</v>
      </c>
      <c r="J12" s="107">
        <v>12032.192048342</v>
      </c>
      <c r="K12" s="107">
        <v>11839.357600474001</v>
      </c>
      <c r="L12" s="107">
        <v>11856.174184407</v>
      </c>
      <c r="M12" s="107">
        <v>11860.184299514</v>
      </c>
      <c r="N12" s="107">
        <v>11895.032733171</v>
      </c>
      <c r="O12" s="107">
        <v>11990.450267185999</v>
      </c>
      <c r="P12" s="107">
        <v>12001.379487049</v>
      </c>
      <c r="Q12" s="107">
        <v>12055.307954260999</v>
      </c>
      <c r="R12" s="107">
        <v>11959.990656530001</v>
      </c>
      <c r="S12" s="107">
        <v>11966.654136650999</v>
      </c>
      <c r="T12" s="107">
        <v>11992.521169553</v>
      </c>
      <c r="U12" s="107">
        <v>12078.314659018</v>
      </c>
      <c r="V12" s="107">
        <v>12167.404108545001</v>
      </c>
      <c r="W12" s="96"/>
    </row>
    <row r="13" spans="1:23" ht="15" thickBot="1" x14ac:dyDescent="0.25">
      <c r="A13" s="96"/>
      <c r="B13" s="134" t="s">
        <v>339</v>
      </c>
      <c r="C13" s="108">
        <v>10387.773704006</v>
      </c>
      <c r="D13" s="108">
        <v>10412.216786752</v>
      </c>
      <c r="E13" s="108">
        <v>10474.471084115001</v>
      </c>
      <c r="F13" s="108">
        <v>10546.340923862999</v>
      </c>
      <c r="G13" s="108">
        <v>10429.104137308999</v>
      </c>
      <c r="H13" s="108">
        <v>10460.222312341</v>
      </c>
      <c r="I13" s="108">
        <v>10509.878718657001</v>
      </c>
      <c r="J13" s="108">
        <v>10416.958988746999</v>
      </c>
      <c r="K13" s="108">
        <v>10343.202110298</v>
      </c>
      <c r="L13" s="108">
        <v>10387.680083228001</v>
      </c>
      <c r="M13" s="108">
        <v>10400.650172223</v>
      </c>
      <c r="N13" s="108">
        <v>10367.956117780001</v>
      </c>
      <c r="O13" s="108">
        <v>10383.497122647999</v>
      </c>
      <c r="P13" s="108">
        <v>10439.072650575001</v>
      </c>
      <c r="Q13" s="108">
        <v>10497.758706471999</v>
      </c>
      <c r="R13" s="108">
        <v>10549.767606468</v>
      </c>
      <c r="S13" s="108">
        <v>10594.00954171</v>
      </c>
      <c r="T13" s="108">
        <v>10643.212914612999</v>
      </c>
      <c r="U13" s="108">
        <v>10711.859307961</v>
      </c>
      <c r="V13" s="108">
        <v>10783.829841041999</v>
      </c>
      <c r="W13" s="96"/>
    </row>
    <row r="14" spans="1:23" ht="15" thickBot="1" x14ac:dyDescent="0.25">
      <c r="A14" s="96"/>
      <c r="B14" s="134" t="s">
        <v>448</v>
      </c>
      <c r="C14" s="107">
        <v>43302.814686092999</v>
      </c>
      <c r="D14" s="107">
        <v>43183.627912139003</v>
      </c>
      <c r="E14" s="107">
        <v>43467.520540869002</v>
      </c>
      <c r="F14" s="107">
        <v>43994.884886494998</v>
      </c>
      <c r="G14" s="107">
        <v>44145.444647167998</v>
      </c>
      <c r="H14" s="107">
        <v>44551.853492068003</v>
      </c>
      <c r="I14" s="107">
        <v>45293.789982608003</v>
      </c>
      <c r="J14" s="107">
        <v>45263.714290999997</v>
      </c>
      <c r="K14" s="107">
        <v>45297.898497504</v>
      </c>
      <c r="L14" s="107">
        <v>46051.211189750997</v>
      </c>
      <c r="M14" s="107">
        <v>46737.604427375001</v>
      </c>
      <c r="N14" s="107">
        <v>47474.034109794004</v>
      </c>
      <c r="O14" s="107">
        <v>48299.227678192998</v>
      </c>
      <c r="P14" s="107">
        <v>49150.341797685003</v>
      </c>
      <c r="Q14" s="107">
        <v>50038.487655611003</v>
      </c>
      <c r="R14" s="107">
        <v>50845.868732584</v>
      </c>
      <c r="S14" s="107">
        <v>51515.452075419002</v>
      </c>
      <c r="T14" s="107">
        <v>52265.499032516003</v>
      </c>
      <c r="U14" s="107">
        <v>53138.662372610001</v>
      </c>
      <c r="V14" s="107">
        <v>53957.5680635069</v>
      </c>
      <c r="W14" s="96"/>
    </row>
    <row r="15" spans="1:23" x14ac:dyDescent="0.2">
      <c r="A15" s="96"/>
      <c r="B15" s="96"/>
      <c r="C15" s="96"/>
      <c r="D15" s="96"/>
      <c r="E15" s="96"/>
      <c r="F15" s="96"/>
      <c r="G15" s="96"/>
      <c r="H15" s="96"/>
      <c r="I15" s="96"/>
      <c r="J15" s="96"/>
      <c r="K15" s="96"/>
      <c r="L15" s="96"/>
      <c r="M15" s="96"/>
      <c r="N15" s="96"/>
      <c r="O15" s="96"/>
      <c r="P15" s="96"/>
      <c r="Q15" s="96"/>
      <c r="R15" s="96"/>
      <c r="S15" s="96"/>
      <c r="T15" s="96"/>
      <c r="U15" s="96"/>
      <c r="V15" s="96"/>
      <c r="W15" s="96"/>
    </row>
    <row r="16" spans="1:23" ht="15.75" thickBot="1" x14ac:dyDescent="0.3">
      <c r="A16" s="96"/>
      <c r="B16" s="137" t="s">
        <v>706</v>
      </c>
      <c r="C16" s="96"/>
      <c r="D16" s="96"/>
      <c r="E16" s="96"/>
      <c r="F16" s="96"/>
      <c r="G16" s="96"/>
      <c r="H16" s="96"/>
      <c r="I16" s="96"/>
      <c r="J16" s="96"/>
      <c r="K16" s="96"/>
      <c r="L16" s="96"/>
      <c r="M16" s="96"/>
      <c r="N16" s="96"/>
      <c r="O16" s="96"/>
      <c r="P16" s="96"/>
      <c r="Q16" s="96"/>
      <c r="R16" s="96"/>
      <c r="S16" s="96"/>
      <c r="T16" s="96"/>
      <c r="U16" s="96"/>
      <c r="V16" s="96"/>
      <c r="W16" s="96"/>
    </row>
    <row r="17" spans="1:23" ht="33" customHeight="1" thickBot="1" x14ac:dyDescent="0.25">
      <c r="A17" s="96"/>
      <c r="B17" s="214"/>
      <c r="C17" s="214" t="str">
        <f>'Demand Summary'!D$5</f>
        <v>2018-19</v>
      </c>
      <c r="D17" s="214" t="str">
        <f>'Demand Summary'!E$5</f>
        <v>2019-20</v>
      </c>
      <c r="E17" s="214" t="str">
        <f>'Demand Summary'!F$5</f>
        <v>2020-21</v>
      </c>
      <c r="F17" s="214" t="str">
        <f>'Demand Summary'!G$5</f>
        <v>2021-22</v>
      </c>
      <c r="G17" s="214" t="str">
        <f>'Demand Summary'!H$5</f>
        <v>2022-23</v>
      </c>
      <c r="H17" s="214" t="str">
        <f>'Demand Summary'!I$5</f>
        <v>2023-24</v>
      </c>
      <c r="I17" s="214" t="str">
        <f>'Demand Summary'!J$5</f>
        <v>2024-25</v>
      </c>
      <c r="J17" s="214" t="str">
        <f>'Demand Summary'!K$5</f>
        <v>2025-26</v>
      </c>
      <c r="K17" s="214" t="str">
        <f>'Demand Summary'!L$5</f>
        <v>2026-27</v>
      </c>
      <c r="L17" s="214" t="str">
        <f>'Demand Summary'!M$5</f>
        <v>2027-28</v>
      </c>
      <c r="M17" s="214" t="str">
        <f>'Demand Summary'!N$5</f>
        <v>2028-29</v>
      </c>
      <c r="N17" s="214" t="str">
        <f>'Demand Summary'!O$5</f>
        <v>2029-30</v>
      </c>
      <c r="O17" s="214" t="str">
        <f>'Demand Summary'!P$5</f>
        <v>2030-31</v>
      </c>
      <c r="P17" s="214" t="str">
        <f>'Demand Summary'!Q$5</f>
        <v>2031-32</v>
      </c>
      <c r="Q17" s="214" t="str">
        <f>'Demand Summary'!R$5</f>
        <v>2032-33</v>
      </c>
      <c r="R17" s="214" t="str">
        <f>'Demand Summary'!S$5</f>
        <v>2033-34</v>
      </c>
      <c r="S17" s="214" t="str">
        <f>'Demand Summary'!T$5</f>
        <v>2034-35</v>
      </c>
      <c r="T17" s="214" t="str">
        <f>'Demand Summary'!U$5</f>
        <v>2035-36</v>
      </c>
      <c r="U17" s="214" t="str">
        <f>'Demand Summary'!V$5</f>
        <v>2036-37</v>
      </c>
      <c r="V17" s="214" t="str">
        <f>'Demand Summary'!W$5</f>
        <v>2037-38</v>
      </c>
      <c r="W17" s="96"/>
    </row>
    <row r="18" spans="1:23" ht="15" thickBot="1" x14ac:dyDescent="0.25">
      <c r="A18" s="96"/>
      <c r="B18" s="134" t="s">
        <v>199</v>
      </c>
      <c r="C18" s="107">
        <v>66633.960120336007</v>
      </c>
      <c r="D18" s="107">
        <v>66412.798146086003</v>
      </c>
      <c r="E18" s="107">
        <v>66371.346938998002</v>
      </c>
      <c r="F18" s="107">
        <v>66352.437298136007</v>
      </c>
      <c r="G18" s="107">
        <v>66872.695959977005</v>
      </c>
      <c r="H18" s="107">
        <v>67222.128479299994</v>
      </c>
      <c r="I18" s="107">
        <v>68330.107172313001</v>
      </c>
      <c r="J18" s="107">
        <v>69603.559864643001</v>
      </c>
      <c r="K18" s="107">
        <v>70990.412126397001</v>
      </c>
      <c r="L18" s="107">
        <v>72557.477758538997</v>
      </c>
      <c r="M18" s="107">
        <v>74126.564859145001</v>
      </c>
      <c r="N18" s="107">
        <v>75841.742981645002</v>
      </c>
      <c r="O18" s="107">
        <v>77601.961146308997</v>
      </c>
      <c r="P18" s="107">
        <v>78953.163371268005</v>
      </c>
      <c r="Q18" s="107">
        <v>80635.45138554</v>
      </c>
      <c r="R18" s="107">
        <v>82246.507813730001</v>
      </c>
      <c r="S18" s="107">
        <v>83686.473792503995</v>
      </c>
      <c r="T18" s="107">
        <v>85279.266642691</v>
      </c>
      <c r="U18" s="107">
        <v>87159.217237014003</v>
      </c>
      <c r="V18" s="107">
        <v>89008.0574211536</v>
      </c>
      <c r="W18" s="96"/>
    </row>
    <row r="19" spans="1:23" ht="15" thickBot="1" x14ac:dyDescent="0.25">
      <c r="A19" s="96"/>
      <c r="B19" s="134" t="s">
        <v>447</v>
      </c>
      <c r="C19" s="108">
        <v>49840.559986888999</v>
      </c>
      <c r="D19" s="108">
        <v>49904.228628833</v>
      </c>
      <c r="E19" s="108">
        <v>49950.595946068002</v>
      </c>
      <c r="F19" s="108">
        <v>50190.275177882002</v>
      </c>
      <c r="G19" s="108">
        <v>50456.734113541999</v>
      </c>
      <c r="H19" s="108">
        <v>50615.423459700003</v>
      </c>
      <c r="I19" s="108">
        <v>51381.974353126003</v>
      </c>
      <c r="J19" s="108">
        <v>51665.631103336003</v>
      </c>
      <c r="K19" s="108">
        <v>53582.547454061998</v>
      </c>
      <c r="L19" s="108">
        <v>54012.588627641999</v>
      </c>
      <c r="M19" s="108">
        <v>54458.780882318999</v>
      </c>
      <c r="N19" s="108">
        <v>54909.922525210997</v>
      </c>
      <c r="O19" s="108">
        <v>55236.133819727998</v>
      </c>
      <c r="P19" s="108">
        <v>55615.355642625997</v>
      </c>
      <c r="Q19" s="108">
        <v>55532.160837798998</v>
      </c>
      <c r="R19" s="108">
        <v>55776.751590840002</v>
      </c>
      <c r="S19" s="108">
        <v>55995.654388955001</v>
      </c>
      <c r="T19" s="108">
        <v>56426.646389838003</v>
      </c>
      <c r="U19" s="108">
        <v>56975.429591198001</v>
      </c>
      <c r="V19" s="108">
        <v>57533.106311467003</v>
      </c>
      <c r="W19" s="96"/>
    </row>
    <row r="20" spans="1:23" ht="15" thickBot="1" x14ac:dyDescent="0.25">
      <c r="A20" s="96"/>
      <c r="B20" s="134" t="s">
        <v>200</v>
      </c>
      <c r="C20" s="107">
        <v>12091.287948171999</v>
      </c>
      <c r="D20" s="107">
        <v>11894.54139844</v>
      </c>
      <c r="E20" s="107">
        <v>11913.379257552</v>
      </c>
      <c r="F20" s="107">
        <v>12371.533540697001</v>
      </c>
      <c r="G20" s="107">
        <v>12451.160083326</v>
      </c>
      <c r="H20" s="107">
        <v>12432.810853932</v>
      </c>
      <c r="I20" s="107">
        <v>12588.332502159999</v>
      </c>
      <c r="J20" s="107">
        <v>12633.766462603</v>
      </c>
      <c r="K20" s="107">
        <v>12782.325466876</v>
      </c>
      <c r="L20" s="107">
        <v>12944.679396043</v>
      </c>
      <c r="M20" s="107">
        <v>13141.800424626999</v>
      </c>
      <c r="N20" s="107">
        <v>13319.132314322</v>
      </c>
      <c r="O20" s="107">
        <v>13508.258101329</v>
      </c>
      <c r="P20" s="107">
        <v>13649.739527198</v>
      </c>
      <c r="Q20" s="107">
        <v>13824.877720514</v>
      </c>
      <c r="R20" s="107">
        <v>13863.172211147999</v>
      </c>
      <c r="S20" s="107">
        <v>13995.459065126999</v>
      </c>
      <c r="T20" s="107">
        <v>14139.990182972</v>
      </c>
      <c r="U20" s="107">
        <v>14369.399315315</v>
      </c>
      <c r="V20" s="107">
        <v>14606.145019116901</v>
      </c>
      <c r="W20" s="96"/>
    </row>
    <row r="21" spans="1:23" ht="15" thickBot="1" x14ac:dyDescent="0.25">
      <c r="A21" s="96"/>
      <c r="B21" s="134" t="s">
        <v>339</v>
      </c>
      <c r="C21" s="108">
        <v>10401.769840665</v>
      </c>
      <c r="D21" s="108">
        <v>10448.671241595999</v>
      </c>
      <c r="E21" s="108">
        <v>10538.366961827</v>
      </c>
      <c r="F21" s="108">
        <v>10647.977035505</v>
      </c>
      <c r="G21" s="108">
        <v>10717.335602273</v>
      </c>
      <c r="H21" s="108">
        <v>10756.182377227</v>
      </c>
      <c r="I21" s="108">
        <v>10836.243614371</v>
      </c>
      <c r="J21" s="108">
        <v>10825.479147446</v>
      </c>
      <c r="K21" s="108">
        <v>10943.432245747999</v>
      </c>
      <c r="L21" s="108">
        <v>11066.567772513001</v>
      </c>
      <c r="M21" s="108">
        <v>11170.862520799999</v>
      </c>
      <c r="N21" s="108">
        <v>11222.275056745</v>
      </c>
      <c r="O21" s="108">
        <v>11335.088990085</v>
      </c>
      <c r="P21" s="108">
        <v>11468.179677994</v>
      </c>
      <c r="Q21" s="108">
        <v>11606.237089034001</v>
      </c>
      <c r="R21" s="108">
        <v>11742.673946474</v>
      </c>
      <c r="S21" s="108">
        <v>11862.091044154</v>
      </c>
      <c r="T21" s="108">
        <v>12003.216333173999</v>
      </c>
      <c r="U21" s="108">
        <v>12168.193142664</v>
      </c>
      <c r="V21" s="108">
        <v>12339.383638873</v>
      </c>
      <c r="W21" s="96"/>
    </row>
    <row r="22" spans="1:23" ht="15" thickBot="1" x14ac:dyDescent="0.25">
      <c r="A22" s="96"/>
      <c r="B22" s="134" t="s">
        <v>448</v>
      </c>
      <c r="C22" s="107">
        <v>43648.013465028998</v>
      </c>
      <c r="D22" s="107">
        <v>43665.791858021003</v>
      </c>
      <c r="E22" s="107">
        <v>44090.704986224999</v>
      </c>
      <c r="F22" s="107">
        <v>44773.442477534998</v>
      </c>
      <c r="G22" s="107">
        <v>45569.637792066002</v>
      </c>
      <c r="H22" s="107">
        <v>45946.465472187003</v>
      </c>
      <c r="I22" s="107">
        <v>47092.194710329997</v>
      </c>
      <c r="J22" s="107">
        <v>47793.712658294004</v>
      </c>
      <c r="K22" s="107">
        <v>49024.566685894002</v>
      </c>
      <c r="L22" s="107">
        <v>50410.992450600002</v>
      </c>
      <c r="M22" s="107">
        <v>51874.886753617</v>
      </c>
      <c r="N22" s="107">
        <v>53353.647689739999</v>
      </c>
      <c r="O22" s="107">
        <v>54801.815042779999</v>
      </c>
      <c r="P22" s="107">
        <v>56079.659633390002</v>
      </c>
      <c r="Q22" s="107">
        <v>57480.702781733002</v>
      </c>
      <c r="R22" s="107">
        <v>58823.868876982997</v>
      </c>
      <c r="S22" s="107">
        <v>60036.578075236997</v>
      </c>
      <c r="T22" s="107">
        <v>61387.817800792996</v>
      </c>
      <c r="U22" s="107">
        <v>62881.625171767999</v>
      </c>
      <c r="V22" s="107">
        <v>64341.252457788898</v>
      </c>
      <c r="W22" s="96"/>
    </row>
    <row r="23" spans="1:23" x14ac:dyDescent="0.2">
      <c r="A23" s="96"/>
      <c r="B23" s="96"/>
      <c r="C23" s="96"/>
      <c r="D23" s="96"/>
      <c r="E23" s="96"/>
      <c r="F23" s="96"/>
      <c r="G23" s="96"/>
      <c r="H23" s="96"/>
      <c r="I23" s="96"/>
      <c r="J23" s="96"/>
      <c r="K23" s="96"/>
      <c r="L23" s="96"/>
      <c r="M23" s="96"/>
      <c r="N23" s="96"/>
      <c r="O23" s="96"/>
      <c r="P23" s="96"/>
      <c r="Q23" s="96"/>
      <c r="R23" s="96"/>
      <c r="S23" s="96"/>
      <c r="T23" s="96"/>
      <c r="U23" s="96"/>
      <c r="V23" s="96"/>
      <c r="W23" s="96"/>
    </row>
    <row r="24" spans="1:23" ht="15.75" thickBot="1" x14ac:dyDescent="0.3">
      <c r="A24" s="96"/>
      <c r="B24" s="137" t="s">
        <v>414</v>
      </c>
      <c r="C24" s="96"/>
      <c r="D24" s="96"/>
      <c r="E24" s="96"/>
      <c r="F24" s="96"/>
      <c r="G24" s="96"/>
      <c r="H24" s="96"/>
      <c r="I24" s="96"/>
      <c r="J24" s="96"/>
      <c r="K24" s="96"/>
      <c r="L24" s="96"/>
      <c r="M24" s="96"/>
      <c r="N24" s="96"/>
      <c r="O24" s="96"/>
      <c r="P24" s="96"/>
      <c r="Q24" s="96"/>
      <c r="R24" s="96"/>
      <c r="S24" s="96"/>
      <c r="T24" s="96"/>
      <c r="U24" s="96"/>
      <c r="V24" s="96"/>
      <c r="W24" s="96"/>
    </row>
    <row r="25" spans="1:23" ht="33" customHeight="1" thickBot="1" x14ac:dyDescent="0.25">
      <c r="A25" s="96"/>
      <c r="B25" s="214"/>
      <c r="C25" s="214" t="str">
        <f>'Demand Summary'!D$5</f>
        <v>2018-19</v>
      </c>
      <c r="D25" s="214" t="str">
        <f>'Demand Summary'!E$5</f>
        <v>2019-20</v>
      </c>
      <c r="E25" s="214" t="str">
        <f>'Demand Summary'!F$5</f>
        <v>2020-21</v>
      </c>
      <c r="F25" s="214" t="str">
        <f>'Demand Summary'!G$5</f>
        <v>2021-22</v>
      </c>
      <c r="G25" s="214" t="str">
        <f>'Demand Summary'!H$5</f>
        <v>2022-23</v>
      </c>
      <c r="H25" s="214" t="str">
        <f>'Demand Summary'!I$5</f>
        <v>2023-24</v>
      </c>
      <c r="I25" s="214" t="str">
        <f>'Demand Summary'!J$5</f>
        <v>2024-25</v>
      </c>
      <c r="J25" s="214" t="str">
        <f>'Demand Summary'!K$5</f>
        <v>2025-26</v>
      </c>
      <c r="K25" s="214" t="str">
        <f>'Demand Summary'!L$5</f>
        <v>2026-27</v>
      </c>
      <c r="L25" s="214" t="str">
        <f>'Demand Summary'!M$5</f>
        <v>2027-28</v>
      </c>
      <c r="M25" s="214" t="str">
        <f>'Demand Summary'!N$5</f>
        <v>2028-29</v>
      </c>
      <c r="N25" s="214" t="str">
        <f>'Demand Summary'!O$5</f>
        <v>2029-30</v>
      </c>
      <c r="O25" s="214" t="str">
        <f>'Demand Summary'!P$5</f>
        <v>2030-31</v>
      </c>
      <c r="P25" s="214" t="str">
        <f>'Demand Summary'!Q$5</f>
        <v>2031-32</v>
      </c>
      <c r="Q25" s="214" t="str">
        <f>'Demand Summary'!R$5</f>
        <v>2032-33</v>
      </c>
      <c r="R25" s="214" t="str">
        <f>'Demand Summary'!S$5</f>
        <v>2033-34</v>
      </c>
      <c r="S25" s="214" t="str">
        <f>'Demand Summary'!T$5</f>
        <v>2034-35</v>
      </c>
      <c r="T25" s="214" t="str">
        <f>'Demand Summary'!U$5</f>
        <v>2035-36</v>
      </c>
      <c r="U25" s="214" t="str">
        <f>'Demand Summary'!V$5</f>
        <v>2036-37</v>
      </c>
      <c r="V25" s="214" t="str">
        <f>'Demand Summary'!W$5</f>
        <v>2037-38</v>
      </c>
      <c r="W25" s="96"/>
    </row>
    <row r="26" spans="1:23" ht="15" thickBot="1" x14ac:dyDescent="0.25">
      <c r="A26" s="96"/>
      <c r="B26" s="134" t="s">
        <v>199</v>
      </c>
      <c r="C26" s="107">
        <v>66505.621781802998</v>
      </c>
      <c r="D26" s="107">
        <v>65877.490888821005</v>
      </c>
      <c r="E26" s="107">
        <v>66090.939477635999</v>
      </c>
      <c r="F26" s="107">
        <v>66080.888916805998</v>
      </c>
      <c r="G26" s="107">
        <v>66270.082231905006</v>
      </c>
      <c r="H26" s="107">
        <v>65080.435203831003</v>
      </c>
      <c r="I26" s="107">
        <v>65457.696299304997</v>
      </c>
      <c r="J26" s="107">
        <v>65860.620062552</v>
      </c>
      <c r="K26" s="107">
        <v>66212.429973792998</v>
      </c>
      <c r="L26" s="107">
        <v>66509.698565747007</v>
      </c>
      <c r="M26" s="107">
        <v>63882.810592583002</v>
      </c>
      <c r="N26" s="107">
        <v>60895.572153923</v>
      </c>
      <c r="O26" s="107">
        <v>57912.642795633001</v>
      </c>
      <c r="P26" s="107">
        <v>56792.128292034999</v>
      </c>
      <c r="Q26" s="107">
        <v>56708.936614131002</v>
      </c>
      <c r="R26" s="107">
        <v>57158.919816968999</v>
      </c>
      <c r="S26" s="107">
        <v>57542.180481998999</v>
      </c>
      <c r="T26" s="107">
        <v>57978.992860509999</v>
      </c>
      <c r="U26" s="107">
        <v>58655.39024547</v>
      </c>
      <c r="V26" s="107">
        <v>59294.530205030896</v>
      </c>
      <c r="W26" s="96"/>
    </row>
    <row r="27" spans="1:23" ht="15" thickBot="1" x14ac:dyDescent="0.25">
      <c r="A27" s="96"/>
      <c r="B27" s="134" t="s">
        <v>447</v>
      </c>
      <c r="C27" s="108">
        <v>49242.900296316999</v>
      </c>
      <c r="D27" s="108">
        <v>48546.474457983997</v>
      </c>
      <c r="E27" s="108">
        <v>48011.804855731003</v>
      </c>
      <c r="F27" s="108">
        <v>47811.670348733001</v>
      </c>
      <c r="G27" s="108">
        <v>47840.320626474</v>
      </c>
      <c r="H27" s="108">
        <v>47287.027750706999</v>
      </c>
      <c r="I27" s="108">
        <v>46819.842626578</v>
      </c>
      <c r="J27" s="108">
        <v>45907.701581241003</v>
      </c>
      <c r="K27" s="108">
        <v>45401.519150924003</v>
      </c>
      <c r="L27" s="108">
        <v>44886.894612354998</v>
      </c>
      <c r="M27" s="108">
        <v>36794.552618488</v>
      </c>
      <c r="N27" s="108">
        <v>36319.111564395003</v>
      </c>
      <c r="O27" s="108">
        <v>35325.234083650997</v>
      </c>
      <c r="P27" s="108">
        <v>35285.720017369997</v>
      </c>
      <c r="Q27" s="108">
        <v>34890.445798774002</v>
      </c>
      <c r="R27" s="108">
        <v>34817.982379326997</v>
      </c>
      <c r="S27" s="108">
        <v>34762.343027073999</v>
      </c>
      <c r="T27" s="108">
        <v>34722.900652892</v>
      </c>
      <c r="U27" s="108">
        <v>34839.889806756</v>
      </c>
      <c r="V27" s="108">
        <v>34920.872943365001</v>
      </c>
      <c r="W27" s="96"/>
    </row>
    <row r="28" spans="1:23" ht="15" thickBot="1" x14ac:dyDescent="0.25">
      <c r="A28" s="96"/>
      <c r="B28" s="134" t="s">
        <v>200</v>
      </c>
      <c r="C28" s="107">
        <v>11780.776506307</v>
      </c>
      <c r="D28" s="107">
        <v>11509.275085224001</v>
      </c>
      <c r="E28" s="107">
        <v>11481.305526153999</v>
      </c>
      <c r="F28" s="107">
        <v>11845.979932271999</v>
      </c>
      <c r="G28" s="107">
        <v>11665.066900677</v>
      </c>
      <c r="H28" s="107">
        <v>11366.775477093001</v>
      </c>
      <c r="I28" s="107">
        <v>11369.292968708</v>
      </c>
      <c r="J28" s="107">
        <v>11089.230972056001</v>
      </c>
      <c r="K28" s="107">
        <v>10895.151435309999</v>
      </c>
      <c r="L28" s="107">
        <v>10819.798353082</v>
      </c>
      <c r="M28" s="107">
        <v>10761.246952428</v>
      </c>
      <c r="N28" s="107">
        <v>10576.397805823</v>
      </c>
      <c r="O28" s="107">
        <v>10286.712975831</v>
      </c>
      <c r="P28" s="107">
        <v>9850.9267311849999</v>
      </c>
      <c r="Q28" s="107">
        <v>9770.1813478339991</v>
      </c>
      <c r="R28" s="107">
        <v>9579.6048352189991</v>
      </c>
      <c r="S28" s="107">
        <v>9521.2448769439998</v>
      </c>
      <c r="T28" s="107">
        <v>9459.7808935350004</v>
      </c>
      <c r="U28" s="107">
        <v>9474.0668836360001</v>
      </c>
      <c r="V28" s="107">
        <v>9491.6026896750009</v>
      </c>
      <c r="W28" s="96"/>
    </row>
    <row r="29" spans="1:23" ht="15" thickBot="1" x14ac:dyDescent="0.25">
      <c r="A29" s="96"/>
      <c r="B29" s="134" t="s">
        <v>339</v>
      </c>
      <c r="C29" s="108">
        <v>10374.377521495</v>
      </c>
      <c r="D29" s="108">
        <v>9966.7339053110009</v>
      </c>
      <c r="E29" s="108">
        <v>9995.0923295190005</v>
      </c>
      <c r="F29" s="108">
        <v>10025.735011291999</v>
      </c>
      <c r="G29" s="108">
        <v>9910.8214753400007</v>
      </c>
      <c r="H29" s="108">
        <v>9736.3793688130008</v>
      </c>
      <c r="I29" s="108">
        <v>9728.7916844829997</v>
      </c>
      <c r="J29" s="108">
        <v>8950.4364719250007</v>
      </c>
      <c r="K29" s="108">
        <v>8940.5183664270007</v>
      </c>
      <c r="L29" s="108">
        <v>8925.3943263609999</v>
      </c>
      <c r="M29" s="108">
        <v>8907.1508979640003</v>
      </c>
      <c r="N29" s="108">
        <v>8741.0106442979995</v>
      </c>
      <c r="O29" s="108">
        <v>8456.9000299979998</v>
      </c>
      <c r="P29" s="108">
        <v>8159.9412593369998</v>
      </c>
      <c r="Q29" s="108">
        <v>8059.1647270969997</v>
      </c>
      <c r="R29" s="108">
        <v>8044.8643271800001</v>
      </c>
      <c r="S29" s="108">
        <v>7904.5256128159999</v>
      </c>
      <c r="T29" s="108">
        <v>7879.5622832319996</v>
      </c>
      <c r="U29" s="108">
        <v>7885.4698675600002</v>
      </c>
      <c r="V29" s="108">
        <v>7893.1554914810104</v>
      </c>
      <c r="W29" s="96"/>
    </row>
    <row r="30" spans="1:23" ht="15" thickBot="1" x14ac:dyDescent="0.25">
      <c r="A30" s="96"/>
      <c r="B30" s="134" t="s">
        <v>448</v>
      </c>
      <c r="C30" s="107">
        <v>43443.754943250002</v>
      </c>
      <c r="D30" s="107">
        <v>43250.181552383998</v>
      </c>
      <c r="E30" s="107">
        <v>43513.447986501997</v>
      </c>
      <c r="F30" s="107">
        <v>41686.217008389001</v>
      </c>
      <c r="G30" s="107">
        <v>39369.708829636002</v>
      </c>
      <c r="H30" s="107">
        <v>38461.808976977998</v>
      </c>
      <c r="I30" s="107">
        <v>38949.659814854</v>
      </c>
      <c r="J30" s="107">
        <v>38549.977635862</v>
      </c>
      <c r="K30" s="107">
        <v>38506.472028468001</v>
      </c>
      <c r="L30" s="107">
        <v>38876.948582908997</v>
      </c>
      <c r="M30" s="107">
        <v>39229.277237690003</v>
      </c>
      <c r="N30" s="107">
        <v>39135.224335628998</v>
      </c>
      <c r="O30" s="107">
        <v>38456.565242497003</v>
      </c>
      <c r="P30" s="107">
        <v>37922.015983719997</v>
      </c>
      <c r="Q30" s="107">
        <v>38404.534523355003</v>
      </c>
      <c r="R30" s="107">
        <v>38875.297270948999</v>
      </c>
      <c r="S30" s="107">
        <v>39298.321836271003</v>
      </c>
      <c r="T30" s="107">
        <v>39716.519083632003</v>
      </c>
      <c r="U30" s="107">
        <v>40326.783191864997</v>
      </c>
      <c r="V30" s="107">
        <v>40883.621073779897</v>
      </c>
      <c r="W30" s="96"/>
    </row>
    <row r="31" spans="1:23" x14ac:dyDescent="0.2">
      <c r="A31" s="96"/>
      <c r="B31" s="96"/>
      <c r="C31" s="96"/>
      <c r="D31" s="96"/>
      <c r="E31" s="96"/>
      <c r="F31" s="96"/>
      <c r="G31" s="96"/>
      <c r="H31" s="96"/>
      <c r="I31" s="96"/>
      <c r="J31" s="96"/>
      <c r="K31" s="96"/>
      <c r="L31" s="96"/>
      <c r="M31" s="96"/>
      <c r="N31" s="96"/>
      <c r="O31" s="96"/>
      <c r="P31" s="96"/>
      <c r="Q31" s="96"/>
      <c r="R31" s="96"/>
      <c r="S31" s="96"/>
      <c r="T31" s="96"/>
      <c r="U31" s="96"/>
      <c r="V31" s="96"/>
      <c r="W31" s="96"/>
    </row>
    <row r="32" spans="1:23" ht="17.25" thickBot="1" x14ac:dyDescent="0.3">
      <c r="A32" s="96"/>
      <c r="B32" s="426" t="s">
        <v>449</v>
      </c>
      <c r="C32" s="426"/>
      <c r="D32" s="426"/>
      <c r="E32" s="96"/>
      <c r="F32" s="96"/>
      <c r="G32" s="96"/>
      <c r="H32" s="96"/>
      <c r="I32" s="96"/>
      <c r="J32" s="96"/>
      <c r="K32" s="96"/>
      <c r="L32" s="96"/>
      <c r="M32" s="96"/>
      <c r="N32" s="96"/>
      <c r="O32" s="96"/>
      <c r="P32" s="96"/>
      <c r="Q32" s="96"/>
      <c r="R32" s="96"/>
      <c r="S32" s="96"/>
      <c r="T32" s="96"/>
      <c r="U32" s="96"/>
      <c r="V32" s="96"/>
      <c r="W32" s="96"/>
    </row>
    <row r="33" spans="1:23" ht="13.5" thickTop="1" x14ac:dyDescent="0.2">
      <c r="A33" s="96"/>
      <c r="B33" s="29" t="s">
        <v>1195</v>
      </c>
      <c r="C33" s="96"/>
      <c r="D33" s="96"/>
      <c r="E33" s="96"/>
      <c r="F33" s="96"/>
      <c r="G33" s="96"/>
      <c r="H33" s="96"/>
      <c r="I33" s="96"/>
      <c r="J33" s="96"/>
      <c r="K33" s="96"/>
      <c r="L33" s="96"/>
      <c r="M33" s="96"/>
      <c r="N33" s="96"/>
      <c r="O33" s="96"/>
      <c r="P33" s="96"/>
      <c r="Q33" s="96"/>
      <c r="R33" s="96"/>
      <c r="S33" s="96"/>
      <c r="T33" s="96"/>
      <c r="U33" s="96"/>
      <c r="V33" s="96"/>
      <c r="W33" s="96"/>
    </row>
    <row r="34" spans="1:23" x14ac:dyDescent="0.2">
      <c r="A34" s="96"/>
      <c r="B34" s="96"/>
      <c r="C34" s="96"/>
      <c r="D34" s="96"/>
      <c r="E34" s="96"/>
      <c r="F34" s="96"/>
      <c r="G34" s="96"/>
      <c r="H34" s="96"/>
      <c r="I34" s="96"/>
      <c r="J34" s="96"/>
      <c r="K34" s="96"/>
      <c r="L34" s="96"/>
      <c r="M34" s="96"/>
      <c r="N34" s="96"/>
      <c r="O34" s="96"/>
      <c r="P34" s="96"/>
      <c r="Q34" s="96"/>
      <c r="R34" s="96"/>
      <c r="S34" s="96"/>
      <c r="T34" s="96"/>
      <c r="U34" s="96"/>
      <c r="V34" s="96"/>
      <c r="W34" s="96"/>
    </row>
    <row r="35" spans="1:23" ht="15.75" thickBot="1" x14ac:dyDescent="0.3">
      <c r="A35" s="96"/>
      <c r="B35" s="137" t="s">
        <v>187</v>
      </c>
      <c r="C35" s="148"/>
      <c r="D35" s="148"/>
      <c r="E35" s="148"/>
      <c r="F35" s="148"/>
      <c r="G35" s="148"/>
      <c r="H35" s="148"/>
      <c r="I35" s="148"/>
      <c r="J35" s="148"/>
      <c r="K35" s="148"/>
      <c r="L35" s="148"/>
      <c r="M35" s="148"/>
      <c r="N35" s="96"/>
      <c r="O35" s="96"/>
      <c r="P35" s="96"/>
      <c r="Q35" s="96"/>
      <c r="R35" s="96"/>
      <c r="S35" s="96"/>
      <c r="T35" s="96"/>
      <c r="U35" s="96"/>
      <c r="V35" s="96"/>
      <c r="W35" s="96"/>
    </row>
    <row r="36" spans="1:23" ht="33" customHeight="1" thickBot="1" x14ac:dyDescent="0.25">
      <c r="A36" s="96"/>
      <c r="B36" s="214"/>
      <c r="C36" s="214" t="str">
        <f>'Demand Summary'!D$5</f>
        <v>2018-19</v>
      </c>
      <c r="D36" s="214" t="str">
        <f>'Demand Summary'!E$5</f>
        <v>2019-20</v>
      </c>
      <c r="E36" s="214" t="str">
        <f>'Demand Summary'!F$5</f>
        <v>2020-21</v>
      </c>
      <c r="F36" s="214" t="str">
        <f>'Demand Summary'!G$5</f>
        <v>2021-22</v>
      </c>
      <c r="G36" s="214" t="str">
        <f>'Demand Summary'!H$5</f>
        <v>2022-23</v>
      </c>
      <c r="H36" s="214" t="str">
        <f>'Demand Summary'!I$5</f>
        <v>2023-24</v>
      </c>
      <c r="I36" s="214" t="str">
        <f>'Demand Summary'!J$5</f>
        <v>2024-25</v>
      </c>
      <c r="J36" s="214" t="str">
        <f>'Demand Summary'!K$5</f>
        <v>2025-26</v>
      </c>
      <c r="K36" s="214" t="str">
        <f>'Demand Summary'!L$5</f>
        <v>2026-27</v>
      </c>
      <c r="L36" s="214" t="str">
        <f>'Demand Summary'!M$5</f>
        <v>2027-28</v>
      </c>
      <c r="M36" s="214" t="str">
        <f>'Demand Summary'!N$5</f>
        <v>2028-29</v>
      </c>
      <c r="N36" s="214" t="str">
        <f>'Demand Summary'!O$5</f>
        <v>2029-30</v>
      </c>
      <c r="O36" s="214" t="str">
        <f>'Demand Summary'!P$5</f>
        <v>2030-31</v>
      </c>
      <c r="P36" s="214" t="str">
        <f>'Demand Summary'!Q$5</f>
        <v>2031-32</v>
      </c>
      <c r="Q36" s="214" t="str">
        <f>'Demand Summary'!R$5</f>
        <v>2032-33</v>
      </c>
      <c r="R36" s="214" t="str">
        <f>'Demand Summary'!S$5</f>
        <v>2033-34</v>
      </c>
      <c r="S36" s="214" t="str">
        <f>'Demand Summary'!T$5</f>
        <v>2034-35</v>
      </c>
      <c r="T36" s="214" t="str">
        <f>'Demand Summary'!U$5</f>
        <v>2035-36</v>
      </c>
      <c r="U36" s="214" t="str">
        <f>'Demand Summary'!V$5</f>
        <v>2036-37</v>
      </c>
      <c r="V36" s="214" t="str">
        <f>'Demand Summary'!W$5</f>
        <v>2037-38</v>
      </c>
      <c r="W36" s="96"/>
    </row>
    <row r="37" spans="1:23" ht="15" thickBot="1" x14ac:dyDescent="0.25">
      <c r="A37" s="96"/>
      <c r="B37" s="134" t="s">
        <v>199</v>
      </c>
      <c r="C37" s="107">
        <f>C$10+'Rooftop PV'!C$7</f>
        <v>70160.990810454998</v>
      </c>
      <c r="D37" s="107">
        <f>D$10+'Rooftop PV'!D$7</f>
        <v>70787.238053594003</v>
      </c>
      <c r="E37" s="107">
        <f>E$10+'Rooftop PV'!E$7</f>
        <v>71318.346103714997</v>
      </c>
      <c r="F37" s="107">
        <f>F$10+'Rooftop PV'!F$7</f>
        <v>71714.050831522007</v>
      </c>
      <c r="G37" s="107">
        <f>G$10+'Rooftop PV'!G$7</f>
        <v>71555.650213948</v>
      </c>
      <c r="H37" s="107">
        <f>H$10+'Rooftop PV'!H$7</f>
        <v>72101.790860726003</v>
      </c>
      <c r="I37" s="107">
        <f>I$10+'Rooftop PV'!I$7</f>
        <v>72996.316329729991</v>
      </c>
      <c r="J37" s="107">
        <f>J$10+'Rooftop PV'!J$7</f>
        <v>74088.177104011003</v>
      </c>
      <c r="K37" s="107">
        <f>K$10+'Rooftop PV'!K$7</f>
        <v>75234.278981778014</v>
      </c>
      <c r="L37" s="107">
        <f>L$10+'Rooftop PV'!L$7</f>
        <v>76428.229193895007</v>
      </c>
      <c r="M37" s="107">
        <f>M$10+'Rooftop PV'!M$7</f>
        <v>77685.360081990002</v>
      </c>
      <c r="N37" s="107">
        <f>N$10+'Rooftop PV'!N$7</f>
        <v>79169.945656242009</v>
      </c>
      <c r="O37" s="107">
        <f>O$10+'Rooftop PV'!O$7</f>
        <v>80661.432366318986</v>
      </c>
      <c r="P37" s="107">
        <f>P$10+'Rooftop PV'!P$7</f>
        <v>81991.921890619007</v>
      </c>
      <c r="Q37" s="107">
        <f>Q$10+'Rooftop PV'!Q$7</f>
        <v>83168.135785161998</v>
      </c>
      <c r="R37" s="107">
        <f>R$10+'Rooftop PV'!R$7</f>
        <v>84552.219255803997</v>
      </c>
      <c r="S37" s="107">
        <f>S$10+'Rooftop PV'!S$7</f>
        <v>85914.837908943999</v>
      </c>
      <c r="T37" s="107">
        <f>T$10+'Rooftop PV'!T$7</f>
        <v>87273.597516392008</v>
      </c>
      <c r="U37" s="107">
        <f>U$10+'Rooftop PV'!U$7</f>
        <v>88627.902742237988</v>
      </c>
      <c r="V37" s="107">
        <f>V$10+'Rooftop PV'!V$7</f>
        <v>89976.3445306699</v>
      </c>
      <c r="W37" s="96"/>
    </row>
    <row r="38" spans="1:23" ht="15" thickBot="1" x14ac:dyDescent="0.25">
      <c r="A38" s="96"/>
      <c r="B38" s="134" t="s">
        <v>447</v>
      </c>
      <c r="C38" s="108">
        <f>C$11+'Rooftop PV'!C$8</f>
        <v>53380.828902296002</v>
      </c>
      <c r="D38" s="108">
        <f>D$11+'Rooftop PV'!D$8</f>
        <v>53787.265745735</v>
      </c>
      <c r="E38" s="108">
        <f>E$11+'Rooftop PV'!E$8</f>
        <v>54175.566819403997</v>
      </c>
      <c r="F38" s="108">
        <f>F$11+'Rooftop PV'!F$8</f>
        <v>54782.302753539996</v>
      </c>
      <c r="G38" s="108">
        <f>G$11+'Rooftop PV'!G$8</f>
        <v>55379.872400895998</v>
      </c>
      <c r="H38" s="108">
        <f>H$11+'Rooftop PV'!H$8</f>
        <v>55990.193741607996</v>
      </c>
      <c r="I38" s="108">
        <f>I$11+'Rooftop PV'!I$8</f>
        <v>56474.020397444998</v>
      </c>
      <c r="J38" s="108">
        <f>J$11+'Rooftop PV'!J$8</f>
        <v>56836.021418506003</v>
      </c>
      <c r="K38" s="108">
        <f>K$11+'Rooftop PV'!K$8</f>
        <v>57193.828871507998</v>
      </c>
      <c r="L38" s="108">
        <f>L$11+'Rooftop PV'!L$8</f>
        <v>57762.023816806002</v>
      </c>
      <c r="M38" s="108">
        <f>M$11+'Rooftop PV'!M$8</f>
        <v>58321.070909280003</v>
      </c>
      <c r="N38" s="108">
        <f>N$11+'Rooftop PV'!N$8</f>
        <v>58993.479298260005</v>
      </c>
      <c r="O38" s="108">
        <f>O$11+'Rooftop PV'!O$8</f>
        <v>59687.997123505003</v>
      </c>
      <c r="P38" s="108">
        <f>P$11+'Rooftop PV'!P$8</f>
        <v>60356.503215139004</v>
      </c>
      <c r="Q38" s="108">
        <f>Q$11+'Rooftop PV'!Q$8</f>
        <v>60960.880767827002</v>
      </c>
      <c r="R38" s="108">
        <f>R$11+'Rooftop PV'!R$8</f>
        <v>61602.884224556998</v>
      </c>
      <c r="S38" s="108">
        <f>S$11+'Rooftop PV'!S$8</f>
        <v>62283.439281536004</v>
      </c>
      <c r="T38" s="108">
        <f>T$11+'Rooftop PV'!T$8</f>
        <v>63053.619661628996</v>
      </c>
      <c r="U38" s="108">
        <f>U$11+'Rooftop PV'!U$8</f>
        <v>63672.208372959998</v>
      </c>
      <c r="V38" s="108">
        <f>V$11+'Rooftop PV'!V$8</f>
        <v>64326.002687599001</v>
      </c>
      <c r="W38" s="96"/>
    </row>
    <row r="39" spans="1:23" ht="15" thickBot="1" x14ac:dyDescent="0.25">
      <c r="A39" s="96"/>
      <c r="B39" s="134" t="s">
        <v>200</v>
      </c>
      <c r="C39" s="107">
        <f>C$12+'Rooftop PV'!C$9</f>
        <v>13717.994228829</v>
      </c>
      <c r="D39" s="107">
        <f>D$12+'Rooftop PV'!D$9</f>
        <v>13717.614141734</v>
      </c>
      <c r="E39" s="107">
        <f>E$12+'Rooftop PV'!E$9</f>
        <v>13795.485299565</v>
      </c>
      <c r="F39" s="107">
        <f>F$12+'Rooftop PV'!F$9</f>
        <v>14262.330946958</v>
      </c>
      <c r="G39" s="107">
        <f>G$12+'Rooftop PV'!G$9</f>
        <v>14296.876506478999</v>
      </c>
      <c r="H39" s="107">
        <f>H$12+'Rooftop PV'!H$9</f>
        <v>14396.392501158</v>
      </c>
      <c r="I39" s="107">
        <f>I$12+'Rooftop PV'!I$9</f>
        <v>14524.973342862999</v>
      </c>
      <c r="J39" s="107">
        <f>J$12+'Rooftop PV'!J$9</f>
        <v>14416.946660881</v>
      </c>
      <c r="K39" s="107">
        <f>K$12+'Rooftop PV'!K$9</f>
        <v>14350.041776808001</v>
      </c>
      <c r="L39" s="107">
        <f>L$12+'Rooftop PV'!L$9</f>
        <v>14501.120924308001</v>
      </c>
      <c r="M39" s="107">
        <f>M$12+'Rooftop PV'!M$9</f>
        <v>14624.028828815</v>
      </c>
      <c r="N39" s="107">
        <f>N$12+'Rooftop PV'!N$9</f>
        <v>14790.563677762999</v>
      </c>
      <c r="O39" s="107">
        <f>O$12+'Rooftop PV'!O$9</f>
        <v>14984.167351148999</v>
      </c>
      <c r="P39" s="107">
        <f>P$12+'Rooftop PV'!P$9</f>
        <v>15137.504527065001</v>
      </c>
      <c r="Q39" s="107">
        <f>Q$12+'Rooftop PV'!Q$9</f>
        <v>15323.499492937999</v>
      </c>
      <c r="R39" s="107">
        <f>R$12+'Rooftop PV'!R$9</f>
        <v>15378.487163433001</v>
      </c>
      <c r="S39" s="107">
        <f>S$12+'Rooftop PV'!S$9</f>
        <v>15554.803687</v>
      </c>
      <c r="T39" s="107">
        <f>T$12+'Rooftop PV'!T$9</f>
        <v>15721.444973038</v>
      </c>
      <c r="U39" s="107">
        <f>U$12+'Rooftop PV'!U$9</f>
        <v>15880.989703753999</v>
      </c>
      <c r="V39" s="107">
        <f>V$12+'Rooftop PV'!V$9</f>
        <v>16058.199675796001</v>
      </c>
      <c r="W39" s="96"/>
    </row>
    <row r="40" spans="1:23" ht="15" thickBot="1" x14ac:dyDescent="0.25">
      <c r="A40" s="96"/>
      <c r="B40" s="134" t="s">
        <v>339</v>
      </c>
      <c r="C40" s="108">
        <f>C$13+'Rooftop PV'!C$10</f>
        <v>10602.579366260001</v>
      </c>
      <c r="D40" s="108">
        <f>D$13+'Rooftop PV'!D$10</f>
        <v>10673.599438636</v>
      </c>
      <c r="E40" s="108">
        <f>E$13+'Rooftop PV'!E$10</f>
        <v>10751.808401260001</v>
      </c>
      <c r="F40" s="108">
        <f>F$13+'Rooftop PV'!F$10</f>
        <v>10828.605297344</v>
      </c>
      <c r="G40" s="108">
        <f>G$13+'Rooftop PV'!G$10</f>
        <v>10739.741793964</v>
      </c>
      <c r="H40" s="108">
        <f>H$13+'Rooftop PV'!H$10</f>
        <v>10799.349516796001</v>
      </c>
      <c r="I40" s="108">
        <f>I$13+'Rooftop PV'!I$10</f>
        <v>10873.984393294</v>
      </c>
      <c r="J40" s="108">
        <f>J$13+'Rooftop PV'!J$10</f>
        <v>10809.011779398999</v>
      </c>
      <c r="K40" s="108">
        <f>K$13+'Rooftop PV'!K$10</f>
        <v>10765.745668422</v>
      </c>
      <c r="L40" s="108">
        <f>L$13+'Rooftop PV'!L$10</f>
        <v>10846.401178314001</v>
      </c>
      <c r="M40" s="108">
        <f>M$13+'Rooftop PV'!M$10</f>
        <v>10895.993122808</v>
      </c>
      <c r="N40" s="108">
        <f>N$13+'Rooftop PV'!N$10</f>
        <v>10903.821788678</v>
      </c>
      <c r="O40" s="108">
        <f>O$13+'Rooftop PV'!O$10</f>
        <v>10931.261159602</v>
      </c>
      <c r="P40" s="108">
        <f>P$13+'Rooftop PV'!P$10</f>
        <v>11004.996625535001</v>
      </c>
      <c r="Q40" s="108">
        <f>Q$13+'Rooftop PV'!Q$10</f>
        <v>11079.609298144998</v>
      </c>
      <c r="R40" s="108">
        <f>R$13+'Rooftop PV'!R$10</f>
        <v>11150.773699146999</v>
      </c>
      <c r="S40" s="108">
        <f>S$13+'Rooftop PV'!S$10</f>
        <v>11220.695260992001</v>
      </c>
      <c r="T40" s="108">
        <f>T$13+'Rooftop PV'!T$10</f>
        <v>11288.547506849</v>
      </c>
      <c r="U40" s="108">
        <f>U$13+'Rooftop PV'!U$10</f>
        <v>11360.366368694</v>
      </c>
      <c r="V40" s="108">
        <f>V$13+'Rooftop PV'!V$10</f>
        <v>11438.612372604999</v>
      </c>
      <c r="W40" s="96"/>
    </row>
    <row r="41" spans="1:23" ht="15" thickBot="1" x14ac:dyDescent="0.25">
      <c r="A41" s="96"/>
      <c r="B41" s="134" t="s">
        <v>448</v>
      </c>
      <c r="C41" s="107">
        <f>C$14+'Rooftop PV'!C$11</f>
        <v>45726.453144574996</v>
      </c>
      <c r="D41" s="107">
        <f>D$14+'Rooftop PV'!D$11</f>
        <v>46216.291330105007</v>
      </c>
      <c r="E41" s="107">
        <f>E$14+'Rooftop PV'!E$11</f>
        <v>46736.823525529006</v>
      </c>
      <c r="F41" s="107">
        <f>F$14+'Rooftop PV'!F$11</f>
        <v>47338.901288519999</v>
      </c>
      <c r="G41" s="107">
        <f>G$14+'Rooftop PV'!G$11</f>
        <v>47588.983744220001</v>
      </c>
      <c r="H41" s="107">
        <f>H$14+'Rooftop PV'!H$11</f>
        <v>48110.950552589005</v>
      </c>
      <c r="I41" s="107">
        <f>I$14+'Rooftop PV'!I$11</f>
        <v>48938.821528234002</v>
      </c>
      <c r="J41" s="107">
        <f>J$14+'Rooftop PV'!J$11</f>
        <v>49082.839919749997</v>
      </c>
      <c r="K41" s="107">
        <f>K$14+'Rooftop PV'!K$11</f>
        <v>49322.388258252999</v>
      </c>
      <c r="L41" s="107">
        <f>L$14+'Rooftop PV'!L$11</f>
        <v>50291.848040095996</v>
      </c>
      <c r="M41" s="107">
        <f>M$14+'Rooftop PV'!M$11</f>
        <v>51205.153176220003</v>
      </c>
      <c r="N41" s="107">
        <f>N$14+'Rooftop PV'!N$11</f>
        <v>52203.458517838008</v>
      </c>
      <c r="O41" s="107">
        <f>O$14+'Rooftop PV'!O$11</f>
        <v>53296.073737687999</v>
      </c>
      <c r="P41" s="107">
        <f>P$14+'Rooftop PV'!P$11</f>
        <v>54496.733580868</v>
      </c>
      <c r="Q41" s="107">
        <f>Q$14+'Rooftop PV'!Q$11</f>
        <v>55736.663157011004</v>
      </c>
      <c r="R41" s="107">
        <f>R$14+'Rooftop PV'!R$11</f>
        <v>56959.956703581003</v>
      </c>
      <c r="S41" s="107">
        <f>S$14+'Rooftop PV'!S$11</f>
        <v>58157.206502986999</v>
      </c>
      <c r="T41" s="107">
        <f>T$14+'Rooftop PV'!T$11</f>
        <v>59327.072342260006</v>
      </c>
      <c r="U41" s="107">
        <f>U$14+'Rooftop PV'!U$11</f>
        <v>60411.892128824999</v>
      </c>
      <c r="V41" s="107">
        <f>V$14+'Rooftop PV'!V$11</f>
        <v>61478.293612618902</v>
      </c>
      <c r="W41" s="96"/>
    </row>
    <row r="42" spans="1:23" x14ac:dyDescent="0.2">
      <c r="A42" s="96"/>
      <c r="B42" s="96"/>
      <c r="C42" s="165"/>
      <c r="D42" s="165"/>
      <c r="E42" s="165"/>
      <c r="F42" s="165"/>
      <c r="G42" s="165"/>
      <c r="H42" s="165"/>
      <c r="I42" s="165"/>
      <c r="J42" s="165"/>
      <c r="K42" s="165"/>
      <c r="L42" s="165"/>
      <c r="M42" s="165"/>
      <c r="N42" s="165"/>
      <c r="O42" s="165"/>
      <c r="P42" s="165"/>
      <c r="Q42" s="165"/>
      <c r="R42" s="165"/>
      <c r="S42" s="165"/>
      <c r="T42" s="165"/>
      <c r="U42" s="165"/>
      <c r="V42" s="165"/>
      <c r="W42" s="96"/>
    </row>
    <row r="43" spans="1:23" ht="15.75" thickBot="1" x14ac:dyDescent="0.3">
      <c r="A43" s="96"/>
      <c r="B43" s="137" t="s">
        <v>706</v>
      </c>
      <c r="C43" s="96"/>
      <c r="D43" s="96"/>
      <c r="E43" s="96"/>
      <c r="F43" s="96"/>
      <c r="G43" s="96"/>
      <c r="H43" s="96"/>
      <c r="I43" s="96"/>
      <c r="J43" s="96"/>
      <c r="K43" s="96"/>
      <c r="L43" s="96"/>
      <c r="M43" s="96"/>
      <c r="N43" s="96"/>
      <c r="O43" s="96"/>
      <c r="P43" s="96"/>
      <c r="Q43" s="96"/>
      <c r="R43" s="96"/>
      <c r="S43" s="96"/>
      <c r="T43" s="96"/>
      <c r="U43" s="96"/>
      <c r="V43" s="96"/>
      <c r="W43" s="96"/>
    </row>
    <row r="44" spans="1:23" ht="33" customHeight="1" thickBot="1" x14ac:dyDescent="0.25">
      <c r="A44" s="96"/>
      <c r="B44" s="214"/>
      <c r="C44" s="214" t="str">
        <f>'Demand Summary'!D$5</f>
        <v>2018-19</v>
      </c>
      <c r="D44" s="214" t="str">
        <f>'Demand Summary'!E$5</f>
        <v>2019-20</v>
      </c>
      <c r="E44" s="214" t="str">
        <f>'Demand Summary'!F$5</f>
        <v>2020-21</v>
      </c>
      <c r="F44" s="214" t="str">
        <f>'Demand Summary'!G$5</f>
        <v>2021-22</v>
      </c>
      <c r="G44" s="214" t="str">
        <f>'Demand Summary'!H$5</f>
        <v>2022-23</v>
      </c>
      <c r="H44" s="214" t="str">
        <f>'Demand Summary'!I$5</f>
        <v>2023-24</v>
      </c>
      <c r="I44" s="214" t="str">
        <f>'Demand Summary'!J$5</f>
        <v>2024-25</v>
      </c>
      <c r="J44" s="214" t="str">
        <f>'Demand Summary'!K$5</f>
        <v>2025-26</v>
      </c>
      <c r="K44" s="214" t="str">
        <f>'Demand Summary'!L$5</f>
        <v>2026-27</v>
      </c>
      <c r="L44" s="214" t="str">
        <f>'Demand Summary'!M$5</f>
        <v>2027-28</v>
      </c>
      <c r="M44" s="214" t="str">
        <f>'Demand Summary'!N$5</f>
        <v>2028-29</v>
      </c>
      <c r="N44" s="214" t="str">
        <f>'Demand Summary'!O$5</f>
        <v>2029-30</v>
      </c>
      <c r="O44" s="214" t="str">
        <f>'Demand Summary'!P$5</f>
        <v>2030-31</v>
      </c>
      <c r="P44" s="214" t="str">
        <f>'Demand Summary'!Q$5</f>
        <v>2031-32</v>
      </c>
      <c r="Q44" s="214" t="str">
        <f>'Demand Summary'!R$5</f>
        <v>2032-33</v>
      </c>
      <c r="R44" s="214" t="str">
        <f>'Demand Summary'!S$5</f>
        <v>2033-34</v>
      </c>
      <c r="S44" s="214" t="str">
        <f>'Demand Summary'!T$5</f>
        <v>2034-35</v>
      </c>
      <c r="T44" s="214" t="str">
        <f>'Demand Summary'!U$5</f>
        <v>2035-36</v>
      </c>
      <c r="U44" s="214" t="str">
        <f>'Demand Summary'!V$5</f>
        <v>2036-37</v>
      </c>
      <c r="V44" s="214" t="str">
        <f>'Demand Summary'!W$5</f>
        <v>2037-38</v>
      </c>
      <c r="W44" s="96"/>
    </row>
    <row r="45" spans="1:23" ht="15" thickBot="1" x14ac:dyDescent="0.25">
      <c r="A45" s="96"/>
      <c r="B45" s="134" t="s">
        <v>199</v>
      </c>
      <c r="C45" s="107">
        <f>C$18+'Rooftop PV'!C$7</f>
        <v>70090.049138702001</v>
      </c>
      <c r="D45" s="107">
        <f>D$18+'Rooftop PV'!D$7</f>
        <v>70759.049257942999</v>
      </c>
      <c r="E45" s="107">
        <f>E$18+'Rooftop PV'!E$7</f>
        <v>71184.256765482001</v>
      </c>
      <c r="F45" s="107">
        <f>F$18+'Rooftop PV'!F$7</f>
        <v>71404.793774892009</v>
      </c>
      <c r="G45" s="107">
        <f>G$18+'Rooftop PV'!G$7</f>
        <v>72161.42462046101</v>
      </c>
      <c r="H45" s="107">
        <f>H$18+'Rooftop PV'!H$7</f>
        <v>72766.858035494995</v>
      </c>
      <c r="I45" s="107">
        <f>I$18+'Rooftop PV'!I$7</f>
        <v>74088.731815881998</v>
      </c>
      <c r="J45" s="107">
        <f>J$18+'Rooftop PV'!J$7</f>
        <v>75681.823775279001</v>
      </c>
      <c r="K45" s="107">
        <f>K$18+'Rooftop PV'!K$7</f>
        <v>77421.491995738994</v>
      </c>
      <c r="L45" s="107">
        <f>L$18+'Rooftop PV'!L$7</f>
        <v>79340.301390804001</v>
      </c>
      <c r="M45" s="107">
        <f>M$18+'Rooftop PV'!M$7</f>
        <v>81217.513078204996</v>
      </c>
      <c r="N45" s="107">
        <f>N$18+'Rooftop PV'!N$7</f>
        <v>83274.046362156005</v>
      </c>
      <c r="O45" s="107">
        <f>O$18+'Rooftop PV'!O$7</f>
        <v>85316.42393316899</v>
      </c>
      <c r="P45" s="107">
        <f>P$18+'Rooftop PV'!P$7</f>
        <v>86993.482986487012</v>
      </c>
      <c r="Q45" s="107">
        <f>Q$18+'Rooftop PV'!Q$7</f>
        <v>88977.328455559997</v>
      </c>
      <c r="R45" s="107">
        <f>R$18+'Rooftop PV'!R$7</f>
        <v>90974.393086646</v>
      </c>
      <c r="S45" s="107">
        <f>S$18+'Rooftop PV'!S$7</f>
        <v>92964.759177972999</v>
      </c>
      <c r="T45" s="107">
        <f>T$18+'Rooftop PV'!T$7</f>
        <v>95018.643809058005</v>
      </c>
      <c r="U45" s="107">
        <f>U$18+'Rooftop PV'!U$7</f>
        <v>97101.371290706011</v>
      </c>
      <c r="V45" s="107">
        <f>V$18+'Rooftop PV'!V$7</f>
        <v>99187.995572208602</v>
      </c>
      <c r="W45" s="96"/>
    </row>
    <row r="46" spans="1:23" ht="15" thickBot="1" x14ac:dyDescent="0.25">
      <c r="A46" s="96"/>
      <c r="B46" s="134" t="s">
        <v>447</v>
      </c>
      <c r="C46" s="108">
        <f>C$19+'Rooftop PV'!C$8</f>
        <v>53799.219035896</v>
      </c>
      <c r="D46" s="108">
        <f>D$19+'Rooftop PV'!D$8</f>
        <v>54328.893712317004</v>
      </c>
      <c r="E46" s="108">
        <f>E$19+'Rooftop PV'!E$8</f>
        <v>54791.892705580001</v>
      </c>
      <c r="F46" s="108">
        <f>F$19+'Rooftop PV'!F$8</f>
        <v>55350.281512317</v>
      </c>
      <c r="G46" s="108">
        <f>G$19+'Rooftop PV'!G$8</f>
        <v>55925.009485748997</v>
      </c>
      <c r="H46" s="108">
        <f>H$19+'Rooftop PV'!H$8</f>
        <v>56403.853175279</v>
      </c>
      <c r="I46" s="108">
        <f>I$19+'Rooftop PV'!I$8</f>
        <v>57448.545963399003</v>
      </c>
      <c r="J46" s="108">
        <f>J$19+'Rooftop PV'!J$8</f>
        <v>58113.581870664006</v>
      </c>
      <c r="K46" s="108">
        <f>K$19+'Rooftop PV'!K$8</f>
        <v>60472.632647003993</v>
      </c>
      <c r="L46" s="108">
        <f>L$19+'Rooftop PV'!L$8</f>
        <v>61359.297807495001</v>
      </c>
      <c r="M46" s="108">
        <f>M$19+'Rooftop PV'!M$8</f>
        <v>62237.835959165001</v>
      </c>
      <c r="N46" s="108">
        <f>N$19+'Rooftop PV'!N$8</f>
        <v>63165.524569521993</v>
      </c>
      <c r="O46" s="108">
        <f>O$19+'Rooftop PV'!O$8</f>
        <v>63989.546679944993</v>
      </c>
      <c r="P46" s="108">
        <f>P$19+'Rooftop PV'!P$8</f>
        <v>64941.478916157997</v>
      </c>
      <c r="Q46" s="108">
        <f>Q$19+'Rooftop PV'!Q$8</f>
        <v>65420.925788884997</v>
      </c>
      <c r="R46" s="108">
        <f>R$19+'Rooftop PV'!R$8</f>
        <v>66295.081676756003</v>
      </c>
      <c r="S46" s="108">
        <f>S$19+'Rooftop PV'!S$8</f>
        <v>67239.817861768999</v>
      </c>
      <c r="T46" s="108">
        <f>T$19+'Rooftop PV'!T$8</f>
        <v>68324.387279174</v>
      </c>
      <c r="U46" s="108">
        <f>U$19+'Rooftop PV'!U$8</f>
        <v>69307.753579284996</v>
      </c>
      <c r="V46" s="108">
        <f>V$19+'Rooftop PV'!V$8</f>
        <v>70344.667586825002</v>
      </c>
      <c r="W46" s="96"/>
    </row>
    <row r="47" spans="1:23" ht="15" thickBot="1" x14ac:dyDescent="0.25">
      <c r="A47" s="96"/>
      <c r="B47" s="134" t="s">
        <v>200</v>
      </c>
      <c r="C47" s="107">
        <f>C$20+'Rooftop PV'!C$9</f>
        <v>13755.835519176999</v>
      </c>
      <c r="D47" s="107">
        <f>D$20+'Rooftop PV'!D$9</f>
        <v>13778.636587409001</v>
      </c>
      <c r="E47" s="107">
        <f>E$20+'Rooftop PV'!E$9</f>
        <v>13883.071760727</v>
      </c>
      <c r="F47" s="107">
        <f>F$20+'Rooftop PV'!F$9</f>
        <v>14423.866841887</v>
      </c>
      <c r="G47" s="107">
        <f>G$20+'Rooftop PV'!G$9</f>
        <v>14580.754240300001</v>
      </c>
      <c r="H47" s="107">
        <f>H$20+'Rooftop PV'!H$9</f>
        <v>14644.808417051001</v>
      </c>
      <c r="I47" s="107">
        <f>I$20+'Rooftop PV'!I$9</f>
        <v>14865.602735041999</v>
      </c>
      <c r="J47" s="107">
        <f>J$20+'Rooftop PV'!J$9</f>
        <v>15018.521075142</v>
      </c>
      <c r="K47" s="107">
        <f>K$20+'Rooftop PV'!K$9</f>
        <v>15293.00964321</v>
      </c>
      <c r="L47" s="107">
        <f>L$20+'Rooftop PV'!L$9</f>
        <v>15589.626135944</v>
      </c>
      <c r="M47" s="107">
        <f>M$20+'Rooftop PV'!M$9</f>
        <v>15905.644953928</v>
      </c>
      <c r="N47" s="107">
        <f>N$20+'Rooftop PV'!N$9</f>
        <v>16214.663258913999</v>
      </c>
      <c r="O47" s="107">
        <f>O$20+'Rooftop PV'!O$9</f>
        <v>16501.975185292002</v>
      </c>
      <c r="P47" s="107">
        <f>P$20+'Rooftop PV'!P$9</f>
        <v>16785.864567214001</v>
      </c>
      <c r="Q47" s="107">
        <f>Q$20+'Rooftop PV'!Q$9</f>
        <v>17093.069259191001</v>
      </c>
      <c r="R47" s="107">
        <f>R$20+'Rooftop PV'!R$9</f>
        <v>17281.668718050998</v>
      </c>
      <c r="S47" s="107">
        <f>S$20+'Rooftop PV'!S$9</f>
        <v>17583.608615475998</v>
      </c>
      <c r="T47" s="107">
        <f>T$20+'Rooftop PV'!T$9</f>
        <v>17868.913986457002</v>
      </c>
      <c r="U47" s="107">
        <f>U$20+'Rooftop PV'!U$9</f>
        <v>18172.074360051</v>
      </c>
      <c r="V47" s="107">
        <f>V$20+'Rooftop PV'!V$9</f>
        <v>18496.940586367902</v>
      </c>
      <c r="W47" s="96"/>
    </row>
    <row r="48" spans="1:23" ht="15" thickBot="1" x14ac:dyDescent="0.25">
      <c r="A48" s="96"/>
      <c r="B48" s="134" t="s">
        <v>339</v>
      </c>
      <c r="C48" s="108">
        <f>C$21+'Rooftop PV'!C$10</f>
        <v>10616.575502919</v>
      </c>
      <c r="D48" s="108">
        <f>D$21+'Rooftop PV'!D$10</f>
        <v>10710.053893479999</v>
      </c>
      <c r="E48" s="108">
        <f>E$21+'Rooftop PV'!E$10</f>
        <v>10815.704278972</v>
      </c>
      <c r="F48" s="108">
        <f>F$21+'Rooftop PV'!F$10</f>
        <v>10930.241408986001</v>
      </c>
      <c r="G48" s="108">
        <f>G$21+'Rooftop PV'!G$10</f>
        <v>11027.973258928001</v>
      </c>
      <c r="H48" s="108">
        <f>H$21+'Rooftop PV'!H$10</f>
        <v>11095.309581682</v>
      </c>
      <c r="I48" s="108">
        <f>I$21+'Rooftop PV'!I$10</f>
        <v>11200.349289008</v>
      </c>
      <c r="J48" s="108">
        <f>J$21+'Rooftop PV'!J$10</f>
        <v>11217.531938098</v>
      </c>
      <c r="K48" s="108">
        <f>K$21+'Rooftop PV'!K$10</f>
        <v>11365.975803871999</v>
      </c>
      <c r="L48" s="108">
        <f>L$21+'Rooftop PV'!L$10</f>
        <v>11525.288867599002</v>
      </c>
      <c r="M48" s="108">
        <f>M$21+'Rooftop PV'!M$10</f>
        <v>11666.205471384999</v>
      </c>
      <c r="N48" s="108">
        <f>N$21+'Rooftop PV'!N$10</f>
        <v>11758.140727643</v>
      </c>
      <c r="O48" s="108">
        <f>O$21+'Rooftop PV'!O$10</f>
        <v>11882.853027039</v>
      </c>
      <c r="P48" s="108">
        <f>P$21+'Rooftop PV'!P$10</f>
        <v>12034.103652954</v>
      </c>
      <c r="Q48" s="108">
        <f>Q$21+'Rooftop PV'!Q$10</f>
        <v>12188.087680707002</v>
      </c>
      <c r="R48" s="108">
        <f>R$21+'Rooftop PV'!R$10</f>
        <v>12343.680039153</v>
      </c>
      <c r="S48" s="108">
        <f>S$21+'Rooftop PV'!S$10</f>
        <v>12488.776763436001</v>
      </c>
      <c r="T48" s="108">
        <f>T$21+'Rooftop PV'!T$10</f>
        <v>12648.55092541</v>
      </c>
      <c r="U48" s="108">
        <f>U$21+'Rooftop PV'!U$10</f>
        <v>12816.700203397</v>
      </c>
      <c r="V48" s="108">
        <f>V$21+'Rooftop PV'!V$10</f>
        <v>12994.166170435999</v>
      </c>
      <c r="W48" s="96"/>
    </row>
    <row r="49" spans="1:23" ht="15" thickBot="1" x14ac:dyDescent="0.25">
      <c r="A49" s="96"/>
      <c r="B49" s="134" t="s">
        <v>448</v>
      </c>
      <c r="C49" s="107">
        <f>C$22+'Rooftop PV'!C$11</f>
        <v>46071.651923510995</v>
      </c>
      <c r="D49" s="107">
        <f>D$22+'Rooftop PV'!D$11</f>
        <v>46698.455275987006</v>
      </c>
      <c r="E49" s="107">
        <f>E$22+'Rooftop PV'!E$11</f>
        <v>47360.007970884995</v>
      </c>
      <c r="F49" s="107">
        <f>F$22+'Rooftop PV'!F$11</f>
        <v>48117.458879559999</v>
      </c>
      <c r="G49" s="107">
        <f>G$22+'Rooftop PV'!G$11</f>
        <v>49013.176889118004</v>
      </c>
      <c r="H49" s="107">
        <f>H$22+'Rooftop PV'!H$11</f>
        <v>49505.562532708005</v>
      </c>
      <c r="I49" s="107">
        <f>I$22+'Rooftop PV'!I$11</f>
        <v>50737.226255955997</v>
      </c>
      <c r="J49" s="107">
        <f>J$22+'Rooftop PV'!J$11</f>
        <v>51612.838287044004</v>
      </c>
      <c r="K49" s="107">
        <f>K$22+'Rooftop PV'!K$11</f>
        <v>53049.056446643001</v>
      </c>
      <c r="L49" s="107">
        <f>L$22+'Rooftop PV'!L$11</f>
        <v>54651.629300945002</v>
      </c>
      <c r="M49" s="107">
        <f>M$22+'Rooftop PV'!M$11</f>
        <v>56342.435502462002</v>
      </c>
      <c r="N49" s="107">
        <f>N$22+'Rooftop PV'!N$11</f>
        <v>58083.072097783996</v>
      </c>
      <c r="O49" s="107">
        <f>O$22+'Rooftop PV'!O$11</f>
        <v>59798.661102275</v>
      </c>
      <c r="P49" s="107">
        <f>P$22+'Rooftop PV'!P$11</f>
        <v>61426.051416572998</v>
      </c>
      <c r="Q49" s="107">
        <f>Q$22+'Rooftop PV'!Q$11</f>
        <v>63178.878283133003</v>
      </c>
      <c r="R49" s="107">
        <f>R$22+'Rooftop PV'!R$11</f>
        <v>64937.95684798</v>
      </c>
      <c r="S49" s="107">
        <f>S$22+'Rooftop PV'!S$11</f>
        <v>66678.332502805002</v>
      </c>
      <c r="T49" s="107">
        <f>T$22+'Rooftop PV'!T$11</f>
        <v>68449.391110536992</v>
      </c>
      <c r="U49" s="107">
        <f>U$22+'Rooftop PV'!U$11</f>
        <v>70154.854927983004</v>
      </c>
      <c r="V49" s="107">
        <f>V$22+'Rooftop PV'!V$11</f>
        <v>71861.978006900899</v>
      </c>
      <c r="W49" s="96"/>
    </row>
    <row r="50" spans="1:23" x14ac:dyDescent="0.2">
      <c r="A50" s="96"/>
      <c r="B50" s="96"/>
      <c r="C50" s="96"/>
      <c r="D50" s="96"/>
      <c r="E50" s="96"/>
      <c r="F50" s="96"/>
      <c r="G50" s="96"/>
      <c r="H50" s="96"/>
      <c r="I50" s="96"/>
      <c r="J50" s="96"/>
      <c r="K50" s="96"/>
      <c r="L50" s="96"/>
      <c r="M50" s="96"/>
      <c r="N50" s="96"/>
      <c r="O50" s="96"/>
      <c r="P50" s="96"/>
      <c r="Q50" s="96"/>
      <c r="R50" s="96"/>
      <c r="S50" s="96"/>
      <c r="T50" s="96"/>
      <c r="U50" s="96"/>
      <c r="V50" s="96"/>
      <c r="W50" s="96"/>
    </row>
    <row r="51" spans="1:23" ht="15.75" thickBot="1" x14ac:dyDescent="0.3">
      <c r="A51" s="96"/>
      <c r="B51" s="137" t="s">
        <v>414</v>
      </c>
      <c r="C51" s="96"/>
      <c r="D51" s="96"/>
      <c r="E51" s="96"/>
      <c r="F51" s="96"/>
      <c r="G51" s="96"/>
      <c r="H51" s="96"/>
      <c r="I51" s="96"/>
      <c r="J51" s="96"/>
      <c r="K51" s="96"/>
      <c r="L51" s="96"/>
      <c r="M51" s="96"/>
      <c r="N51" s="96"/>
      <c r="O51" s="96"/>
      <c r="P51" s="96"/>
      <c r="Q51" s="96"/>
      <c r="R51" s="96"/>
      <c r="S51" s="96"/>
      <c r="T51" s="96"/>
      <c r="U51" s="96"/>
      <c r="V51" s="96"/>
      <c r="W51" s="96"/>
    </row>
    <row r="52" spans="1:23" ht="33" customHeight="1" thickBot="1" x14ac:dyDescent="0.25">
      <c r="A52" s="96"/>
      <c r="B52" s="214"/>
      <c r="C52" s="214" t="str">
        <f>'Demand Summary'!D$5</f>
        <v>2018-19</v>
      </c>
      <c r="D52" s="214" t="str">
        <f>'Demand Summary'!E$5</f>
        <v>2019-20</v>
      </c>
      <c r="E52" s="214" t="str">
        <f>'Demand Summary'!F$5</f>
        <v>2020-21</v>
      </c>
      <c r="F52" s="214" t="str">
        <f>'Demand Summary'!G$5</f>
        <v>2021-22</v>
      </c>
      <c r="G52" s="214" t="str">
        <f>'Demand Summary'!H$5</f>
        <v>2022-23</v>
      </c>
      <c r="H52" s="214" t="str">
        <f>'Demand Summary'!I$5</f>
        <v>2023-24</v>
      </c>
      <c r="I52" s="214" t="str">
        <f>'Demand Summary'!J$5</f>
        <v>2024-25</v>
      </c>
      <c r="J52" s="214" t="str">
        <f>'Demand Summary'!K$5</f>
        <v>2025-26</v>
      </c>
      <c r="K52" s="214" t="str">
        <f>'Demand Summary'!L$5</f>
        <v>2026-27</v>
      </c>
      <c r="L52" s="214" t="str">
        <f>'Demand Summary'!M$5</f>
        <v>2027-28</v>
      </c>
      <c r="M52" s="214" t="str">
        <f>'Demand Summary'!N$5</f>
        <v>2028-29</v>
      </c>
      <c r="N52" s="214" t="str">
        <f>'Demand Summary'!O$5</f>
        <v>2029-30</v>
      </c>
      <c r="O52" s="214" t="str">
        <f>'Demand Summary'!P$5</f>
        <v>2030-31</v>
      </c>
      <c r="P52" s="214" t="str">
        <f>'Demand Summary'!Q$5</f>
        <v>2031-32</v>
      </c>
      <c r="Q52" s="214" t="str">
        <f>'Demand Summary'!R$5</f>
        <v>2032-33</v>
      </c>
      <c r="R52" s="214" t="str">
        <f>'Demand Summary'!S$5</f>
        <v>2033-34</v>
      </c>
      <c r="S52" s="214" t="str">
        <f>'Demand Summary'!T$5</f>
        <v>2034-35</v>
      </c>
      <c r="T52" s="214" t="str">
        <f>'Demand Summary'!U$5</f>
        <v>2035-36</v>
      </c>
      <c r="U52" s="214" t="str">
        <f>'Demand Summary'!V$5</f>
        <v>2036-37</v>
      </c>
      <c r="V52" s="214" t="str">
        <f>'Demand Summary'!W$5</f>
        <v>2037-38</v>
      </c>
      <c r="W52" s="96"/>
    </row>
    <row r="53" spans="1:23" ht="15" thickBot="1" x14ac:dyDescent="0.25">
      <c r="A53" s="96"/>
      <c r="B53" s="134" t="s">
        <v>199</v>
      </c>
      <c r="C53" s="107">
        <f>C$26+'Rooftop PV'!C$7</f>
        <v>69961.710800168992</v>
      </c>
      <c r="D53" s="107">
        <f>D$26+'Rooftop PV'!D$7</f>
        <v>70223.742000678001</v>
      </c>
      <c r="E53" s="107">
        <f>E$26+'Rooftop PV'!E$7</f>
        <v>70903.849304119998</v>
      </c>
      <c r="F53" s="107">
        <f>F$26+'Rooftop PV'!F$7</f>
        <v>71133.245393562</v>
      </c>
      <c r="G53" s="107">
        <f>G$26+'Rooftop PV'!G$7</f>
        <v>71558.81089238901</v>
      </c>
      <c r="H53" s="107">
        <f>H$26+'Rooftop PV'!H$7</f>
        <v>70625.164760026004</v>
      </c>
      <c r="I53" s="107">
        <f>I$26+'Rooftop PV'!I$7</f>
        <v>71216.320942873994</v>
      </c>
      <c r="J53" s="107">
        <f>J$26+'Rooftop PV'!J$7</f>
        <v>71938.883973188</v>
      </c>
      <c r="K53" s="107">
        <f>K$26+'Rooftop PV'!K$7</f>
        <v>72643.509843134991</v>
      </c>
      <c r="L53" s="107">
        <f>L$26+'Rooftop PV'!L$7</f>
        <v>73292.522198012011</v>
      </c>
      <c r="M53" s="107">
        <f>M$26+'Rooftop PV'!M$7</f>
        <v>70973.758811642998</v>
      </c>
      <c r="N53" s="107">
        <f>N$26+'Rooftop PV'!N$7</f>
        <v>68327.875534434002</v>
      </c>
      <c r="O53" s="107">
        <f>O$26+'Rooftop PV'!O$7</f>
        <v>65627.105582492994</v>
      </c>
      <c r="P53" s="107">
        <f>P$26+'Rooftop PV'!P$7</f>
        <v>64832.447907253998</v>
      </c>
      <c r="Q53" s="107">
        <f>Q$26+'Rooftop PV'!Q$7</f>
        <v>65050.813684150999</v>
      </c>
      <c r="R53" s="107">
        <f>R$26+'Rooftop PV'!R$7</f>
        <v>65886.805089884991</v>
      </c>
      <c r="S53" s="107">
        <f>S$26+'Rooftop PV'!S$7</f>
        <v>66820.465867467996</v>
      </c>
      <c r="T53" s="107">
        <f>T$26+'Rooftop PV'!T$7</f>
        <v>67718.370026877004</v>
      </c>
      <c r="U53" s="107">
        <f>U$26+'Rooftop PV'!U$7</f>
        <v>68597.544299161993</v>
      </c>
      <c r="V53" s="107">
        <f>V$26+'Rooftop PV'!V$7</f>
        <v>69474.468356085898</v>
      </c>
      <c r="W53" s="96"/>
    </row>
    <row r="54" spans="1:23" ht="15" thickBot="1" x14ac:dyDescent="0.25">
      <c r="A54" s="96"/>
      <c r="B54" s="134" t="s">
        <v>447</v>
      </c>
      <c r="C54" s="108">
        <f>C$27+'Rooftop PV'!C$8</f>
        <v>53201.559345324</v>
      </c>
      <c r="D54" s="108">
        <f>D$27+'Rooftop PV'!D$8</f>
        <v>52971.139541468001</v>
      </c>
      <c r="E54" s="108">
        <f>E$27+'Rooftop PV'!E$8</f>
        <v>52853.101615243002</v>
      </c>
      <c r="F54" s="108">
        <f>F$27+'Rooftop PV'!F$8</f>
        <v>52971.676683168</v>
      </c>
      <c r="G54" s="108">
        <f>G$27+'Rooftop PV'!G$8</f>
        <v>53308.595998680998</v>
      </c>
      <c r="H54" s="108">
        <f>H$27+'Rooftop PV'!H$8</f>
        <v>53075.457466285996</v>
      </c>
      <c r="I54" s="108">
        <f>I$27+'Rooftop PV'!I$8</f>
        <v>52886.414236851</v>
      </c>
      <c r="J54" s="108">
        <f>J$27+'Rooftop PV'!J$8</f>
        <v>52355.652348569005</v>
      </c>
      <c r="K54" s="108">
        <f>K$27+'Rooftop PV'!K$8</f>
        <v>52291.604343865998</v>
      </c>
      <c r="L54" s="108">
        <f>L$27+'Rooftop PV'!L$8</f>
        <v>52233.603792208</v>
      </c>
      <c r="M54" s="108">
        <f>M$27+'Rooftop PV'!M$8</f>
        <v>44573.607695334002</v>
      </c>
      <c r="N54" s="108">
        <f>N$27+'Rooftop PV'!N$8</f>
        <v>44574.713608706006</v>
      </c>
      <c r="O54" s="108">
        <f>O$27+'Rooftop PV'!O$8</f>
        <v>44078.646943867992</v>
      </c>
      <c r="P54" s="108">
        <f>P$27+'Rooftop PV'!P$8</f>
        <v>44611.843290901998</v>
      </c>
      <c r="Q54" s="108">
        <f>Q$27+'Rooftop PV'!Q$8</f>
        <v>44779.210749860002</v>
      </c>
      <c r="R54" s="108">
        <f>R$27+'Rooftop PV'!R$8</f>
        <v>45336.312465242998</v>
      </c>
      <c r="S54" s="108">
        <f>S$27+'Rooftop PV'!S$8</f>
        <v>46006.506499887997</v>
      </c>
      <c r="T54" s="108">
        <f>T$27+'Rooftop PV'!T$8</f>
        <v>46620.641542227997</v>
      </c>
      <c r="U54" s="108">
        <f>U$27+'Rooftop PV'!U$8</f>
        <v>47172.213794843003</v>
      </c>
      <c r="V54" s="108">
        <f>V$27+'Rooftop PV'!V$8</f>
        <v>47732.434218723</v>
      </c>
      <c r="W54" s="96"/>
    </row>
    <row r="55" spans="1:23" ht="15" thickBot="1" x14ac:dyDescent="0.25">
      <c r="A55" s="96"/>
      <c r="B55" s="134" t="s">
        <v>200</v>
      </c>
      <c r="C55" s="107">
        <f>C$28+'Rooftop PV'!C$9</f>
        <v>13445.324077312</v>
      </c>
      <c r="D55" s="107">
        <f>D$28+'Rooftop PV'!D$9</f>
        <v>13393.370274193001</v>
      </c>
      <c r="E55" s="107">
        <f>E$28+'Rooftop PV'!E$9</f>
        <v>13450.998029328999</v>
      </c>
      <c r="F55" s="107">
        <f>F$28+'Rooftop PV'!F$9</f>
        <v>13898.313233461999</v>
      </c>
      <c r="G55" s="107">
        <f>G$28+'Rooftop PV'!G$9</f>
        <v>13794.661057650999</v>
      </c>
      <c r="H55" s="107">
        <f>H$28+'Rooftop PV'!H$9</f>
        <v>13578.773040212</v>
      </c>
      <c r="I55" s="107">
        <f>I$28+'Rooftop PV'!I$9</f>
        <v>13646.563201589999</v>
      </c>
      <c r="J55" s="107">
        <f>J$28+'Rooftop PV'!J$9</f>
        <v>13473.985584595001</v>
      </c>
      <c r="K55" s="107">
        <f>K$28+'Rooftop PV'!K$9</f>
        <v>13405.835611643999</v>
      </c>
      <c r="L55" s="107">
        <f>L$28+'Rooftop PV'!L$9</f>
        <v>13464.745092983001</v>
      </c>
      <c r="M55" s="107">
        <f>M$28+'Rooftop PV'!M$9</f>
        <v>13525.091481728999</v>
      </c>
      <c r="N55" s="107">
        <f>N$28+'Rooftop PV'!N$9</f>
        <v>13471.928750415002</v>
      </c>
      <c r="O55" s="107">
        <f>O$28+'Rooftop PV'!O$9</f>
        <v>13280.430059794</v>
      </c>
      <c r="P55" s="107">
        <f>P$28+'Rooftop PV'!P$9</f>
        <v>12987.051771201001</v>
      </c>
      <c r="Q55" s="107">
        <f>Q$28+'Rooftop PV'!Q$9</f>
        <v>13038.372886510999</v>
      </c>
      <c r="R55" s="107">
        <f>R$28+'Rooftop PV'!R$9</f>
        <v>12998.101342122</v>
      </c>
      <c r="S55" s="107">
        <f>S$28+'Rooftop PV'!S$9</f>
        <v>13109.394427293</v>
      </c>
      <c r="T55" s="107">
        <f>T$28+'Rooftop PV'!T$9</f>
        <v>13188.704697020001</v>
      </c>
      <c r="U55" s="107">
        <f>U$28+'Rooftop PV'!U$9</f>
        <v>13276.741928372001</v>
      </c>
      <c r="V55" s="107">
        <f>V$28+'Rooftop PV'!V$9</f>
        <v>13382.398256926001</v>
      </c>
      <c r="W55" s="96"/>
    </row>
    <row r="56" spans="1:23" ht="15" thickBot="1" x14ac:dyDescent="0.25">
      <c r="A56" s="96"/>
      <c r="B56" s="134" t="s">
        <v>339</v>
      </c>
      <c r="C56" s="108">
        <f>C$29+'Rooftop PV'!C$10</f>
        <v>10589.183183749001</v>
      </c>
      <c r="D56" s="108">
        <f>D$29+'Rooftop PV'!D$10</f>
        <v>10228.116557195</v>
      </c>
      <c r="E56" s="108">
        <f>E$29+'Rooftop PV'!E$10</f>
        <v>10272.429646664001</v>
      </c>
      <c r="F56" s="108">
        <f>F$29+'Rooftop PV'!F$10</f>
        <v>10307.999384773</v>
      </c>
      <c r="G56" s="108">
        <f>G$29+'Rooftop PV'!G$10</f>
        <v>10221.459131995001</v>
      </c>
      <c r="H56" s="108">
        <f>H$29+'Rooftop PV'!H$10</f>
        <v>10075.506573268001</v>
      </c>
      <c r="I56" s="108">
        <f>I$29+'Rooftop PV'!I$10</f>
        <v>10092.897359119999</v>
      </c>
      <c r="J56" s="108">
        <f>J$29+'Rooftop PV'!J$10</f>
        <v>9342.4892625770008</v>
      </c>
      <c r="K56" s="108">
        <f>K$29+'Rooftop PV'!K$10</f>
        <v>9363.0619245510006</v>
      </c>
      <c r="L56" s="108">
        <f>L$29+'Rooftop PV'!L$10</f>
        <v>9384.1154214470007</v>
      </c>
      <c r="M56" s="108">
        <f>M$29+'Rooftop PV'!M$10</f>
        <v>9402.4938485490002</v>
      </c>
      <c r="N56" s="108">
        <f>N$29+'Rooftop PV'!N$10</f>
        <v>9276.8763151959993</v>
      </c>
      <c r="O56" s="108">
        <f>O$29+'Rooftop PV'!O$10</f>
        <v>9004.6640669520002</v>
      </c>
      <c r="P56" s="108">
        <f>P$29+'Rooftop PV'!P$10</f>
        <v>8725.8652342969999</v>
      </c>
      <c r="Q56" s="108">
        <f>Q$29+'Rooftop PV'!Q$10</f>
        <v>8641.0153187699998</v>
      </c>
      <c r="R56" s="108">
        <f>R$29+'Rooftop PV'!R$10</f>
        <v>8645.8704198590003</v>
      </c>
      <c r="S56" s="108">
        <f>S$29+'Rooftop PV'!S$10</f>
        <v>8531.2113320980006</v>
      </c>
      <c r="T56" s="108">
        <f>T$29+'Rooftop PV'!T$10</f>
        <v>8524.8968754679991</v>
      </c>
      <c r="U56" s="108">
        <f>U$29+'Rooftop PV'!U$10</f>
        <v>8533.976928293001</v>
      </c>
      <c r="V56" s="108">
        <f>V$29+'Rooftop PV'!V$10</f>
        <v>8547.9380230440111</v>
      </c>
      <c r="W56" s="96"/>
    </row>
    <row r="57" spans="1:23" ht="15" thickBot="1" x14ac:dyDescent="0.25">
      <c r="A57" s="96"/>
      <c r="B57" s="134" t="s">
        <v>448</v>
      </c>
      <c r="C57" s="107">
        <f>C$30+'Rooftop PV'!C$11</f>
        <v>45867.393401731999</v>
      </c>
      <c r="D57" s="107">
        <f>D$30+'Rooftop PV'!D$11</f>
        <v>46282.844970350001</v>
      </c>
      <c r="E57" s="107">
        <f>E$30+'Rooftop PV'!E$11</f>
        <v>46782.750971161993</v>
      </c>
      <c r="F57" s="107">
        <f>F$30+'Rooftop PV'!F$11</f>
        <v>45030.233410414003</v>
      </c>
      <c r="G57" s="107">
        <f>G$30+'Rooftop PV'!G$11</f>
        <v>42813.247926688004</v>
      </c>
      <c r="H57" s="107">
        <f>H$30+'Rooftop PV'!H$11</f>
        <v>42020.906037499</v>
      </c>
      <c r="I57" s="107">
        <f>I$30+'Rooftop PV'!I$11</f>
        <v>42594.691360479999</v>
      </c>
      <c r="J57" s="107">
        <f>J$30+'Rooftop PV'!J$11</f>
        <v>42369.103264612</v>
      </c>
      <c r="K57" s="107">
        <f>K$30+'Rooftop PV'!K$11</f>
        <v>42530.961789216999</v>
      </c>
      <c r="L57" s="107">
        <f>L$30+'Rooftop PV'!L$11</f>
        <v>43117.585433253997</v>
      </c>
      <c r="M57" s="107">
        <f>M$30+'Rooftop PV'!M$11</f>
        <v>43696.825986535005</v>
      </c>
      <c r="N57" s="107">
        <f>N$30+'Rooftop PV'!N$11</f>
        <v>43864.648743672995</v>
      </c>
      <c r="O57" s="107">
        <f>O$30+'Rooftop PV'!O$11</f>
        <v>43453.411301992004</v>
      </c>
      <c r="P57" s="107">
        <f>P$30+'Rooftop PV'!P$11</f>
        <v>43268.407766902994</v>
      </c>
      <c r="Q57" s="107">
        <f>Q$30+'Rooftop PV'!Q$11</f>
        <v>44102.710024755004</v>
      </c>
      <c r="R57" s="107">
        <f>R$30+'Rooftop PV'!R$11</f>
        <v>44989.385241946002</v>
      </c>
      <c r="S57" s="107">
        <f>S$30+'Rooftop PV'!S$11</f>
        <v>45940.076263839001</v>
      </c>
      <c r="T57" s="107">
        <f>T$30+'Rooftop PV'!T$11</f>
        <v>46778.092393376006</v>
      </c>
      <c r="U57" s="107">
        <f>U$30+'Rooftop PV'!U$11</f>
        <v>47600.012948079995</v>
      </c>
      <c r="V57" s="107">
        <f>V$30+'Rooftop PV'!V$11</f>
        <v>48404.346622891899</v>
      </c>
    </row>
    <row r="58" spans="1:23" x14ac:dyDescent="0.2">
      <c r="A58" s="96"/>
      <c r="B58" s="96"/>
      <c r="C58" s="96"/>
      <c r="D58" s="96"/>
      <c r="E58" s="96"/>
      <c r="F58" s="96"/>
      <c r="G58" s="96"/>
      <c r="H58" s="96"/>
      <c r="I58" s="96"/>
      <c r="J58" s="96"/>
      <c r="K58" s="96"/>
      <c r="L58" s="96"/>
      <c r="M58" s="96"/>
      <c r="N58" s="96"/>
      <c r="O58" s="96"/>
      <c r="P58" s="96"/>
      <c r="Q58" s="96"/>
      <c r="R58" s="96"/>
      <c r="S58" s="96"/>
      <c r="T58" s="96"/>
      <c r="U58" s="96"/>
      <c r="V58" s="96"/>
    </row>
  </sheetData>
  <mergeCells count="3">
    <mergeCell ref="B2:E2"/>
    <mergeCell ref="B5:D5"/>
    <mergeCell ref="B32:D32"/>
  </mergeCells>
  <hyperlinks>
    <hyperlink ref="B1" location="'Assumptions Summary'!A1" display="Go to Assumptions Summary" xr:uid="{658B1B7E-13F9-4E76-98D4-E0D26839C019}"/>
  </hyperlinks>
  <pageMargins left="0.7" right="0.7" top="0.75" bottom="0.75" header="0.3" footer="0.3"/>
  <pageSetup paperSize="9" scale="37"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A1:W82"/>
  <sheetViews>
    <sheetView zoomScaleNormal="100" workbookViewId="0">
      <selection activeCell="B3" sqref="B3"/>
    </sheetView>
  </sheetViews>
  <sheetFormatPr defaultColWidth="9" defaultRowHeight="12.75" x14ac:dyDescent="0.2"/>
  <cols>
    <col min="1" max="1" width="3.625" style="95" customWidth="1"/>
    <col min="2" max="2" width="9" style="95"/>
    <col min="3" max="22" width="9.125" style="95" customWidth="1"/>
    <col min="23" max="23" width="3.125" style="95" customWidth="1"/>
    <col min="24" max="16384" width="9" style="95"/>
  </cols>
  <sheetData>
    <row r="1" spans="1:23" ht="15" x14ac:dyDescent="0.25">
      <c r="A1" s="159"/>
      <c r="B1" s="292" t="s">
        <v>1127</v>
      </c>
      <c r="C1" s="96"/>
      <c r="D1" s="96"/>
      <c r="E1" s="96"/>
      <c r="F1" s="96"/>
      <c r="G1" s="96"/>
      <c r="H1" s="96"/>
      <c r="I1" s="96"/>
      <c r="J1" s="96"/>
      <c r="K1" s="96"/>
      <c r="L1" s="96"/>
      <c r="M1" s="96"/>
      <c r="N1" s="96"/>
      <c r="O1" s="96"/>
      <c r="P1" s="96"/>
      <c r="Q1" s="96"/>
      <c r="R1" s="96"/>
      <c r="S1" s="96"/>
      <c r="T1" s="96"/>
      <c r="U1" s="96"/>
      <c r="V1" s="96"/>
      <c r="W1" s="96"/>
    </row>
    <row r="2" spans="1:23" ht="20.25" thickBot="1" x14ac:dyDescent="0.35">
      <c r="A2" s="96"/>
      <c r="B2" s="406" t="s">
        <v>454</v>
      </c>
      <c r="C2" s="406"/>
      <c r="D2" s="406"/>
      <c r="E2" s="406"/>
      <c r="F2" s="96"/>
      <c r="G2" s="96"/>
      <c r="H2" s="96"/>
      <c r="I2" s="96"/>
      <c r="J2" s="96"/>
      <c r="K2" s="96"/>
      <c r="L2" s="96"/>
      <c r="M2" s="96"/>
      <c r="N2" s="96"/>
      <c r="O2" s="96"/>
      <c r="P2" s="96"/>
      <c r="Q2" s="96"/>
      <c r="R2" s="96"/>
      <c r="S2" s="96"/>
      <c r="T2" s="96"/>
      <c r="U2" s="96"/>
      <c r="V2" s="96"/>
      <c r="W2" s="96"/>
    </row>
    <row r="3" spans="1:23" ht="13.5" thickTop="1" x14ac:dyDescent="0.2">
      <c r="A3" s="96"/>
      <c r="B3" s="29" t="s">
        <v>653</v>
      </c>
      <c r="C3" s="96"/>
      <c r="D3" s="96"/>
      <c r="E3" s="96"/>
      <c r="F3" s="96"/>
      <c r="G3" s="96"/>
      <c r="H3" s="96"/>
      <c r="I3" s="96"/>
      <c r="J3" s="96"/>
      <c r="K3" s="96"/>
      <c r="L3" s="96"/>
      <c r="M3" s="96"/>
      <c r="N3" s="96"/>
      <c r="O3" s="96"/>
      <c r="P3" s="96"/>
      <c r="Q3" s="96"/>
      <c r="R3" s="96"/>
      <c r="S3" s="96"/>
      <c r="T3" s="96"/>
      <c r="U3" s="96"/>
      <c r="V3" s="96"/>
      <c r="W3" s="96"/>
    </row>
    <row r="4" spans="1:23" x14ac:dyDescent="0.2">
      <c r="A4" s="96"/>
      <c r="B4" s="275"/>
      <c r="C4" s="96"/>
      <c r="D4" s="96"/>
      <c r="E4" s="96"/>
      <c r="F4" s="96"/>
      <c r="G4" s="96"/>
      <c r="H4" s="96"/>
      <c r="I4" s="96"/>
      <c r="J4" s="96"/>
      <c r="K4" s="96"/>
      <c r="L4" s="96"/>
      <c r="M4" s="96"/>
      <c r="N4" s="96"/>
      <c r="O4" s="96"/>
      <c r="P4" s="96"/>
      <c r="Q4" s="96"/>
      <c r="R4" s="96"/>
      <c r="S4" s="96"/>
      <c r="T4" s="96"/>
      <c r="U4" s="96"/>
      <c r="V4" s="96"/>
      <c r="W4" s="96"/>
    </row>
    <row r="5" spans="1:23" ht="17.25" thickBot="1" x14ac:dyDescent="0.3">
      <c r="A5" s="96"/>
      <c r="B5" s="426" t="s">
        <v>646</v>
      </c>
      <c r="C5" s="426"/>
      <c r="D5" s="426"/>
      <c r="E5" s="426"/>
      <c r="F5" s="96"/>
      <c r="G5" s="96"/>
      <c r="H5" s="96"/>
      <c r="I5" s="96"/>
      <c r="J5" s="96"/>
      <c r="K5" s="96"/>
      <c r="L5" s="96"/>
      <c r="M5" s="96"/>
      <c r="N5" s="96"/>
      <c r="O5" s="96"/>
      <c r="P5" s="96"/>
      <c r="Q5" s="96"/>
      <c r="R5" s="96"/>
      <c r="S5" s="96"/>
      <c r="T5" s="96"/>
      <c r="U5" s="96"/>
      <c r="V5" s="96"/>
      <c r="W5" s="96"/>
    </row>
    <row r="6" spans="1:23" ht="13.5" thickTop="1" x14ac:dyDescent="0.2">
      <c r="A6" s="96"/>
      <c r="B6" s="96"/>
      <c r="C6" s="96"/>
      <c r="D6" s="96"/>
      <c r="E6" s="96"/>
      <c r="F6" s="96"/>
      <c r="G6" s="96"/>
      <c r="H6" s="96"/>
      <c r="I6" s="96"/>
      <c r="J6" s="96"/>
      <c r="K6" s="96"/>
      <c r="L6" s="96"/>
      <c r="M6" s="96"/>
      <c r="N6" s="96"/>
      <c r="O6" s="96"/>
      <c r="P6" s="96"/>
      <c r="Q6" s="96"/>
      <c r="R6" s="96"/>
      <c r="S6" s="96"/>
      <c r="T6" s="96"/>
      <c r="U6" s="96"/>
      <c r="V6" s="96"/>
      <c r="W6" s="96"/>
    </row>
    <row r="7" spans="1:23" ht="15.75" thickBot="1" x14ac:dyDescent="0.3">
      <c r="A7" s="96"/>
      <c r="B7" s="137" t="s">
        <v>187</v>
      </c>
      <c r="C7" s="96"/>
      <c r="D7" s="96"/>
      <c r="E7" s="96"/>
      <c r="F7" s="96"/>
      <c r="G7" s="96"/>
      <c r="H7" s="96"/>
      <c r="I7" s="96"/>
      <c r="J7" s="96"/>
      <c r="K7" s="96"/>
      <c r="L7" s="96"/>
      <c r="M7" s="96"/>
      <c r="N7" s="96"/>
      <c r="O7" s="96"/>
      <c r="P7" s="96"/>
      <c r="Q7" s="96"/>
      <c r="R7" s="96"/>
      <c r="S7" s="96"/>
      <c r="T7" s="96"/>
      <c r="U7" s="96"/>
      <c r="V7" s="96"/>
      <c r="W7" s="96"/>
    </row>
    <row r="8" spans="1:23" ht="33" customHeight="1" thickBot="1" x14ac:dyDescent="0.25">
      <c r="A8" s="96"/>
      <c r="B8" s="132"/>
      <c r="C8" s="151" t="str">
        <f>'Demand Summary'!D$5</f>
        <v>2018-19</v>
      </c>
      <c r="D8" s="151" t="str">
        <f>'Demand Summary'!E$5</f>
        <v>2019-20</v>
      </c>
      <c r="E8" s="151" t="str">
        <f>'Demand Summary'!F$5</f>
        <v>2020-21</v>
      </c>
      <c r="F8" s="151" t="str">
        <f>'Demand Summary'!G$5</f>
        <v>2021-22</v>
      </c>
      <c r="G8" s="151" t="str">
        <f>'Demand Summary'!H$5</f>
        <v>2022-23</v>
      </c>
      <c r="H8" s="151" t="str">
        <f>'Demand Summary'!I$5</f>
        <v>2023-24</v>
      </c>
      <c r="I8" s="151" t="str">
        <f>'Demand Summary'!J$5</f>
        <v>2024-25</v>
      </c>
      <c r="J8" s="151" t="str">
        <f>'Demand Summary'!K$5</f>
        <v>2025-26</v>
      </c>
      <c r="K8" s="151" t="str">
        <f>'Demand Summary'!L$5</f>
        <v>2026-27</v>
      </c>
      <c r="L8" s="151" t="str">
        <f>'Demand Summary'!M$5</f>
        <v>2027-28</v>
      </c>
      <c r="M8" s="151" t="str">
        <f>'Demand Summary'!N$5</f>
        <v>2028-29</v>
      </c>
      <c r="N8" s="151" t="str">
        <f>'Demand Summary'!O$5</f>
        <v>2029-30</v>
      </c>
      <c r="O8" s="151" t="str">
        <f>'Demand Summary'!P$5</f>
        <v>2030-31</v>
      </c>
      <c r="P8" s="151" t="str">
        <f>'Demand Summary'!Q$5</f>
        <v>2031-32</v>
      </c>
      <c r="Q8" s="151" t="str">
        <f>'Demand Summary'!R$5</f>
        <v>2032-33</v>
      </c>
      <c r="R8" s="151" t="str">
        <f>'Demand Summary'!S$5</f>
        <v>2033-34</v>
      </c>
      <c r="S8" s="151" t="str">
        <f>'Demand Summary'!T$5</f>
        <v>2034-35</v>
      </c>
      <c r="T8" s="151" t="str">
        <f>'Demand Summary'!U$5</f>
        <v>2035-36</v>
      </c>
      <c r="U8" s="151" t="str">
        <f>'Demand Summary'!V$5</f>
        <v>2036-37</v>
      </c>
      <c r="V8" s="151" t="str">
        <f>'Demand Summary'!W$5</f>
        <v>2037-38</v>
      </c>
      <c r="W8" s="96"/>
    </row>
    <row r="9" spans="1:23" ht="15" thickBot="1" x14ac:dyDescent="0.25">
      <c r="A9" s="96"/>
      <c r="B9" s="134" t="s">
        <v>199</v>
      </c>
      <c r="C9" s="107">
        <v>14024.125760000001</v>
      </c>
      <c r="D9" s="107">
        <v>13975.338</v>
      </c>
      <c r="E9" s="107">
        <v>13993.72892</v>
      </c>
      <c r="F9" s="107">
        <v>14202.29725</v>
      </c>
      <c r="G9" s="107">
        <v>14260.367340000001</v>
      </c>
      <c r="H9" s="107">
        <v>14454.009910000001</v>
      </c>
      <c r="I9" s="107">
        <v>14579.34777</v>
      </c>
      <c r="J9" s="107">
        <v>14644.011469999999</v>
      </c>
      <c r="K9" s="107">
        <v>14937.532869999999</v>
      </c>
      <c r="L9" s="107">
        <v>15062.295609999999</v>
      </c>
      <c r="M9" s="107">
        <v>15356.550160000001</v>
      </c>
      <c r="N9" s="107">
        <v>15500.40163</v>
      </c>
      <c r="O9" s="107">
        <v>15693.267400000001</v>
      </c>
      <c r="P9" s="107">
        <v>15971.855530000001</v>
      </c>
      <c r="Q9" s="107">
        <v>16146.969590000001</v>
      </c>
      <c r="R9" s="107">
        <v>16290.844090000001</v>
      </c>
      <c r="S9" s="107">
        <v>16536.348750000001</v>
      </c>
      <c r="T9" s="107">
        <v>16656.36074</v>
      </c>
      <c r="U9" s="107">
        <v>16803.84246</v>
      </c>
      <c r="V9" s="107">
        <v>16965.343990000001</v>
      </c>
      <c r="W9" s="96"/>
    </row>
    <row r="10" spans="1:23" ht="15" thickBot="1" x14ac:dyDescent="0.25">
      <c r="A10" s="96"/>
      <c r="B10" s="134" t="s">
        <v>447</v>
      </c>
      <c r="C10" s="108">
        <v>9066.9480189999995</v>
      </c>
      <c r="D10" s="108">
        <v>9076.2347150000005</v>
      </c>
      <c r="E10" s="108">
        <v>9005.638954</v>
      </c>
      <c r="F10" s="108">
        <v>9080.2644369999998</v>
      </c>
      <c r="G10" s="108">
        <v>9090.8948939999991</v>
      </c>
      <c r="H10" s="108">
        <v>9102.6824550000001</v>
      </c>
      <c r="I10" s="108">
        <v>9245.7299640000001</v>
      </c>
      <c r="J10" s="108">
        <v>9161.0037269999993</v>
      </c>
      <c r="K10" s="108">
        <v>9249.0305790000002</v>
      </c>
      <c r="L10" s="108">
        <v>9286.7936160000008</v>
      </c>
      <c r="M10" s="108">
        <v>9323.3846319999993</v>
      </c>
      <c r="N10" s="108">
        <v>9437.7874840000004</v>
      </c>
      <c r="O10" s="108">
        <v>9572.1326119999994</v>
      </c>
      <c r="P10" s="108">
        <v>9691.5733010000004</v>
      </c>
      <c r="Q10" s="108">
        <v>9767.4283500000001</v>
      </c>
      <c r="R10" s="108">
        <v>9873.9116790000007</v>
      </c>
      <c r="S10" s="108">
        <v>9961.7086429999999</v>
      </c>
      <c r="T10" s="108">
        <v>10108.87356</v>
      </c>
      <c r="U10" s="108">
        <v>10182.558370000001</v>
      </c>
      <c r="V10" s="108">
        <v>10257.98919</v>
      </c>
      <c r="W10" s="96"/>
    </row>
    <row r="11" spans="1:23" ht="15" thickBot="1" x14ac:dyDescent="0.25">
      <c r="A11" s="96"/>
      <c r="B11" s="134" t="s">
        <v>200</v>
      </c>
      <c r="C11" s="107">
        <v>3175.695365</v>
      </c>
      <c r="D11" s="107">
        <v>3170.3834470000002</v>
      </c>
      <c r="E11" s="107">
        <v>3184.8893050000001</v>
      </c>
      <c r="F11" s="107">
        <v>3258.8580609999999</v>
      </c>
      <c r="G11" s="107">
        <v>3227.9445019999998</v>
      </c>
      <c r="H11" s="107">
        <v>3264.9405529999999</v>
      </c>
      <c r="I11" s="107">
        <v>3291.6765879999998</v>
      </c>
      <c r="J11" s="107">
        <v>3289.1248930000002</v>
      </c>
      <c r="K11" s="107">
        <v>3272.0948600000002</v>
      </c>
      <c r="L11" s="107">
        <v>3309.0676119999998</v>
      </c>
      <c r="M11" s="107">
        <v>3326.2554810000001</v>
      </c>
      <c r="N11" s="107">
        <v>3352.415043</v>
      </c>
      <c r="O11" s="107">
        <v>3406.1651200000001</v>
      </c>
      <c r="P11" s="107">
        <v>3469.83016</v>
      </c>
      <c r="Q11" s="107">
        <v>3490.1924640000002</v>
      </c>
      <c r="R11" s="107">
        <v>3481.7706039999998</v>
      </c>
      <c r="S11" s="107">
        <v>3492.4127269999999</v>
      </c>
      <c r="T11" s="107">
        <v>3523.5836199999999</v>
      </c>
      <c r="U11" s="107">
        <v>3592.8681790000001</v>
      </c>
      <c r="V11" s="107">
        <v>3638.6890189999999</v>
      </c>
      <c r="W11" s="96"/>
    </row>
    <row r="12" spans="1:23" ht="15" thickBot="1" x14ac:dyDescent="0.25">
      <c r="A12" s="96"/>
      <c r="B12" s="134" t="s">
        <v>339</v>
      </c>
      <c r="C12" s="108">
        <v>1717.7084359999999</v>
      </c>
      <c r="D12" s="108">
        <v>1722.7530690000001</v>
      </c>
      <c r="E12" s="108">
        <v>1733.9548090000001</v>
      </c>
      <c r="F12" s="108">
        <v>1746.677803</v>
      </c>
      <c r="G12" s="108">
        <v>1728.980366</v>
      </c>
      <c r="H12" s="108">
        <v>1737.200664</v>
      </c>
      <c r="I12" s="108">
        <v>1749.4715639999999</v>
      </c>
      <c r="J12" s="108">
        <v>1736.9910400000001</v>
      </c>
      <c r="K12" s="108">
        <v>1729.6270340000001</v>
      </c>
      <c r="L12" s="108">
        <v>1741.9250730000001</v>
      </c>
      <c r="M12" s="108">
        <v>1745.5961050000001</v>
      </c>
      <c r="N12" s="108">
        <v>1749.657788</v>
      </c>
      <c r="O12" s="108">
        <v>1752.46982</v>
      </c>
      <c r="P12" s="108">
        <v>1767.050565</v>
      </c>
      <c r="Q12" s="108">
        <v>1775.9468589999999</v>
      </c>
      <c r="R12" s="108">
        <v>1783.824042</v>
      </c>
      <c r="S12" s="108">
        <v>1794.483643</v>
      </c>
      <c r="T12" s="108">
        <v>1808.2979789999999</v>
      </c>
      <c r="U12" s="108">
        <v>1816.3304880000001</v>
      </c>
      <c r="V12" s="108">
        <v>1859.4579550000001</v>
      </c>
      <c r="W12" s="96"/>
    </row>
    <row r="13" spans="1:23" ht="15" thickBot="1" x14ac:dyDescent="0.25">
      <c r="A13" s="96"/>
      <c r="B13" s="134" t="s">
        <v>448</v>
      </c>
      <c r="C13" s="107">
        <v>9764.4806520000002</v>
      </c>
      <c r="D13" s="107">
        <v>9721.0821059999998</v>
      </c>
      <c r="E13" s="107">
        <v>9791.2822820000001</v>
      </c>
      <c r="F13" s="107">
        <v>9965.3830419999995</v>
      </c>
      <c r="G13" s="107">
        <v>9958.7291540000006</v>
      </c>
      <c r="H13" s="107">
        <v>10083.73842</v>
      </c>
      <c r="I13" s="107">
        <v>10277.734350000001</v>
      </c>
      <c r="J13" s="107">
        <v>10318.044</v>
      </c>
      <c r="K13" s="107">
        <v>10276.88492</v>
      </c>
      <c r="L13" s="107">
        <v>10455.175289999999</v>
      </c>
      <c r="M13" s="107">
        <v>10566.55709</v>
      </c>
      <c r="N13" s="107">
        <v>10764.15035</v>
      </c>
      <c r="O13" s="107">
        <v>10961.675429999999</v>
      </c>
      <c r="P13" s="107">
        <v>11234.404920000001</v>
      </c>
      <c r="Q13" s="107">
        <v>11293.272730000001</v>
      </c>
      <c r="R13" s="107">
        <v>11554.46062</v>
      </c>
      <c r="S13" s="107">
        <v>11752.257869999999</v>
      </c>
      <c r="T13" s="107">
        <v>12002.164720000001</v>
      </c>
      <c r="U13" s="107">
        <v>12105.62484</v>
      </c>
      <c r="V13" s="107">
        <v>12125.567520000001</v>
      </c>
      <c r="W13" s="96"/>
    </row>
    <row r="14" spans="1:23" x14ac:dyDescent="0.2">
      <c r="A14" s="96"/>
      <c r="B14" s="96"/>
      <c r="C14" s="96"/>
      <c r="D14" s="96"/>
      <c r="E14" s="96"/>
      <c r="F14" s="96"/>
      <c r="G14" s="96"/>
      <c r="H14" s="96"/>
      <c r="I14" s="96"/>
      <c r="J14" s="96"/>
      <c r="K14" s="96"/>
      <c r="L14" s="96"/>
      <c r="M14" s="96"/>
      <c r="N14" s="96"/>
      <c r="O14" s="96"/>
      <c r="P14" s="96"/>
      <c r="Q14" s="96"/>
      <c r="R14" s="96"/>
      <c r="S14" s="96"/>
      <c r="T14" s="96"/>
      <c r="U14" s="96"/>
      <c r="V14" s="96"/>
      <c r="W14" s="96"/>
    </row>
    <row r="15" spans="1:23" ht="15.75" thickBot="1" x14ac:dyDescent="0.3">
      <c r="A15" s="96"/>
      <c r="B15" s="137" t="s">
        <v>706</v>
      </c>
      <c r="C15" s="148"/>
      <c r="D15" s="148"/>
      <c r="E15" s="148"/>
      <c r="F15" s="148"/>
      <c r="G15" s="148"/>
      <c r="H15" s="148"/>
      <c r="I15" s="148"/>
      <c r="J15" s="148"/>
      <c r="K15" s="148"/>
      <c r="L15" s="148"/>
      <c r="M15" s="148"/>
      <c r="N15" s="148"/>
      <c r="O15" s="148"/>
      <c r="P15" s="148"/>
      <c r="Q15" s="148"/>
      <c r="R15" s="148"/>
      <c r="S15" s="148"/>
      <c r="T15" s="148"/>
      <c r="U15" s="148"/>
      <c r="V15" s="148"/>
      <c r="W15" s="96"/>
    </row>
    <row r="16" spans="1:23" ht="33" customHeight="1" thickBot="1" x14ac:dyDescent="0.25">
      <c r="A16" s="96"/>
      <c r="B16" s="132"/>
      <c r="C16" s="151" t="str">
        <f>'Demand Summary'!D$5</f>
        <v>2018-19</v>
      </c>
      <c r="D16" s="151" t="str">
        <f>'Demand Summary'!E$5</f>
        <v>2019-20</v>
      </c>
      <c r="E16" s="151" t="str">
        <f>'Demand Summary'!F$5</f>
        <v>2020-21</v>
      </c>
      <c r="F16" s="151" t="str">
        <f>'Demand Summary'!G$5</f>
        <v>2021-22</v>
      </c>
      <c r="G16" s="151" t="str">
        <f>'Demand Summary'!H$5</f>
        <v>2022-23</v>
      </c>
      <c r="H16" s="151" t="str">
        <f>'Demand Summary'!I$5</f>
        <v>2023-24</v>
      </c>
      <c r="I16" s="151" t="str">
        <f>'Demand Summary'!J$5</f>
        <v>2024-25</v>
      </c>
      <c r="J16" s="151" t="str">
        <f>'Demand Summary'!K$5</f>
        <v>2025-26</v>
      </c>
      <c r="K16" s="151" t="str">
        <f>'Demand Summary'!L$5</f>
        <v>2026-27</v>
      </c>
      <c r="L16" s="151" t="str">
        <f>'Demand Summary'!M$5</f>
        <v>2027-28</v>
      </c>
      <c r="M16" s="151" t="str">
        <f>'Demand Summary'!N$5</f>
        <v>2028-29</v>
      </c>
      <c r="N16" s="151" t="str">
        <f>'Demand Summary'!O$5</f>
        <v>2029-30</v>
      </c>
      <c r="O16" s="151" t="str">
        <f>'Demand Summary'!P$5</f>
        <v>2030-31</v>
      </c>
      <c r="P16" s="151" t="str">
        <f>'Demand Summary'!Q$5</f>
        <v>2031-32</v>
      </c>
      <c r="Q16" s="151" t="str">
        <f>'Demand Summary'!R$5</f>
        <v>2032-33</v>
      </c>
      <c r="R16" s="151" t="str">
        <f>'Demand Summary'!S$5</f>
        <v>2033-34</v>
      </c>
      <c r="S16" s="151" t="str">
        <f>'Demand Summary'!T$5</f>
        <v>2034-35</v>
      </c>
      <c r="T16" s="151" t="str">
        <f>'Demand Summary'!U$5</f>
        <v>2035-36</v>
      </c>
      <c r="U16" s="151" t="str">
        <f>'Demand Summary'!V$5</f>
        <v>2036-37</v>
      </c>
      <c r="V16" s="151" t="str">
        <f>'Demand Summary'!W$5</f>
        <v>2037-38</v>
      </c>
      <c r="W16" s="96"/>
    </row>
    <row r="17" spans="1:23" ht="15" thickBot="1" x14ac:dyDescent="0.25">
      <c r="A17" s="96"/>
      <c r="B17" s="134" t="s">
        <v>199</v>
      </c>
      <c r="C17" s="107">
        <v>14086.33941</v>
      </c>
      <c r="D17" s="107">
        <v>13979.70297</v>
      </c>
      <c r="E17" s="107">
        <v>14078.21838</v>
      </c>
      <c r="F17" s="107">
        <v>14172.483490000001</v>
      </c>
      <c r="G17" s="107">
        <v>14365.27262</v>
      </c>
      <c r="H17" s="107">
        <v>14551.42634</v>
      </c>
      <c r="I17" s="107">
        <v>14676.011049999999</v>
      </c>
      <c r="J17" s="107">
        <v>14952.48617</v>
      </c>
      <c r="K17" s="107">
        <v>15216.99424</v>
      </c>
      <c r="L17" s="107">
        <v>15603.82101</v>
      </c>
      <c r="M17" s="107">
        <v>15864.87811</v>
      </c>
      <c r="N17" s="107">
        <v>16278.28436</v>
      </c>
      <c r="O17" s="107">
        <v>16498.730240000001</v>
      </c>
      <c r="P17" s="107">
        <v>16719.711179999998</v>
      </c>
      <c r="Q17" s="107">
        <v>17065.809969999998</v>
      </c>
      <c r="R17" s="107">
        <v>17295.091980000001</v>
      </c>
      <c r="S17" s="107">
        <v>17633.810850000002</v>
      </c>
      <c r="T17" s="107">
        <v>17885.16734</v>
      </c>
      <c r="U17" s="107">
        <v>18183.23547</v>
      </c>
      <c r="V17" s="107">
        <v>18300.623960000001</v>
      </c>
      <c r="W17" s="96"/>
    </row>
    <row r="18" spans="1:23" ht="15" thickBot="1" x14ac:dyDescent="0.25">
      <c r="A18" s="96"/>
      <c r="B18" s="134" t="s">
        <v>447</v>
      </c>
      <c r="C18" s="108">
        <v>9084.9521440000008</v>
      </c>
      <c r="D18" s="108">
        <v>9116.8489750000008</v>
      </c>
      <c r="E18" s="108">
        <v>9161.4970589999994</v>
      </c>
      <c r="F18" s="108">
        <v>9131.8854800000008</v>
      </c>
      <c r="G18" s="108">
        <v>9188.8375070000002</v>
      </c>
      <c r="H18" s="108">
        <v>9245.5323079999998</v>
      </c>
      <c r="I18" s="108">
        <v>9364.7187780000004</v>
      </c>
      <c r="J18" s="108">
        <v>9398.8348490000008</v>
      </c>
      <c r="K18" s="108">
        <v>9676.4587850000007</v>
      </c>
      <c r="L18" s="108">
        <v>9764.8245189999998</v>
      </c>
      <c r="M18" s="108">
        <v>9897.9844840000005</v>
      </c>
      <c r="N18" s="108">
        <v>10089.916289999999</v>
      </c>
      <c r="O18" s="108">
        <v>10217.824409999999</v>
      </c>
      <c r="P18" s="108">
        <v>10359.907859999999</v>
      </c>
      <c r="Q18" s="108">
        <v>10476.481529999999</v>
      </c>
      <c r="R18" s="108">
        <v>10581.7305</v>
      </c>
      <c r="S18" s="108">
        <v>10794.777599999999</v>
      </c>
      <c r="T18" s="108">
        <v>10923.68</v>
      </c>
      <c r="U18" s="108">
        <v>11109.59763</v>
      </c>
      <c r="V18" s="108">
        <v>11230.579830000001</v>
      </c>
      <c r="W18" s="96"/>
    </row>
    <row r="19" spans="1:23" ht="15" thickBot="1" x14ac:dyDescent="0.25">
      <c r="A19" s="96"/>
      <c r="B19" s="134" t="s">
        <v>200</v>
      </c>
      <c r="C19" s="107">
        <v>3172.947807</v>
      </c>
      <c r="D19" s="107">
        <v>3200.340009</v>
      </c>
      <c r="E19" s="107">
        <v>3216.2082140000002</v>
      </c>
      <c r="F19" s="107">
        <v>3273.1757899999998</v>
      </c>
      <c r="G19" s="107">
        <v>3295.521373</v>
      </c>
      <c r="H19" s="107">
        <v>3303.0640250000001</v>
      </c>
      <c r="I19" s="107">
        <v>3361.6363219999998</v>
      </c>
      <c r="J19" s="107">
        <v>3350.7008080000001</v>
      </c>
      <c r="K19" s="107">
        <v>3460.0486540000002</v>
      </c>
      <c r="L19" s="107">
        <v>3508.5654549999999</v>
      </c>
      <c r="M19" s="107">
        <v>3512.5504390000001</v>
      </c>
      <c r="N19" s="107">
        <v>3597.3503780000001</v>
      </c>
      <c r="O19" s="107">
        <v>3713.8258679999999</v>
      </c>
      <c r="P19" s="107">
        <v>3740.6703189999998</v>
      </c>
      <c r="Q19" s="107">
        <v>3778.0243139999998</v>
      </c>
      <c r="R19" s="107">
        <v>3799.9563119999998</v>
      </c>
      <c r="S19" s="107">
        <v>3821.8656460000002</v>
      </c>
      <c r="T19" s="107">
        <v>3881.9142149999998</v>
      </c>
      <c r="U19" s="107">
        <v>3961.165203</v>
      </c>
      <c r="V19" s="107">
        <v>4040.2195790000001</v>
      </c>
      <c r="W19" s="96"/>
    </row>
    <row r="20" spans="1:23" ht="15" thickBot="1" x14ac:dyDescent="0.25">
      <c r="A20" s="96"/>
      <c r="B20" s="134" t="s">
        <v>339</v>
      </c>
      <c r="C20" s="108">
        <v>1715.6866640000001</v>
      </c>
      <c r="D20" s="108">
        <v>1732.11419</v>
      </c>
      <c r="E20" s="108">
        <v>1746.3645759999999</v>
      </c>
      <c r="F20" s="108">
        <v>1758.360293</v>
      </c>
      <c r="G20" s="108">
        <v>1772.3681610000001</v>
      </c>
      <c r="H20" s="108">
        <v>1785.635385</v>
      </c>
      <c r="I20" s="108">
        <v>1798.642049</v>
      </c>
      <c r="J20" s="108">
        <v>1800.307311</v>
      </c>
      <c r="K20" s="108">
        <v>1819.321101</v>
      </c>
      <c r="L20" s="108">
        <v>1843.6888879999999</v>
      </c>
      <c r="M20" s="108">
        <v>1865.840686</v>
      </c>
      <c r="N20" s="108">
        <v>1879.8302530000001</v>
      </c>
      <c r="O20" s="108">
        <v>1897.854795</v>
      </c>
      <c r="P20" s="108">
        <v>1922.059886</v>
      </c>
      <c r="Q20" s="108">
        <v>1939.6622440000001</v>
      </c>
      <c r="R20" s="108">
        <v>1964.678913</v>
      </c>
      <c r="S20" s="108">
        <v>1986.603263</v>
      </c>
      <c r="T20" s="108">
        <v>2010.5136689999999</v>
      </c>
      <c r="U20" s="108">
        <v>2032.9350810000001</v>
      </c>
      <c r="V20" s="108">
        <v>2093.4130639999998</v>
      </c>
      <c r="W20" s="96"/>
    </row>
    <row r="21" spans="1:23" ht="15" thickBot="1" x14ac:dyDescent="0.25">
      <c r="A21" s="96"/>
      <c r="B21" s="134" t="s">
        <v>448</v>
      </c>
      <c r="C21" s="107">
        <v>9834.0384489999997</v>
      </c>
      <c r="D21" s="107">
        <v>9830.0324340000006</v>
      </c>
      <c r="E21" s="107">
        <v>9937.9242209999993</v>
      </c>
      <c r="F21" s="107">
        <v>10092.32027</v>
      </c>
      <c r="G21" s="107">
        <v>10169.2219</v>
      </c>
      <c r="H21" s="107">
        <v>10302.32848</v>
      </c>
      <c r="I21" s="107">
        <v>10600.86227</v>
      </c>
      <c r="J21" s="107">
        <v>10753.04183</v>
      </c>
      <c r="K21" s="107">
        <v>10990.46106</v>
      </c>
      <c r="L21" s="107">
        <v>11137.11182</v>
      </c>
      <c r="M21" s="107">
        <v>11391.97184</v>
      </c>
      <c r="N21" s="107">
        <v>11764.171410000001</v>
      </c>
      <c r="O21" s="107">
        <v>11989.43304</v>
      </c>
      <c r="P21" s="107">
        <v>12252.68138</v>
      </c>
      <c r="Q21" s="107">
        <v>12536.931930000001</v>
      </c>
      <c r="R21" s="107">
        <v>12830.079830000001</v>
      </c>
      <c r="S21" s="107">
        <v>13213.607980000001</v>
      </c>
      <c r="T21" s="107">
        <v>13373.27246</v>
      </c>
      <c r="U21" s="107">
        <v>13711.91461</v>
      </c>
      <c r="V21" s="107">
        <v>13850.869769999999</v>
      </c>
      <c r="W21" s="96"/>
    </row>
    <row r="22" spans="1:23" x14ac:dyDescent="0.2">
      <c r="A22" s="96"/>
      <c r="B22" s="96"/>
      <c r="C22" s="96"/>
      <c r="D22" s="96"/>
      <c r="E22" s="96"/>
      <c r="F22" s="96"/>
      <c r="G22" s="96"/>
      <c r="H22" s="96"/>
      <c r="I22" s="96"/>
      <c r="J22" s="96"/>
      <c r="K22" s="96"/>
      <c r="L22" s="96"/>
      <c r="M22" s="96"/>
      <c r="N22" s="96"/>
      <c r="O22" s="96"/>
      <c r="P22" s="96"/>
      <c r="Q22" s="96"/>
      <c r="R22" s="96"/>
      <c r="S22" s="96"/>
      <c r="T22" s="96"/>
      <c r="U22" s="96"/>
      <c r="V22" s="96"/>
      <c r="W22" s="96"/>
    </row>
    <row r="23" spans="1:23" ht="15.75" thickBot="1" x14ac:dyDescent="0.3">
      <c r="A23" s="96"/>
      <c r="B23" s="137" t="s">
        <v>414</v>
      </c>
      <c r="C23" s="96"/>
      <c r="D23" s="96"/>
      <c r="E23" s="96"/>
      <c r="F23" s="96"/>
      <c r="G23" s="96"/>
      <c r="H23" s="96"/>
      <c r="I23" s="96"/>
      <c r="J23" s="96"/>
      <c r="K23" s="96"/>
      <c r="L23" s="96"/>
      <c r="M23" s="96"/>
      <c r="N23" s="96"/>
      <c r="O23" s="96"/>
      <c r="P23" s="96"/>
      <c r="Q23" s="96"/>
      <c r="R23" s="96"/>
      <c r="S23" s="96"/>
      <c r="T23" s="96"/>
      <c r="U23" s="96"/>
      <c r="V23" s="96"/>
      <c r="W23" s="96"/>
    </row>
    <row r="24" spans="1:23" ht="33" customHeight="1" thickBot="1" x14ac:dyDescent="0.25">
      <c r="A24" s="96"/>
      <c r="B24" s="132"/>
      <c r="C24" s="151" t="str">
        <f>'Demand Summary'!D$5</f>
        <v>2018-19</v>
      </c>
      <c r="D24" s="151" t="str">
        <f>'Demand Summary'!E$5</f>
        <v>2019-20</v>
      </c>
      <c r="E24" s="151" t="str">
        <f>'Demand Summary'!F$5</f>
        <v>2020-21</v>
      </c>
      <c r="F24" s="151" t="str">
        <f>'Demand Summary'!G$5</f>
        <v>2021-22</v>
      </c>
      <c r="G24" s="151" t="str">
        <f>'Demand Summary'!H$5</f>
        <v>2022-23</v>
      </c>
      <c r="H24" s="151" t="str">
        <f>'Demand Summary'!I$5</f>
        <v>2023-24</v>
      </c>
      <c r="I24" s="151" t="str">
        <f>'Demand Summary'!J$5</f>
        <v>2024-25</v>
      </c>
      <c r="J24" s="151" t="str">
        <f>'Demand Summary'!K$5</f>
        <v>2025-26</v>
      </c>
      <c r="K24" s="151" t="str">
        <f>'Demand Summary'!L$5</f>
        <v>2026-27</v>
      </c>
      <c r="L24" s="151" t="str">
        <f>'Demand Summary'!M$5</f>
        <v>2027-28</v>
      </c>
      <c r="M24" s="151" t="str">
        <f>'Demand Summary'!N$5</f>
        <v>2028-29</v>
      </c>
      <c r="N24" s="151" t="str">
        <f>'Demand Summary'!O$5</f>
        <v>2029-30</v>
      </c>
      <c r="O24" s="151" t="str">
        <f>'Demand Summary'!P$5</f>
        <v>2030-31</v>
      </c>
      <c r="P24" s="151" t="str">
        <f>'Demand Summary'!Q$5</f>
        <v>2031-32</v>
      </c>
      <c r="Q24" s="151" t="str">
        <f>'Demand Summary'!R$5</f>
        <v>2032-33</v>
      </c>
      <c r="R24" s="151" t="str">
        <f>'Demand Summary'!S$5</f>
        <v>2033-34</v>
      </c>
      <c r="S24" s="151" t="str">
        <f>'Demand Summary'!T$5</f>
        <v>2034-35</v>
      </c>
      <c r="T24" s="151" t="str">
        <f>'Demand Summary'!U$5</f>
        <v>2035-36</v>
      </c>
      <c r="U24" s="151" t="str">
        <f>'Demand Summary'!V$5</f>
        <v>2036-37</v>
      </c>
      <c r="V24" s="151" t="str">
        <f>'Demand Summary'!W$5</f>
        <v>2037-38</v>
      </c>
      <c r="W24" s="96"/>
    </row>
    <row r="25" spans="1:23" ht="15" thickBot="1" x14ac:dyDescent="0.25">
      <c r="A25" s="96"/>
      <c r="B25" s="134" t="s">
        <v>199</v>
      </c>
      <c r="C25" s="107">
        <v>13921.40604</v>
      </c>
      <c r="D25" s="107">
        <v>13976.159019999999</v>
      </c>
      <c r="E25" s="107">
        <v>14048.419760000001</v>
      </c>
      <c r="F25" s="107">
        <v>14123.63306</v>
      </c>
      <c r="G25" s="107">
        <v>14200.51569</v>
      </c>
      <c r="H25" s="107">
        <v>14206.39906</v>
      </c>
      <c r="I25" s="107">
        <v>14227.54408</v>
      </c>
      <c r="J25" s="107">
        <v>14212.183510000001</v>
      </c>
      <c r="K25" s="107">
        <v>14468.775530000001</v>
      </c>
      <c r="L25" s="107">
        <v>14589.84376</v>
      </c>
      <c r="M25" s="107">
        <v>14394.437099999999</v>
      </c>
      <c r="N25" s="107">
        <v>13811.59297</v>
      </c>
      <c r="O25" s="107">
        <v>13466.18972</v>
      </c>
      <c r="P25" s="107">
        <v>13342.218779999999</v>
      </c>
      <c r="Q25" s="107">
        <v>13533.64975</v>
      </c>
      <c r="R25" s="107">
        <v>13671.01058</v>
      </c>
      <c r="S25" s="107">
        <v>13792.342629999999</v>
      </c>
      <c r="T25" s="107">
        <v>13777.265960000001</v>
      </c>
      <c r="U25" s="107">
        <v>13888.70016</v>
      </c>
      <c r="V25" s="107">
        <v>14028.25974</v>
      </c>
      <c r="W25" s="96"/>
    </row>
    <row r="26" spans="1:23" ht="15" thickBot="1" x14ac:dyDescent="0.25">
      <c r="A26" s="96"/>
      <c r="B26" s="134" t="s">
        <v>447</v>
      </c>
      <c r="C26" s="108">
        <v>9035.5826080000006</v>
      </c>
      <c r="D26" s="108">
        <v>8944.2777650000007</v>
      </c>
      <c r="E26" s="108">
        <v>8887.6447499999995</v>
      </c>
      <c r="F26" s="108">
        <v>8855.0073979999997</v>
      </c>
      <c r="G26" s="108">
        <v>8873.5398339999992</v>
      </c>
      <c r="H26" s="108">
        <v>8765.2901720000009</v>
      </c>
      <c r="I26" s="108">
        <v>8751.8020369999995</v>
      </c>
      <c r="J26" s="108">
        <v>8655.572349</v>
      </c>
      <c r="K26" s="108">
        <v>8631.9222239999999</v>
      </c>
      <c r="L26" s="108">
        <v>8601.9953270000005</v>
      </c>
      <c r="M26" s="108">
        <v>7441.2722249999997</v>
      </c>
      <c r="N26" s="108">
        <v>7412.517304</v>
      </c>
      <c r="O26" s="108">
        <v>7387.2744830000001</v>
      </c>
      <c r="P26" s="108">
        <v>7439.517812</v>
      </c>
      <c r="Q26" s="108">
        <v>7441.4203349999998</v>
      </c>
      <c r="R26" s="108">
        <v>7518.0062600000001</v>
      </c>
      <c r="S26" s="108">
        <v>7556.0696200000002</v>
      </c>
      <c r="T26" s="108">
        <v>7681.9059740000002</v>
      </c>
      <c r="U26" s="108">
        <v>7778.3508410000004</v>
      </c>
      <c r="V26" s="108">
        <v>7839.7810239999999</v>
      </c>
      <c r="W26" s="96"/>
    </row>
    <row r="27" spans="1:23" ht="15" thickBot="1" x14ac:dyDescent="0.25">
      <c r="A27" s="96"/>
      <c r="B27" s="134" t="s">
        <v>200</v>
      </c>
      <c r="C27" s="107">
        <v>3131.5633039999998</v>
      </c>
      <c r="D27" s="107">
        <v>3118.1811560000001</v>
      </c>
      <c r="E27" s="107">
        <v>3159.6337709999998</v>
      </c>
      <c r="F27" s="107">
        <v>3181.9498480000002</v>
      </c>
      <c r="G27" s="107">
        <v>3182.650893</v>
      </c>
      <c r="H27" s="107">
        <v>3132.5833739999998</v>
      </c>
      <c r="I27" s="107">
        <v>3179.3083360000001</v>
      </c>
      <c r="J27" s="107">
        <v>3127.6595819999998</v>
      </c>
      <c r="K27" s="107">
        <v>3116.5344690000002</v>
      </c>
      <c r="L27" s="107">
        <v>3121.3328489999999</v>
      </c>
      <c r="M27" s="107">
        <v>3117.4428400000002</v>
      </c>
      <c r="N27" s="107">
        <v>3152.576086</v>
      </c>
      <c r="O27" s="107">
        <v>3127.6482350000001</v>
      </c>
      <c r="P27" s="107">
        <v>3115.440544</v>
      </c>
      <c r="Q27" s="107">
        <v>3113.537859</v>
      </c>
      <c r="R27" s="107">
        <v>3065.6646820000001</v>
      </c>
      <c r="S27" s="107">
        <v>3105.2702380000001</v>
      </c>
      <c r="T27" s="107">
        <v>3136.4895409999999</v>
      </c>
      <c r="U27" s="107">
        <v>3164.034752</v>
      </c>
      <c r="V27" s="107">
        <v>3209.0981919999999</v>
      </c>
      <c r="W27" s="96"/>
    </row>
    <row r="28" spans="1:23" ht="15" thickBot="1" x14ac:dyDescent="0.25">
      <c r="A28" s="96"/>
      <c r="B28" s="134" t="s">
        <v>339</v>
      </c>
      <c r="C28" s="108">
        <v>1707.9560429999999</v>
      </c>
      <c r="D28" s="108">
        <v>1660.1267909999999</v>
      </c>
      <c r="E28" s="108">
        <v>1663.069256</v>
      </c>
      <c r="F28" s="108">
        <v>1667.6677569999999</v>
      </c>
      <c r="G28" s="108">
        <v>1651.0621880000001</v>
      </c>
      <c r="H28" s="108">
        <v>1627.9617049999999</v>
      </c>
      <c r="I28" s="108">
        <v>1629.4114959999999</v>
      </c>
      <c r="J28" s="108">
        <v>1515.603353</v>
      </c>
      <c r="K28" s="108">
        <v>1519.579786</v>
      </c>
      <c r="L28" s="108">
        <v>1523.56358</v>
      </c>
      <c r="M28" s="108">
        <v>1523.241968</v>
      </c>
      <c r="N28" s="108">
        <v>1505.3802579999999</v>
      </c>
      <c r="O28" s="108">
        <v>1467.5430409999999</v>
      </c>
      <c r="P28" s="108">
        <v>1423.943168</v>
      </c>
      <c r="Q28" s="108">
        <v>1406.4413179999999</v>
      </c>
      <c r="R28" s="108">
        <v>1410.223285</v>
      </c>
      <c r="S28" s="108">
        <v>1393.362877</v>
      </c>
      <c r="T28" s="108">
        <v>1391.818822</v>
      </c>
      <c r="U28" s="108">
        <v>1392.3412080000001</v>
      </c>
      <c r="V28" s="108">
        <v>1430.6638330000001</v>
      </c>
      <c r="W28" s="96"/>
    </row>
    <row r="29" spans="1:23" ht="15" thickBot="1" x14ac:dyDescent="0.25">
      <c r="A29" s="96"/>
      <c r="B29" s="134" t="s">
        <v>448</v>
      </c>
      <c r="C29" s="107">
        <v>9740.8720140000005</v>
      </c>
      <c r="D29" s="107">
        <v>9733.5591850000001</v>
      </c>
      <c r="E29" s="107">
        <v>9766.3238490000003</v>
      </c>
      <c r="F29" s="107">
        <v>9485.1295640000008</v>
      </c>
      <c r="G29" s="107">
        <v>9254.6886310000009</v>
      </c>
      <c r="H29" s="107">
        <v>9207.6457879999998</v>
      </c>
      <c r="I29" s="107">
        <v>9355.1116029999994</v>
      </c>
      <c r="J29" s="107">
        <v>9389.8480230000005</v>
      </c>
      <c r="K29" s="107">
        <v>9286.3701239999991</v>
      </c>
      <c r="L29" s="107">
        <v>9330.1455060000008</v>
      </c>
      <c r="M29" s="107">
        <v>9444.0369269999992</v>
      </c>
      <c r="N29" s="107">
        <v>9560.0306619999992</v>
      </c>
      <c r="O29" s="107">
        <v>9473.3603469999998</v>
      </c>
      <c r="P29" s="107">
        <v>9495.6417770000007</v>
      </c>
      <c r="Q29" s="107">
        <v>9625.1308989999998</v>
      </c>
      <c r="R29" s="107">
        <v>9646.7324119999994</v>
      </c>
      <c r="S29" s="107">
        <v>9896.9976839999999</v>
      </c>
      <c r="T29" s="107">
        <v>10024.480079999999</v>
      </c>
      <c r="U29" s="107">
        <v>10099.599120000001</v>
      </c>
      <c r="V29" s="107">
        <v>10145.158390000001</v>
      </c>
      <c r="W29" s="96"/>
    </row>
    <row r="30" spans="1:23" x14ac:dyDescent="0.2">
      <c r="A30" s="96"/>
      <c r="B30" s="96"/>
      <c r="C30" s="96"/>
      <c r="D30" s="96"/>
      <c r="E30" s="96"/>
      <c r="F30" s="96"/>
      <c r="G30" s="96"/>
      <c r="H30" s="96"/>
      <c r="I30" s="96"/>
      <c r="J30" s="96"/>
      <c r="K30" s="96"/>
      <c r="L30" s="96"/>
      <c r="M30" s="96"/>
      <c r="N30" s="96"/>
      <c r="O30" s="96"/>
      <c r="P30" s="96"/>
      <c r="Q30" s="96"/>
      <c r="R30" s="96"/>
      <c r="S30" s="96"/>
      <c r="T30" s="96"/>
      <c r="U30" s="96"/>
      <c r="V30" s="96"/>
      <c r="W30" s="96"/>
    </row>
    <row r="31" spans="1:23" ht="17.25" thickBot="1" x14ac:dyDescent="0.3">
      <c r="A31" s="96"/>
      <c r="B31" s="286" t="s">
        <v>647</v>
      </c>
      <c r="C31" s="96"/>
      <c r="D31" s="96"/>
      <c r="E31" s="96"/>
      <c r="F31" s="96"/>
      <c r="G31" s="96"/>
      <c r="H31" s="96"/>
      <c r="I31" s="96"/>
      <c r="J31" s="96"/>
      <c r="K31" s="96"/>
      <c r="L31" s="96"/>
      <c r="M31" s="96"/>
      <c r="N31" s="96"/>
      <c r="O31" s="96"/>
      <c r="P31" s="96"/>
      <c r="Q31" s="96"/>
      <c r="R31" s="96"/>
      <c r="S31" s="96"/>
      <c r="T31" s="96"/>
      <c r="U31" s="96"/>
      <c r="V31" s="96"/>
      <c r="W31" s="96"/>
    </row>
    <row r="32" spans="1:23" ht="13.5" thickTop="1" x14ac:dyDescent="0.2">
      <c r="A32" s="96"/>
      <c r="B32" s="96"/>
      <c r="C32" s="96"/>
      <c r="D32" s="96"/>
      <c r="E32" s="96"/>
      <c r="F32" s="96"/>
      <c r="G32" s="96"/>
      <c r="H32" s="96"/>
      <c r="I32" s="96"/>
      <c r="J32" s="96"/>
      <c r="K32" s="96"/>
      <c r="L32" s="96"/>
      <c r="M32" s="96"/>
      <c r="N32" s="96"/>
      <c r="O32" s="96"/>
      <c r="P32" s="96"/>
      <c r="Q32" s="96"/>
      <c r="R32" s="96"/>
      <c r="S32" s="96"/>
      <c r="T32" s="96"/>
      <c r="U32" s="96"/>
      <c r="V32" s="96"/>
      <c r="W32" s="96"/>
    </row>
    <row r="33" spans="1:23" ht="15.75" thickBot="1" x14ac:dyDescent="0.3">
      <c r="A33" s="96"/>
      <c r="B33" s="137" t="s">
        <v>187</v>
      </c>
      <c r="C33" s="96"/>
      <c r="D33" s="96"/>
      <c r="E33" s="96"/>
      <c r="F33" s="96"/>
      <c r="G33" s="96"/>
      <c r="H33" s="96"/>
      <c r="I33" s="96"/>
      <c r="J33" s="96"/>
      <c r="K33" s="96"/>
      <c r="L33" s="96"/>
      <c r="M33" s="96"/>
      <c r="N33" s="96"/>
      <c r="O33" s="96"/>
      <c r="P33" s="96"/>
      <c r="Q33" s="96"/>
      <c r="R33" s="96"/>
      <c r="S33" s="96"/>
      <c r="T33" s="96"/>
      <c r="U33" s="96"/>
      <c r="V33" s="96"/>
      <c r="W33" s="96"/>
    </row>
    <row r="34" spans="1:23" ht="33" customHeight="1" thickBot="1" x14ac:dyDescent="0.25">
      <c r="A34" s="96"/>
      <c r="B34" s="132"/>
      <c r="C34" s="151" t="str">
        <f>'Demand Summary'!D$5</f>
        <v>2018-19</v>
      </c>
      <c r="D34" s="151" t="str">
        <f>'Demand Summary'!E$5</f>
        <v>2019-20</v>
      </c>
      <c r="E34" s="151" t="str">
        <f>'Demand Summary'!F$5</f>
        <v>2020-21</v>
      </c>
      <c r="F34" s="151" t="str">
        <f>'Demand Summary'!G$5</f>
        <v>2021-22</v>
      </c>
      <c r="G34" s="151" t="str">
        <f>'Demand Summary'!H$5</f>
        <v>2022-23</v>
      </c>
      <c r="H34" s="151" t="str">
        <f>'Demand Summary'!I$5</f>
        <v>2023-24</v>
      </c>
      <c r="I34" s="151" t="str">
        <f>'Demand Summary'!J$5</f>
        <v>2024-25</v>
      </c>
      <c r="J34" s="151" t="str">
        <f>'Demand Summary'!K$5</f>
        <v>2025-26</v>
      </c>
      <c r="K34" s="151" t="str">
        <f>'Demand Summary'!L$5</f>
        <v>2026-27</v>
      </c>
      <c r="L34" s="151" t="str">
        <f>'Demand Summary'!M$5</f>
        <v>2027-28</v>
      </c>
      <c r="M34" s="151" t="str">
        <f>'Demand Summary'!N$5</f>
        <v>2028-29</v>
      </c>
      <c r="N34" s="151" t="str">
        <f>'Demand Summary'!O$5</f>
        <v>2029-30</v>
      </c>
      <c r="O34" s="151" t="str">
        <f>'Demand Summary'!P$5</f>
        <v>2030-31</v>
      </c>
      <c r="P34" s="151" t="str">
        <f>'Demand Summary'!Q$5</f>
        <v>2031-32</v>
      </c>
      <c r="Q34" s="151" t="str">
        <f>'Demand Summary'!R$5</f>
        <v>2032-33</v>
      </c>
      <c r="R34" s="151" t="str">
        <f>'Demand Summary'!S$5</f>
        <v>2033-34</v>
      </c>
      <c r="S34" s="151" t="str">
        <f>'Demand Summary'!T$5</f>
        <v>2034-35</v>
      </c>
      <c r="T34" s="151" t="str">
        <f>'Demand Summary'!U$5</f>
        <v>2035-36</v>
      </c>
      <c r="U34" s="151" t="str">
        <f>'Demand Summary'!V$5</f>
        <v>2036-37</v>
      </c>
      <c r="V34" s="151" t="str">
        <f>'Demand Summary'!W$5</f>
        <v>2037-38</v>
      </c>
      <c r="W34" s="96"/>
    </row>
    <row r="35" spans="1:23" ht="15" thickBot="1" x14ac:dyDescent="0.25">
      <c r="A35" s="96"/>
      <c r="B35" s="134" t="s">
        <v>199</v>
      </c>
      <c r="C35" s="107">
        <v>12366.43585</v>
      </c>
      <c r="D35" s="107">
        <v>12322.41259</v>
      </c>
      <c r="E35" s="107">
        <v>12346.220890000001</v>
      </c>
      <c r="F35" s="107">
        <v>12400.317300000001</v>
      </c>
      <c r="G35" s="107">
        <v>12442.35261</v>
      </c>
      <c r="H35" s="107">
        <v>12545.91296</v>
      </c>
      <c r="I35" s="107">
        <v>12733.19371</v>
      </c>
      <c r="J35" s="107">
        <v>12770.15288</v>
      </c>
      <c r="K35" s="107">
        <v>12986.927900000001</v>
      </c>
      <c r="L35" s="107">
        <v>13172.034949999999</v>
      </c>
      <c r="M35" s="107">
        <v>13297.93513</v>
      </c>
      <c r="N35" s="107">
        <v>13502.012909999999</v>
      </c>
      <c r="O35" s="107">
        <v>13692.162189999999</v>
      </c>
      <c r="P35" s="107">
        <v>13986.80053</v>
      </c>
      <c r="Q35" s="107">
        <v>14083.43455</v>
      </c>
      <c r="R35" s="107">
        <v>14265.10881</v>
      </c>
      <c r="S35" s="107">
        <v>14423.140810000001</v>
      </c>
      <c r="T35" s="107">
        <v>14587.846820000001</v>
      </c>
      <c r="U35" s="107">
        <v>14739.085230000001</v>
      </c>
      <c r="V35" s="107">
        <v>14869.528350000001</v>
      </c>
      <c r="W35" s="96"/>
    </row>
    <row r="36" spans="1:23" ht="15" thickBot="1" x14ac:dyDescent="0.25">
      <c r="A36" s="96"/>
      <c r="B36" s="134" t="s">
        <v>447</v>
      </c>
      <c r="C36" s="108">
        <v>8532.8777750000008</v>
      </c>
      <c r="D36" s="108">
        <v>8531.4021869999997</v>
      </c>
      <c r="E36" s="108">
        <v>8513.2798299999995</v>
      </c>
      <c r="F36" s="108">
        <v>8554.4688800000004</v>
      </c>
      <c r="G36" s="108">
        <v>8625.7512360000001</v>
      </c>
      <c r="H36" s="108">
        <v>8663.4780680000003</v>
      </c>
      <c r="I36" s="108">
        <v>8710.4963669999997</v>
      </c>
      <c r="J36" s="108">
        <v>8741.8972900000008</v>
      </c>
      <c r="K36" s="108">
        <v>8788.0453909999997</v>
      </c>
      <c r="L36" s="108">
        <v>8857.1306719999993</v>
      </c>
      <c r="M36" s="108">
        <v>8942.7473719999998</v>
      </c>
      <c r="N36" s="108">
        <v>9037.0174160000006</v>
      </c>
      <c r="O36" s="108">
        <v>9145.0046359999997</v>
      </c>
      <c r="P36" s="108">
        <v>9257.2005279999994</v>
      </c>
      <c r="Q36" s="108">
        <v>9346.8175200000005</v>
      </c>
      <c r="R36" s="108">
        <v>9453.8180389999998</v>
      </c>
      <c r="S36" s="108">
        <v>9561.0356100000008</v>
      </c>
      <c r="T36" s="108">
        <v>9661.7766360000005</v>
      </c>
      <c r="U36" s="108">
        <v>9762.2708899999998</v>
      </c>
      <c r="V36" s="108">
        <v>9835.1276529999996</v>
      </c>
      <c r="W36" s="96"/>
    </row>
    <row r="37" spans="1:23" ht="15" thickBot="1" x14ac:dyDescent="0.25">
      <c r="A37" s="96"/>
      <c r="B37" s="134" t="s">
        <v>200</v>
      </c>
      <c r="C37" s="107">
        <v>2900.7400029999999</v>
      </c>
      <c r="D37" s="107">
        <v>2892.5340329999999</v>
      </c>
      <c r="E37" s="107">
        <v>2895.3653300000001</v>
      </c>
      <c r="F37" s="107">
        <v>2953.9446389999998</v>
      </c>
      <c r="G37" s="107">
        <v>2950.8045649999999</v>
      </c>
      <c r="H37" s="107">
        <v>2977.5766429999999</v>
      </c>
      <c r="I37" s="107">
        <v>2997.197713</v>
      </c>
      <c r="J37" s="107">
        <v>2985.1635110000002</v>
      </c>
      <c r="K37" s="107">
        <v>2968.0250999999998</v>
      </c>
      <c r="L37" s="107">
        <v>3004.0147310000002</v>
      </c>
      <c r="M37" s="107">
        <v>3044.0749409999999</v>
      </c>
      <c r="N37" s="107">
        <v>3045.8283670000001</v>
      </c>
      <c r="O37" s="107">
        <v>3096.443667</v>
      </c>
      <c r="P37" s="107">
        <v>3116.670024</v>
      </c>
      <c r="Q37" s="107">
        <v>3155.2167410000002</v>
      </c>
      <c r="R37" s="107">
        <v>3173.6953669999998</v>
      </c>
      <c r="S37" s="107">
        <v>3200.2612629999999</v>
      </c>
      <c r="T37" s="107">
        <v>3249.5966170000002</v>
      </c>
      <c r="U37" s="107">
        <v>3248.5958390000001</v>
      </c>
      <c r="V37" s="107">
        <v>3304.94713</v>
      </c>
      <c r="W37" s="96"/>
    </row>
    <row r="38" spans="1:23" ht="15" thickBot="1" x14ac:dyDescent="0.25">
      <c r="A38" s="96"/>
      <c r="B38" s="134" t="s">
        <v>339</v>
      </c>
      <c r="C38" s="108">
        <v>1675.19624</v>
      </c>
      <c r="D38" s="108">
        <v>1687.4398739999999</v>
      </c>
      <c r="E38" s="108">
        <v>1696.723444</v>
      </c>
      <c r="F38" s="108">
        <v>1706.5127190000001</v>
      </c>
      <c r="G38" s="108">
        <v>1692.013776</v>
      </c>
      <c r="H38" s="108">
        <v>1700.3164939999999</v>
      </c>
      <c r="I38" s="108">
        <v>1709.8530470000001</v>
      </c>
      <c r="J38" s="108">
        <v>1698.805147</v>
      </c>
      <c r="K38" s="108">
        <v>1691.1136630000001</v>
      </c>
      <c r="L38" s="108">
        <v>1703.475805</v>
      </c>
      <c r="M38" s="108">
        <v>1709.8984559999999</v>
      </c>
      <c r="N38" s="108">
        <v>1712.393988</v>
      </c>
      <c r="O38" s="108">
        <v>1716.6847809999999</v>
      </c>
      <c r="P38" s="108">
        <v>1728.9528809999999</v>
      </c>
      <c r="Q38" s="108">
        <v>1736.3734380000001</v>
      </c>
      <c r="R38" s="108">
        <v>1747.3827349999999</v>
      </c>
      <c r="S38" s="108">
        <v>1756.7826339999999</v>
      </c>
      <c r="T38" s="108">
        <v>1767.5791509999999</v>
      </c>
      <c r="U38" s="108">
        <v>1779.8697299999999</v>
      </c>
      <c r="V38" s="108">
        <v>1825.1640170000001</v>
      </c>
      <c r="W38" s="96"/>
    </row>
    <row r="39" spans="1:23" ht="15" thickBot="1" x14ac:dyDescent="0.25">
      <c r="A39" s="96"/>
      <c r="B39" s="134" t="s">
        <v>448</v>
      </c>
      <c r="C39" s="107">
        <v>8983.4100030000009</v>
      </c>
      <c r="D39" s="107">
        <v>8996.9876910000003</v>
      </c>
      <c r="E39" s="107">
        <v>9008.5600770000001</v>
      </c>
      <c r="F39" s="107">
        <v>9221.2004670000006</v>
      </c>
      <c r="G39" s="107">
        <v>9248.5260629999993</v>
      </c>
      <c r="H39" s="107">
        <v>9330.2272959999991</v>
      </c>
      <c r="I39" s="107">
        <v>9518.5509779999993</v>
      </c>
      <c r="J39" s="107">
        <v>9480.4954510000007</v>
      </c>
      <c r="K39" s="107">
        <v>9499.3300849999996</v>
      </c>
      <c r="L39" s="107">
        <v>9679.2053890000007</v>
      </c>
      <c r="M39" s="107">
        <v>9855.7587070000009</v>
      </c>
      <c r="N39" s="107">
        <v>10009.216050000001</v>
      </c>
      <c r="O39" s="107">
        <v>10163.68052</v>
      </c>
      <c r="P39" s="107">
        <v>10412.72582</v>
      </c>
      <c r="Q39" s="107">
        <v>10522.36447</v>
      </c>
      <c r="R39" s="107">
        <v>10769.9835</v>
      </c>
      <c r="S39" s="107">
        <v>10976.63529</v>
      </c>
      <c r="T39" s="107">
        <v>11143.713309999999</v>
      </c>
      <c r="U39" s="107">
        <v>11289.95485</v>
      </c>
      <c r="V39" s="107">
        <v>11370.79996</v>
      </c>
      <c r="W39" s="96"/>
    </row>
    <row r="40" spans="1:23" x14ac:dyDescent="0.2">
      <c r="A40" s="96"/>
      <c r="B40" s="96"/>
      <c r="C40" s="96"/>
      <c r="D40" s="96"/>
      <c r="E40" s="96"/>
      <c r="F40" s="96"/>
      <c r="G40" s="96"/>
      <c r="H40" s="96"/>
      <c r="I40" s="96"/>
      <c r="J40" s="96"/>
      <c r="K40" s="96"/>
      <c r="L40" s="96"/>
      <c r="M40" s="96"/>
      <c r="N40" s="96"/>
      <c r="O40" s="96"/>
      <c r="P40" s="96"/>
      <c r="Q40" s="96"/>
      <c r="R40" s="96"/>
      <c r="S40" s="96"/>
      <c r="T40" s="96"/>
      <c r="U40" s="96"/>
      <c r="V40" s="96"/>
      <c r="W40" s="96"/>
    </row>
    <row r="41" spans="1:23" ht="15.75" thickBot="1" x14ac:dyDescent="0.3">
      <c r="A41" s="96"/>
      <c r="B41" s="137" t="s">
        <v>706</v>
      </c>
      <c r="C41" s="96"/>
      <c r="D41" s="96"/>
      <c r="E41" s="96"/>
      <c r="F41" s="96"/>
      <c r="G41" s="96"/>
      <c r="H41" s="96"/>
      <c r="I41" s="96"/>
      <c r="J41" s="96"/>
      <c r="K41" s="96"/>
      <c r="L41" s="96"/>
      <c r="M41" s="96"/>
      <c r="N41" s="96"/>
      <c r="O41" s="96"/>
      <c r="P41" s="96"/>
      <c r="Q41" s="96"/>
      <c r="R41" s="96"/>
      <c r="S41" s="96"/>
      <c r="T41" s="96"/>
      <c r="U41" s="96"/>
      <c r="V41" s="96"/>
      <c r="W41" s="96"/>
    </row>
    <row r="42" spans="1:23" ht="33" customHeight="1" thickBot="1" x14ac:dyDescent="0.25">
      <c r="A42" s="96"/>
      <c r="B42" s="132"/>
      <c r="C42" s="151" t="str">
        <f>'Demand Summary'!D$5</f>
        <v>2018-19</v>
      </c>
      <c r="D42" s="151" t="str">
        <f>'Demand Summary'!E$5</f>
        <v>2019-20</v>
      </c>
      <c r="E42" s="151" t="str">
        <f>'Demand Summary'!F$5</f>
        <v>2020-21</v>
      </c>
      <c r="F42" s="151" t="str">
        <f>'Demand Summary'!G$5</f>
        <v>2021-22</v>
      </c>
      <c r="G42" s="151" t="str">
        <f>'Demand Summary'!H$5</f>
        <v>2022-23</v>
      </c>
      <c r="H42" s="151" t="str">
        <f>'Demand Summary'!I$5</f>
        <v>2023-24</v>
      </c>
      <c r="I42" s="151" t="str">
        <f>'Demand Summary'!J$5</f>
        <v>2024-25</v>
      </c>
      <c r="J42" s="151" t="str">
        <f>'Demand Summary'!K$5</f>
        <v>2025-26</v>
      </c>
      <c r="K42" s="151" t="str">
        <f>'Demand Summary'!L$5</f>
        <v>2026-27</v>
      </c>
      <c r="L42" s="151" t="str">
        <f>'Demand Summary'!M$5</f>
        <v>2027-28</v>
      </c>
      <c r="M42" s="151" t="str">
        <f>'Demand Summary'!N$5</f>
        <v>2028-29</v>
      </c>
      <c r="N42" s="151" t="str">
        <f>'Demand Summary'!O$5</f>
        <v>2029-30</v>
      </c>
      <c r="O42" s="151" t="str">
        <f>'Demand Summary'!P$5</f>
        <v>2030-31</v>
      </c>
      <c r="P42" s="151" t="str">
        <f>'Demand Summary'!Q$5</f>
        <v>2031-32</v>
      </c>
      <c r="Q42" s="151" t="str">
        <f>'Demand Summary'!R$5</f>
        <v>2032-33</v>
      </c>
      <c r="R42" s="151" t="str">
        <f>'Demand Summary'!S$5</f>
        <v>2033-34</v>
      </c>
      <c r="S42" s="151" t="str">
        <f>'Demand Summary'!T$5</f>
        <v>2034-35</v>
      </c>
      <c r="T42" s="151" t="str">
        <f>'Demand Summary'!U$5</f>
        <v>2035-36</v>
      </c>
      <c r="U42" s="151" t="str">
        <f>'Demand Summary'!V$5</f>
        <v>2036-37</v>
      </c>
      <c r="V42" s="151" t="str">
        <f>'Demand Summary'!W$5</f>
        <v>2037-38</v>
      </c>
      <c r="W42" s="96"/>
    </row>
    <row r="43" spans="1:23" ht="15" thickBot="1" x14ac:dyDescent="0.25">
      <c r="A43" s="96"/>
      <c r="B43" s="134" t="s">
        <v>199</v>
      </c>
      <c r="C43" s="107">
        <v>12431.812180000001</v>
      </c>
      <c r="D43" s="107">
        <v>12319.61609</v>
      </c>
      <c r="E43" s="107">
        <v>12398.822700000001</v>
      </c>
      <c r="F43" s="107">
        <v>12451.47551</v>
      </c>
      <c r="G43" s="107">
        <v>12529.154860000001</v>
      </c>
      <c r="H43" s="107">
        <v>12631.36335</v>
      </c>
      <c r="I43" s="107">
        <v>12875.965899999999</v>
      </c>
      <c r="J43" s="107">
        <v>13170.67844</v>
      </c>
      <c r="K43" s="107">
        <v>13444.405479999999</v>
      </c>
      <c r="L43" s="107">
        <v>13656.991410000001</v>
      </c>
      <c r="M43" s="107">
        <v>13819.611080000001</v>
      </c>
      <c r="N43" s="107">
        <v>14213.54263</v>
      </c>
      <c r="O43" s="107">
        <v>14452.63969</v>
      </c>
      <c r="P43" s="107">
        <v>14723.528120000001</v>
      </c>
      <c r="Q43" s="107">
        <v>15052.83467</v>
      </c>
      <c r="R43" s="107">
        <v>15212.30256</v>
      </c>
      <c r="S43" s="107">
        <v>15505.666139999999</v>
      </c>
      <c r="T43" s="107">
        <v>15747.05625</v>
      </c>
      <c r="U43" s="107">
        <v>16012.271779999999</v>
      </c>
      <c r="V43" s="107">
        <v>16232.087600000001</v>
      </c>
      <c r="W43" s="96"/>
    </row>
    <row r="44" spans="1:23" ht="15" thickBot="1" x14ac:dyDescent="0.25">
      <c r="A44" s="96"/>
      <c r="B44" s="134" t="s">
        <v>447</v>
      </c>
      <c r="C44" s="108">
        <v>8589.9452550000005</v>
      </c>
      <c r="D44" s="108">
        <v>8622.0432760000003</v>
      </c>
      <c r="E44" s="108">
        <v>8623.3797419999992</v>
      </c>
      <c r="F44" s="108">
        <v>8661.8914330000007</v>
      </c>
      <c r="G44" s="108">
        <v>8717.6064829999996</v>
      </c>
      <c r="H44" s="108">
        <v>8756.6485360000006</v>
      </c>
      <c r="I44" s="108">
        <v>8885.8775860000005</v>
      </c>
      <c r="J44" s="108">
        <v>8939.3872059999994</v>
      </c>
      <c r="K44" s="108">
        <v>9222.5795180000005</v>
      </c>
      <c r="L44" s="108">
        <v>9340.1031640000001</v>
      </c>
      <c r="M44" s="108">
        <v>9501.4733159999996</v>
      </c>
      <c r="N44" s="108">
        <v>9668.0037209999991</v>
      </c>
      <c r="O44" s="108">
        <v>9792.9275500000003</v>
      </c>
      <c r="P44" s="108">
        <v>9962.8137480000005</v>
      </c>
      <c r="Q44" s="108">
        <v>10045.08332</v>
      </c>
      <c r="R44" s="108">
        <v>10190.78991</v>
      </c>
      <c r="S44" s="108">
        <v>10345.594359999999</v>
      </c>
      <c r="T44" s="108">
        <v>10484.522010000001</v>
      </c>
      <c r="U44" s="108">
        <v>10661.877210000001</v>
      </c>
      <c r="V44" s="108">
        <v>10773.48625</v>
      </c>
      <c r="W44" s="96"/>
    </row>
    <row r="45" spans="1:23" ht="15" thickBot="1" x14ac:dyDescent="0.25">
      <c r="A45" s="96"/>
      <c r="B45" s="134" t="s">
        <v>200</v>
      </c>
      <c r="C45" s="107">
        <v>2913.646553</v>
      </c>
      <c r="D45" s="107">
        <v>2891.426516</v>
      </c>
      <c r="E45" s="107">
        <v>2924.3371480000001</v>
      </c>
      <c r="F45" s="107">
        <v>2970.3345760000002</v>
      </c>
      <c r="G45" s="107">
        <v>3012.394648</v>
      </c>
      <c r="H45" s="107">
        <v>3028.156465</v>
      </c>
      <c r="I45" s="107">
        <v>3080.4521490000002</v>
      </c>
      <c r="J45" s="107">
        <v>3083.9834190000001</v>
      </c>
      <c r="K45" s="107">
        <v>3142.7689500000001</v>
      </c>
      <c r="L45" s="107">
        <v>3174.2498380000002</v>
      </c>
      <c r="M45" s="107">
        <v>3255.8622009999999</v>
      </c>
      <c r="N45" s="107">
        <v>3303.277008</v>
      </c>
      <c r="O45" s="107">
        <v>3357.5310169999998</v>
      </c>
      <c r="P45" s="107">
        <v>3406.5797899999998</v>
      </c>
      <c r="Q45" s="107">
        <v>3455.3253319999999</v>
      </c>
      <c r="R45" s="107">
        <v>3495.123364</v>
      </c>
      <c r="S45" s="107">
        <v>3542.3917070000002</v>
      </c>
      <c r="T45" s="107">
        <v>3581.3683729999998</v>
      </c>
      <c r="U45" s="107">
        <v>3641.4881489999998</v>
      </c>
      <c r="V45" s="107">
        <v>3700.1330589999998</v>
      </c>
      <c r="W45" s="96"/>
    </row>
    <row r="46" spans="1:23" ht="15" thickBot="1" x14ac:dyDescent="0.25">
      <c r="A46" s="96"/>
      <c r="B46" s="134" t="s">
        <v>339</v>
      </c>
      <c r="C46" s="108">
        <v>1677.2907749999999</v>
      </c>
      <c r="D46" s="108">
        <v>1694.934401</v>
      </c>
      <c r="E46" s="108">
        <v>1708.8001039999999</v>
      </c>
      <c r="F46" s="108">
        <v>1724.1523649999999</v>
      </c>
      <c r="G46" s="108">
        <v>1733.7559200000001</v>
      </c>
      <c r="H46" s="108">
        <v>1744.520055</v>
      </c>
      <c r="I46" s="108">
        <v>1760.70506</v>
      </c>
      <c r="J46" s="108">
        <v>1762.3563810000001</v>
      </c>
      <c r="K46" s="108">
        <v>1781.961736</v>
      </c>
      <c r="L46" s="108">
        <v>1804.99522</v>
      </c>
      <c r="M46" s="108">
        <v>1824.529301</v>
      </c>
      <c r="N46" s="108">
        <v>1840.417404</v>
      </c>
      <c r="O46" s="108">
        <v>1860.0163110000001</v>
      </c>
      <c r="P46" s="108">
        <v>1879.3281589999999</v>
      </c>
      <c r="Q46" s="108">
        <v>1901.579784</v>
      </c>
      <c r="R46" s="108">
        <v>1924.5632230000001</v>
      </c>
      <c r="S46" s="108">
        <v>1947.2852800000001</v>
      </c>
      <c r="T46" s="108">
        <v>1970.68389</v>
      </c>
      <c r="U46" s="108">
        <v>1993.742649</v>
      </c>
      <c r="V46" s="108">
        <v>2054.3747509999998</v>
      </c>
      <c r="W46" s="96"/>
    </row>
    <row r="47" spans="1:23" ht="15" thickBot="1" x14ac:dyDescent="0.25">
      <c r="A47" s="96"/>
      <c r="B47" s="134" t="s">
        <v>448</v>
      </c>
      <c r="C47" s="107">
        <v>9090.3249290000003</v>
      </c>
      <c r="D47" s="107">
        <v>9107.0798930000001</v>
      </c>
      <c r="E47" s="107">
        <v>9198.2800200000001</v>
      </c>
      <c r="F47" s="107">
        <v>9277.7344489999996</v>
      </c>
      <c r="G47" s="107">
        <v>9482.5056760000007</v>
      </c>
      <c r="H47" s="107">
        <v>9608.8990940000003</v>
      </c>
      <c r="I47" s="107">
        <v>9849.3403660000004</v>
      </c>
      <c r="J47" s="107">
        <v>9971.0589500000006</v>
      </c>
      <c r="K47" s="107">
        <v>10177.96161</v>
      </c>
      <c r="L47" s="107">
        <v>10418.6132</v>
      </c>
      <c r="M47" s="107">
        <v>10675.71421</v>
      </c>
      <c r="N47" s="107">
        <v>11016.065979999999</v>
      </c>
      <c r="O47" s="107">
        <v>11274.12773</v>
      </c>
      <c r="P47" s="107">
        <v>11450.1949</v>
      </c>
      <c r="Q47" s="107">
        <v>11769.37175</v>
      </c>
      <c r="R47" s="107">
        <v>12093.682699999999</v>
      </c>
      <c r="S47" s="107">
        <v>12387.55911</v>
      </c>
      <c r="T47" s="107">
        <v>12587.16483</v>
      </c>
      <c r="U47" s="107">
        <v>12868.289339999999</v>
      </c>
      <c r="V47" s="107">
        <v>13031.52382</v>
      </c>
      <c r="W47" s="96"/>
    </row>
    <row r="48" spans="1:23" x14ac:dyDescent="0.2">
      <c r="A48" s="96"/>
      <c r="B48" s="96"/>
      <c r="C48" s="96"/>
      <c r="D48" s="96"/>
      <c r="E48" s="96"/>
      <c r="F48" s="96"/>
      <c r="G48" s="96"/>
      <c r="H48" s="96"/>
      <c r="I48" s="96"/>
      <c r="J48" s="96"/>
      <c r="K48" s="96"/>
      <c r="L48" s="96"/>
      <c r="M48" s="96"/>
      <c r="N48" s="96"/>
      <c r="O48" s="96"/>
      <c r="P48" s="96"/>
      <c r="Q48" s="96"/>
      <c r="R48" s="96"/>
      <c r="S48" s="96"/>
      <c r="T48" s="96"/>
      <c r="U48" s="96"/>
      <c r="V48" s="96"/>
      <c r="W48" s="96"/>
    </row>
    <row r="49" spans="1:23" ht="15.75" thickBot="1" x14ac:dyDescent="0.3">
      <c r="A49" s="96"/>
      <c r="B49" s="137" t="s">
        <v>414</v>
      </c>
      <c r="C49" s="96"/>
      <c r="D49" s="96"/>
      <c r="E49" s="96"/>
      <c r="F49" s="96"/>
      <c r="G49" s="96"/>
      <c r="H49" s="96"/>
      <c r="I49" s="96"/>
      <c r="J49" s="96"/>
      <c r="K49" s="96"/>
      <c r="L49" s="96"/>
      <c r="M49" s="96"/>
      <c r="N49" s="96"/>
      <c r="O49" s="96"/>
      <c r="P49" s="96"/>
      <c r="Q49" s="96"/>
      <c r="R49" s="96"/>
      <c r="S49" s="96"/>
      <c r="T49" s="96"/>
      <c r="U49" s="96"/>
      <c r="V49" s="96"/>
      <c r="W49" s="96"/>
    </row>
    <row r="50" spans="1:23" ht="33" customHeight="1" thickBot="1" x14ac:dyDescent="0.25">
      <c r="A50" s="96"/>
      <c r="B50" s="132"/>
      <c r="C50" s="151" t="str">
        <f>'Demand Summary'!D$5</f>
        <v>2018-19</v>
      </c>
      <c r="D50" s="151" t="str">
        <f>'Demand Summary'!E$5</f>
        <v>2019-20</v>
      </c>
      <c r="E50" s="151" t="str">
        <f>'Demand Summary'!F$5</f>
        <v>2020-21</v>
      </c>
      <c r="F50" s="151" t="str">
        <f>'Demand Summary'!G$5</f>
        <v>2021-22</v>
      </c>
      <c r="G50" s="151" t="str">
        <f>'Demand Summary'!H$5</f>
        <v>2022-23</v>
      </c>
      <c r="H50" s="151" t="str">
        <f>'Demand Summary'!I$5</f>
        <v>2023-24</v>
      </c>
      <c r="I50" s="151" t="str">
        <f>'Demand Summary'!J$5</f>
        <v>2024-25</v>
      </c>
      <c r="J50" s="151" t="str">
        <f>'Demand Summary'!K$5</f>
        <v>2025-26</v>
      </c>
      <c r="K50" s="151" t="str">
        <f>'Demand Summary'!L$5</f>
        <v>2026-27</v>
      </c>
      <c r="L50" s="151" t="str">
        <f>'Demand Summary'!M$5</f>
        <v>2027-28</v>
      </c>
      <c r="M50" s="151" t="str">
        <f>'Demand Summary'!N$5</f>
        <v>2028-29</v>
      </c>
      <c r="N50" s="151" t="str">
        <f>'Demand Summary'!O$5</f>
        <v>2029-30</v>
      </c>
      <c r="O50" s="151" t="str">
        <f>'Demand Summary'!P$5</f>
        <v>2030-31</v>
      </c>
      <c r="P50" s="151" t="str">
        <f>'Demand Summary'!Q$5</f>
        <v>2031-32</v>
      </c>
      <c r="Q50" s="151" t="str">
        <f>'Demand Summary'!R$5</f>
        <v>2032-33</v>
      </c>
      <c r="R50" s="151" t="str">
        <f>'Demand Summary'!S$5</f>
        <v>2033-34</v>
      </c>
      <c r="S50" s="151" t="str">
        <f>'Demand Summary'!T$5</f>
        <v>2034-35</v>
      </c>
      <c r="T50" s="151" t="str">
        <f>'Demand Summary'!U$5</f>
        <v>2035-36</v>
      </c>
      <c r="U50" s="151" t="str">
        <f>'Demand Summary'!V$5</f>
        <v>2036-37</v>
      </c>
      <c r="V50" s="151" t="str">
        <f>'Demand Summary'!W$5</f>
        <v>2037-38</v>
      </c>
      <c r="W50" s="96"/>
    </row>
    <row r="51" spans="1:23" ht="15" thickBot="1" x14ac:dyDescent="0.25">
      <c r="A51" s="96"/>
      <c r="B51" s="134" t="s">
        <v>199</v>
      </c>
      <c r="C51" s="107">
        <v>12345.046619999999</v>
      </c>
      <c r="D51" s="107">
        <v>12258.946169999999</v>
      </c>
      <c r="E51" s="107">
        <v>12304.64464</v>
      </c>
      <c r="F51" s="107">
        <v>12418.065850000001</v>
      </c>
      <c r="G51" s="107">
        <v>12489.13868</v>
      </c>
      <c r="H51" s="107">
        <v>12298.68857</v>
      </c>
      <c r="I51" s="107">
        <v>12364.32244</v>
      </c>
      <c r="J51" s="107">
        <v>12474.83085</v>
      </c>
      <c r="K51" s="107">
        <v>12567.99682</v>
      </c>
      <c r="L51" s="107">
        <v>12694.32512</v>
      </c>
      <c r="M51" s="107">
        <v>12291.831910000001</v>
      </c>
      <c r="N51" s="107">
        <v>11960.789489999999</v>
      </c>
      <c r="O51" s="107">
        <v>11540.402550000001</v>
      </c>
      <c r="P51" s="107">
        <v>11466.788339999999</v>
      </c>
      <c r="Q51" s="107">
        <v>11511.77894</v>
      </c>
      <c r="R51" s="107">
        <v>11592.818740000001</v>
      </c>
      <c r="S51" s="107">
        <v>11656.336069999999</v>
      </c>
      <c r="T51" s="107">
        <v>11705.924489999999</v>
      </c>
      <c r="U51" s="107">
        <v>11884.191269999999</v>
      </c>
      <c r="V51" s="107">
        <v>12061.22633</v>
      </c>
      <c r="W51" s="96"/>
    </row>
    <row r="52" spans="1:23" ht="15" thickBot="1" x14ac:dyDescent="0.25">
      <c r="A52" s="96"/>
      <c r="B52" s="134" t="s">
        <v>447</v>
      </c>
      <c r="C52" s="108">
        <v>8509.614345</v>
      </c>
      <c r="D52" s="108">
        <v>8443.7944160000006</v>
      </c>
      <c r="E52" s="108">
        <v>8372.9143629999999</v>
      </c>
      <c r="F52" s="108">
        <v>8332.9967589999997</v>
      </c>
      <c r="G52" s="108">
        <v>8402.7582480000001</v>
      </c>
      <c r="H52" s="108">
        <v>8341.6204969999999</v>
      </c>
      <c r="I52" s="108">
        <v>8321.2766790000005</v>
      </c>
      <c r="J52" s="108">
        <v>8213.2773159999997</v>
      </c>
      <c r="K52" s="108">
        <v>8200.7300950000008</v>
      </c>
      <c r="L52" s="108">
        <v>8188.6642300000003</v>
      </c>
      <c r="M52" s="108">
        <v>7050.0231110000004</v>
      </c>
      <c r="N52" s="108">
        <v>7044.9756230000003</v>
      </c>
      <c r="O52" s="108">
        <v>6966.0151770000002</v>
      </c>
      <c r="P52" s="108">
        <v>7001.9328809999997</v>
      </c>
      <c r="Q52" s="108">
        <v>7031.0458399999998</v>
      </c>
      <c r="R52" s="108">
        <v>7104.6288290000002</v>
      </c>
      <c r="S52" s="108">
        <v>7175.1968280000001</v>
      </c>
      <c r="T52" s="108">
        <v>7265.184526</v>
      </c>
      <c r="U52" s="108">
        <v>7349.3506930000003</v>
      </c>
      <c r="V52" s="108">
        <v>7407.5656529999997</v>
      </c>
      <c r="W52" s="96"/>
    </row>
    <row r="53" spans="1:23" ht="15" thickBot="1" x14ac:dyDescent="0.25">
      <c r="A53" s="96"/>
      <c r="B53" s="134" t="s">
        <v>200</v>
      </c>
      <c r="C53" s="107">
        <v>2848.1577569999999</v>
      </c>
      <c r="D53" s="107">
        <v>2846.4235429999999</v>
      </c>
      <c r="E53" s="107">
        <v>2837.0356809999998</v>
      </c>
      <c r="F53" s="107">
        <v>2882.8728569999998</v>
      </c>
      <c r="G53" s="107">
        <v>2879.0853790000001</v>
      </c>
      <c r="H53" s="107">
        <v>2856.7659180000001</v>
      </c>
      <c r="I53" s="107">
        <v>2881.8015369999998</v>
      </c>
      <c r="J53" s="107">
        <v>2834.4278389999999</v>
      </c>
      <c r="K53" s="107">
        <v>2813.4700459999999</v>
      </c>
      <c r="L53" s="107">
        <v>2839.014091</v>
      </c>
      <c r="M53" s="107">
        <v>2849.5104289999999</v>
      </c>
      <c r="N53" s="107">
        <v>2841.342674</v>
      </c>
      <c r="O53" s="107">
        <v>2832.8739569999998</v>
      </c>
      <c r="P53" s="107">
        <v>2787.8279910000001</v>
      </c>
      <c r="Q53" s="107">
        <v>2799.5076309999999</v>
      </c>
      <c r="R53" s="107">
        <v>2804.1339790000002</v>
      </c>
      <c r="S53" s="107">
        <v>2830.281688</v>
      </c>
      <c r="T53" s="107">
        <v>2833.3643520000001</v>
      </c>
      <c r="U53" s="107">
        <v>2873.73803</v>
      </c>
      <c r="V53" s="107">
        <v>2905.3378440000001</v>
      </c>
      <c r="W53" s="96"/>
    </row>
    <row r="54" spans="1:23" ht="15" thickBot="1" x14ac:dyDescent="0.25">
      <c r="A54" s="96"/>
      <c r="B54" s="134" t="s">
        <v>339</v>
      </c>
      <c r="C54" s="108">
        <v>1671.093838</v>
      </c>
      <c r="D54" s="108">
        <v>1619.9264310000001</v>
      </c>
      <c r="E54" s="108">
        <v>1624.6902889999999</v>
      </c>
      <c r="F54" s="108">
        <v>1628.7499800000001</v>
      </c>
      <c r="G54" s="108">
        <v>1612.817722</v>
      </c>
      <c r="H54" s="108">
        <v>1591.3980690000001</v>
      </c>
      <c r="I54" s="108">
        <v>1593.9501540000001</v>
      </c>
      <c r="J54" s="108">
        <v>1480.4339520000001</v>
      </c>
      <c r="K54" s="108">
        <v>1480.9149190000001</v>
      </c>
      <c r="L54" s="108">
        <v>1484.811224</v>
      </c>
      <c r="M54" s="108">
        <v>1486.570395</v>
      </c>
      <c r="N54" s="108">
        <v>1469.0139349999999</v>
      </c>
      <c r="O54" s="108">
        <v>1429.6133950000001</v>
      </c>
      <c r="P54" s="108">
        <v>1388.1730399999999</v>
      </c>
      <c r="Q54" s="108">
        <v>1372.8459580000001</v>
      </c>
      <c r="R54" s="108">
        <v>1372.101729</v>
      </c>
      <c r="S54" s="108">
        <v>1355.4775999999999</v>
      </c>
      <c r="T54" s="108">
        <v>1355.0181070000001</v>
      </c>
      <c r="U54" s="108">
        <v>1355.6126159999999</v>
      </c>
      <c r="V54" s="108">
        <v>1392.8513029999999</v>
      </c>
      <c r="W54" s="96"/>
    </row>
    <row r="55" spans="1:23" ht="15" thickBot="1" x14ac:dyDescent="0.25">
      <c r="A55" s="96"/>
      <c r="B55" s="134" t="s">
        <v>448</v>
      </c>
      <c r="C55" s="107">
        <v>9046.9202320000004</v>
      </c>
      <c r="D55" s="107">
        <v>9027.2457599999998</v>
      </c>
      <c r="E55" s="107">
        <v>9033.7705870000009</v>
      </c>
      <c r="F55" s="107">
        <v>8789.9568810000001</v>
      </c>
      <c r="G55" s="107">
        <v>8583.3618470000001</v>
      </c>
      <c r="H55" s="107">
        <v>8506.0191969999996</v>
      </c>
      <c r="I55" s="107">
        <v>8588.5724800000007</v>
      </c>
      <c r="J55" s="107">
        <v>8522.1823349999995</v>
      </c>
      <c r="K55" s="107">
        <v>8557.2975740000002</v>
      </c>
      <c r="L55" s="107">
        <v>8600.0367170000009</v>
      </c>
      <c r="M55" s="107">
        <v>8737.4675179999995</v>
      </c>
      <c r="N55" s="107">
        <v>8757.0692729999992</v>
      </c>
      <c r="O55" s="107">
        <v>8663.7095210000007</v>
      </c>
      <c r="P55" s="107">
        <v>8694.4391930000002</v>
      </c>
      <c r="Q55" s="107">
        <v>8808.6729919999998</v>
      </c>
      <c r="R55" s="107">
        <v>8924.3757139999998</v>
      </c>
      <c r="S55" s="107">
        <v>9121.7939850000002</v>
      </c>
      <c r="T55" s="107">
        <v>9228.9678870000007</v>
      </c>
      <c r="U55" s="107">
        <v>9314.5036490000002</v>
      </c>
      <c r="V55" s="107">
        <v>9382.2911160000003</v>
      </c>
      <c r="W55" s="96"/>
    </row>
    <row r="56" spans="1:23" x14ac:dyDescent="0.2">
      <c r="A56" s="96"/>
      <c r="B56" s="96"/>
      <c r="C56" s="96"/>
      <c r="D56" s="96"/>
      <c r="E56" s="96"/>
      <c r="F56" s="96"/>
      <c r="G56" s="96"/>
      <c r="H56" s="96"/>
      <c r="I56" s="96"/>
      <c r="J56" s="96"/>
      <c r="K56" s="96"/>
      <c r="L56" s="96"/>
      <c r="M56" s="96"/>
      <c r="N56" s="96"/>
      <c r="O56" s="96"/>
      <c r="P56" s="96"/>
      <c r="Q56" s="96"/>
      <c r="R56" s="96"/>
      <c r="S56" s="96"/>
      <c r="T56" s="96"/>
      <c r="U56" s="96"/>
      <c r="V56" s="96"/>
      <c r="W56" s="96"/>
    </row>
    <row r="57" spans="1:23" ht="17.25" thickBot="1" x14ac:dyDescent="0.3">
      <c r="A57" s="96"/>
      <c r="B57" s="401" t="s">
        <v>1312</v>
      </c>
      <c r="C57" s="96"/>
      <c r="D57" s="96"/>
      <c r="E57" s="96"/>
      <c r="F57" s="96"/>
      <c r="G57" s="96"/>
      <c r="H57" s="96"/>
      <c r="I57" s="96"/>
      <c r="J57" s="96"/>
      <c r="K57" s="96"/>
      <c r="L57" s="96"/>
      <c r="M57" s="96"/>
      <c r="N57" s="96"/>
      <c r="O57" s="96"/>
      <c r="P57" s="96"/>
      <c r="Q57" s="96"/>
      <c r="R57" s="96"/>
      <c r="S57" s="96"/>
      <c r="T57" s="96"/>
      <c r="U57" s="96"/>
      <c r="V57" s="96"/>
      <c r="W57" s="96"/>
    </row>
    <row r="58" spans="1:23" ht="13.5" thickTop="1" x14ac:dyDescent="0.2">
      <c r="A58" s="96"/>
      <c r="B58" s="96"/>
      <c r="C58" s="96"/>
      <c r="D58" s="96"/>
      <c r="E58" s="96"/>
      <c r="F58" s="96"/>
      <c r="G58" s="96"/>
      <c r="H58" s="96"/>
      <c r="I58" s="96"/>
      <c r="J58" s="96"/>
      <c r="K58" s="96"/>
      <c r="L58" s="96"/>
      <c r="M58" s="96"/>
      <c r="N58" s="96"/>
      <c r="O58" s="96"/>
      <c r="P58" s="96"/>
      <c r="Q58" s="96"/>
      <c r="R58" s="96"/>
      <c r="S58" s="96"/>
      <c r="T58" s="96"/>
      <c r="U58" s="96"/>
      <c r="V58" s="96"/>
      <c r="W58" s="96"/>
    </row>
    <row r="59" spans="1:23" ht="15.75" thickBot="1" x14ac:dyDescent="0.3">
      <c r="A59" s="96"/>
      <c r="B59" s="137" t="s">
        <v>187</v>
      </c>
      <c r="C59" s="96"/>
      <c r="D59" s="96"/>
      <c r="E59" s="96"/>
      <c r="F59" s="96"/>
      <c r="G59" s="96"/>
      <c r="H59" s="96"/>
      <c r="I59" s="96"/>
      <c r="J59" s="96"/>
      <c r="K59" s="96"/>
      <c r="L59" s="96"/>
      <c r="M59" s="96"/>
      <c r="N59" s="96"/>
      <c r="O59" s="96"/>
      <c r="P59" s="96"/>
      <c r="Q59" s="96"/>
      <c r="R59" s="96"/>
      <c r="S59" s="96"/>
      <c r="T59" s="96"/>
      <c r="U59" s="96"/>
      <c r="V59" s="96"/>
      <c r="W59" s="96"/>
    </row>
    <row r="60" spans="1:23" ht="33" customHeight="1" thickBot="1" x14ac:dyDescent="0.25">
      <c r="A60" s="96"/>
      <c r="B60" s="400"/>
      <c r="C60" s="400" t="str">
        <f>'Demand Summary'!D$5</f>
        <v>2018-19</v>
      </c>
      <c r="D60" s="400" t="str">
        <f>'Demand Summary'!E$5</f>
        <v>2019-20</v>
      </c>
      <c r="E60" s="400" t="str">
        <f>'Demand Summary'!F$5</f>
        <v>2020-21</v>
      </c>
      <c r="F60" s="400" t="str">
        <f>'Demand Summary'!G$5</f>
        <v>2021-22</v>
      </c>
      <c r="G60" s="400" t="str">
        <f>'Demand Summary'!H$5</f>
        <v>2022-23</v>
      </c>
      <c r="H60" s="400" t="str">
        <f>'Demand Summary'!I$5</f>
        <v>2023-24</v>
      </c>
      <c r="I60" s="400" t="str">
        <f>'Demand Summary'!J$5</f>
        <v>2024-25</v>
      </c>
      <c r="J60" s="400" t="str">
        <f>'Demand Summary'!K$5</f>
        <v>2025-26</v>
      </c>
      <c r="K60" s="400" t="str">
        <f>'Demand Summary'!L$5</f>
        <v>2026-27</v>
      </c>
      <c r="L60" s="400" t="str">
        <f>'Demand Summary'!M$5</f>
        <v>2027-28</v>
      </c>
      <c r="M60" s="400" t="str">
        <f>'Demand Summary'!N$5</f>
        <v>2028-29</v>
      </c>
      <c r="N60" s="400" t="str">
        <f>'Demand Summary'!O$5</f>
        <v>2029-30</v>
      </c>
      <c r="O60" s="400" t="str">
        <f>'Demand Summary'!P$5</f>
        <v>2030-31</v>
      </c>
      <c r="P60" s="400" t="str">
        <f>'Demand Summary'!Q$5</f>
        <v>2031-32</v>
      </c>
      <c r="Q60" s="400" t="str">
        <f>'Demand Summary'!R$5</f>
        <v>2032-33</v>
      </c>
      <c r="R60" s="400" t="str">
        <f>'Demand Summary'!S$5</f>
        <v>2033-34</v>
      </c>
      <c r="S60" s="400" t="str">
        <f>'Demand Summary'!T$5</f>
        <v>2034-35</v>
      </c>
      <c r="T60" s="400" t="str">
        <f>'Demand Summary'!U$5</f>
        <v>2035-36</v>
      </c>
      <c r="U60" s="400" t="str">
        <f>'Demand Summary'!V$5</f>
        <v>2036-37</v>
      </c>
      <c r="V60" s="400" t="str">
        <f>'Demand Summary'!W$5</f>
        <v>2037-38</v>
      </c>
      <c r="W60" s="96"/>
    </row>
    <row r="61" spans="1:23" ht="15" thickBot="1" x14ac:dyDescent="0.25">
      <c r="A61" s="96"/>
      <c r="B61" s="247" t="s">
        <v>199</v>
      </c>
      <c r="C61" s="107">
        <v>11261.526980000001</v>
      </c>
      <c r="D61" s="107">
        <v>11192.70816</v>
      </c>
      <c r="E61" s="107">
        <v>11302.480750000001</v>
      </c>
      <c r="F61" s="107">
        <v>11261.113359999999</v>
      </c>
      <c r="G61" s="107">
        <v>11350.40495</v>
      </c>
      <c r="H61" s="107">
        <v>11397.32951</v>
      </c>
      <c r="I61" s="107">
        <v>11522.91381</v>
      </c>
      <c r="J61" s="107">
        <v>11636.21277</v>
      </c>
      <c r="K61" s="107">
        <v>11842.842290000001</v>
      </c>
      <c r="L61" s="107">
        <v>11968.20766</v>
      </c>
      <c r="M61" s="107">
        <v>12132.22739</v>
      </c>
      <c r="N61" s="107">
        <v>12329.916520000001</v>
      </c>
      <c r="O61" s="107">
        <v>12641.46012</v>
      </c>
      <c r="P61" s="107">
        <v>12817.96839</v>
      </c>
      <c r="Q61" s="107">
        <v>12872.566779999999</v>
      </c>
      <c r="R61" s="107">
        <v>12998.64136</v>
      </c>
      <c r="S61" s="107">
        <v>13244.23085</v>
      </c>
      <c r="T61" s="107">
        <v>13359.875959999999</v>
      </c>
      <c r="U61" s="107">
        <v>13521.54218</v>
      </c>
      <c r="V61" s="107">
        <v>13697.644259999999</v>
      </c>
      <c r="W61" s="96"/>
    </row>
    <row r="62" spans="1:23" ht="15" thickBot="1" x14ac:dyDescent="0.25">
      <c r="A62" s="96"/>
      <c r="B62" s="247" t="s">
        <v>447</v>
      </c>
      <c r="C62" s="108">
        <v>8251.7425600000006</v>
      </c>
      <c r="D62" s="108">
        <v>8255.0602789999994</v>
      </c>
      <c r="E62" s="108">
        <v>8262.6542969999991</v>
      </c>
      <c r="F62" s="108">
        <v>8291.5429490000006</v>
      </c>
      <c r="G62" s="108">
        <v>8360.8376229999994</v>
      </c>
      <c r="H62" s="108">
        <v>8406.3733570000004</v>
      </c>
      <c r="I62" s="108">
        <v>8448.1549309999991</v>
      </c>
      <c r="J62" s="108">
        <v>8495.6654280000002</v>
      </c>
      <c r="K62" s="108">
        <v>8548.7825599999996</v>
      </c>
      <c r="L62" s="108">
        <v>8607.2704689999991</v>
      </c>
      <c r="M62" s="108">
        <v>8708.1775020000005</v>
      </c>
      <c r="N62" s="108">
        <v>8819.6531950000008</v>
      </c>
      <c r="O62" s="108">
        <v>8917.4241529999999</v>
      </c>
      <c r="P62" s="108">
        <v>9010.3923880000002</v>
      </c>
      <c r="Q62" s="108">
        <v>9099.7336500000001</v>
      </c>
      <c r="R62" s="108">
        <v>9212.1756210000003</v>
      </c>
      <c r="S62" s="108">
        <v>9318.8576730000004</v>
      </c>
      <c r="T62" s="108">
        <v>9428.6959189999998</v>
      </c>
      <c r="U62" s="108">
        <v>9493.4754080000002</v>
      </c>
      <c r="V62" s="108">
        <v>9558.3655620000009</v>
      </c>
      <c r="W62" s="96"/>
    </row>
    <row r="63" spans="1:23" ht="15" thickBot="1" x14ac:dyDescent="0.25">
      <c r="A63" s="96"/>
      <c r="B63" s="247" t="s">
        <v>200</v>
      </c>
      <c r="C63" s="107">
        <v>2613.7805360000002</v>
      </c>
      <c r="D63" s="107">
        <v>2658.8046140000001</v>
      </c>
      <c r="E63" s="107">
        <v>2641.4738299999999</v>
      </c>
      <c r="F63" s="107">
        <v>2703.393364</v>
      </c>
      <c r="G63" s="107">
        <v>2705.7087369999999</v>
      </c>
      <c r="H63" s="107">
        <v>2729.6559790000001</v>
      </c>
      <c r="I63" s="107">
        <v>2745.3522760000001</v>
      </c>
      <c r="J63" s="107">
        <v>2729.786278</v>
      </c>
      <c r="K63" s="107">
        <v>2698.8789310000002</v>
      </c>
      <c r="L63" s="107">
        <v>2738.9205339999999</v>
      </c>
      <c r="M63" s="107">
        <v>2749.337994</v>
      </c>
      <c r="N63" s="107">
        <v>2796.6171810000001</v>
      </c>
      <c r="O63" s="107">
        <v>2841.3190890000001</v>
      </c>
      <c r="P63" s="107">
        <v>2851.580191</v>
      </c>
      <c r="Q63" s="107">
        <v>2905.0943560000001</v>
      </c>
      <c r="R63" s="107">
        <v>2888.9223200000001</v>
      </c>
      <c r="S63" s="107">
        <v>2931.1799540000002</v>
      </c>
      <c r="T63" s="107">
        <v>2960.060567</v>
      </c>
      <c r="U63" s="107">
        <v>2981.9578710000001</v>
      </c>
      <c r="V63" s="107">
        <v>3035.7904530000001</v>
      </c>
      <c r="W63" s="96"/>
    </row>
    <row r="64" spans="1:23" ht="15" thickBot="1" x14ac:dyDescent="0.25">
      <c r="A64" s="96"/>
      <c r="B64" s="247" t="s">
        <v>339</v>
      </c>
      <c r="C64" s="108">
        <v>1642.706682</v>
      </c>
      <c r="D64" s="108">
        <v>1655.598299</v>
      </c>
      <c r="E64" s="108">
        <v>1665.310086</v>
      </c>
      <c r="F64" s="108">
        <v>1675.1144469999999</v>
      </c>
      <c r="G64" s="108">
        <v>1657.6293169999999</v>
      </c>
      <c r="H64" s="108">
        <v>1668.3908799999999</v>
      </c>
      <c r="I64" s="108">
        <v>1678.6950890000001</v>
      </c>
      <c r="J64" s="108">
        <v>1667.7204039999999</v>
      </c>
      <c r="K64" s="108">
        <v>1658.2832450000001</v>
      </c>
      <c r="L64" s="108">
        <v>1671.399819</v>
      </c>
      <c r="M64" s="108">
        <v>1678.4659899999999</v>
      </c>
      <c r="N64" s="108">
        <v>1677.884787</v>
      </c>
      <c r="O64" s="108">
        <v>1683.374849</v>
      </c>
      <c r="P64" s="108">
        <v>1694.197541</v>
      </c>
      <c r="Q64" s="108">
        <v>1703.417416</v>
      </c>
      <c r="R64" s="108">
        <v>1715.890983</v>
      </c>
      <c r="S64" s="108">
        <v>1724.933528</v>
      </c>
      <c r="T64" s="108">
        <v>1735.8542399999999</v>
      </c>
      <c r="U64" s="108">
        <v>1749.217954</v>
      </c>
      <c r="V64" s="108">
        <v>1794.7468670000001</v>
      </c>
      <c r="W64" s="96"/>
    </row>
    <row r="65" spans="1:23" ht="15" thickBot="1" x14ac:dyDescent="0.25">
      <c r="A65" s="96"/>
      <c r="B65" s="247" t="s">
        <v>448</v>
      </c>
      <c r="C65" s="107">
        <v>8366.4820930000005</v>
      </c>
      <c r="D65" s="107">
        <v>8373.320549</v>
      </c>
      <c r="E65" s="107">
        <v>8411.115366</v>
      </c>
      <c r="F65" s="107">
        <v>8543.2621330000002</v>
      </c>
      <c r="G65" s="107">
        <v>8567.6416040000004</v>
      </c>
      <c r="H65" s="107">
        <v>8685.5683349999999</v>
      </c>
      <c r="I65" s="107">
        <v>8804.1270100000002</v>
      </c>
      <c r="J65" s="107">
        <v>8857.1884950000003</v>
      </c>
      <c r="K65" s="107">
        <v>8876.3505619999996</v>
      </c>
      <c r="L65" s="107">
        <v>9032.4168339999997</v>
      </c>
      <c r="M65" s="107">
        <v>9184.4187910000001</v>
      </c>
      <c r="N65" s="107">
        <v>9323.3795040000005</v>
      </c>
      <c r="O65" s="107">
        <v>9498.8596859999998</v>
      </c>
      <c r="P65" s="107">
        <v>9749.1509179999994</v>
      </c>
      <c r="Q65" s="107">
        <v>9835.1188320000001</v>
      </c>
      <c r="R65" s="107">
        <v>10076.14795</v>
      </c>
      <c r="S65" s="107">
        <v>10277.06306</v>
      </c>
      <c r="T65" s="107">
        <v>10407.501340000001</v>
      </c>
      <c r="U65" s="107">
        <v>10612.28772</v>
      </c>
      <c r="V65" s="107">
        <v>10651.413560000001</v>
      </c>
      <c r="W65" s="96"/>
    </row>
    <row r="66" spans="1:23" x14ac:dyDescent="0.2">
      <c r="A66" s="96"/>
      <c r="B66" s="96"/>
      <c r="C66" s="96"/>
      <c r="D66" s="96"/>
      <c r="E66" s="96"/>
      <c r="F66" s="96"/>
      <c r="G66" s="96"/>
      <c r="H66" s="96"/>
      <c r="I66" s="96"/>
      <c r="J66" s="96"/>
      <c r="K66" s="96"/>
      <c r="L66" s="96"/>
      <c r="M66" s="96"/>
      <c r="N66" s="96"/>
      <c r="O66" s="96"/>
      <c r="P66" s="96"/>
      <c r="Q66" s="96"/>
      <c r="R66" s="96"/>
      <c r="S66" s="96"/>
      <c r="T66" s="96"/>
      <c r="U66" s="96"/>
      <c r="V66" s="96"/>
      <c r="W66" s="96"/>
    </row>
    <row r="67" spans="1:23" ht="15.75" thickBot="1" x14ac:dyDescent="0.3">
      <c r="A67" s="96"/>
      <c r="B67" s="137" t="s">
        <v>706</v>
      </c>
      <c r="C67" s="96"/>
      <c r="D67" s="96"/>
      <c r="E67" s="96"/>
      <c r="F67" s="96"/>
      <c r="G67" s="96"/>
      <c r="H67" s="96"/>
      <c r="I67" s="96"/>
      <c r="J67" s="96"/>
      <c r="K67" s="96"/>
      <c r="L67" s="96"/>
      <c r="M67" s="96"/>
      <c r="N67" s="96"/>
      <c r="O67" s="96"/>
      <c r="P67" s="96"/>
      <c r="Q67" s="96"/>
      <c r="R67" s="96"/>
      <c r="S67" s="96"/>
      <c r="T67" s="96"/>
      <c r="U67" s="96"/>
      <c r="V67" s="96"/>
      <c r="W67" s="96"/>
    </row>
    <row r="68" spans="1:23" ht="33" customHeight="1" thickBot="1" x14ac:dyDescent="0.25">
      <c r="A68" s="96"/>
      <c r="B68" s="400"/>
      <c r="C68" s="400" t="str">
        <f>'Demand Summary'!D$5</f>
        <v>2018-19</v>
      </c>
      <c r="D68" s="400" t="str">
        <f>'Demand Summary'!E$5</f>
        <v>2019-20</v>
      </c>
      <c r="E68" s="400" t="str">
        <f>'Demand Summary'!F$5</f>
        <v>2020-21</v>
      </c>
      <c r="F68" s="400" t="str">
        <f>'Demand Summary'!G$5</f>
        <v>2021-22</v>
      </c>
      <c r="G68" s="400" t="str">
        <f>'Demand Summary'!H$5</f>
        <v>2022-23</v>
      </c>
      <c r="H68" s="400" t="str">
        <f>'Demand Summary'!I$5</f>
        <v>2023-24</v>
      </c>
      <c r="I68" s="400" t="str">
        <f>'Demand Summary'!J$5</f>
        <v>2024-25</v>
      </c>
      <c r="J68" s="400" t="str">
        <f>'Demand Summary'!K$5</f>
        <v>2025-26</v>
      </c>
      <c r="K68" s="400" t="str">
        <f>'Demand Summary'!L$5</f>
        <v>2026-27</v>
      </c>
      <c r="L68" s="400" t="str">
        <f>'Demand Summary'!M$5</f>
        <v>2027-28</v>
      </c>
      <c r="M68" s="400" t="str">
        <f>'Demand Summary'!N$5</f>
        <v>2028-29</v>
      </c>
      <c r="N68" s="400" t="str">
        <f>'Demand Summary'!O$5</f>
        <v>2029-30</v>
      </c>
      <c r="O68" s="400" t="str">
        <f>'Demand Summary'!P$5</f>
        <v>2030-31</v>
      </c>
      <c r="P68" s="400" t="str">
        <f>'Demand Summary'!Q$5</f>
        <v>2031-32</v>
      </c>
      <c r="Q68" s="400" t="str">
        <f>'Demand Summary'!R$5</f>
        <v>2032-33</v>
      </c>
      <c r="R68" s="400" t="str">
        <f>'Demand Summary'!S$5</f>
        <v>2033-34</v>
      </c>
      <c r="S68" s="400" t="str">
        <f>'Demand Summary'!T$5</f>
        <v>2034-35</v>
      </c>
      <c r="T68" s="400" t="str">
        <f>'Demand Summary'!U$5</f>
        <v>2035-36</v>
      </c>
      <c r="U68" s="400" t="str">
        <f>'Demand Summary'!V$5</f>
        <v>2036-37</v>
      </c>
      <c r="V68" s="400" t="str">
        <f>'Demand Summary'!W$5</f>
        <v>2037-38</v>
      </c>
      <c r="W68" s="96"/>
    </row>
    <row r="69" spans="1:23" ht="15" thickBot="1" x14ac:dyDescent="0.25">
      <c r="A69" s="96"/>
      <c r="B69" s="247" t="s">
        <v>199</v>
      </c>
      <c r="C69" s="107">
        <v>11309.931280000001</v>
      </c>
      <c r="D69" s="107">
        <v>11251.313099999999</v>
      </c>
      <c r="E69" s="107">
        <v>11169.82123</v>
      </c>
      <c r="F69" s="107">
        <v>11231.606299999999</v>
      </c>
      <c r="G69" s="107">
        <v>11361.15429</v>
      </c>
      <c r="H69" s="107">
        <v>11425.140149999999</v>
      </c>
      <c r="I69" s="107">
        <v>11710.399299999999</v>
      </c>
      <c r="J69" s="107">
        <v>11939.97479</v>
      </c>
      <c r="K69" s="107">
        <v>12196.3002</v>
      </c>
      <c r="L69" s="107">
        <v>12459.425950000001</v>
      </c>
      <c r="M69" s="107">
        <v>12606.31459</v>
      </c>
      <c r="N69" s="107">
        <v>12976.83077</v>
      </c>
      <c r="O69" s="107">
        <v>13236.997579999999</v>
      </c>
      <c r="P69" s="107">
        <v>13553.857180000001</v>
      </c>
      <c r="Q69" s="107">
        <v>13767.600619999999</v>
      </c>
      <c r="R69" s="107">
        <v>14022.951419999999</v>
      </c>
      <c r="S69" s="107">
        <v>14285.377</v>
      </c>
      <c r="T69" s="107">
        <v>14624.602070000001</v>
      </c>
      <c r="U69" s="107">
        <v>14856.5918</v>
      </c>
      <c r="V69" s="107">
        <v>15038.627560000001</v>
      </c>
      <c r="W69" s="96"/>
    </row>
    <row r="70" spans="1:23" ht="15" thickBot="1" x14ac:dyDescent="0.25">
      <c r="A70" s="96"/>
      <c r="B70" s="247" t="s">
        <v>447</v>
      </c>
      <c r="C70" s="108">
        <v>8318.3963519999998</v>
      </c>
      <c r="D70" s="108">
        <v>8335.1404450000009</v>
      </c>
      <c r="E70" s="108">
        <v>8352.7497050000002</v>
      </c>
      <c r="F70" s="108">
        <v>8382.0920279999991</v>
      </c>
      <c r="G70" s="108">
        <v>8466.5532930000008</v>
      </c>
      <c r="H70" s="108">
        <v>8503.9914750000007</v>
      </c>
      <c r="I70" s="108">
        <v>8610.1130940000003</v>
      </c>
      <c r="J70" s="108">
        <v>8675.4626420000004</v>
      </c>
      <c r="K70" s="108">
        <v>8981.4874330000002</v>
      </c>
      <c r="L70" s="108">
        <v>9095.2689350000001</v>
      </c>
      <c r="M70" s="108">
        <v>9262.8707720000002</v>
      </c>
      <c r="N70" s="108">
        <v>9416.5997549999993</v>
      </c>
      <c r="O70" s="108">
        <v>9558.8499699999993</v>
      </c>
      <c r="P70" s="108">
        <v>9702.4326720000008</v>
      </c>
      <c r="Q70" s="108">
        <v>9801.6917169999997</v>
      </c>
      <c r="R70" s="108">
        <v>9933.2935020000004</v>
      </c>
      <c r="S70" s="108">
        <v>10078.278749999999</v>
      </c>
      <c r="T70" s="108">
        <v>10244.388199999999</v>
      </c>
      <c r="U70" s="108">
        <v>10381.120059999999</v>
      </c>
      <c r="V70" s="108">
        <v>10491.555179999999</v>
      </c>
      <c r="W70" s="96"/>
    </row>
    <row r="71" spans="1:23" ht="15" thickBot="1" x14ac:dyDescent="0.25">
      <c r="A71" s="96"/>
      <c r="B71" s="247" t="s">
        <v>200</v>
      </c>
      <c r="C71" s="107">
        <v>2649.4054390000001</v>
      </c>
      <c r="D71" s="107">
        <v>2633.4258110000001</v>
      </c>
      <c r="E71" s="107">
        <v>2663.7946029999998</v>
      </c>
      <c r="F71" s="107">
        <v>2731.870966</v>
      </c>
      <c r="G71" s="107">
        <v>2745.5707470000002</v>
      </c>
      <c r="H71" s="107">
        <v>2767.6011950000002</v>
      </c>
      <c r="I71" s="107">
        <v>2816.420435</v>
      </c>
      <c r="J71" s="107">
        <v>2831.5985470000001</v>
      </c>
      <c r="K71" s="107">
        <v>2869.180832</v>
      </c>
      <c r="L71" s="107">
        <v>2933.4117200000001</v>
      </c>
      <c r="M71" s="107">
        <v>3002.5822069999999</v>
      </c>
      <c r="N71" s="107">
        <v>3059.1850380000001</v>
      </c>
      <c r="O71" s="107">
        <v>3095.6685809999999</v>
      </c>
      <c r="P71" s="107">
        <v>3137.3467869999999</v>
      </c>
      <c r="Q71" s="107">
        <v>3180.4646699999998</v>
      </c>
      <c r="R71" s="107">
        <v>3233.708114</v>
      </c>
      <c r="S71" s="107">
        <v>3253.7019059999998</v>
      </c>
      <c r="T71" s="107">
        <v>3316.6427079999999</v>
      </c>
      <c r="U71" s="107">
        <v>3366.9749539999998</v>
      </c>
      <c r="V71" s="107">
        <v>3416.4667570000001</v>
      </c>
      <c r="W71" s="96"/>
    </row>
    <row r="72" spans="1:23" ht="15" thickBot="1" x14ac:dyDescent="0.25">
      <c r="A72" s="96"/>
      <c r="B72" s="247" t="s">
        <v>339</v>
      </c>
      <c r="C72" s="108">
        <v>1644.212628</v>
      </c>
      <c r="D72" s="108">
        <v>1660.765527</v>
      </c>
      <c r="E72" s="108">
        <v>1676.0029999999999</v>
      </c>
      <c r="F72" s="108">
        <v>1689.1345449999999</v>
      </c>
      <c r="G72" s="108">
        <v>1702.861279</v>
      </c>
      <c r="H72" s="108">
        <v>1712.274118</v>
      </c>
      <c r="I72" s="108">
        <v>1727.699198</v>
      </c>
      <c r="J72" s="108">
        <v>1727.3416669999999</v>
      </c>
      <c r="K72" s="108">
        <v>1750.57503</v>
      </c>
      <c r="L72" s="108">
        <v>1771.2356119999999</v>
      </c>
      <c r="M72" s="108">
        <v>1791.6080059999999</v>
      </c>
      <c r="N72" s="108">
        <v>1805.346716</v>
      </c>
      <c r="O72" s="108">
        <v>1826.4484239999999</v>
      </c>
      <c r="P72" s="108">
        <v>1846.4506859999999</v>
      </c>
      <c r="Q72" s="108">
        <v>1869.85924</v>
      </c>
      <c r="R72" s="108">
        <v>1888.1600370000001</v>
      </c>
      <c r="S72" s="108">
        <v>1911.027523</v>
      </c>
      <c r="T72" s="108">
        <v>1933.535785</v>
      </c>
      <c r="U72" s="108">
        <v>1963.153773</v>
      </c>
      <c r="V72" s="108">
        <v>2019.8914219999999</v>
      </c>
      <c r="W72" s="96"/>
    </row>
    <row r="73" spans="1:23" ht="15" thickBot="1" x14ac:dyDescent="0.25">
      <c r="A73" s="96"/>
      <c r="B73" s="247" t="s">
        <v>448</v>
      </c>
      <c r="C73" s="107">
        <v>8411.6838370000005</v>
      </c>
      <c r="D73" s="107">
        <v>8477.6491060000008</v>
      </c>
      <c r="E73" s="107">
        <v>8544.7002850000008</v>
      </c>
      <c r="F73" s="107">
        <v>8677.9498149999999</v>
      </c>
      <c r="G73" s="107">
        <v>8799.6353309999995</v>
      </c>
      <c r="H73" s="107">
        <v>8916.7169819999999</v>
      </c>
      <c r="I73" s="107">
        <v>9128.9126120000001</v>
      </c>
      <c r="J73" s="107">
        <v>9294.336405</v>
      </c>
      <c r="K73" s="107">
        <v>9494.1933829999998</v>
      </c>
      <c r="L73" s="107">
        <v>9700.7823449999996</v>
      </c>
      <c r="M73" s="107">
        <v>10036.94508</v>
      </c>
      <c r="N73" s="107">
        <v>10323.73538</v>
      </c>
      <c r="O73" s="107">
        <v>10569.76908</v>
      </c>
      <c r="P73" s="107">
        <v>10808.48868</v>
      </c>
      <c r="Q73" s="107">
        <v>11090.90409</v>
      </c>
      <c r="R73" s="107">
        <v>11336.78622</v>
      </c>
      <c r="S73" s="107">
        <v>11609.897220000001</v>
      </c>
      <c r="T73" s="107">
        <v>11880.24827</v>
      </c>
      <c r="U73" s="107">
        <v>12122.33653</v>
      </c>
      <c r="V73" s="107">
        <v>12275.060509999999</v>
      </c>
      <c r="W73" s="96"/>
    </row>
    <row r="74" spans="1:23" x14ac:dyDescent="0.2">
      <c r="A74" s="96"/>
      <c r="B74" s="96"/>
      <c r="C74" s="96"/>
      <c r="D74" s="96"/>
      <c r="E74" s="96"/>
      <c r="F74" s="96"/>
      <c r="G74" s="96"/>
      <c r="H74" s="96"/>
      <c r="I74" s="96"/>
      <c r="J74" s="96"/>
      <c r="K74" s="96"/>
      <c r="L74" s="96"/>
      <c r="M74" s="96"/>
      <c r="N74" s="96"/>
      <c r="O74" s="96"/>
      <c r="P74" s="96"/>
      <c r="Q74" s="96"/>
      <c r="R74" s="96"/>
      <c r="S74" s="96"/>
      <c r="T74" s="96"/>
      <c r="U74" s="96"/>
      <c r="V74" s="96"/>
      <c r="W74" s="96"/>
    </row>
    <row r="75" spans="1:23" ht="15.75" thickBot="1" x14ac:dyDescent="0.3">
      <c r="A75" s="96"/>
      <c r="B75" s="137" t="s">
        <v>414</v>
      </c>
      <c r="C75" s="96"/>
      <c r="D75" s="96"/>
      <c r="E75" s="96"/>
      <c r="F75" s="96"/>
      <c r="G75" s="96"/>
      <c r="H75" s="96"/>
      <c r="I75" s="96"/>
      <c r="J75" s="96"/>
      <c r="K75" s="96"/>
      <c r="L75" s="96"/>
      <c r="M75" s="96"/>
      <c r="N75" s="96"/>
      <c r="O75" s="96"/>
      <c r="P75" s="96"/>
      <c r="Q75" s="96"/>
      <c r="R75" s="96"/>
      <c r="S75" s="96"/>
      <c r="T75" s="96"/>
      <c r="U75" s="96"/>
      <c r="V75" s="96"/>
      <c r="W75" s="96"/>
    </row>
    <row r="76" spans="1:23" ht="33" customHeight="1" thickBot="1" x14ac:dyDescent="0.25">
      <c r="A76" s="96"/>
      <c r="B76" s="400"/>
      <c r="C76" s="400" t="str">
        <f>'Demand Summary'!D$5</f>
        <v>2018-19</v>
      </c>
      <c r="D76" s="400" t="str">
        <f>'Demand Summary'!E$5</f>
        <v>2019-20</v>
      </c>
      <c r="E76" s="400" t="str">
        <f>'Demand Summary'!F$5</f>
        <v>2020-21</v>
      </c>
      <c r="F76" s="400" t="str">
        <f>'Demand Summary'!G$5</f>
        <v>2021-22</v>
      </c>
      <c r="G76" s="400" t="str">
        <f>'Demand Summary'!H$5</f>
        <v>2022-23</v>
      </c>
      <c r="H76" s="400" t="str">
        <f>'Demand Summary'!I$5</f>
        <v>2023-24</v>
      </c>
      <c r="I76" s="400" t="str">
        <f>'Demand Summary'!J$5</f>
        <v>2024-25</v>
      </c>
      <c r="J76" s="400" t="str">
        <f>'Demand Summary'!K$5</f>
        <v>2025-26</v>
      </c>
      <c r="K76" s="400" t="str">
        <f>'Demand Summary'!L$5</f>
        <v>2026-27</v>
      </c>
      <c r="L76" s="400" t="str">
        <f>'Demand Summary'!M$5</f>
        <v>2027-28</v>
      </c>
      <c r="M76" s="400" t="str">
        <f>'Demand Summary'!N$5</f>
        <v>2028-29</v>
      </c>
      <c r="N76" s="400" t="str">
        <f>'Demand Summary'!O$5</f>
        <v>2029-30</v>
      </c>
      <c r="O76" s="400" t="str">
        <f>'Demand Summary'!P$5</f>
        <v>2030-31</v>
      </c>
      <c r="P76" s="400" t="str">
        <f>'Demand Summary'!Q$5</f>
        <v>2031-32</v>
      </c>
      <c r="Q76" s="400" t="str">
        <f>'Demand Summary'!R$5</f>
        <v>2032-33</v>
      </c>
      <c r="R76" s="400" t="str">
        <f>'Demand Summary'!S$5</f>
        <v>2033-34</v>
      </c>
      <c r="S76" s="400" t="str">
        <f>'Demand Summary'!T$5</f>
        <v>2034-35</v>
      </c>
      <c r="T76" s="400" t="str">
        <f>'Demand Summary'!U$5</f>
        <v>2035-36</v>
      </c>
      <c r="U76" s="400" t="str">
        <f>'Demand Summary'!V$5</f>
        <v>2036-37</v>
      </c>
      <c r="V76" s="400" t="str">
        <f>'Demand Summary'!W$5</f>
        <v>2037-38</v>
      </c>
      <c r="W76" s="96"/>
    </row>
    <row r="77" spans="1:23" ht="15" thickBot="1" x14ac:dyDescent="0.25">
      <c r="A77" s="96"/>
      <c r="B77" s="247" t="s">
        <v>199</v>
      </c>
      <c r="C77" s="107">
        <v>11173.22077</v>
      </c>
      <c r="D77" s="107">
        <v>11170.662039999999</v>
      </c>
      <c r="E77" s="107">
        <v>11169.84908</v>
      </c>
      <c r="F77" s="107">
        <v>11289.111489999999</v>
      </c>
      <c r="G77" s="107">
        <v>11265.70631</v>
      </c>
      <c r="H77" s="107">
        <v>11139.48503</v>
      </c>
      <c r="I77" s="107">
        <v>11212.707259999999</v>
      </c>
      <c r="J77" s="107">
        <v>11340.36701</v>
      </c>
      <c r="K77" s="107">
        <v>11432.824699999999</v>
      </c>
      <c r="L77" s="107">
        <v>11530.11601</v>
      </c>
      <c r="M77" s="107">
        <v>11083.83649</v>
      </c>
      <c r="N77" s="107">
        <v>10843.142819999999</v>
      </c>
      <c r="O77" s="107">
        <v>10357.36463</v>
      </c>
      <c r="P77" s="107">
        <v>10263.66935</v>
      </c>
      <c r="Q77" s="107">
        <v>10235.97718</v>
      </c>
      <c r="R77" s="107">
        <v>10409.69173</v>
      </c>
      <c r="S77" s="107">
        <v>10517.0206</v>
      </c>
      <c r="T77" s="107">
        <v>10586.798220000001</v>
      </c>
      <c r="U77" s="107">
        <v>10779.16136</v>
      </c>
      <c r="V77" s="107">
        <v>10894.61731</v>
      </c>
      <c r="W77" s="96"/>
    </row>
    <row r="78" spans="1:23" ht="15" thickBot="1" x14ac:dyDescent="0.25">
      <c r="A78" s="96"/>
      <c r="B78" s="247" t="s">
        <v>447</v>
      </c>
      <c r="C78" s="108">
        <v>8234.9136920000001</v>
      </c>
      <c r="D78" s="108">
        <v>8160.8437720000002</v>
      </c>
      <c r="E78" s="108">
        <v>8102.5187980000001</v>
      </c>
      <c r="F78" s="108">
        <v>8095.0559839999996</v>
      </c>
      <c r="G78" s="108">
        <v>8131.8265869999996</v>
      </c>
      <c r="H78" s="108">
        <v>8075.6461399999998</v>
      </c>
      <c r="I78" s="108">
        <v>8050.6865930000004</v>
      </c>
      <c r="J78" s="108">
        <v>7967.4366790000004</v>
      </c>
      <c r="K78" s="108">
        <v>7946.1546440000002</v>
      </c>
      <c r="L78" s="108">
        <v>7955.066237</v>
      </c>
      <c r="M78" s="108">
        <v>6830.1992700000001</v>
      </c>
      <c r="N78" s="108">
        <v>6808.8033059999998</v>
      </c>
      <c r="O78" s="108">
        <v>6737.496212</v>
      </c>
      <c r="P78" s="108">
        <v>6788.5137290000002</v>
      </c>
      <c r="Q78" s="108">
        <v>6780.2096060000003</v>
      </c>
      <c r="R78" s="108">
        <v>6856.9805720000004</v>
      </c>
      <c r="S78" s="108">
        <v>6936.738636</v>
      </c>
      <c r="T78" s="108">
        <v>7014.7495559999998</v>
      </c>
      <c r="U78" s="108">
        <v>7092.0693010000005</v>
      </c>
      <c r="V78" s="108">
        <v>7151.8269129999999</v>
      </c>
      <c r="W78" s="96"/>
    </row>
    <row r="79" spans="1:23" ht="15" thickBot="1" x14ac:dyDescent="0.25">
      <c r="A79" s="96"/>
      <c r="B79" s="247" t="s">
        <v>200</v>
      </c>
      <c r="C79" s="107">
        <v>2586.9448969999999</v>
      </c>
      <c r="D79" s="107">
        <v>2592.3790709999998</v>
      </c>
      <c r="E79" s="107">
        <v>2593.48506</v>
      </c>
      <c r="F79" s="107">
        <v>2629.2571419999999</v>
      </c>
      <c r="G79" s="107">
        <v>2636.3419680000002</v>
      </c>
      <c r="H79" s="107">
        <v>2613.804705</v>
      </c>
      <c r="I79" s="107">
        <v>2634.3155419999998</v>
      </c>
      <c r="J79" s="107">
        <v>2583.8935059999999</v>
      </c>
      <c r="K79" s="107">
        <v>2572.279321</v>
      </c>
      <c r="L79" s="107">
        <v>2587.1875089999999</v>
      </c>
      <c r="M79" s="107">
        <v>2594.2854010000001</v>
      </c>
      <c r="N79" s="107">
        <v>2594.469497</v>
      </c>
      <c r="O79" s="107">
        <v>2581.622261</v>
      </c>
      <c r="P79" s="107">
        <v>2528.3667610000002</v>
      </c>
      <c r="Q79" s="107">
        <v>2530.1549140000002</v>
      </c>
      <c r="R79" s="107">
        <v>2538.3832630000002</v>
      </c>
      <c r="S79" s="107">
        <v>2591.0331620000002</v>
      </c>
      <c r="T79" s="107">
        <v>2572.9804049999998</v>
      </c>
      <c r="U79" s="107">
        <v>2612.7862989999999</v>
      </c>
      <c r="V79" s="107">
        <v>2645.5256989999998</v>
      </c>
      <c r="W79" s="96"/>
    </row>
    <row r="80" spans="1:23" ht="15" thickBot="1" x14ac:dyDescent="0.25">
      <c r="A80" s="96"/>
      <c r="B80" s="247" t="s">
        <v>339</v>
      </c>
      <c r="C80" s="108">
        <v>1641.5161000000001</v>
      </c>
      <c r="D80" s="108">
        <v>1586.821353</v>
      </c>
      <c r="E80" s="108">
        <v>1591.374296</v>
      </c>
      <c r="F80" s="108">
        <v>1597.346393</v>
      </c>
      <c r="G80" s="108">
        <v>1581.1890289999999</v>
      </c>
      <c r="H80" s="108">
        <v>1561.047059</v>
      </c>
      <c r="I80" s="108">
        <v>1560.5105120000001</v>
      </c>
      <c r="J80" s="108">
        <v>1450.9170549999999</v>
      </c>
      <c r="K80" s="108">
        <v>1451.432534</v>
      </c>
      <c r="L80" s="108">
        <v>1452.7822570000001</v>
      </c>
      <c r="M80" s="108">
        <v>1455.3988320000001</v>
      </c>
      <c r="N80" s="108">
        <v>1437.5886849999999</v>
      </c>
      <c r="O80" s="108">
        <v>1399.0608749999999</v>
      </c>
      <c r="P80" s="108">
        <v>1355.7900950000001</v>
      </c>
      <c r="Q80" s="108">
        <v>1341.070923</v>
      </c>
      <c r="R80" s="108">
        <v>1341.3425130000001</v>
      </c>
      <c r="S80" s="108">
        <v>1324.491295</v>
      </c>
      <c r="T80" s="108">
        <v>1322.3437160000001</v>
      </c>
      <c r="U80" s="108">
        <v>1325.483755</v>
      </c>
      <c r="V80" s="108">
        <v>1359.856927</v>
      </c>
      <c r="W80" s="96"/>
    </row>
    <row r="81" spans="1:23" ht="15" thickBot="1" x14ac:dyDescent="0.25">
      <c r="A81" s="96"/>
      <c r="B81" s="247" t="s">
        <v>448</v>
      </c>
      <c r="C81" s="107">
        <v>8422.8921090000003</v>
      </c>
      <c r="D81" s="107">
        <v>8391.792931</v>
      </c>
      <c r="E81" s="107">
        <v>8410.8345389999995</v>
      </c>
      <c r="F81" s="107">
        <v>8191.1761189999997</v>
      </c>
      <c r="G81" s="107">
        <v>7947.681877</v>
      </c>
      <c r="H81" s="107">
        <v>7859.4365349999998</v>
      </c>
      <c r="I81" s="107">
        <v>7857.1926130000002</v>
      </c>
      <c r="J81" s="107">
        <v>7842.8910299999998</v>
      </c>
      <c r="K81" s="107">
        <v>7896.8308459999998</v>
      </c>
      <c r="L81" s="107">
        <v>7926.4086820000002</v>
      </c>
      <c r="M81" s="107">
        <v>8092.1280880000004</v>
      </c>
      <c r="N81" s="107">
        <v>8079.9462169999997</v>
      </c>
      <c r="O81" s="107">
        <v>8026.2632649999996</v>
      </c>
      <c r="P81" s="107">
        <v>8045.9938320000001</v>
      </c>
      <c r="Q81" s="107">
        <v>8135.7341509999997</v>
      </c>
      <c r="R81" s="107">
        <v>8221.7696219999998</v>
      </c>
      <c r="S81" s="107">
        <v>8420.6284439999999</v>
      </c>
      <c r="T81" s="107">
        <v>8537.5499159999999</v>
      </c>
      <c r="U81" s="107">
        <v>8610.6800509999994</v>
      </c>
      <c r="V81" s="107">
        <v>8735.1432499999992</v>
      </c>
      <c r="W81" s="96"/>
    </row>
    <row r="82" spans="1:23" x14ac:dyDescent="0.2">
      <c r="A82" s="96"/>
      <c r="B82" s="96"/>
      <c r="C82" s="96"/>
      <c r="D82" s="96"/>
      <c r="E82" s="96"/>
      <c r="F82" s="96"/>
      <c r="G82" s="96"/>
      <c r="H82" s="96"/>
      <c r="I82" s="96"/>
      <c r="J82" s="96"/>
      <c r="K82" s="96"/>
      <c r="L82" s="96"/>
      <c r="M82" s="96"/>
      <c r="N82" s="96"/>
      <c r="O82" s="96"/>
      <c r="P82" s="96"/>
      <c r="Q82" s="96"/>
      <c r="R82" s="96"/>
      <c r="S82" s="96"/>
      <c r="T82" s="96"/>
      <c r="U82" s="96"/>
      <c r="V82" s="96"/>
      <c r="W82" s="96"/>
    </row>
  </sheetData>
  <mergeCells count="2">
    <mergeCell ref="B5:E5"/>
    <mergeCell ref="B2:E2"/>
  </mergeCells>
  <hyperlinks>
    <hyperlink ref="B1" location="'Assumptions Summary'!A1" display="Go to Assumptions Summary" xr:uid="{F060057E-6C38-4945-ACEF-37AD11EDB7AC}"/>
  </hyperlinks>
  <pageMargins left="0.7" right="0.7" top="0.75" bottom="0.75" header="0.3" footer="0.3"/>
  <pageSetup paperSize="9" scale="37"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5E621-6CC5-4F1C-8DA4-4011A96331E2}">
  <sheetPr>
    <tabColor rgb="FFF37421"/>
  </sheetPr>
  <dimension ref="A1:W82"/>
  <sheetViews>
    <sheetView zoomScaleNormal="100" workbookViewId="0"/>
  </sheetViews>
  <sheetFormatPr defaultColWidth="9" defaultRowHeight="12.75" x14ac:dyDescent="0.2"/>
  <cols>
    <col min="1" max="1" width="3.625" style="95" customWidth="1"/>
    <col min="2" max="2" width="9" style="95"/>
    <col min="3" max="22" width="9.125" style="95" customWidth="1"/>
    <col min="23" max="23" width="3.125" style="95" customWidth="1"/>
    <col min="24" max="16384" width="9" style="95"/>
  </cols>
  <sheetData>
    <row r="1" spans="1:23" ht="15" x14ac:dyDescent="0.25">
      <c r="A1" s="159"/>
      <c r="B1" s="292" t="s">
        <v>1127</v>
      </c>
      <c r="C1" s="96"/>
      <c r="D1" s="96"/>
      <c r="E1" s="96"/>
      <c r="F1" s="96"/>
      <c r="G1" s="96"/>
      <c r="H1" s="96"/>
      <c r="I1" s="96"/>
      <c r="J1" s="96"/>
      <c r="K1" s="96"/>
      <c r="L1" s="96"/>
      <c r="M1" s="96"/>
      <c r="N1" s="96"/>
      <c r="O1" s="96"/>
      <c r="P1" s="96"/>
      <c r="Q1" s="96"/>
      <c r="R1" s="96"/>
      <c r="S1" s="96"/>
      <c r="T1" s="96"/>
      <c r="U1" s="96"/>
      <c r="V1" s="96"/>
      <c r="W1" s="96"/>
    </row>
    <row r="2" spans="1:23" ht="20.25" thickBot="1" x14ac:dyDescent="0.35">
      <c r="A2" s="96"/>
      <c r="B2" s="406" t="s">
        <v>1311</v>
      </c>
      <c r="C2" s="406"/>
      <c r="D2" s="406"/>
      <c r="E2" s="406"/>
      <c r="F2" s="96"/>
      <c r="G2" s="96"/>
      <c r="H2" s="96"/>
      <c r="I2" s="96"/>
      <c r="J2" s="96"/>
      <c r="K2" s="96"/>
      <c r="L2" s="96"/>
      <c r="M2" s="96"/>
      <c r="N2" s="96"/>
      <c r="O2" s="96"/>
      <c r="P2" s="96"/>
      <c r="Q2" s="96"/>
      <c r="R2" s="96"/>
      <c r="S2" s="96"/>
      <c r="T2" s="96"/>
      <c r="U2" s="96"/>
      <c r="V2" s="96"/>
      <c r="W2" s="96"/>
    </row>
    <row r="3" spans="1:23" ht="13.5" thickTop="1" x14ac:dyDescent="0.2">
      <c r="A3" s="96"/>
      <c r="B3" s="275" t="s">
        <v>1313</v>
      </c>
      <c r="C3" s="96"/>
      <c r="D3" s="96"/>
      <c r="E3" s="96"/>
      <c r="F3" s="96"/>
      <c r="G3" s="96"/>
      <c r="H3" s="96"/>
      <c r="I3" s="96"/>
      <c r="J3" s="96"/>
      <c r="K3" s="96"/>
      <c r="L3" s="96"/>
      <c r="M3" s="96"/>
      <c r="N3" s="96"/>
      <c r="O3" s="96"/>
      <c r="P3" s="96"/>
      <c r="Q3" s="96"/>
      <c r="R3" s="96"/>
      <c r="S3" s="96"/>
      <c r="T3" s="96"/>
      <c r="U3" s="96"/>
      <c r="V3" s="96"/>
      <c r="W3" s="96"/>
    </row>
    <row r="4" spans="1:23" x14ac:dyDescent="0.2">
      <c r="A4" s="96"/>
      <c r="B4" s="275"/>
      <c r="C4" s="96"/>
      <c r="D4" s="96"/>
      <c r="E4" s="96"/>
      <c r="F4" s="96"/>
      <c r="G4" s="96"/>
      <c r="H4" s="96"/>
      <c r="I4" s="96"/>
      <c r="J4" s="96"/>
      <c r="K4" s="96"/>
      <c r="L4" s="96"/>
      <c r="M4" s="96"/>
      <c r="N4" s="96"/>
      <c r="O4" s="96"/>
      <c r="P4" s="96"/>
      <c r="Q4" s="96"/>
      <c r="R4" s="96"/>
      <c r="S4" s="96"/>
      <c r="T4" s="96"/>
      <c r="U4" s="96"/>
      <c r="V4" s="96"/>
      <c r="W4" s="96"/>
    </row>
    <row r="5" spans="1:23" ht="17.25" thickBot="1" x14ac:dyDescent="0.3">
      <c r="A5" s="96"/>
      <c r="B5" s="426" t="s">
        <v>646</v>
      </c>
      <c r="C5" s="426"/>
      <c r="D5" s="426"/>
      <c r="E5" s="426"/>
      <c r="F5" s="96"/>
      <c r="G5" s="96"/>
      <c r="H5" s="96"/>
      <c r="I5" s="96"/>
      <c r="J5" s="96"/>
      <c r="K5" s="96"/>
      <c r="L5" s="96"/>
      <c r="M5" s="96"/>
      <c r="N5" s="96"/>
      <c r="O5" s="96"/>
      <c r="P5" s="96"/>
      <c r="Q5" s="96"/>
      <c r="R5" s="96"/>
      <c r="S5" s="96"/>
      <c r="T5" s="96"/>
      <c r="U5" s="96"/>
      <c r="V5" s="96"/>
      <c r="W5" s="96"/>
    </row>
    <row r="6" spans="1:23" ht="13.5" thickTop="1" x14ac:dyDescent="0.2">
      <c r="A6" s="96"/>
      <c r="B6" s="96"/>
      <c r="C6" s="96"/>
      <c r="D6" s="96"/>
      <c r="E6" s="96"/>
      <c r="F6" s="96"/>
      <c r="G6" s="96"/>
      <c r="H6" s="96"/>
      <c r="I6" s="96"/>
      <c r="J6" s="96"/>
      <c r="K6" s="96"/>
      <c r="L6" s="96"/>
      <c r="M6" s="96"/>
      <c r="N6" s="96"/>
      <c r="O6" s="96"/>
      <c r="P6" s="96"/>
      <c r="Q6" s="96"/>
      <c r="R6" s="96"/>
      <c r="S6" s="96"/>
      <c r="T6" s="96"/>
      <c r="U6" s="96"/>
      <c r="V6" s="96"/>
      <c r="W6" s="96"/>
    </row>
    <row r="7" spans="1:23" ht="15.75" thickBot="1" x14ac:dyDescent="0.3">
      <c r="A7" s="96"/>
      <c r="B7" s="137" t="s">
        <v>187</v>
      </c>
      <c r="C7" s="96"/>
      <c r="D7" s="96"/>
      <c r="E7" s="96"/>
      <c r="F7" s="96"/>
      <c r="G7" s="96"/>
      <c r="H7" s="96"/>
      <c r="I7" s="96"/>
      <c r="J7" s="96"/>
      <c r="K7" s="96"/>
      <c r="L7" s="96"/>
      <c r="M7" s="96"/>
      <c r="N7" s="96"/>
      <c r="O7" s="96"/>
      <c r="P7" s="96"/>
      <c r="Q7" s="96"/>
      <c r="R7" s="96"/>
      <c r="S7" s="96"/>
      <c r="T7" s="96"/>
      <c r="U7" s="96"/>
      <c r="V7" s="96"/>
      <c r="W7" s="96"/>
    </row>
    <row r="8" spans="1:23" ht="33" customHeight="1" thickBot="1" x14ac:dyDescent="0.25">
      <c r="A8" s="96"/>
      <c r="B8" s="400"/>
      <c r="C8" s="400" t="str">
        <f>'Demand Summary'!D$5</f>
        <v>2018-19</v>
      </c>
      <c r="D8" s="400" t="str">
        <f>'Demand Summary'!E$5</f>
        <v>2019-20</v>
      </c>
      <c r="E8" s="400" t="str">
        <f>'Demand Summary'!F$5</f>
        <v>2020-21</v>
      </c>
      <c r="F8" s="400" t="str">
        <f>'Demand Summary'!G$5</f>
        <v>2021-22</v>
      </c>
      <c r="G8" s="400" t="str">
        <f>'Demand Summary'!H$5</f>
        <v>2022-23</v>
      </c>
      <c r="H8" s="400" t="str">
        <f>'Demand Summary'!I$5</f>
        <v>2023-24</v>
      </c>
      <c r="I8" s="400" t="str">
        <f>'Demand Summary'!J$5</f>
        <v>2024-25</v>
      </c>
      <c r="J8" s="400" t="str">
        <f>'Demand Summary'!K$5</f>
        <v>2025-26</v>
      </c>
      <c r="K8" s="400" t="str">
        <f>'Demand Summary'!L$5</f>
        <v>2026-27</v>
      </c>
      <c r="L8" s="400" t="str">
        <f>'Demand Summary'!M$5</f>
        <v>2027-28</v>
      </c>
      <c r="M8" s="400" t="str">
        <f>'Demand Summary'!N$5</f>
        <v>2028-29</v>
      </c>
      <c r="N8" s="400" t="str">
        <f>'Demand Summary'!O$5</f>
        <v>2029-30</v>
      </c>
      <c r="O8" s="400" t="str">
        <f>'Demand Summary'!P$5</f>
        <v>2030-31</v>
      </c>
      <c r="P8" s="400" t="str">
        <f>'Demand Summary'!Q$5</f>
        <v>2031-32</v>
      </c>
      <c r="Q8" s="400" t="str">
        <f>'Demand Summary'!R$5</f>
        <v>2032-33</v>
      </c>
      <c r="R8" s="400" t="str">
        <f>'Demand Summary'!S$5</f>
        <v>2033-34</v>
      </c>
      <c r="S8" s="400" t="str">
        <f>'Demand Summary'!T$5</f>
        <v>2034-35</v>
      </c>
      <c r="T8" s="400" t="str">
        <f>'Demand Summary'!U$5</f>
        <v>2035-36</v>
      </c>
      <c r="U8" s="400" t="str">
        <f>'Demand Summary'!V$5</f>
        <v>2036-37</v>
      </c>
      <c r="V8" s="400" t="str">
        <f>'Demand Summary'!W$5</f>
        <v>2037-38</v>
      </c>
      <c r="W8" s="96"/>
    </row>
    <row r="9" spans="1:23" ht="15" thickBot="1" x14ac:dyDescent="0.25">
      <c r="A9" s="96"/>
      <c r="B9" s="247" t="s">
        <v>199</v>
      </c>
      <c r="C9" s="107">
        <v>5128.2344270000003</v>
      </c>
      <c r="D9" s="107">
        <v>4777.0524569999998</v>
      </c>
      <c r="E9" s="107">
        <v>4651.886939</v>
      </c>
      <c r="F9" s="107">
        <v>4648.0406999999996</v>
      </c>
      <c r="G9" s="107">
        <v>4537.3302720000002</v>
      </c>
      <c r="H9" s="107">
        <v>4497.8904240000002</v>
      </c>
      <c r="I9" s="107">
        <v>4560.8429459999998</v>
      </c>
      <c r="J9" s="107">
        <v>4556.6030780000001</v>
      </c>
      <c r="K9" s="107">
        <v>4566.7411599999996</v>
      </c>
      <c r="L9" s="107">
        <v>4602.3006750000004</v>
      </c>
      <c r="M9" s="107">
        <v>4627.5528370000002</v>
      </c>
      <c r="N9" s="107">
        <v>4689.7066830000003</v>
      </c>
      <c r="O9" s="107">
        <v>4762.4132980000004</v>
      </c>
      <c r="P9" s="107">
        <v>4834.5073410000005</v>
      </c>
      <c r="Q9" s="107">
        <v>4903.0673939999997</v>
      </c>
      <c r="R9" s="107">
        <v>4865.3189849999999</v>
      </c>
      <c r="S9" s="107">
        <v>4827.5532659999999</v>
      </c>
      <c r="T9" s="107">
        <v>4784.0024000000003</v>
      </c>
      <c r="U9" s="107">
        <v>4896.994087</v>
      </c>
      <c r="V9" s="107">
        <v>4833.5997399999997</v>
      </c>
      <c r="W9" s="96"/>
    </row>
    <row r="10" spans="1:23" ht="15" thickBot="1" x14ac:dyDescent="0.25">
      <c r="A10" s="96"/>
      <c r="B10" s="247" t="s">
        <v>447</v>
      </c>
      <c r="C10" s="108">
        <v>3767.1699490000001</v>
      </c>
      <c r="D10" s="108">
        <v>3608.682108</v>
      </c>
      <c r="E10" s="108">
        <v>3405.9563640000001</v>
      </c>
      <c r="F10" s="108">
        <v>3312.9544799999999</v>
      </c>
      <c r="G10" s="108">
        <v>3211.5592569999999</v>
      </c>
      <c r="H10" s="108">
        <v>3127.3575700000001</v>
      </c>
      <c r="I10" s="108">
        <v>3043.6407800000002</v>
      </c>
      <c r="J10" s="108">
        <v>2912.6010460000002</v>
      </c>
      <c r="K10" s="108">
        <v>2739.9862710000002</v>
      </c>
      <c r="L10" s="108">
        <v>2610.3992929999999</v>
      </c>
      <c r="M10" s="108">
        <v>2477.246447</v>
      </c>
      <c r="N10" s="108">
        <v>2361.7957219999998</v>
      </c>
      <c r="O10" s="108">
        <v>2228.3075450000001</v>
      </c>
      <c r="P10" s="108">
        <v>2067.8729370000001</v>
      </c>
      <c r="Q10" s="108">
        <v>1893.4131279999999</v>
      </c>
      <c r="R10" s="108">
        <v>1709.0126330000001</v>
      </c>
      <c r="S10" s="108">
        <v>1497.866284</v>
      </c>
      <c r="T10" s="108">
        <v>1304.1186259999999</v>
      </c>
      <c r="U10" s="108">
        <v>1169.7457629999999</v>
      </c>
      <c r="V10" s="108">
        <v>1011.297939</v>
      </c>
      <c r="W10" s="96"/>
    </row>
    <row r="11" spans="1:23" ht="15" thickBot="1" x14ac:dyDescent="0.25">
      <c r="A11" s="96"/>
      <c r="B11" s="247" t="s">
        <v>200</v>
      </c>
      <c r="C11" s="107">
        <v>415.11532599999998</v>
      </c>
      <c r="D11" s="107">
        <v>289.61720489999999</v>
      </c>
      <c r="E11" s="107">
        <v>243.0623229</v>
      </c>
      <c r="F11" s="107">
        <v>249.88068440000001</v>
      </c>
      <c r="G11" s="107">
        <v>206.75626270000001</v>
      </c>
      <c r="H11" s="107">
        <v>165.70001110000001</v>
      </c>
      <c r="I11" s="107">
        <v>143.5403719</v>
      </c>
      <c r="J11" s="107">
        <v>69.541919089999993</v>
      </c>
      <c r="K11" s="107">
        <v>-1.5502114650000001</v>
      </c>
      <c r="L11" s="107">
        <v>-61.79134766</v>
      </c>
      <c r="M11" s="107">
        <v>-121.5112484</v>
      </c>
      <c r="N11" s="107">
        <v>-178.27937220000001</v>
      </c>
      <c r="O11" s="107">
        <v>-198.69308860000001</v>
      </c>
      <c r="P11" s="107">
        <v>-251.12106009999999</v>
      </c>
      <c r="Q11" s="107">
        <v>-303.7000764</v>
      </c>
      <c r="R11" s="107">
        <v>-377.2293985</v>
      </c>
      <c r="S11" s="107">
        <v>-451.97111760000001</v>
      </c>
      <c r="T11" s="107">
        <v>-507.89104939999999</v>
      </c>
      <c r="U11" s="107">
        <v>-530.76055689999998</v>
      </c>
      <c r="V11" s="107">
        <v>-592.53773209999997</v>
      </c>
      <c r="W11" s="96"/>
    </row>
    <row r="12" spans="1:23" ht="15" thickBot="1" x14ac:dyDescent="0.25">
      <c r="A12" s="96"/>
      <c r="B12" s="247" t="s">
        <v>339</v>
      </c>
      <c r="C12" s="108">
        <v>858.21544979999999</v>
      </c>
      <c r="D12" s="108">
        <v>851.79574349999996</v>
      </c>
      <c r="E12" s="108">
        <v>847.9286214</v>
      </c>
      <c r="F12" s="108">
        <v>854.25997819999998</v>
      </c>
      <c r="G12" s="108">
        <v>826.22899259999997</v>
      </c>
      <c r="H12" s="108">
        <v>817.26560840000002</v>
      </c>
      <c r="I12" s="108">
        <v>809.72751170000004</v>
      </c>
      <c r="J12" s="108">
        <v>786.15696390000005</v>
      </c>
      <c r="K12" s="108">
        <v>760.64964899999995</v>
      </c>
      <c r="L12" s="108">
        <v>749.39706960000001</v>
      </c>
      <c r="M12" s="108">
        <v>730.75624430000005</v>
      </c>
      <c r="N12" s="108">
        <v>706.85369049999997</v>
      </c>
      <c r="O12" s="108">
        <v>706.35431940000001</v>
      </c>
      <c r="P12" s="108">
        <v>705.81838640000001</v>
      </c>
      <c r="Q12" s="108">
        <v>705.07830899999999</v>
      </c>
      <c r="R12" s="108">
        <v>702.38597600000003</v>
      </c>
      <c r="S12" s="108">
        <v>697.30313660000002</v>
      </c>
      <c r="T12" s="108">
        <v>697.83889610000006</v>
      </c>
      <c r="U12" s="108">
        <v>705.26971100000003</v>
      </c>
      <c r="V12" s="108">
        <v>708.67513029999998</v>
      </c>
      <c r="W12" s="96"/>
    </row>
    <row r="13" spans="1:23" ht="15" thickBot="1" x14ac:dyDescent="0.25">
      <c r="A13" s="96"/>
      <c r="B13" s="247" t="s">
        <v>448</v>
      </c>
      <c r="C13" s="107">
        <v>2868.5743109999999</v>
      </c>
      <c r="D13" s="107">
        <v>2539.5788729999999</v>
      </c>
      <c r="E13" s="107">
        <v>2421.3325920000002</v>
      </c>
      <c r="F13" s="107">
        <v>2461.3937230000001</v>
      </c>
      <c r="G13" s="107">
        <v>2392.674352</v>
      </c>
      <c r="H13" s="107">
        <v>2384.50461</v>
      </c>
      <c r="I13" s="107">
        <v>2420.3345850000001</v>
      </c>
      <c r="J13" s="107">
        <v>2338.1303349999998</v>
      </c>
      <c r="K13" s="107">
        <v>2220.012354</v>
      </c>
      <c r="L13" s="107">
        <v>2245.3066779999999</v>
      </c>
      <c r="M13" s="107">
        <v>2191.0605030000002</v>
      </c>
      <c r="N13" s="107">
        <v>2175.8209029999998</v>
      </c>
      <c r="O13" s="107">
        <v>2170.3654379999998</v>
      </c>
      <c r="P13" s="107">
        <v>2135.3150730000002</v>
      </c>
      <c r="Q13" s="107">
        <v>2069.195029</v>
      </c>
      <c r="R13" s="107">
        <v>1969.272281</v>
      </c>
      <c r="S13" s="107">
        <v>1796.003958</v>
      </c>
      <c r="T13" s="107">
        <v>1698.7714530000001</v>
      </c>
      <c r="U13" s="107">
        <v>1718.849442</v>
      </c>
      <c r="V13" s="107">
        <v>1650.2054900000001</v>
      </c>
      <c r="W13" s="96"/>
    </row>
    <row r="14" spans="1:23" x14ac:dyDescent="0.2">
      <c r="A14" s="96"/>
      <c r="B14" s="96"/>
      <c r="C14" s="96"/>
      <c r="D14" s="96"/>
      <c r="E14" s="96"/>
      <c r="F14" s="96"/>
      <c r="G14" s="96"/>
      <c r="H14" s="96"/>
      <c r="I14" s="96"/>
      <c r="J14" s="96"/>
      <c r="K14" s="96"/>
      <c r="L14" s="96"/>
      <c r="M14" s="96"/>
      <c r="N14" s="96"/>
      <c r="O14" s="96"/>
      <c r="P14" s="96"/>
      <c r="Q14" s="96"/>
      <c r="R14" s="96"/>
      <c r="S14" s="96"/>
      <c r="T14" s="96"/>
      <c r="U14" s="96"/>
      <c r="V14" s="96"/>
      <c r="W14" s="96"/>
    </row>
    <row r="15" spans="1:23" ht="15.75" thickBot="1" x14ac:dyDescent="0.3">
      <c r="A15" s="96"/>
      <c r="B15" s="137" t="s">
        <v>706</v>
      </c>
      <c r="C15" s="148"/>
      <c r="D15" s="148"/>
      <c r="E15" s="148"/>
      <c r="F15" s="148"/>
      <c r="G15" s="148"/>
      <c r="H15" s="148"/>
      <c r="I15" s="148"/>
      <c r="J15" s="148"/>
      <c r="K15" s="148"/>
      <c r="L15" s="148"/>
      <c r="M15" s="148"/>
      <c r="N15" s="148"/>
      <c r="O15" s="148"/>
      <c r="P15" s="148"/>
      <c r="Q15" s="148"/>
      <c r="R15" s="148"/>
      <c r="S15" s="148"/>
      <c r="T15" s="148"/>
      <c r="U15" s="148"/>
      <c r="V15" s="148"/>
      <c r="W15" s="96"/>
    </row>
    <row r="16" spans="1:23" ht="33" customHeight="1" thickBot="1" x14ac:dyDescent="0.25">
      <c r="A16" s="96"/>
      <c r="B16" s="400"/>
      <c r="C16" s="400" t="str">
        <f>'Demand Summary'!D$5</f>
        <v>2018-19</v>
      </c>
      <c r="D16" s="400" t="str">
        <f>'Demand Summary'!E$5</f>
        <v>2019-20</v>
      </c>
      <c r="E16" s="400" t="str">
        <f>'Demand Summary'!F$5</f>
        <v>2020-21</v>
      </c>
      <c r="F16" s="400" t="str">
        <f>'Demand Summary'!G$5</f>
        <v>2021-22</v>
      </c>
      <c r="G16" s="400" t="str">
        <f>'Demand Summary'!H$5</f>
        <v>2022-23</v>
      </c>
      <c r="H16" s="400" t="str">
        <f>'Demand Summary'!I$5</f>
        <v>2023-24</v>
      </c>
      <c r="I16" s="400" t="str">
        <f>'Demand Summary'!J$5</f>
        <v>2024-25</v>
      </c>
      <c r="J16" s="400" t="str">
        <f>'Demand Summary'!K$5</f>
        <v>2025-26</v>
      </c>
      <c r="K16" s="400" t="str">
        <f>'Demand Summary'!L$5</f>
        <v>2026-27</v>
      </c>
      <c r="L16" s="400" t="str">
        <f>'Demand Summary'!M$5</f>
        <v>2027-28</v>
      </c>
      <c r="M16" s="400" t="str">
        <f>'Demand Summary'!N$5</f>
        <v>2028-29</v>
      </c>
      <c r="N16" s="400" t="str">
        <f>'Demand Summary'!O$5</f>
        <v>2029-30</v>
      </c>
      <c r="O16" s="400" t="str">
        <f>'Demand Summary'!P$5</f>
        <v>2030-31</v>
      </c>
      <c r="P16" s="400" t="str">
        <f>'Demand Summary'!Q$5</f>
        <v>2031-32</v>
      </c>
      <c r="Q16" s="400" t="str">
        <f>'Demand Summary'!R$5</f>
        <v>2032-33</v>
      </c>
      <c r="R16" s="400" t="str">
        <f>'Demand Summary'!S$5</f>
        <v>2033-34</v>
      </c>
      <c r="S16" s="400" t="str">
        <f>'Demand Summary'!T$5</f>
        <v>2034-35</v>
      </c>
      <c r="T16" s="400" t="str">
        <f>'Demand Summary'!U$5</f>
        <v>2035-36</v>
      </c>
      <c r="U16" s="400" t="str">
        <f>'Demand Summary'!V$5</f>
        <v>2036-37</v>
      </c>
      <c r="V16" s="400" t="str">
        <f>'Demand Summary'!W$5</f>
        <v>2037-38</v>
      </c>
      <c r="W16" s="96"/>
    </row>
    <row r="17" spans="1:23" ht="15" thickBot="1" x14ac:dyDescent="0.25">
      <c r="A17" s="96"/>
      <c r="B17" s="247" t="s">
        <v>199</v>
      </c>
      <c r="C17" s="107">
        <v>5117.6771909999998</v>
      </c>
      <c r="D17" s="107">
        <v>4778.6787270000004</v>
      </c>
      <c r="E17" s="107">
        <v>4632.5431550000003</v>
      </c>
      <c r="F17" s="107">
        <v>4613.3283220000003</v>
      </c>
      <c r="G17" s="107">
        <v>4595.7554739999996</v>
      </c>
      <c r="H17" s="107">
        <v>4549.5731960000003</v>
      </c>
      <c r="I17" s="107">
        <v>4673.2297150000004</v>
      </c>
      <c r="J17" s="107">
        <v>4762.0962449999997</v>
      </c>
      <c r="K17" s="107">
        <v>4847.6885970000003</v>
      </c>
      <c r="L17" s="107">
        <v>5003.340913</v>
      </c>
      <c r="M17" s="107">
        <v>5103.8936229999999</v>
      </c>
      <c r="N17" s="107">
        <v>5225.1936040000001</v>
      </c>
      <c r="O17" s="107">
        <v>5370.9477880000004</v>
      </c>
      <c r="P17" s="107">
        <v>5447.0369300000002</v>
      </c>
      <c r="Q17" s="107">
        <v>5580.719634</v>
      </c>
      <c r="R17" s="107">
        <v>5712.7918140000002</v>
      </c>
      <c r="S17" s="107">
        <v>5650.5056560000003</v>
      </c>
      <c r="T17" s="107">
        <v>5677.3295459999999</v>
      </c>
      <c r="U17" s="107">
        <v>5805.9942250000004</v>
      </c>
      <c r="V17" s="107">
        <v>5771.3519340000003</v>
      </c>
      <c r="W17" s="96"/>
    </row>
    <row r="18" spans="1:23" ht="15" thickBot="1" x14ac:dyDescent="0.25">
      <c r="A18" s="96"/>
      <c r="B18" s="247" t="s">
        <v>447</v>
      </c>
      <c r="C18" s="108">
        <v>3815.6556730000002</v>
      </c>
      <c r="D18" s="108">
        <v>3655.9106390000002</v>
      </c>
      <c r="E18" s="108">
        <v>3462.9748220000001</v>
      </c>
      <c r="F18" s="108">
        <v>3381.6934219999998</v>
      </c>
      <c r="G18" s="108">
        <v>3273.3408639999998</v>
      </c>
      <c r="H18" s="108">
        <v>3171.4348770000001</v>
      </c>
      <c r="I18" s="108">
        <v>3149.205845</v>
      </c>
      <c r="J18" s="108">
        <v>3043.829796</v>
      </c>
      <c r="K18" s="108">
        <v>3096.1217259999999</v>
      </c>
      <c r="L18" s="108">
        <v>3010.4285500000001</v>
      </c>
      <c r="M18" s="108">
        <v>2913.859567</v>
      </c>
      <c r="N18" s="108">
        <v>2815.4476370000002</v>
      </c>
      <c r="O18" s="108">
        <v>2711.604621</v>
      </c>
      <c r="P18" s="108">
        <v>2579.37158</v>
      </c>
      <c r="Q18" s="108">
        <v>2392.1291980000001</v>
      </c>
      <c r="R18" s="108">
        <v>2247.1792460000001</v>
      </c>
      <c r="S18" s="108">
        <v>2045.0326210000001</v>
      </c>
      <c r="T18" s="108">
        <v>1900.7248790000001</v>
      </c>
      <c r="U18" s="108">
        <v>1784.3199030000001</v>
      </c>
      <c r="V18" s="108">
        <v>1644.7858450000001</v>
      </c>
      <c r="W18" s="96"/>
    </row>
    <row r="19" spans="1:23" ht="15" thickBot="1" x14ac:dyDescent="0.25">
      <c r="A19" s="96"/>
      <c r="B19" s="247" t="s">
        <v>200</v>
      </c>
      <c r="C19" s="107">
        <v>416.71189770000001</v>
      </c>
      <c r="D19" s="107">
        <v>298.41948930000001</v>
      </c>
      <c r="E19" s="107">
        <v>255.85434079999999</v>
      </c>
      <c r="F19" s="107">
        <v>276.69157630000001</v>
      </c>
      <c r="G19" s="107">
        <v>240.56815030000001</v>
      </c>
      <c r="H19" s="107">
        <v>203.30328180000001</v>
      </c>
      <c r="I19" s="107">
        <v>186.397627</v>
      </c>
      <c r="J19" s="107">
        <v>135.6882841</v>
      </c>
      <c r="K19" s="107">
        <v>104.3000029</v>
      </c>
      <c r="L19" s="107">
        <v>77.498343039999995</v>
      </c>
      <c r="M19" s="107">
        <v>30.559535749999998</v>
      </c>
      <c r="N19" s="107">
        <v>2.3750714039999998</v>
      </c>
      <c r="O19" s="107">
        <v>-11.26823012</v>
      </c>
      <c r="P19" s="107">
        <v>-64.879575939999995</v>
      </c>
      <c r="Q19" s="107">
        <v>-94.638283520000002</v>
      </c>
      <c r="R19" s="107">
        <v>-155.15137899999999</v>
      </c>
      <c r="S19" s="107">
        <v>-215.0305137</v>
      </c>
      <c r="T19" s="107">
        <v>-257.43974420000001</v>
      </c>
      <c r="U19" s="107">
        <v>-268.58782300000001</v>
      </c>
      <c r="V19" s="107">
        <v>-318.04888490000002</v>
      </c>
      <c r="W19" s="96"/>
    </row>
    <row r="20" spans="1:23" ht="15" thickBot="1" x14ac:dyDescent="0.25">
      <c r="A20" s="96"/>
      <c r="B20" s="247" t="s">
        <v>339</v>
      </c>
      <c r="C20" s="108">
        <v>859.70196899999996</v>
      </c>
      <c r="D20" s="108">
        <v>855.15506029999995</v>
      </c>
      <c r="E20" s="108">
        <v>855.78881699999999</v>
      </c>
      <c r="F20" s="108">
        <v>865.57285190000005</v>
      </c>
      <c r="G20" s="108">
        <v>856.86622409999995</v>
      </c>
      <c r="H20" s="108">
        <v>846.50345679999998</v>
      </c>
      <c r="I20" s="108">
        <v>842.14886330000002</v>
      </c>
      <c r="J20" s="108">
        <v>825.80347700000004</v>
      </c>
      <c r="K20" s="108">
        <v>824.11389199999996</v>
      </c>
      <c r="L20" s="108">
        <v>821.58800989999997</v>
      </c>
      <c r="M20" s="108">
        <v>813.04696260000003</v>
      </c>
      <c r="N20" s="108">
        <v>798.07221600000003</v>
      </c>
      <c r="O20" s="108">
        <v>807.78223830000002</v>
      </c>
      <c r="P20" s="108">
        <v>816.24241329999995</v>
      </c>
      <c r="Q20" s="108">
        <v>823.37158039999997</v>
      </c>
      <c r="R20" s="108">
        <v>832.63300900000002</v>
      </c>
      <c r="S20" s="108">
        <v>834.96457680000003</v>
      </c>
      <c r="T20" s="108">
        <v>845.1190934</v>
      </c>
      <c r="U20" s="108">
        <v>860.68209330000002</v>
      </c>
      <c r="V20" s="108">
        <v>875.20292340000003</v>
      </c>
      <c r="W20" s="96"/>
    </row>
    <row r="21" spans="1:23" ht="15" thickBot="1" x14ac:dyDescent="0.25">
      <c r="A21" s="96"/>
      <c r="B21" s="247" t="s">
        <v>448</v>
      </c>
      <c r="C21" s="107">
        <v>2901.0001360000001</v>
      </c>
      <c r="D21" s="107">
        <v>2597.9691509999998</v>
      </c>
      <c r="E21" s="107">
        <v>2466.048002</v>
      </c>
      <c r="F21" s="107">
        <v>2544.8195700000001</v>
      </c>
      <c r="G21" s="107">
        <v>2565.8543840000002</v>
      </c>
      <c r="H21" s="107">
        <v>2543.949091</v>
      </c>
      <c r="I21" s="107">
        <v>2626.1232260000002</v>
      </c>
      <c r="J21" s="107">
        <v>2628.8954600000002</v>
      </c>
      <c r="K21" s="107">
        <v>2678.4837029999999</v>
      </c>
      <c r="L21" s="107">
        <v>2756.6430059999998</v>
      </c>
      <c r="M21" s="107">
        <v>2805.498728</v>
      </c>
      <c r="N21" s="107">
        <v>2862.1928929999999</v>
      </c>
      <c r="O21" s="107">
        <v>2918.784889</v>
      </c>
      <c r="P21" s="107">
        <v>2927.5996660000001</v>
      </c>
      <c r="Q21" s="107">
        <v>2912.2862749999999</v>
      </c>
      <c r="R21" s="107">
        <v>2877.1461450000002</v>
      </c>
      <c r="S21" s="107">
        <v>2752.8672320000001</v>
      </c>
      <c r="T21" s="107">
        <v>2705.8504370000001</v>
      </c>
      <c r="U21" s="107">
        <v>2765.5984429999999</v>
      </c>
      <c r="V21" s="107">
        <v>2725.6017029999998</v>
      </c>
      <c r="W21" s="96"/>
    </row>
    <row r="22" spans="1:23" x14ac:dyDescent="0.2">
      <c r="A22" s="96"/>
      <c r="B22" s="96"/>
      <c r="C22" s="96"/>
      <c r="D22" s="96"/>
      <c r="E22" s="96"/>
      <c r="F22" s="96"/>
      <c r="G22" s="96"/>
      <c r="H22" s="96"/>
      <c r="I22" s="96"/>
      <c r="J22" s="96"/>
      <c r="K22" s="96"/>
      <c r="L22" s="96"/>
      <c r="M22" s="96"/>
      <c r="N22" s="96"/>
      <c r="O22" s="96"/>
      <c r="P22" s="96"/>
      <c r="Q22" s="96"/>
      <c r="R22" s="96"/>
      <c r="S22" s="96"/>
      <c r="T22" s="96"/>
      <c r="U22" s="96"/>
      <c r="V22" s="96"/>
      <c r="W22" s="96"/>
    </row>
    <row r="23" spans="1:23" ht="15.75" thickBot="1" x14ac:dyDescent="0.3">
      <c r="A23" s="96"/>
      <c r="B23" s="137" t="s">
        <v>414</v>
      </c>
      <c r="C23" s="96"/>
      <c r="D23" s="96"/>
      <c r="E23" s="96"/>
      <c r="F23" s="96"/>
      <c r="G23" s="96"/>
      <c r="H23" s="96"/>
      <c r="I23" s="96"/>
      <c r="J23" s="96"/>
      <c r="K23" s="96"/>
      <c r="L23" s="96"/>
      <c r="M23" s="96"/>
      <c r="N23" s="96"/>
      <c r="O23" s="96"/>
      <c r="P23" s="96"/>
      <c r="Q23" s="96"/>
      <c r="R23" s="96"/>
      <c r="S23" s="96"/>
      <c r="T23" s="96"/>
      <c r="U23" s="96"/>
      <c r="V23" s="96"/>
      <c r="W23" s="96"/>
    </row>
    <row r="24" spans="1:23" ht="33" customHeight="1" thickBot="1" x14ac:dyDescent="0.25">
      <c r="A24" s="96"/>
      <c r="B24" s="400"/>
      <c r="C24" s="400" t="str">
        <f>'Demand Summary'!D$5</f>
        <v>2018-19</v>
      </c>
      <c r="D24" s="400" t="str">
        <f>'Demand Summary'!E$5</f>
        <v>2019-20</v>
      </c>
      <c r="E24" s="400" t="str">
        <f>'Demand Summary'!F$5</f>
        <v>2020-21</v>
      </c>
      <c r="F24" s="400" t="str">
        <f>'Demand Summary'!G$5</f>
        <v>2021-22</v>
      </c>
      <c r="G24" s="400" t="str">
        <f>'Demand Summary'!H$5</f>
        <v>2022-23</v>
      </c>
      <c r="H24" s="400" t="str">
        <f>'Demand Summary'!I$5</f>
        <v>2023-24</v>
      </c>
      <c r="I24" s="400" t="str">
        <f>'Demand Summary'!J$5</f>
        <v>2024-25</v>
      </c>
      <c r="J24" s="400" t="str">
        <f>'Demand Summary'!K$5</f>
        <v>2025-26</v>
      </c>
      <c r="K24" s="400" t="str">
        <f>'Demand Summary'!L$5</f>
        <v>2026-27</v>
      </c>
      <c r="L24" s="400" t="str">
        <f>'Demand Summary'!M$5</f>
        <v>2027-28</v>
      </c>
      <c r="M24" s="400" t="str">
        <f>'Demand Summary'!N$5</f>
        <v>2028-29</v>
      </c>
      <c r="N24" s="400" t="str">
        <f>'Demand Summary'!O$5</f>
        <v>2029-30</v>
      </c>
      <c r="O24" s="400" t="str">
        <f>'Demand Summary'!P$5</f>
        <v>2030-31</v>
      </c>
      <c r="P24" s="400" t="str">
        <f>'Demand Summary'!Q$5</f>
        <v>2031-32</v>
      </c>
      <c r="Q24" s="400" t="str">
        <f>'Demand Summary'!R$5</f>
        <v>2032-33</v>
      </c>
      <c r="R24" s="400" t="str">
        <f>'Demand Summary'!S$5</f>
        <v>2033-34</v>
      </c>
      <c r="S24" s="400" t="str">
        <f>'Demand Summary'!T$5</f>
        <v>2034-35</v>
      </c>
      <c r="T24" s="400" t="str">
        <f>'Demand Summary'!U$5</f>
        <v>2035-36</v>
      </c>
      <c r="U24" s="400" t="str">
        <f>'Demand Summary'!V$5</f>
        <v>2036-37</v>
      </c>
      <c r="V24" s="400" t="str">
        <f>'Demand Summary'!W$5</f>
        <v>2037-38</v>
      </c>
      <c r="W24" s="96"/>
    </row>
    <row r="25" spans="1:23" ht="15" thickBot="1" x14ac:dyDescent="0.25">
      <c r="A25" s="96"/>
      <c r="B25" s="247" t="s">
        <v>199</v>
      </c>
      <c r="C25" s="107">
        <v>5107.7348579999998</v>
      </c>
      <c r="D25" s="107">
        <v>4714.2943420000001</v>
      </c>
      <c r="E25" s="107">
        <v>4599.8332680000003</v>
      </c>
      <c r="F25" s="107">
        <v>4548.9682720000001</v>
      </c>
      <c r="G25" s="107">
        <v>4536.5664649999999</v>
      </c>
      <c r="H25" s="107">
        <v>4363.4143249999997</v>
      </c>
      <c r="I25" s="107">
        <v>4330.8729469999998</v>
      </c>
      <c r="J25" s="107">
        <v>4295.8844650000001</v>
      </c>
      <c r="K25" s="107">
        <v>4238.7098450000003</v>
      </c>
      <c r="L25" s="107">
        <v>4257.0182370000002</v>
      </c>
      <c r="M25" s="107">
        <v>3776.176332</v>
      </c>
      <c r="N25" s="107">
        <v>3277.7391259999999</v>
      </c>
      <c r="O25" s="107">
        <v>2841.3145279999999</v>
      </c>
      <c r="P25" s="107">
        <v>2613.163039</v>
      </c>
      <c r="Q25" s="107">
        <v>2550.0224979999998</v>
      </c>
      <c r="R25" s="107">
        <v>2483.5269509999998</v>
      </c>
      <c r="S25" s="107">
        <v>2349.9054339999998</v>
      </c>
      <c r="T25" s="107">
        <v>2296.2780480000001</v>
      </c>
      <c r="U25" s="107">
        <v>2270.705485</v>
      </c>
      <c r="V25" s="107">
        <v>2197.7890000000002</v>
      </c>
      <c r="W25" s="96"/>
    </row>
    <row r="26" spans="1:23" ht="15" thickBot="1" x14ac:dyDescent="0.25">
      <c r="A26" s="96"/>
      <c r="B26" s="247" t="s">
        <v>447</v>
      </c>
      <c r="C26" s="108">
        <v>3757.0184840000002</v>
      </c>
      <c r="D26" s="108">
        <v>3519.7646119999999</v>
      </c>
      <c r="E26" s="108">
        <v>3266.1780010000002</v>
      </c>
      <c r="F26" s="108">
        <v>3121.6378840000002</v>
      </c>
      <c r="G26" s="108">
        <v>3009.1661570000001</v>
      </c>
      <c r="H26" s="108">
        <v>2829.44461</v>
      </c>
      <c r="I26" s="108">
        <v>2659.3431059999998</v>
      </c>
      <c r="J26" s="108">
        <v>2423.449556</v>
      </c>
      <c r="K26" s="108">
        <v>2199.6607549999999</v>
      </c>
      <c r="L26" s="108">
        <v>2003.8656229999999</v>
      </c>
      <c r="M26" s="108">
        <v>802.27750639999999</v>
      </c>
      <c r="N26" s="108">
        <v>575.39065300000004</v>
      </c>
      <c r="O26" s="108">
        <v>287.40531929999997</v>
      </c>
      <c r="P26" s="108">
        <v>81.549766180000006</v>
      </c>
      <c r="Q26" s="108">
        <v>-170.74984810000001</v>
      </c>
      <c r="R26" s="108">
        <v>-384.65551440000002</v>
      </c>
      <c r="S26" s="108">
        <v>-603.93021880000003</v>
      </c>
      <c r="T26" s="108">
        <v>-808.47504249999997</v>
      </c>
      <c r="U26" s="108">
        <v>-949.30711040000006</v>
      </c>
      <c r="V26" s="108">
        <v>-1138.471767</v>
      </c>
      <c r="W26" s="96"/>
    </row>
    <row r="27" spans="1:23" ht="15" thickBot="1" x14ac:dyDescent="0.25">
      <c r="A27" s="96"/>
      <c r="B27" s="247" t="s">
        <v>200</v>
      </c>
      <c r="C27" s="107">
        <v>380.91744210000002</v>
      </c>
      <c r="D27" s="107">
        <v>260.1080718</v>
      </c>
      <c r="E27" s="107">
        <v>202.4804949</v>
      </c>
      <c r="F27" s="107">
        <v>208.87760850000001</v>
      </c>
      <c r="G27" s="107">
        <v>145.1719224</v>
      </c>
      <c r="H27" s="107">
        <v>71.604328379999998</v>
      </c>
      <c r="I27" s="107">
        <v>39.52594139</v>
      </c>
      <c r="J27" s="107">
        <v>-39.981708400000002</v>
      </c>
      <c r="K27" s="107">
        <v>-111.3095963</v>
      </c>
      <c r="L27" s="107">
        <v>-184.00113339999999</v>
      </c>
      <c r="M27" s="107">
        <v>-257.56054469999998</v>
      </c>
      <c r="N27" s="107">
        <v>-340.10524140000001</v>
      </c>
      <c r="O27" s="107">
        <v>-414.69190950000001</v>
      </c>
      <c r="P27" s="107">
        <v>-525.83333170000003</v>
      </c>
      <c r="Q27" s="107">
        <v>-590.19154449999996</v>
      </c>
      <c r="R27" s="107">
        <v>-677.94488290000004</v>
      </c>
      <c r="S27" s="107">
        <v>-760.00116969999999</v>
      </c>
      <c r="T27" s="107">
        <v>-826.04422639999996</v>
      </c>
      <c r="U27" s="107">
        <v>-850.11757509999995</v>
      </c>
      <c r="V27" s="107">
        <v>-915.72443209999994</v>
      </c>
      <c r="W27" s="96"/>
    </row>
    <row r="28" spans="1:23" ht="15" thickBot="1" x14ac:dyDescent="0.25">
      <c r="A28" s="96"/>
      <c r="B28" s="247" t="s">
        <v>339</v>
      </c>
      <c r="C28" s="108">
        <v>857.00299989999996</v>
      </c>
      <c r="D28" s="108">
        <v>801.40367019999997</v>
      </c>
      <c r="E28" s="108">
        <v>796.57791970000005</v>
      </c>
      <c r="F28" s="108">
        <v>796.53421230000004</v>
      </c>
      <c r="G28" s="108">
        <v>771.28572829999996</v>
      </c>
      <c r="H28" s="108">
        <v>737.55219290000002</v>
      </c>
      <c r="I28" s="108">
        <v>724.32678699999997</v>
      </c>
      <c r="J28" s="108">
        <v>627.03056879999997</v>
      </c>
      <c r="K28" s="108">
        <v>609.97199609999996</v>
      </c>
      <c r="L28" s="108">
        <v>590.80365459999996</v>
      </c>
      <c r="M28" s="108">
        <v>568.54284470000005</v>
      </c>
      <c r="N28" s="108">
        <v>527.88901810000004</v>
      </c>
      <c r="O28" s="108">
        <v>493.63002340000003</v>
      </c>
      <c r="P28" s="108">
        <v>455.8843526</v>
      </c>
      <c r="Q28" s="108">
        <v>435.30029309999998</v>
      </c>
      <c r="R28" s="108">
        <v>426.2255242</v>
      </c>
      <c r="S28" s="108">
        <v>400.18594489999998</v>
      </c>
      <c r="T28" s="108">
        <v>391.62664460000002</v>
      </c>
      <c r="U28" s="108">
        <v>391.80041970000002</v>
      </c>
      <c r="V28" s="108">
        <v>389.00313469999998</v>
      </c>
      <c r="W28" s="96"/>
    </row>
    <row r="29" spans="1:23" ht="15" thickBot="1" x14ac:dyDescent="0.25">
      <c r="A29" s="96"/>
      <c r="B29" s="247" t="s">
        <v>448</v>
      </c>
      <c r="C29" s="107">
        <v>2886.2386540000002</v>
      </c>
      <c r="D29" s="107">
        <v>2530.1646219999998</v>
      </c>
      <c r="E29" s="107">
        <v>2424.4083390000001</v>
      </c>
      <c r="F29" s="107">
        <v>2206.7338599999998</v>
      </c>
      <c r="G29" s="107">
        <v>1873.044592</v>
      </c>
      <c r="H29" s="107">
        <v>1716.150731</v>
      </c>
      <c r="I29" s="107">
        <v>1704.7078369999999</v>
      </c>
      <c r="J29" s="107">
        <v>1578.712755</v>
      </c>
      <c r="K29" s="107">
        <v>1474.748824</v>
      </c>
      <c r="L29" s="107">
        <v>1425.399224</v>
      </c>
      <c r="M29" s="107">
        <v>1304.582654</v>
      </c>
      <c r="N29" s="107">
        <v>1162.196522</v>
      </c>
      <c r="O29" s="107">
        <v>967.83033950000004</v>
      </c>
      <c r="P29" s="107">
        <v>766.28167740000004</v>
      </c>
      <c r="Q29" s="107">
        <v>661.50373630000001</v>
      </c>
      <c r="R29" s="107">
        <v>531.71879479999996</v>
      </c>
      <c r="S29" s="107">
        <v>327.70229239999998</v>
      </c>
      <c r="T29" s="107">
        <v>205.0686762</v>
      </c>
      <c r="U29" s="107">
        <v>198.84351839999999</v>
      </c>
      <c r="V29" s="107">
        <v>111.93396389999999</v>
      </c>
      <c r="W29" s="96"/>
    </row>
    <row r="30" spans="1:23" x14ac:dyDescent="0.2">
      <c r="A30" s="96"/>
      <c r="B30" s="96"/>
      <c r="C30" s="96"/>
      <c r="D30" s="96"/>
      <c r="E30" s="96"/>
      <c r="F30" s="96"/>
      <c r="G30" s="96"/>
      <c r="H30" s="96"/>
      <c r="I30" s="96"/>
      <c r="J30" s="96"/>
      <c r="K30" s="96"/>
      <c r="L30" s="96"/>
      <c r="M30" s="96"/>
      <c r="N30" s="96"/>
      <c r="O30" s="96"/>
      <c r="P30" s="96"/>
      <c r="Q30" s="96"/>
      <c r="R30" s="96"/>
      <c r="S30" s="96"/>
      <c r="T30" s="96"/>
      <c r="U30" s="96"/>
      <c r="V30" s="96"/>
      <c r="W30" s="96"/>
    </row>
    <row r="31" spans="1:23" ht="17.25" thickBot="1" x14ac:dyDescent="0.3">
      <c r="A31" s="96"/>
      <c r="B31" s="401" t="s">
        <v>647</v>
      </c>
      <c r="C31" s="96"/>
      <c r="D31" s="96"/>
      <c r="E31" s="96"/>
      <c r="F31" s="96"/>
      <c r="G31" s="96"/>
      <c r="H31" s="96"/>
      <c r="I31" s="96"/>
      <c r="J31" s="96"/>
      <c r="K31" s="96"/>
      <c r="L31" s="96"/>
      <c r="M31" s="96"/>
      <c r="N31" s="96"/>
      <c r="O31" s="96"/>
      <c r="P31" s="96"/>
      <c r="Q31" s="96"/>
      <c r="R31" s="96"/>
      <c r="S31" s="96"/>
      <c r="T31" s="96"/>
      <c r="U31" s="96"/>
      <c r="V31" s="96"/>
      <c r="W31" s="96"/>
    </row>
    <row r="32" spans="1:23" ht="13.5" thickTop="1" x14ac:dyDescent="0.2">
      <c r="A32" s="96"/>
      <c r="B32" s="96"/>
      <c r="C32" s="96"/>
      <c r="D32" s="96"/>
      <c r="E32" s="96"/>
      <c r="F32" s="96"/>
      <c r="G32" s="96"/>
      <c r="H32" s="96"/>
      <c r="I32" s="96"/>
      <c r="J32" s="96"/>
      <c r="K32" s="96"/>
      <c r="L32" s="96"/>
      <c r="M32" s="96"/>
      <c r="N32" s="96"/>
      <c r="O32" s="96"/>
      <c r="P32" s="96"/>
      <c r="Q32" s="96"/>
      <c r="R32" s="96"/>
      <c r="S32" s="96"/>
      <c r="T32" s="96"/>
      <c r="U32" s="96"/>
      <c r="V32" s="96"/>
      <c r="W32" s="96"/>
    </row>
    <row r="33" spans="1:23" ht="15.75" thickBot="1" x14ac:dyDescent="0.3">
      <c r="A33" s="96"/>
      <c r="B33" s="137" t="s">
        <v>187</v>
      </c>
      <c r="C33" s="96"/>
      <c r="D33" s="96"/>
      <c r="E33" s="96"/>
      <c r="F33" s="96"/>
      <c r="G33" s="96"/>
      <c r="H33" s="96"/>
      <c r="I33" s="96"/>
      <c r="J33" s="96"/>
      <c r="K33" s="96"/>
      <c r="L33" s="96"/>
      <c r="M33" s="96"/>
      <c r="N33" s="96"/>
      <c r="O33" s="96"/>
      <c r="P33" s="96"/>
      <c r="Q33" s="96"/>
      <c r="R33" s="96"/>
      <c r="S33" s="96"/>
      <c r="T33" s="96"/>
      <c r="U33" s="96"/>
      <c r="V33" s="96"/>
      <c r="W33" s="96"/>
    </row>
    <row r="34" spans="1:23" ht="33" customHeight="1" thickBot="1" x14ac:dyDescent="0.25">
      <c r="A34" s="96"/>
      <c r="B34" s="400"/>
      <c r="C34" s="400" t="str">
        <f>'Demand Summary'!D$5</f>
        <v>2018-19</v>
      </c>
      <c r="D34" s="400" t="str">
        <f>'Demand Summary'!E$5</f>
        <v>2019-20</v>
      </c>
      <c r="E34" s="400" t="str">
        <f>'Demand Summary'!F$5</f>
        <v>2020-21</v>
      </c>
      <c r="F34" s="400" t="str">
        <f>'Demand Summary'!G$5</f>
        <v>2021-22</v>
      </c>
      <c r="G34" s="400" t="str">
        <f>'Demand Summary'!H$5</f>
        <v>2022-23</v>
      </c>
      <c r="H34" s="400" t="str">
        <f>'Demand Summary'!I$5</f>
        <v>2023-24</v>
      </c>
      <c r="I34" s="400" t="str">
        <f>'Demand Summary'!J$5</f>
        <v>2024-25</v>
      </c>
      <c r="J34" s="400" t="str">
        <f>'Demand Summary'!K$5</f>
        <v>2025-26</v>
      </c>
      <c r="K34" s="400" t="str">
        <f>'Demand Summary'!L$5</f>
        <v>2026-27</v>
      </c>
      <c r="L34" s="400" t="str">
        <f>'Demand Summary'!M$5</f>
        <v>2027-28</v>
      </c>
      <c r="M34" s="400" t="str">
        <f>'Demand Summary'!N$5</f>
        <v>2028-29</v>
      </c>
      <c r="N34" s="400" t="str">
        <f>'Demand Summary'!O$5</f>
        <v>2029-30</v>
      </c>
      <c r="O34" s="400" t="str">
        <f>'Demand Summary'!P$5</f>
        <v>2030-31</v>
      </c>
      <c r="P34" s="400" t="str">
        <f>'Demand Summary'!Q$5</f>
        <v>2031-32</v>
      </c>
      <c r="Q34" s="400" t="str">
        <f>'Demand Summary'!R$5</f>
        <v>2032-33</v>
      </c>
      <c r="R34" s="400" t="str">
        <f>'Demand Summary'!S$5</f>
        <v>2033-34</v>
      </c>
      <c r="S34" s="400" t="str">
        <f>'Demand Summary'!T$5</f>
        <v>2034-35</v>
      </c>
      <c r="T34" s="400" t="str">
        <f>'Demand Summary'!U$5</f>
        <v>2035-36</v>
      </c>
      <c r="U34" s="400" t="str">
        <f>'Demand Summary'!V$5</f>
        <v>2036-37</v>
      </c>
      <c r="V34" s="400" t="str">
        <f>'Demand Summary'!W$5</f>
        <v>2037-38</v>
      </c>
      <c r="W34" s="96"/>
    </row>
    <row r="35" spans="1:23" ht="15" thickBot="1" x14ac:dyDescent="0.25">
      <c r="A35" s="96"/>
      <c r="B35" s="247" t="s">
        <v>199</v>
      </c>
      <c r="C35" s="107">
        <v>4831.6624510000001</v>
      </c>
      <c r="D35" s="107">
        <v>4482.9297059999999</v>
      </c>
      <c r="E35" s="107">
        <v>4322.431184</v>
      </c>
      <c r="F35" s="107">
        <v>4291.4259490000004</v>
      </c>
      <c r="G35" s="107">
        <v>4213.3378659999998</v>
      </c>
      <c r="H35" s="107">
        <v>4159.199517</v>
      </c>
      <c r="I35" s="107">
        <v>4200.4088430000002</v>
      </c>
      <c r="J35" s="107">
        <v>4196.2796630000003</v>
      </c>
      <c r="K35" s="107">
        <v>4206.4024330000002</v>
      </c>
      <c r="L35" s="107">
        <v>4241.2660059999998</v>
      </c>
      <c r="M35" s="107">
        <v>4239.8486419999999</v>
      </c>
      <c r="N35" s="107">
        <v>4310.8335020000004</v>
      </c>
      <c r="O35" s="107">
        <v>4358.5084390000002</v>
      </c>
      <c r="P35" s="107">
        <v>4435.4935960000003</v>
      </c>
      <c r="Q35" s="107">
        <v>4484.5437080000002</v>
      </c>
      <c r="R35" s="107">
        <v>4448.4719249999998</v>
      </c>
      <c r="S35" s="107">
        <v>4391.1529979999996</v>
      </c>
      <c r="T35" s="107">
        <v>4361.2075089999998</v>
      </c>
      <c r="U35" s="107">
        <v>4391.8316539999996</v>
      </c>
      <c r="V35" s="107">
        <v>4328.7329559999998</v>
      </c>
      <c r="W35" s="96"/>
    </row>
    <row r="36" spans="1:23" ht="15" thickBot="1" x14ac:dyDescent="0.25">
      <c r="A36" s="96"/>
      <c r="B36" s="247" t="s">
        <v>447</v>
      </c>
      <c r="C36" s="108">
        <v>3669.271788</v>
      </c>
      <c r="D36" s="108">
        <v>3505.892276</v>
      </c>
      <c r="E36" s="108">
        <v>3299.7418499999999</v>
      </c>
      <c r="F36" s="108">
        <v>3197.2967290000001</v>
      </c>
      <c r="G36" s="108">
        <v>3101.0173669999999</v>
      </c>
      <c r="H36" s="108">
        <v>3007.4384369999998</v>
      </c>
      <c r="I36" s="108">
        <v>2905.9266010000001</v>
      </c>
      <c r="J36" s="108">
        <v>2783.030593</v>
      </c>
      <c r="K36" s="108">
        <v>2613.7332580000002</v>
      </c>
      <c r="L36" s="108">
        <v>2467.057127</v>
      </c>
      <c r="M36" s="108">
        <v>2336.3565250000001</v>
      </c>
      <c r="N36" s="108">
        <v>2202.9228440000002</v>
      </c>
      <c r="O36" s="108">
        <v>2055.3805689999999</v>
      </c>
      <c r="P36" s="108">
        <v>1896.5812900000001</v>
      </c>
      <c r="Q36" s="108">
        <v>1725.094936</v>
      </c>
      <c r="R36" s="108">
        <v>1534.4042569999999</v>
      </c>
      <c r="S36" s="108">
        <v>1329.219881</v>
      </c>
      <c r="T36" s="108">
        <v>1090.6585239999999</v>
      </c>
      <c r="U36" s="108">
        <v>955.80814759999998</v>
      </c>
      <c r="V36" s="108">
        <v>786.98433809999995</v>
      </c>
      <c r="W36" s="96"/>
    </row>
    <row r="37" spans="1:23" ht="15" thickBot="1" x14ac:dyDescent="0.25">
      <c r="A37" s="96"/>
      <c r="B37" s="247" t="s">
        <v>200</v>
      </c>
      <c r="C37" s="107">
        <v>341.34226369999999</v>
      </c>
      <c r="D37" s="107">
        <v>213.97880810000001</v>
      </c>
      <c r="E37" s="107">
        <v>164.99718910000001</v>
      </c>
      <c r="F37" s="107">
        <v>169.79320469999999</v>
      </c>
      <c r="G37" s="107">
        <v>123.4470984</v>
      </c>
      <c r="H37" s="107">
        <v>89.866604010000003</v>
      </c>
      <c r="I37" s="107">
        <v>57.89782271</v>
      </c>
      <c r="J37" s="107">
        <v>-14.996144449999999</v>
      </c>
      <c r="K37" s="107">
        <v>-92.320541320000004</v>
      </c>
      <c r="L37" s="107">
        <v>-148.1581923</v>
      </c>
      <c r="M37" s="107">
        <v>-212.08791059999999</v>
      </c>
      <c r="N37" s="107">
        <v>-262.33842069999997</v>
      </c>
      <c r="O37" s="107">
        <v>-288.64077200000003</v>
      </c>
      <c r="P37" s="107">
        <v>-346.0306933</v>
      </c>
      <c r="Q37" s="107">
        <v>-394.96270270000002</v>
      </c>
      <c r="R37" s="107">
        <v>-475.66238959999998</v>
      </c>
      <c r="S37" s="107">
        <v>-550.21231639999996</v>
      </c>
      <c r="T37" s="107">
        <v>-599.14518710000004</v>
      </c>
      <c r="U37" s="107">
        <v>-627.60239390000004</v>
      </c>
      <c r="V37" s="107">
        <v>-691.0865268</v>
      </c>
      <c r="W37" s="96"/>
    </row>
    <row r="38" spans="1:23" ht="15" thickBot="1" x14ac:dyDescent="0.25">
      <c r="A38" s="96"/>
      <c r="B38" s="247" t="s">
        <v>339</v>
      </c>
      <c r="C38" s="108">
        <v>847.08311349999997</v>
      </c>
      <c r="D38" s="108">
        <v>836.04552269999999</v>
      </c>
      <c r="E38" s="108">
        <v>832.00480489999995</v>
      </c>
      <c r="F38" s="108">
        <v>838.26904869999998</v>
      </c>
      <c r="G38" s="108">
        <v>809.6261207</v>
      </c>
      <c r="H38" s="108">
        <v>798.43596820000005</v>
      </c>
      <c r="I38" s="108">
        <v>790.57611540000005</v>
      </c>
      <c r="J38" s="108">
        <v>768.32433730000002</v>
      </c>
      <c r="K38" s="108">
        <v>742.50589520000005</v>
      </c>
      <c r="L38" s="108">
        <v>729.57443320000004</v>
      </c>
      <c r="M38" s="108">
        <v>710.52363279999997</v>
      </c>
      <c r="N38" s="108">
        <v>684.88726489999999</v>
      </c>
      <c r="O38" s="108">
        <v>683.64542989999995</v>
      </c>
      <c r="P38" s="108">
        <v>683.82978969999999</v>
      </c>
      <c r="Q38" s="108">
        <v>683.17753170000003</v>
      </c>
      <c r="R38" s="108">
        <v>681.11698030000002</v>
      </c>
      <c r="S38" s="108">
        <v>674.41504850000001</v>
      </c>
      <c r="T38" s="108">
        <v>673.79040120000002</v>
      </c>
      <c r="U38" s="108">
        <v>681.0562754</v>
      </c>
      <c r="V38" s="108">
        <v>685.65128800000002</v>
      </c>
      <c r="W38" s="96"/>
    </row>
    <row r="39" spans="1:23" ht="15" thickBot="1" x14ac:dyDescent="0.25">
      <c r="A39" s="96"/>
      <c r="B39" s="247" t="s">
        <v>448</v>
      </c>
      <c r="C39" s="107">
        <v>2690.5727910000001</v>
      </c>
      <c r="D39" s="107">
        <v>2343.869913</v>
      </c>
      <c r="E39" s="107">
        <v>2206.4772480000001</v>
      </c>
      <c r="F39" s="107">
        <v>2248.5809170000002</v>
      </c>
      <c r="G39" s="107">
        <v>2197.6283330000001</v>
      </c>
      <c r="H39" s="107">
        <v>2170.6499530000001</v>
      </c>
      <c r="I39" s="107">
        <v>2208.0372619999998</v>
      </c>
      <c r="J39" s="107">
        <v>2121.9420070000001</v>
      </c>
      <c r="K39" s="107">
        <v>1997.3908960000001</v>
      </c>
      <c r="L39" s="107">
        <v>2013.818426</v>
      </c>
      <c r="M39" s="107">
        <v>1953.2421489999999</v>
      </c>
      <c r="N39" s="107">
        <v>1927.152756</v>
      </c>
      <c r="O39" s="107">
        <v>1907.800518</v>
      </c>
      <c r="P39" s="107">
        <v>1886.795022</v>
      </c>
      <c r="Q39" s="107">
        <v>1807.953851</v>
      </c>
      <c r="R39" s="107">
        <v>1693.6944289999999</v>
      </c>
      <c r="S39" s="107">
        <v>1529.030771</v>
      </c>
      <c r="T39" s="107">
        <v>1412.239849</v>
      </c>
      <c r="U39" s="107">
        <v>1442.484387</v>
      </c>
      <c r="V39" s="107">
        <v>1347.2542430000001</v>
      </c>
      <c r="W39" s="96"/>
    </row>
    <row r="40" spans="1:23" x14ac:dyDescent="0.2">
      <c r="A40" s="96"/>
      <c r="B40" s="96"/>
      <c r="C40" s="96"/>
      <c r="D40" s="96"/>
      <c r="E40" s="96"/>
      <c r="F40" s="96"/>
      <c r="G40" s="96"/>
      <c r="H40" s="96"/>
      <c r="I40" s="96"/>
      <c r="J40" s="96"/>
      <c r="K40" s="96"/>
      <c r="L40" s="96"/>
      <c r="M40" s="96"/>
      <c r="N40" s="96"/>
      <c r="O40" s="96"/>
      <c r="P40" s="96"/>
      <c r="Q40" s="96"/>
      <c r="R40" s="96"/>
      <c r="S40" s="96"/>
      <c r="T40" s="96"/>
      <c r="U40" s="96"/>
      <c r="V40" s="96"/>
      <c r="W40" s="96"/>
    </row>
    <row r="41" spans="1:23" ht="15.75" thickBot="1" x14ac:dyDescent="0.3">
      <c r="A41" s="96"/>
      <c r="B41" s="137" t="s">
        <v>706</v>
      </c>
      <c r="C41" s="96"/>
      <c r="D41" s="96"/>
      <c r="E41" s="96"/>
      <c r="F41" s="96"/>
      <c r="G41" s="96"/>
      <c r="H41" s="96"/>
      <c r="I41" s="96"/>
      <c r="J41" s="96"/>
      <c r="K41" s="96"/>
      <c r="L41" s="96"/>
      <c r="M41" s="96"/>
      <c r="N41" s="96"/>
      <c r="O41" s="96"/>
      <c r="P41" s="96"/>
      <c r="Q41" s="96"/>
      <c r="R41" s="96"/>
      <c r="S41" s="96"/>
      <c r="T41" s="96"/>
      <c r="U41" s="96"/>
      <c r="V41" s="96"/>
      <c r="W41" s="96"/>
    </row>
    <row r="42" spans="1:23" ht="33" customHeight="1" thickBot="1" x14ac:dyDescent="0.25">
      <c r="A42" s="96"/>
      <c r="B42" s="400"/>
      <c r="C42" s="400" t="str">
        <f>'Demand Summary'!D$5</f>
        <v>2018-19</v>
      </c>
      <c r="D42" s="400" t="str">
        <f>'Demand Summary'!E$5</f>
        <v>2019-20</v>
      </c>
      <c r="E42" s="400" t="str">
        <f>'Demand Summary'!F$5</f>
        <v>2020-21</v>
      </c>
      <c r="F42" s="400" t="str">
        <f>'Demand Summary'!G$5</f>
        <v>2021-22</v>
      </c>
      <c r="G42" s="400" t="str">
        <f>'Demand Summary'!H$5</f>
        <v>2022-23</v>
      </c>
      <c r="H42" s="400" t="str">
        <f>'Demand Summary'!I$5</f>
        <v>2023-24</v>
      </c>
      <c r="I42" s="400" t="str">
        <f>'Demand Summary'!J$5</f>
        <v>2024-25</v>
      </c>
      <c r="J42" s="400" t="str">
        <f>'Demand Summary'!K$5</f>
        <v>2025-26</v>
      </c>
      <c r="K42" s="400" t="str">
        <f>'Demand Summary'!L$5</f>
        <v>2026-27</v>
      </c>
      <c r="L42" s="400" t="str">
        <f>'Demand Summary'!M$5</f>
        <v>2027-28</v>
      </c>
      <c r="M42" s="400" t="str">
        <f>'Demand Summary'!N$5</f>
        <v>2028-29</v>
      </c>
      <c r="N42" s="400" t="str">
        <f>'Demand Summary'!O$5</f>
        <v>2029-30</v>
      </c>
      <c r="O42" s="400" t="str">
        <f>'Demand Summary'!P$5</f>
        <v>2030-31</v>
      </c>
      <c r="P42" s="400" t="str">
        <f>'Demand Summary'!Q$5</f>
        <v>2031-32</v>
      </c>
      <c r="Q42" s="400" t="str">
        <f>'Demand Summary'!R$5</f>
        <v>2032-33</v>
      </c>
      <c r="R42" s="400" t="str">
        <f>'Demand Summary'!S$5</f>
        <v>2033-34</v>
      </c>
      <c r="S42" s="400" t="str">
        <f>'Demand Summary'!T$5</f>
        <v>2034-35</v>
      </c>
      <c r="T42" s="400" t="str">
        <f>'Demand Summary'!U$5</f>
        <v>2035-36</v>
      </c>
      <c r="U42" s="400" t="str">
        <f>'Demand Summary'!V$5</f>
        <v>2036-37</v>
      </c>
      <c r="V42" s="400" t="str">
        <f>'Demand Summary'!W$5</f>
        <v>2037-38</v>
      </c>
      <c r="W42" s="96"/>
    </row>
    <row r="43" spans="1:23" ht="15" thickBot="1" x14ac:dyDescent="0.25">
      <c r="A43" s="96"/>
      <c r="B43" s="247" t="s">
        <v>199</v>
      </c>
      <c r="C43" s="107">
        <v>4824.336609</v>
      </c>
      <c r="D43" s="107">
        <v>4450.1258889999999</v>
      </c>
      <c r="E43" s="107">
        <v>4312.4239049999996</v>
      </c>
      <c r="F43" s="107">
        <v>4280.9868900000001</v>
      </c>
      <c r="G43" s="107">
        <v>4260.5011050000003</v>
      </c>
      <c r="H43" s="107">
        <v>4242.1735529999996</v>
      </c>
      <c r="I43" s="107">
        <v>4302.8529060000001</v>
      </c>
      <c r="J43" s="107">
        <v>4389.2769980000003</v>
      </c>
      <c r="K43" s="107">
        <v>4473.4746530000002</v>
      </c>
      <c r="L43" s="107">
        <v>4630.1879479999998</v>
      </c>
      <c r="M43" s="107">
        <v>4718.6630450000002</v>
      </c>
      <c r="N43" s="107">
        <v>4831.2827870000001</v>
      </c>
      <c r="O43" s="107">
        <v>4940.5526410000002</v>
      </c>
      <c r="P43" s="107">
        <v>5043.8304770000004</v>
      </c>
      <c r="Q43" s="107">
        <v>5166.9281389999996</v>
      </c>
      <c r="R43" s="107">
        <v>5227.3830379999999</v>
      </c>
      <c r="S43" s="107">
        <v>5178.042821</v>
      </c>
      <c r="T43" s="107">
        <v>5196.6783809999997</v>
      </c>
      <c r="U43" s="107">
        <v>5332.5107079999998</v>
      </c>
      <c r="V43" s="107">
        <v>5314.3625629999997</v>
      </c>
      <c r="W43" s="96"/>
    </row>
    <row r="44" spans="1:23" ht="15" thickBot="1" x14ac:dyDescent="0.25">
      <c r="A44" s="96"/>
      <c r="B44" s="247" t="s">
        <v>447</v>
      </c>
      <c r="C44" s="108">
        <v>3716.942904</v>
      </c>
      <c r="D44" s="108">
        <v>3558.867675</v>
      </c>
      <c r="E44" s="108">
        <v>3360.652051</v>
      </c>
      <c r="F44" s="108">
        <v>3266.4088609999999</v>
      </c>
      <c r="G44" s="108">
        <v>3156.8492959999999</v>
      </c>
      <c r="H44" s="108">
        <v>3049.7767239999998</v>
      </c>
      <c r="I44" s="108">
        <v>3018.081498</v>
      </c>
      <c r="J44" s="108">
        <v>2915.562696</v>
      </c>
      <c r="K44" s="108">
        <v>2965.2635620000001</v>
      </c>
      <c r="L44" s="108">
        <v>2874.5062710000002</v>
      </c>
      <c r="M44" s="108">
        <v>2786.1708039999999</v>
      </c>
      <c r="N44" s="108">
        <v>2682.4608229999999</v>
      </c>
      <c r="O44" s="108">
        <v>2552.070678</v>
      </c>
      <c r="P44" s="108">
        <v>2417.464563</v>
      </c>
      <c r="Q44" s="108">
        <v>2225.3122750000002</v>
      </c>
      <c r="R44" s="108">
        <v>2048.6666319999999</v>
      </c>
      <c r="S44" s="108">
        <v>1860.659811</v>
      </c>
      <c r="T44" s="108">
        <v>1687.785547</v>
      </c>
      <c r="U44" s="108">
        <v>1572.3119770000001</v>
      </c>
      <c r="V44" s="108">
        <v>1420.6257909999999</v>
      </c>
      <c r="W44" s="96"/>
    </row>
    <row r="45" spans="1:23" ht="15" thickBot="1" x14ac:dyDescent="0.25">
      <c r="A45" s="96"/>
      <c r="B45" s="247" t="s">
        <v>200</v>
      </c>
      <c r="C45" s="107">
        <v>344.13261640000002</v>
      </c>
      <c r="D45" s="107">
        <v>217.8612943</v>
      </c>
      <c r="E45" s="107">
        <v>174.79702710000001</v>
      </c>
      <c r="F45" s="107">
        <v>185.3690799</v>
      </c>
      <c r="G45" s="107">
        <v>165.2527508</v>
      </c>
      <c r="H45" s="107">
        <v>121.5683896</v>
      </c>
      <c r="I45" s="107">
        <v>103.137894</v>
      </c>
      <c r="J45" s="107">
        <v>56.667588950000003</v>
      </c>
      <c r="K45" s="107">
        <v>14.40493283</v>
      </c>
      <c r="L45" s="107">
        <v>-10.718786420000001</v>
      </c>
      <c r="M45" s="107">
        <v>-53.329887960000001</v>
      </c>
      <c r="N45" s="107">
        <v>-88.693334809999996</v>
      </c>
      <c r="O45" s="107">
        <v>-109.38944960000001</v>
      </c>
      <c r="P45" s="107">
        <v>-151.0450438</v>
      </c>
      <c r="Q45" s="107">
        <v>-194.83687860000001</v>
      </c>
      <c r="R45" s="107">
        <v>-249.85806220000001</v>
      </c>
      <c r="S45" s="107">
        <v>-318.98928059999997</v>
      </c>
      <c r="T45" s="107">
        <v>-358.63072440000002</v>
      </c>
      <c r="U45" s="107">
        <v>-368.61496010000002</v>
      </c>
      <c r="V45" s="107">
        <v>-420.42150140000001</v>
      </c>
      <c r="W45" s="96"/>
    </row>
    <row r="46" spans="1:23" ht="15" thickBot="1" x14ac:dyDescent="0.25">
      <c r="A46" s="96"/>
      <c r="B46" s="247" t="s">
        <v>339</v>
      </c>
      <c r="C46" s="108">
        <v>849.35598460000006</v>
      </c>
      <c r="D46" s="108">
        <v>839.49262669999996</v>
      </c>
      <c r="E46" s="108">
        <v>839.95568070000002</v>
      </c>
      <c r="F46" s="108">
        <v>848.68366560000004</v>
      </c>
      <c r="G46" s="108">
        <v>839.71034610000004</v>
      </c>
      <c r="H46" s="108">
        <v>829.77417790000004</v>
      </c>
      <c r="I46" s="108">
        <v>823.36193490000005</v>
      </c>
      <c r="J46" s="108">
        <v>806.50655570000004</v>
      </c>
      <c r="K46" s="108">
        <v>805.70915849999994</v>
      </c>
      <c r="L46" s="108">
        <v>800.9423888</v>
      </c>
      <c r="M46" s="108">
        <v>792.98411020000003</v>
      </c>
      <c r="N46" s="108">
        <v>777.16558659999998</v>
      </c>
      <c r="O46" s="108">
        <v>785.26178540000001</v>
      </c>
      <c r="P46" s="108">
        <v>796.01352899999995</v>
      </c>
      <c r="Q46" s="108">
        <v>800.92261800000006</v>
      </c>
      <c r="R46" s="108">
        <v>808.19597320000003</v>
      </c>
      <c r="S46" s="108">
        <v>812.06278110000005</v>
      </c>
      <c r="T46" s="108">
        <v>819.7256936</v>
      </c>
      <c r="U46" s="108">
        <v>838.89081550000003</v>
      </c>
      <c r="V46" s="108">
        <v>851.2650218</v>
      </c>
      <c r="W46" s="96"/>
    </row>
    <row r="47" spans="1:23" ht="15" thickBot="1" x14ac:dyDescent="0.25">
      <c r="A47" s="96"/>
      <c r="B47" s="247" t="s">
        <v>448</v>
      </c>
      <c r="C47" s="107">
        <v>2725.1534849999998</v>
      </c>
      <c r="D47" s="107">
        <v>2406.3431129999999</v>
      </c>
      <c r="E47" s="107">
        <v>2262.1311179999998</v>
      </c>
      <c r="F47" s="107">
        <v>2335.469302</v>
      </c>
      <c r="G47" s="107">
        <v>2359.47451</v>
      </c>
      <c r="H47" s="107">
        <v>2331.1257030000002</v>
      </c>
      <c r="I47" s="107">
        <v>2412.2650149999999</v>
      </c>
      <c r="J47" s="107">
        <v>2415.8630889999999</v>
      </c>
      <c r="K47" s="107">
        <v>2437.6891820000001</v>
      </c>
      <c r="L47" s="107">
        <v>2535.662613</v>
      </c>
      <c r="M47" s="107">
        <v>2580.4798740000001</v>
      </c>
      <c r="N47" s="107">
        <v>2612.7231489999999</v>
      </c>
      <c r="O47" s="107">
        <v>2666.5979699999998</v>
      </c>
      <c r="P47" s="107">
        <v>2669.3251129999999</v>
      </c>
      <c r="Q47" s="107">
        <v>2655.6658090000001</v>
      </c>
      <c r="R47" s="107">
        <v>2579.7148569999999</v>
      </c>
      <c r="S47" s="107">
        <v>2458.8890240000001</v>
      </c>
      <c r="T47" s="107">
        <v>2409.3286109999999</v>
      </c>
      <c r="U47" s="107">
        <v>2479.765402</v>
      </c>
      <c r="V47" s="107">
        <v>2433.276691</v>
      </c>
      <c r="W47" s="96"/>
    </row>
    <row r="48" spans="1:23" x14ac:dyDescent="0.2">
      <c r="A48" s="96"/>
      <c r="B48" s="96"/>
      <c r="C48" s="96"/>
      <c r="D48" s="96"/>
      <c r="E48" s="96"/>
      <c r="F48" s="96"/>
      <c r="G48" s="96"/>
      <c r="H48" s="96"/>
      <c r="I48" s="96"/>
      <c r="J48" s="96"/>
      <c r="K48" s="96"/>
      <c r="L48" s="96"/>
      <c r="M48" s="96"/>
      <c r="N48" s="96"/>
      <c r="O48" s="96"/>
      <c r="P48" s="96"/>
      <c r="Q48" s="96"/>
      <c r="R48" s="96"/>
      <c r="S48" s="96"/>
      <c r="T48" s="96"/>
      <c r="U48" s="96"/>
      <c r="V48" s="96"/>
      <c r="W48" s="96"/>
    </row>
    <row r="49" spans="1:23" ht="15.75" thickBot="1" x14ac:dyDescent="0.3">
      <c r="A49" s="96"/>
      <c r="B49" s="137" t="s">
        <v>414</v>
      </c>
      <c r="C49" s="96"/>
      <c r="D49" s="96"/>
      <c r="E49" s="96"/>
      <c r="F49" s="96"/>
      <c r="G49" s="96"/>
      <c r="H49" s="96"/>
      <c r="I49" s="96"/>
      <c r="J49" s="96"/>
      <c r="K49" s="96"/>
      <c r="L49" s="96"/>
      <c r="M49" s="96"/>
      <c r="N49" s="96"/>
      <c r="O49" s="96"/>
      <c r="P49" s="96"/>
      <c r="Q49" s="96"/>
      <c r="R49" s="96"/>
      <c r="S49" s="96"/>
      <c r="T49" s="96"/>
      <c r="U49" s="96"/>
      <c r="V49" s="96"/>
      <c r="W49" s="96"/>
    </row>
    <row r="50" spans="1:23" ht="33" customHeight="1" thickBot="1" x14ac:dyDescent="0.25">
      <c r="A50" s="96"/>
      <c r="B50" s="400"/>
      <c r="C50" s="400" t="str">
        <f>'Demand Summary'!D$5</f>
        <v>2018-19</v>
      </c>
      <c r="D50" s="400" t="str">
        <f>'Demand Summary'!E$5</f>
        <v>2019-20</v>
      </c>
      <c r="E50" s="400" t="str">
        <f>'Demand Summary'!F$5</f>
        <v>2020-21</v>
      </c>
      <c r="F50" s="400" t="str">
        <f>'Demand Summary'!G$5</f>
        <v>2021-22</v>
      </c>
      <c r="G50" s="400" t="str">
        <f>'Demand Summary'!H$5</f>
        <v>2022-23</v>
      </c>
      <c r="H50" s="400" t="str">
        <f>'Demand Summary'!I$5</f>
        <v>2023-24</v>
      </c>
      <c r="I50" s="400" t="str">
        <f>'Demand Summary'!J$5</f>
        <v>2024-25</v>
      </c>
      <c r="J50" s="400" t="str">
        <f>'Demand Summary'!K$5</f>
        <v>2025-26</v>
      </c>
      <c r="K50" s="400" t="str">
        <f>'Demand Summary'!L$5</f>
        <v>2026-27</v>
      </c>
      <c r="L50" s="400" t="str">
        <f>'Demand Summary'!M$5</f>
        <v>2027-28</v>
      </c>
      <c r="M50" s="400" t="str">
        <f>'Demand Summary'!N$5</f>
        <v>2028-29</v>
      </c>
      <c r="N50" s="400" t="str">
        <f>'Demand Summary'!O$5</f>
        <v>2029-30</v>
      </c>
      <c r="O50" s="400" t="str">
        <f>'Demand Summary'!P$5</f>
        <v>2030-31</v>
      </c>
      <c r="P50" s="400" t="str">
        <f>'Demand Summary'!Q$5</f>
        <v>2031-32</v>
      </c>
      <c r="Q50" s="400" t="str">
        <f>'Demand Summary'!R$5</f>
        <v>2032-33</v>
      </c>
      <c r="R50" s="400" t="str">
        <f>'Demand Summary'!S$5</f>
        <v>2033-34</v>
      </c>
      <c r="S50" s="400" t="str">
        <f>'Demand Summary'!T$5</f>
        <v>2034-35</v>
      </c>
      <c r="T50" s="400" t="str">
        <f>'Demand Summary'!U$5</f>
        <v>2035-36</v>
      </c>
      <c r="U50" s="400" t="str">
        <f>'Demand Summary'!V$5</f>
        <v>2036-37</v>
      </c>
      <c r="V50" s="400" t="str">
        <f>'Demand Summary'!W$5</f>
        <v>2037-38</v>
      </c>
      <c r="W50" s="96"/>
    </row>
    <row r="51" spans="1:23" ht="15" thickBot="1" x14ac:dyDescent="0.25">
      <c r="A51" s="96"/>
      <c r="B51" s="247" t="s">
        <v>199</v>
      </c>
      <c r="C51" s="107">
        <v>4819.9429989999999</v>
      </c>
      <c r="D51" s="107">
        <v>4392.9638020000002</v>
      </c>
      <c r="E51" s="107">
        <v>4248.1166089999997</v>
      </c>
      <c r="F51" s="107">
        <v>4226.7702140000001</v>
      </c>
      <c r="G51" s="107">
        <v>4218.9670249999999</v>
      </c>
      <c r="H51" s="107">
        <v>3989.1789060000001</v>
      </c>
      <c r="I51" s="107">
        <v>3969.4878910000002</v>
      </c>
      <c r="J51" s="107">
        <v>3927.2260249999999</v>
      </c>
      <c r="K51" s="107">
        <v>3867.511407</v>
      </c>
      <c r="L51" s="107">
        <v>3853.5611009999998</v>
      </c>
      <c r="M51" s="107">
        <v>3391.5181699999998</v>
      </c>
      <c r="N51" s="107">
        <v>2911.7903569999999</v>
      </c>
      <c r="O51" s="107">
        <v>2469.0913310000001</v>
      </c>
      <c r="P51" s="107">
        <v>2218.4426669999998</v>
      </c>
      <c r="Q51" s="107">
        <v>2122.8102199999998</v>
      </c>
      <c r="R51" s="107">
        <v>2036.3383449999999</v>
      </c>
      <c r="S51" s="107">
        <v>1920.469922</v>
      </c>
      <c r="T51" s="107">
        <v>1847.4672190000001</v>
      </c>
      <c r="U51" s="107">
        <v>1851.3360929999999</v>
      </c>
      <c r="V51" s="107">
        <v>1728.079146</v>
      </c>
      <c r="W51" s="96"/>
    </row>
    <row r="52" spans="1:23" ht="15" thickBot="1" x14ac:dyDescent="0.25">
      <c r="A52" s="96"/>
      <c r="B52" s="247" t="s">
        <v>447</v>
      </c>
      <c r="C52" s="108">
        <v>3650.922004</v>
      </c>
      <c r="D52" s="108">
        <v>3419.7877440000002</v>
      </c>
      <c r="E52" s="108">
        <v>3158.615945</v>
      </c>
      <c r="F52" s="108">
        <v>3012.1171119999999</v>
      </c>
      <c r="G52" s="108">
        <v>2900.0684150000002</v>
      </c>
      <c r="H52" s="108">
        <v>2708.4949489999999</v>
      </c>
      <c r="I52" s="108">
        <v>2528.6078000000002</v>
      </c>
      <c r="J52" s="108">
        <v>2296.2385690000001</v>
      </c>
      <c r="K52" s="108">
        <v>2070.3764700000002</v>
      </c>
      <c r="L52" s="108">
        <v>1852.8112140000001</v>
      </c>
      <c r="M52" s="108">
        <v>670.21849629999997</v>
      </c>
      <c r="N52" s="108">
        <v>442.32626119999998</v>
      </c>
      <c r="O52" s="108">
        <v>133.5567619</v>
      </c>
      <c r="P52" s="108">
        <v>-63.950283130000003</v>
      </c>
      <c r="Q52" s="108">
        <v>-329.75351610000001</v>
      </c>
      <c r="R52" s="108">
        <v>-543.30893390000006</v>
      </c>
      <c r="S52" s="108">
        <v>-772.90204930000004</v>
      </c>
      <c r="T52" s="108">
        <v>-1017.336862</v>
      </c>
      <c r="U52" s="108">
        <v>-1167.9233119999999</v>
      </c>
      <c r="V52" s="108">
        <v>-1349.0254190000001</v>
      </c>
      <c r="W52" s="96"/>
    </row>
    <row r="53" spans="1:23" ht="15" thickBot="1" x14ac:dyDescent="0.25">
      <c r="A53" s="96"/>
      <c r="B53" s="247" t="s">
        <v>200</v>
      </c>
      <c r="C53" s="107">
        <v>310.23809319999998</v>
      </c>
      <c r="D53" s="107">
        <v>175.22857500000001</v>
      </c>
      <c r="E53" s="107">
        <v>129.76799489999999</v>
      </c>
      <c r="F53" s="107">
        <v>123.79342320000001</v>
      </c>
      <c r="G53" s="107">
        <v>68.461740969999994</v>
      </c>
      <c r="H53" s="107">
        <v>-5.6925704440000002</v>
      </c>
      <c r="I53" s="107">
        <v>-45.95450202</v>
      </c>
      <c r="J53" s="107">
        <v>-123.594199</v>
      </c>
      <c r="K53" s="107">
        <v>-198.7759106</v>
      </c>
      <c r="L53" s="107">
        <v>-270.3128423</v>
      </c>
      <c r="M53" s="107">
        <v>-343.44649190000001</v>
      </c>
      <c r="N53" s="107">
        <v>-429.98181599999998</v>
      </c>
      <c r="O53" s="107">
        <v>-505.59478150000001</v>
      </c>
      <c r="P53" s="107">
        <v>-614.34282819999999</v>
      </c>
      <c r="Q53" s="107">
        <v>-683.11235590000001</v>
      </c>
      <c r="R53" s="107">
        <v>-776.37133570000003</v>
      </c>
      <c r="S53" s="107">
        <v>-852.44460349999997</v>
      </c>
      <c r="T53" s="107">
        <v>-917.0455144</v>
      </c>
      <c r="U53" s="107">
        <v>-948.25620119999996</v>
      </c>
      <c r="V53" s="107">
        <v>-1013.021073</v>
      </c>
      <c r="W53" s="96"/>
    </row>
    <row r="54" spans="1:23" ht="15" thickBot="1" x14ac:dyDescent="0.25">
      <c r="A54" s="96"/>
      <c r="B54" s="247" t="s">
        <v>339</v>
      </c>
      <c r="C54" s="108">
        <v>844.55306110000004</v>
      </c>
      <c r="D54" s="108">
        <v>786.65255139999999</v>
      </c>
      <c r="E54" s="108">
        <v>780.7702792</v>
      </c>
      <c r="F54" s="108">
        <v>779.74864049999996</v>
      </c>
      <c r="G54" s="108">
        <v>755.89155619999997</v>
      </c>
      <c r="H54" s="108">
        <v>721.61889240000005</v>
      </c>
      <c r="I54" s="108">
        <v>707.65544550000004</v>
      </c>
      <c r="J54" s="108">
        <v>609.16603659999998</v>
      </c>
      <c r="K54" s="108">
        <v>590.43238150000002</v>
      </c>
      <c r="L54" s="108">
        <v>571.43820119999998</v>
      </c>
      <c r="M54" s="108">
        <v>547.57454570000004</v>
      </c>
      <c r="N54" s="108">
        <v>508.6997427</v>
      </c>
      <c r="O54" s="108">
        <v>472.1363273</v>
      </c>
      <c r="P54" s="108">
        <v>434.93672880000003</v>
      </c>
      <c r="Q54" s="108">
        <v>414.81270330000001</v>
      </c>
      <c r="R54" s="108">
        <v>405.57750449999997</v>
      </c>
      <c r="S54" s="108">
        <v>377.7624247</v>
      </c>
      <c r="T54" s="108">
        <v>368.75371960000001</v>
      </c>
      <c r="U54" s="108">
        <v>369.26511840000001</v>
      </c>
      <c r="V54" s="108">
        <v>368.2031374</v>
      </c>
      <c r="W54" s="96"/>
    </row>
    <row r="55" spans="1:23" ht="15" thickBot="1" x14ac:dyDescent="0.25">
      <c r="A55" s="96"/>
      <c r="B55" s="247" t="s">
        <v>448</v>
      </c>
      <c r="C55" s="107">
        <v>2690.5112709999999</v>
      </c>
      <c r="D55" s="107">
        <v>2345.7579540000002</v>
      </c>
      <c r="E55" s="107">
        <v>2218.787617</v>
      </c>
      <c r="F55" s="107">
        <v>1983.1486130000001</v>
      </c>
      <c r="G55" s="107">
        <v>1666.1557270000001</v>
      </c>
      <c r="H55" s="107">
        <v>1509.3988730000001</v>
      </c>
      <c r="I55" s="107">
        <v>1494.1374350000001</v>
      </c>
      <c r="J55" s="107">
        <v>1368.626471</v>
      </c>
      <c r="K55" s="107">
        <v>1244.1620230000001</v>
      </c>
      <c r="L55" s="107">
        <v>1188.9783070000001</v>
      </c>
      <c r="M55" s="107">
        <v>1069.724424</v>
      </c>
      <c r="N55" s="107">
        <v>933.32476450000001</v>
      </c>
      <c r="O55" s="107">
        <v>721.24085439999999</v>
      </c>
      <c r="P55" s="107">
        <v>517.74369079999997</v>
      </c>
      <c r="Q55" s="107">
        <v>394.86102670000002</v>
      </c>
      <c r="R55" s="107">
        <v>269.04987990000001</v>
      </c>
      <c r="S55" s="107">
        <v>74.986082969999998</v>
      </c>
      <c r="T55" s="107">
        <v>-83.463945550000005</v>
      </c>
      <c r="U55" s="107">
        <v>-100.762539</v>
      </c>
      <c r="V55" s="107">
        <v>-185.7886968</v>
      </c>
      <c r="W55" s="96"/>
    </row>
    <row r="56" spans="1:23" x14ac:dyDescent="0.2">
      <c r="A56" s="96"/>
      <c r="B56" s="96"/>
      <c r="C56" s="96"/>
      <c r="D56" s="96"/>
      <c r="E56" s="96"/>
      <c r="F56" s="96"/>
      <c r="G56" s="96"/>
      <c r="H56" s="96"/>
      <c r="I56" s="96"/>
      <c r="J56" s="96"/>
      <c r="K56" s="96"/>
      <c r="L56" s="96"/>
      <c r="M56" s="96"/>
      <c r="N56" s="96"/>
      <c r="O56" s="96"/>
      <c r="P56" s="96"/>
      <c r="Q56" s="96"/>
      <c r="R56" s="96"/>
      <c r="S56" s="96"/>
      <c r="T56" s="96"/>
      <c r="U56" s="96"/>
      <c r="V56" s="96"/>
      <c r="W56" s="96"/>
    </row>
    <row r="57" spans="1:23" ht="17.25" thickBot="1" x14ac:dyDescent="0.3">
      <c r="A57" s="96"/>
      <c r="B57" s="401" t="s">
        <v>1312</v>
      </c>
      <c r="C57" s="96"/>
      <c r="D57" s="96"/>
      <c r="E57" s="96"/>
      <c r="F57" s="96"/>
      <c r="G57" s="96"/>
      <c r="H57" s="96"/>
      <c r="I57" s="96"/>
      <c r="J57" s="96"/>
      <c r="K57" s="96"/>
      <c r="L57" s="96"/>
      <c r="M57" s="96"/>
      <c r="N57" s="96"/>
      <c r="O57" s="96"/>
      <c r="P57" s="96"/>
      <c r="Q57" s="96"/>
      <c r="R57" s="96"/>
      <c r="S57" s="96"/>
      <c r="T57" s="96"/>
      <c r="U57" s="96"/>
      <c r="V57" s="96"/>
      <c r="W57" s="96"/>
    </row>
    <row r="58" spans="1:23" ht="13.5" thickTop="1" x14ac:dyDescent="0.2">
      <c r="A58" s="96"/>
      <c r="B58" s="96"/>
      <c r="C58" s="96"/>
      <c r="D58" s="96"/>
      <c r="E58" s="96"/>
      <c r="F58" s="96"/>
      <c r="G58" s="96"/>
      <c r="H58" s="96"/>
      <c r="I58" s="96"/>
      <c r="J58" s="96"/>
      <c r="K58" s="96"/>
      <c r="L58" s="96"/>
      <c r="M58" s="96"/>
      <c r="N58" s="96"/>
      <c r="O58" s="96"/>
      <c r="P58" s="96"/>
      <c r="Q58" s="96"/>
      <c r="R58" s="96"/>
      <c r="S58" s="96"/>
      <c r="T58" s="96"/>
      <c r="U58" s="96"/>
      <c r="V58" s="96"/>
      <c r="W58" s="96"/>
    </row>
    <row r="59" spans="1:23" ht="15.75" thickBot="1" x14ac:dyDescent="0.3">
      <c r="A59" s="96"/>
      <c r="B59" s="137" t="s">
        <v>187</v>
      </c>
      <c r="C59" s="96"/>
      <c r="D59" s="96"/>
      <c r="E59" s="96"/>
      <c r="F59" s="96"/>
      <c r="G59" s="96"/>
      <c r="H59" s="96"/>
      <c r="I59" s="96"/>
      <c r="J59" s="96"/>
      <c r="K59" s="96"/>
      <c r="L59" s="96"/>
      <c r="M59" s="96"/>
      <c r="N59" s="96"/>
      <c r="O59" s="96"/>
      <c r="P59" s="96"/>
      <c r="Q59" s="96"/>
      <c r="R59" s="96"/>
      <c r="S59" s="96"/>
      <c r="T59" s="96"/>
      <c r="U59" s="96"/>
      <c r="V59" s="96"/>
      <c r="W59" s="96"/>
    </row>
    <row r="60" spans="1:23" ht="33" customHeight="1" thickBot="1" x14ac:dyDescent="0.25">
      <c r="A60" s="96"/>
      <c r="B60" s="400"/>
      <c r="C60" s="400" t="str">
        <f>'Demand Summary'!D$5</f>
        <v>2018-19</v>
      </c>
      <c r="D60" s="400" t="str">
        <f>'Demand Summary'!E$5</f>
        <v>2019-20</v>
      </c>
      <c r="E60" s="400" t="str">
        <f>'Demand Summary'!F$5</f>
        <v>2020-21</v>
      </c>
      <c r="F60" s="400" t="str">
        <f>'Demand Summary'!G$5</f>
        <v>2021-22</v>
      </c>
      <c r="G60" s="400" t="str">
        <f>'Demand Summary'!H$5</f>
        <v>2022-23</v>
      </c>
      <c r="H60" s="400" t="str">
        <f>'Demand Summary'!I$5</f>
        <v>2023-24</v>
      </c>
      <c r="I60" s="400" t="str">
        <f>'Demand Summary'!J$5</f>
        <v>2024-25</v>
      </c>
      <c r="J60" s="400" t="str">
        <f>'Demand Summary'!K$5</f>
        <v>2025-26</v>
      </c>
      <c r="K60" s="400" t="str">
        <f>'Demand Summary'!L$5</f>
        <v>2026-27</v>
      </c>
      <c r="L60" s="400" t="str">
        <f>'Demand Summary'!M$5</f>
        <v>2027-28</v>
      </c>
      <c r="M60" s="400" t="str">
        <f>'Demand Summary'!N$5</f>
        <v>2028-29</v>
      </c>
      <c r="N60" s="400" t="str">
        <f>'Demand Summary'!O$5</f>
        <v>2029-30</v>
      </c>
      <c r="O60" s="400" t="str">
        <f>'Demand Summary'!P$5</f>
        <v>2030-31</v>
      </c>
      <c r="P60" s="400" t="str">
        <f>'Demand Summary'!Q$5</f>
        <v>2031-32</v>
      </c>
      <c r="Q60" s="400" t="str">
        <f>'Demand Summary'!R$5</f>
        <v>2032-33</v>
      </c>
      <c r="R60" s="400" t="str">
        <f>'Demand Summary'!S$5</f>
        <v>2033-34</v>
      </c>
      <c r="S60" s="400" t="str">
        <f>'Demand Summary'!T$5</f>
        <v>2034-35</v>
      </c>
      <c r="T60" s="400" t="str">
        <f>'Demand Summary'!U$5</f>
        <v>2035-36</v>
      </c>
      <c r="U60" s="400" t="str">
        <f>'Demand Summary'!V$5</f>
        <v>2036-37</v>
      </c>
      <c r="V60" s="400" t="str">
        <f>'Demand Summary'!W$5</f>
        <v>2037-38</v>
      </c>
      <c r="W60" s="96"/>
    </row>
    <row r="61" spans="1:23" ht="15" thickBot="1" x14ac:dyDescent="0.25">
      <c r="A61" s="96"/>
      <c r="B61" s="247" t="s">
        <v>199</v>
      </c>
      <c r="C61" s="107">
        <v>4489.1233050000001</v>
      </c>
      <c r="D61" s="107">
        <v>4073.7819039999999</v>
      </c>
      <c r="E61" s="107">
        <v>3902.0227599999998</v>
      </c>
      <c r="F61" s="107">
        <v>3866.8988429999999</v>
      </c>
      <c r="G61" s="107">
        <v>3807.7603629999999</v>
      </c>
      <c r="H61" s="107">
        <v>3733.9616850000002</v>
      </c>
      <c r="I61" s="107">
        <v>3768.874296</v>
      </c>
      <c r="J61" s="107">
        <v>3767.9717850000002</v>
      </c>
      <c r="K61" s="107">
        <v>3770.1761200000001</v>
      </c>
      <c r="L61" s="107">
        <v>3790.3482159999999</v>
      </c>
      <c r="M61" s="107">
        <v>3785.421476</v>
      </c>
      <c r="N61" s="107">
        <v>3872.3631820000001</v>
      </c>
      <c r="O61" s="107">
        <v>3885.1420710000002</v>
      </c>
      <c r="P61" s="107">
        <v>3948.3827470000001</v>
      </c>
      <c r="Q61" s="107">
        <v>3962.1476010000001</v>
      </c>
      <c r="R61" s="107">
        <v>3971.1547460000002</v>
      </c>
      <c r="S61" s="107">
        <v>3870.5628270000002</v>
      </c>
      <c r="T61" s="107">
        <v>3797.1474990000002</v>
      </c>
      <c r="U61" s="107">
        <v>3853.581557</v>
      </c>
      <c r="V61" s="107">
        <v>3746.0745360000001</v>
      </c>
      <c r="W61" s="96"/>
    </row>
    <row r="62" spans="1:23" ht="15" thickBot="1" x14ac:dyDescent="0.25">
      <c r="A62" s="96"/>
      <c r="B62" s="247" t="s">
        <v>447</v>
      </c>
      <c r="C62" s="108">
        <v>3572.939046</v>
      </c>
      <c r="D62" s="108">
        <v>3400.5031610000001</v>
      </c>
      <c r="E62" s="108">
        <v>3175.678492</v>
      </c>
      <c r="F62" s="108">
        <v>3087.2500289999998</v>
      </c>
      <c r="G62" s="108">
        <v>2992.0688700000001</v>
      </c>
      <c r="H62" s="108">
        <v>2899.886184</v>
      </c>
      <c r="I62" s="108">
        <v>2781.2191939999998</v>
      </c>
      <c r="J62" s="108">
        <v>2648.4505140000001</v>
      </c>
      <c r="K62" s="108">
        <v>2481.126769</v>
      </c>
      <c r="L62" s="108">
        <v>2323.8822559999999</v>
      </c>
      <c r="M62" s="108">
        <v>2202.0402669999999</v>
      </c>
      <c r="N62" s="108">
        <v>2064.8629019999998</v>
      </c>
      <c r="O62" s="108">
        <v>1908.996296</v>
      </c>
      <c r="P62" s="108">
        <v>1731.7354680000001</v>
      </c>
      <c r="Q62" s="108">
        <v>1572.8239579999999</v>
      </c>
      <c r="R62" s="108">
        <v>1384.4330910000001</v>
      </c>
      <c r="S62" s="108">
        <v>1156.052259</v>
      </c>
      <c r="T62" s="108">
        <v>913.33467619999999</v>
      </c>
      <c r="U62" s="108">
        <v>772.09272520000002</v>
      </c>
      <c r="V62" s="108">
        <v>603.11009149999995</v>
      </c>
      <c r="W62" s="96"/>
    </row>
    <row r="63" spans="1:23" ht="15" thickBot="1" x14ac:dyDescent="0.25">
      <c r="A63" s="96"/>
      <c r="B63" s="247" t="s">
        <v>200</v>
      </c>
      <c r="C63" s="107">
        <v>250.4264699</v>
      </c>
      <c r="D63" s="107">
        <v>120.90011370000001</v>
      </c>
      <c r="E63" s="107">
        <v>74.641654729999999</v>
      </c>
      <c r="F63" s="107">
        <v>68.951874230000001</v>
      </c>
      <c r="G63" s="107">
        <v>21.19246562</v>
      </c>
      <c r="H63" s="107">
        <v>-17.66179516</v>
      </c>
      <c r="I63" s="107">
        <v>-34.9010259</v>
      </c>
      <c r="J63" s="107">
        <v>-122.8395778</v>
      </c>
      <c r="K63" s="107">
        <v>-185.00122769999999</v>
      </c>
      <c r="L63" s="107">
        <v>-244.440653</v>
      </c>
      <c r="M63" s="107">
        <v>-311.86739469999998</v>
      </c>
      <c r="N63" s="107">
        <v>-367.67032549999999</v>
      </c>
      <c r="O63" s="107">
        <v>-400.58938069999999</v>
      </c>
      <c r="P63" s="107">
        <v>-446.45815249999998</v>
      </c>
      <c r="Q63" s="107">
        <v>-507.3537657</v>
      </c>
      <c r="R63" s="107">
        <v>-582.92687850000004</v>
      </c>
      <c r="S63" s="107">
        <v>-661.95130510000001</v>
      </c>
      <c r="T63" s="107">
        <v>-707.57540640000002</v>
      </c>
      <c r="U63" s="107">
        <v>-742.82026900000005</v>
      </c>
      <c r="V63" s="107">
        <v>-804.63732089999996</v>
      </c>
      <c r="W63" s="96"/>
    </row>
    <row r="64" spans="1:23" ht="15" thickBot="1" x14ac:dyDescent="0.25">
      <c r="A64" s="96"/>
      <c r="B64" s="247" t="s">
        <v>339</v>
      </c>
      <c r="C64" s="108">
        <v>831.76305709999997</v>
      </c>
      <c r="D64" s="108">
        <v>815.65972669999996</v>
      </c>
      <c r="E64" s="108">
        <v>811.42355080000004</v>
      </c>
      <c r="F64" s="108">
        <v>817.94809999999995</v>
      </c>
      <c r="G64" s="108">
        <v>787.44970190000004</v>
      </c>
      <c r="H64" s="108">
        <v>774.55297710000002</v>
      </c>
      <c r="I64" s="108">
        <v>768.03670599999998</v>
      </c>
      <c r="J64" s="108">
        <v>745.00141880000001</v>
      </c>
      <c r="K64" s="108">
        <v>719.90691389999995</v>
      </c>
      <c r="L64" s="108">
        <v>707.55278209999994</v>
      </c>
      <c r="M64" s="108">
        <v>686.85684379999998</v>
      </c>
      <c r="N64" s="108">
        <v>662.23864579999997</v>
      </c>
      <c r="O64" s="108">
        <v>657.86305030000005</v>
      </c>
      <c r="P64" s="108">
        <v>658.81659260000004</v>
      </c>
      <c r="Q64" s="108">
        <v>658.20942709999997</v>
      </c>
      <c r="R64" s="108">
        <v>656.37406899999996</v>
      </c>
      <c r="S64" s="108">
        <v>649.21907510000005</v>
      </c>
      <c r="T64" s="108">
        <v>646.47177339999996</v>
      </c>
      <c r="U64" s="108">
        <v>656.25300249999998</v>
      </c>
      <c r="V64" s="108">
        <v>661.44769029999998</v>
      </c>
      <c r="W64" s="96"/>
    </row>
    <row r="65" spans="1:23" ht="15" thickBot="1" x14ac:dyDescent="0.25">
      <c r="A65" s="96"/>
      <c r="B65" s="247" t="s">
        <v>448</v>
      </c>
      <c r="C65" s="107">
        <v>2460.2426390000001</v>
      </c>
      <c r="D65" s="107">
        <v>2096.6976789999999</v>
      </c>
      <c r="E65" s="107">
        <v>1972.8701530000001</v>
      </c>
      <c r="F65" s="107">
        <v>2012.724068</v>
      </c>
      <c r="G65" s="107">
        <v>1950.3771019999999</v>
      </c>
      <c r="H65" s="107">
        <v>1916.3203920000001</v>
      </c>
      <c r="I65" s="107">
        <v>1971.255359</v>
      </c>
      <c r="J65" s="107">
        <v>1864.0699529999999</v>
      </c>
      <c r="K65" s="107">
        <v>1757.1688590000001</v>
      </c>
      <c r="L65" s="107">
        <v>1762.548485</v>
      </c>
      <c r="M65" s="107">
        <v>1700.859637</v>
      </c>
      <c r="N65" s="107">
        <v>1660.5890890000001</v>
      </c>
      <c r="O65" s="107">
        <v>1646.5633069999999</v>
      </c>
      <c r="P65" s="107">
        <v>1601.904781</v>
      </c>
      <c r="Q65" s="107">
        <v>1531.6102080000001</v>
      </c>
      <c r="R65" s="107">
        <v>1382.432873</v>
      </c>
      <c r="S65" s="107">
        <v>1264.181145</v>
      </c>
      <c r="T65" s="107">
        <v>1114.5526379999999</v>
      </c>
      <c r="U65" s="107">
        <v>1159.757063</v>
      </c>
      <c r="V65" s="107">
        <v>1049.699122</v>
      </c>
      <c r="W65" s="96"/>
    </row>
    <row r="66" spans="1:23" x14ac:dyDescent="0.2">
      <c r="A66" s="96"/>
      <c r="B66" s="96"/>
      <c r="C66" s="96"/>
      <c r="D66" s="96"/>
      <c r="E66" s="96"/>
      <c r="F66" s="96"/>
      <c r="G66" s="96"/>
      <c r="H66" s="96"/>
      <c r="I66" s="96"/>
      <c r="J66" s="96"/>
      <c r="K66" s="96"/>
      <c r="L66" s="96"/>
      <c r="M66" s="96"/>
      <c r="N66" s="96"/>
      <c r="O66" s="96"/>
      <c r="P66" s="96"/>
      <c r="Q66" s="96"/>
      <c r="R66" s="96"/>
      <c r="S66" s="96"/>
      <c r="T66" s="96"/>
      <c r="U66" s="96"/>
      <c r="V66" s="96"/>
      <c r="W66" s="96"/>
    </row>
    <row r="67" spans="1:23" ht="15.75" thickBot="1" x14ac:dyDescent="0.3">
      <c r="A67" s="96"/>
      <c r="B67" s="137" t="s">
        <v>706</v>
      </c>
      <c r="C67" s="96"/>
      <c r="D67" s="96"/>
      <c r="E67" s="96"/>
      <c r="F67" s="96"/>
      <c r="G67" s="96"/>
      <c r="H67" s="96"/>
      <c r="I67" s="96"/>
      <c r="J67" s="96"/>
      <c r="K67" s="96"/>
      <c r="L67" s="96"/>
      <c r="M67" s="96"/>
      <c r="N67" s="96"/>
      <c r="O67" s="96"/>
      <c r="P67" s="96"/>
      <c r="Q67" s="96"/>
      <c r="R67" s="96"/>
      <c r="S67" s="96"/>
      <c r="T67" s="96"/>
      <c r="U67" s="96"/>
      <c r="V67" s="96"/>
      <c r="W67" s="96"/>
    </row>
    <row r="68" spans="1:23" ht="33" customHeight="1" thickBot="1" x14ac:dyDescent="0.25">
      <c r="A68" s="96"/>
      <c r="B68" s="400"/>
      <c r="C68" s="400" t="str">
        <f>'Demand Summary'!D$5</f>
        <v>2018-19</v>
      </c>
      <c r="D68" s="400" t="str">
        <f>'Demand Summary'!E$5</f>
        <v>2019-20</v>
      </c>
      <c r="E68" s="400" t="str">
        <f>'Demand Summary'!F$5</f>
        <v>2020-21</v>
      </c>
      <c r="F68" s="400" t="str">
        <f>'Demand Summary'!G$5</f>
        <v>2021-22</v>
      </c>
      <c r="G68" s="400" t="str">
        <f>'Demand Summary'!H$5</f>
        <v>2022-23</v>
      </c>
      <c r="H68" s="400" t="str">
        <f>'Demand Summary'!I$5</f>
        <v>2023-24</v>
      </c>
      <c r="I68" s="400" t="str">
        <f>'Demand Summary'!J$5</f>
        <v>2024-25</v>
      </c>
      <c r="J68" s="400" t="str">
        <f>'Demand Summary'!K$5</f>
        <v>2025-26</v>
      </c>
      <c r="K68" s="400" t="str">
        <f>'Demand Summary'!L$5</f>
        <v>2026-27</v>
      </c>
      <c r="L68" s="400" t="str">
        <f>'Demand Summary'!M$5</f>
        <v>2027-28</v>
      </c>
      <c r="M68" s="400" t="str">
        <f>'Demand Summary'!N$5</f>
        <v>2028-29</v>
      </c>
      <c r="N68" s="400" t="str">
        <f>'Demand Summary'!O$5</f>
        <v>2029-30</v>
      </c>
      <c r="O68" s="400" t="str">
        <f>'Demand Summary'!P$5</f>
        <v>2030-31</v>
      </c>
      <c r="P68" s="400" t="str">
        <f>'Demand Summary'!Q$5</f>
        <v>2031-32</v>
      </c>
      <c r="Q68" s="400" t="str">
        <f>'Demand Summary'!R$5</f>
        <v>2032-33</v>
      </c>
      <c r="R68" s="400" t="str">
        <f>'Demand Summary'!S$5</f>
        <v>2033-34</v>
      </c>
      <c r="S68" s="400" t="str">
        <f>'Demand Summary'!T$5</f>
        <v>2034-35</v>
      </c>
      <c r="T68" s="400" t="str">
        <f>'Demand Summary'!U$5</f>
        <v>2035-36</v>
      </c>
      <c r="U68" s="400" t="str">
        <f>'Demand Summary'!V$5</f>
        <v>2036-37</v>
      </c>
      <c r="V68" s="400" t="str">
        <f>'Demand Summary'!W$5</f>
        <v>2037-38</v>
      </c>
      <c r="W68" s="96"/>
    </row>
    <row r="69" spans="1:23" ht="15" thickBot="1" x14ac:dyDescent="0.25">
      <c r="A69" s="96"/>
      <c r="B69" s="247" t="s">
        <v>199</v>
      </c>
      <c r="C69" s="107">
        <v>4472.9152080000003</v>
      </c>
      <c r="D69" s="107">
        <v>4025.6889350000001</v>
      </c>
      <c r="E69" s="107">
        <v>3873.1755210000001</v>
      </c>
      <c r="F69" s="107">
        <v>3830.631558</v>
      </c>
      <c r="G69" s="107">
        <v>3823.1528560000002</v>
      </c>
      <c r="H69" s="107">
        <v>3823.3251489999998</v>
      </c>
      <c r="I69" s="107">
        <v>3832.7965290000002</v>
      </c>
      <c r="J69" s="107">
        <v>3987.250783</v>
      </c>
      <c r="K69" s="107">
        <v>4027.4321129999998</v>
      </c>
      <c r="L69" s="107">
        <v>4147.0132649999996</v>
      </c>
      <c r="M69" s="107">
        <v>4243.6235509999997</v>
      </c>
      <c r="N69" s="107">
        <v>4373.4647530000002</v>
      </c>
      <c r="O69" s="107">
        <v>4439.4518619999999</v>
      </c>
      <c r="P69" s="107">
        <v>4552.6815809999998</v>
      </c>
      <c r="Q69" s="107">
        <v>4656.9252649999999</v>
      </c>
      <c r="R69" s="107">
        <v>4715.8902950000002</v>
      </c>
      <c r="S69" s="107">
        <v>4660.5269150000004</v>
      </c>
      <c r="T69" s="107">
        <v>4680.1407820000004</v>
      </c>
      <c r="U69" s="107">
        <v>4781.3115539999999</v>
      </c>
      <c r="V69" s="107">
        <v>4748.3326269999998</v>
      </c>
      <c r="W69" s="96"/>
    </row>
    <row r="70" spans="1:23" ht="15" thickBot="1" x14ac:dyDescent="0.25">
      <c r="A70" s="96"/>
      <c r="B70" s="247" t="s">
        <v>447</v>
      </c>
      <c r="C70" s="108">
        <v>3623.4580700000001</v>
      </c>
      <c r="D70" s="108">
        <v>3460.8085689999998</v>
      </c>
      <c r="E70" s="108">
        <v>3254.9439769999999</v>
      </c>
      <c r="F70" s="108">
        <v>3153.845143</v>
      </c>
      <c r="G70" s="108">
        <v>3045.0509900000002</v>
      </c>
      <c r="H70" s="108">
        <v>2936.335513</v>
      </c>
      <c r="I70" s="108">
        <v>2895.162581</v>
      </c>
      <c r="J70" s="108">
        <v>2799.7414269999999</v>
      </c>
      <c r="K70" s="108">
        <v>2829.538098</v>
      </c>
      <c r="L70" s="108">
        <v>2733.310207</v>
      </c>
      <c r="M70" s="108">
        <v>2645.67184</v>
      </c>
      <c r="N70" s="108">
        <v>2544.1844110000002</v>
      </c>
      <c r="O70" s="108">
        <v>2396.1595080000002</v>
      </c>
      <c r="P70" s="108">
        <v>2280.1792949999999</v>
      </c>
      <c r="Q70" s="108">
        <v>2075.1810719999999</v>
      </c>
      <c r="R70" s="108">
        <v>1905.243737</v>
      </c>
      <c r="S70" s="108">
        <v>1708.9268970000001</v>
      </c>
      <c r="T70" s="108">
        <v>1505.420899</v>
      </c>
      <c r="U70" s="108">
        <v>1389.659251</v>
      </c>
      <c r="V70" s="108">
        <v>1238.0845340000001</v>
      </c>
      <c r="W70" s="96"/>
    </row>
    <row r="71" spans="1:23" ht="15" thickBot="1" x14ac:dyDescent="0.25">
      <c r="A71" s="96"/>
      <c r="B71" s="247" t="s">
        <v>200</v>
      </c>
      <c r="C71" s="107">
        <v>257.38534679999998</v>
      </c>
      <c r="D71" s="107">
        <v>118.9466446</v>
      </c>
      <c r="E71" s="107">
        <v>77.453334859999998</v>
      </c>
      <c r="F71" s="107">
        <v>86.557811090000001</v>
      </c>
      <c r="G71" s="107">
        <v>65.00696069</v>
      </c>
      <c r="H71" s="107">
        <v>19.044831970000001</v>
      </c>
      <c r="I71" s="107">
        <v>1.720821704</v>
      </c>
      <c r="J71" s="107">
        <v>-49.069813019999998</v>
      </c>
      <c r="K71" s="107">
        <v>-86.52877135</v>
      </c>
      <c r="L71" s="107">
        <v>-118.4374054</v>
      </c>
      <c r="M71" s="107">
        <v>-162.1367247</v>
      </c>
      <c r="N71" s="107">
        <v>-199.72675889999999</v>
      </c>
      <c r="O71" s="107">
        <v>-217.3613206</v>
      </c>
      <c r="P71" s="107">
        <v>-256.58885359999999</v>
      </c>
      <c r="Q71" s="107">
        <v>-300.42281969999999</v>
      </c>
      <c r="R71" s="107">
        <v>-365.37439269999999</v>
      </c>
      <c r="S71" s="107">
        <v>-425.89691729999998</v>
      </c>
      <c r="T71" s="107">
        <v>-466.7411831</v>
      </c>
      <c r="U71" s="107">
        <v>-480.70523409999998</v>
      </c>
      <c r="V71" s="107">
        <v>-531.34833019999996</v>
      </c>
      <c r="W71" s="96"/>
    </row>
    <row r="72" spans="1:23" ht="15" thickBot="1" x14ac:dyDescent="0.25">
      <c r="A72" s="96"/>
      <c r="B72" s="247" t="s">
        <v>339</v>
      </c>
      <c r="C72" s="108">
        <v>833.35976760000005</v>
      </c>
      <c r="D72" s="108">
        <v>820.17590429999996</v>
      </c>
      <c r="E72" s="108">
        <v>820.53928499999995</v>
      </c>
      <c r="F72" s="108">
        <v>828.38699759999997</v>
      </c>
      <c r="G72" s="108">
        <v>816.16460619999998</v>
      </c>
      <c r="H72" s="108">
        <v>806.18984120000005</v>
      </c>
      <c r="I72" s="108">
        <v>799.98857659999999</v>
      </c>
      <c r="J72" s="108">
        <v>782.83293060000005</v>
      </c>
      <c r="K72" s="108">
        <v>781.96200350000004</v>
      </c>
      <c r="L72" s="108">
        <v>778.79580369999996</v>
      </c>
      <c r="M72" s="108">
        <v>768.19188029999998</v>
      </c>
      <c r="N72" s="108">
        <v>751.5929989</v>
      </c>
      <c r="O72" s="108">
        <v>759.49172390000001</v>
      </c>
      <c r="P72" s="108">
        <v>770.50882409999997</v>
      </c>
      <c r="Q72" s="108">
        <v>777.09403940000004</v>
      </c>
      <c r="R72" s="108">
        <v>782.24012340000002</v>
      </c>
      <c r="S72" s="108">
        <v>786.42591970000001</v>
      </c>
      <c r="T72" s="108">
        <v>792.59256070000004</v>
      </c>
      <c r="U72" s="108">
        <v>811.26150670000004</v>
      </c>
      <c r="V72" s="108">
        <v>825.58493989999999</v>
      </c>
      <c r="W72" s="96"/>
    </row>
    <row r="73" spans="1:23" ht="15" thickBot="1" x14ac:dyDescent="0.25">
      <c r="A73" s="96"/>
      <c r="B73" s="247" t="s">
        <v>448</v>
      </c>
      <c r="C73" s="107">
        <v>2487.1928800000001</v>
      </c>
      <c r="D73" s="107">
        <v>2183.8517280000001</v>
      </c>
      <c r="E73" s="107">
        <v>2046.26884</v>
      </c>
      <c r="F73" s="107">
        <v>2082.9700630000002</v>
      </c>
      <c r="G73" s="107">
        <v>2102.6608839999999</v>
      </c>
      <c r="H73" s="107">
        <v>2089.0004370000001</v>
      </c>
      <c r="I73" s="107">
        <v>2150.828712</v>
      </c>
      <c r="J73" s="107">
        <v>2152.288024</v>
      </c>
      <c r="K73" s="107">
        <v>2182.0666299999998</v>
      </c>
      <c r="L73" s="107">
        <v>2256.041491</v>
      </c>
      <c r="M73" s="107">
        <v>2322.3232790000002</v>
      </c>
      <c r="N73" s="107">
        <v>2357.2661480000002</v>
      </c>
      <c r="O73" s="107">
        <v>2371.6704260000001</v>
      </c>
      <c r="P73" s="107">
        <v>2383.0812169999999</v>
      </c>
      <c r="Q73" s="107">
        <v>2384.8070120000002</v>
      </c>
      <c r="R73" s="107">
        <v>2298.717909</v>
      </c>
      <c r="S73" s="107">
        <v>2166.7428300000001</v>
      </c>
      <c r="T73" s="107">
        <v>2065.6404130000001</v>
      </c>
      <c r="U73" s="107">
        <v>2177.1069649999999</v>
      </c>
      <c r="V73" s="107">
        <v>2128.305194</v>
      </c>
      <c r="W73" s="96"/>
    </row>
    <row r="74" spans="1:23" x14ac:dyDescent="0.2">
      <c r="A74" s="96"/>
      <c r="B74" s="96"/>
      <c r="C74" s="96"/>
      <c r="D74" s="96"/>
      <c r="E74" s="96"/>
      <c r="F74" s="96"/>
      <c r="G74" s="96"/>
      <c r="H74" s="96"/>
      <c r="I74" s="96"/>
      <c r="J74" s="96"/>
      <c r="K74" s="96"/>
      <c r="L74" s="96"/>
      <c r="M74" s="96"/>
      <c r="N74" s="96"/>
      <c r="O74" s="96"/>
      <c r="P74" s="96"/>
      <c r="Q74" s="96"/>
      <c r="R74" s="96"/>
      <c r="S74" s="96"/>
      <c r="T74" s="96"/>
      <c r="U74" s="96"/>
      <c r="V74" s="96"/>
      <c r="W74" s="96"/>
    </row>
    <row r="75" spans="1:23" ht="15.75" thickBot="1" x14ac:dyDescent="0.3">
      <c r="A75" s="96"/>
      <c r="B75" s="137" t="s">
        <v>414</v>
      </c>
      <c r="C75" s="96"/>
      <c r="D75" s="96"/>
      <c r="E75" s="96"/>
      <c r="F75" s="96"/>
      <c r="G75" s="96"/>
      <c r="H75" s="96"/>
      <c r="I75" s="96"/>
      <c r="J75" s="96"/>
      <c r="K75" s="96"/>
      <c r="L75" s="96"/>
      <c r="M75" s="96"/>
      <c r="N75" s="96"/>
      <c r="O75" s="96"/>
      <c r="P75" s="96"/>
      <c r="Q75" s="96"/>
      <c r="R75" s="96"/>
      <c r="S75" s="96"/>
      <c r="T75" s="96"/>
      <c r="U75" s="96"/>
      <c r="V75" s="96"/>
      <c r="W75" s="96"/>
    </row>
    <row r="76" spans="1:23" ht="33" customHeight="1" thickBot="1" x14ac:dyDescent="0.25">
      <c r="A76" s="96"/>
      <c r="B76" s="400"/>
      <c r="C76" s="400" t="str">
        <f>'Demand Summary'!D$5</f>
        <v>2018-19</v>
      </c>
      <c r="D76" s="400" t="str">
        <f>'Demand Summary'!E$5</f>
        <v>2019-20</v>
      </c>
      <c r="E76" s="400" t="str">
        <f>'Demand Summary'!F$5</f>
        <v>2020-21</v>
      </c>
      <c r="F76" s="400" t="str">
        <f>'Demand Summary'!G$5</f>
        <v>2021-22</v>
      </c>
      <c r="G76" s="400" t="str">
        <f>'Demand Summary'!H$5</f>
        <v>2022-23</v>
      </c>
      <c r="H76" s="400" t="str">
        <f>'Demand Summary'!I$5</f>
        <v>2023-24</v>
      </c>
      <c r="I76" s="400" t="str">
        <f>'Demand Summary'!J$5</f>
        <v>2024-25</v>
      </c>
      <c r="J76" s="400" t="str">
        <f>'Demand Summary'!K$5</f>
        <v>2025-26</v>
      </c>
      <c r="K76" s="400" t="str">
        <f>'Demand Summary'!L$5</f>
        <v>2026-27</v>
      </c>
      <c r="L76" s="400" t="str">
        <f>'Demand Summary'!M$5</f>
        <v>2027-28</v>
      </c>
      <c r="M76" s="400" t="str">
        <f>'Demand Summary'!N$5</f>
        <v>2028-29</v>
      </c>
      <c r="N76" s="400" t="str">
        <f>'Demand Summary'!O$5</f>
        <v>2029-30</v>
      </c>
      <c r="O76" s="400" t="str">
        <f>'Demand Summary'!P$5</f>
        <v>2030-31</v>
      </c>
      <c r="P76" s="400" t="str">
        <f>'Demand Summary'!Q$5</f>
        <v>2031-32</v>
      </c>
      <c r="Q76" s="400" t="str">
        <f>'Demand Summary'!R$5</f>
        <v>2032-33</v>
      </c>
      <c r="R76" s="400" t="str">
        <f>'Demand Summary'!S$5</f>
        <v>2033-34</v>
      </c>
      <c r="S76" s="400" t="str">
        <f>'Demand Summary'!T$5</f>
        <v>2034-35</v>
      </c>
      <c r="T76" s="400" t="str">
        <f>'Demand Summary'!U$5</f>
        <v>2035-36</v>
      </c>
      <c r="U76" s="400" t="str">
        <f>'Demand Summary'!V$5</f>
        <v>2036-37</v>
      </c>
      <c r="V76" s="400" t="str">
        <f>'Demand Summary'!W$5</f>
        <v>2037-38</v>
      </c>
      <c r="W76" s="96"/>
    </row>
    <row r="77" spans="1:23" ht="15" thickBot="1" x14ac:dyDescent="0.25">
      <c r="A77" s="96"/>
      <c r="B77" s="247" t="s">
        <v>199</v>
      </c>
      <c r="C77" s="107">
        <v>4462.4053199999998</v>
      </c>
      <c r="D77" s="107">
        <v>3983.568096</v>
      </c>
      <c r="E77" s="107">
        <v>3809.1631539999998</v>
      </c>
      <c r="F77" s="107">
        <v>3811.8620369999999</v>
      </c>
      <c r="G77" s="107">
        <v>3765.0776559999999</v>
      </c>
      <c r="H77" s="107">
        <v>3585.3104130000002</v>
      </c>
      <c r="I77" s="107">
        <v>3572.9712669999999</v>
      </c>
      <c r="J77" s="107">
        <v>3496.0551730000002</v>
      </c>
      <c r="K77" s="107">
        <v>3417.428343</v>
      </c>
      <c r="L77" s="107">
        <v>3386.2244460000002</v>
      </c>
      <c r="M77" s="107">
        <v>2915.3556830000002</v>
      </c>
      <c r="N77" s="107">
        <v>2467.1146720000002</v>
      </c>
      <c r="O77" s="107">
        <v>1970.4438580000001</v>
      </c>
      <c r="P77" s="107">
        <v>1776.1172309999999</v>
      </c>
      <c r="Q77" s="107">
        <v>1658.7672709999999</v>
      </c>
      <c r="R77" s="107">
        <v>1539.053052</v>
      </c>
      <c r="S77" s="107">
        <v>1426.503465</v>
      </c>
      <c r="T77" s="107">
        <v>1317.052876</v>
      </c>
      <c r="U77" s="107">
        <v>1334.9180349999999</v>
      </c>
      <c r="V77" s="107">
        <v>1233.569317</v>
      </c>
      <c r="W77" s="96"/>
    </row>
    <row r="78" spans="1:23" ht="15" thickBot="1" x14ac:dyDescent="0.25">
      <c r="A78" s="96"/>
      <c r="B78" s="247" t="s">
        <v>447</v>
      </c>
      <c r="C78" s="108">
        <v>3555.7837249999998</v>
      </c>
      <c r="D78" s="108">
        <v>3332.4347640000001</v>
      </c>
      <c r="E78" s="108">
        <v>3050.124675</v>
      </c>
      <c r="F78" s="108">
        <v>2904.633879</v>
      </c>
      <c r="G78" s="108">
        <v>2784.291851</v>
      </c>
      <c r="H78" s="108">
        <v>2588.0518740000002</v>
      </c>
      <c r="I78" s="108">
        <v>2404.9022620000001</v>
      </c>
      <c r="J78" s="108">
        <v>2161.2141190000002</v>
      </c>
      <c r="K78" s="108">
        <v>1940.987873</v>
      </c>
      <c r="L78" s="108">
        <v>1714.5696849999999</v>
      </c>
      <c r="M78" s="108">
        <v>540.83819559999995</v>
      </c>
      <c r="N78" s="108">
        <v>293.05869080000002</v>
      </c>
      <c r="O78" s="108">
        <v>-23.69831022</v>
      </c>
      <c r="P78" s="108">
        <v>-233.6983846</v>
      </c>
      <c r="Q78" s="108">
        <v>-497.52566080000003</v>
      </c>
      <c r="R78" s="108">
        <v>-703.74648260000004</v>
      </c>
      <c r="S78" s="108">
        <v>-950.57717149999996</v>
      </c>
      <c r="T78" s="108">
        <v>-1183.46426</v>
      </c>
      <c r="U78" s="108">
        <v>-1362.343928</v>
      </c>
      <c r="V78" s="108">
        <v>-1538.351236</v>
      </c>
      <c r="W78" s="96"/>
    </row>
    <row r="79" spans="1:23" ht="15" thickBot="1" x14ac:dyDescent="0.25">
      <c r="A79" s="96"/>
      <c r="B79" s="247" t="s">
        <v>200</v>
      </c>
      <c r="C79" s="107">
        <v>216.96577980000001</v>
      </c>
      <c r="D79" s="107">
        <v>83.972476189999995</v>
      </c>
      <c r="E79" s="107">
        <v>26.980032980000001</v>
      </c>
      <c r="F79" s="107">
        <v>20.954416800000001</v>
      </c>
      <c r="G79" s="107">
        <v>-28.793363639999999</v>
      </c>
      <c r="H79" s="107">
        <v>-108.7882405</v>
      </c>
      <c r="I79" s="107">
        <v>-152.1238175</v>
      </c>
      <c r="J79" s="107">
        <v>-229.16555199999999</v>
      </c>
      <c r="K79" s="107">
        <v>-294.47060329999999</v>
      </c>
      <c r="L79" s="107">
        <v>-366.73779459999997</v>
      </c>
      <c r="M79" s="107">
        <v>-446.11426729999999</v>
      </c>
      <c r="N79" s="107">
        <v>-529.68095949999997</v>
      </c>
      <c r="O79" s="107">
        <v>-611.46356149999997</v>
      </c>
      <c r="P79" s="107">
        <v>-717.16741739999998</v>
      </c>
      <c r="Q79" s="107">
        <v>-789.02709379999999</v>
      </c>
      <c r="R79" s="107">
        <v>-886.46498959999997</v>
      </c>
      <c r="S79" s="107">
        <v>-971.43064089999996</v>
      </c>
      <c r="T79" s="107">
        <v>-1021.652991</v>
      </c>
      <c r="U79" s="107">
        <v>-1060.0024450000001</v>
      </c>
      <c r="V79" s="107">
        <v>-1119.0025459999999</v>
      </c>
      <c r="W79" s="96"/>
    </row>
    <row r="80" spans="1:23" ht="15" thickBot="1" x14ac:dyDescent="0.25">
      <c r="A80" s="96"/>
      <c r="B80" s="247" t="s">
        <v>339</v>
      </c>
      <c r="C80" s="108">
        <v>828.43651399999999</v>
      </c>
      <c r="D80" s="108">
        <v>765.5113834</v>
      </c>
      <c r="E80" s="108">
        <v>759.58022240000003</v>
      </c>
      <c r="F80" s="108">
        <v>759.73812999999996</v>
      </c>
      <c r="G80" s="108">
        <v>734.65348189999997</v>
      </c>
      <c r="H80" s="108">
        <v>700.60227369999996</v>
      </c>
      <c r="I80" s="108">
        <v>686.0626671</v>
      </c>
      <c r="J80" s="108">
        <v>586.92166880000002</v>
      </c>
      <c r="K80" s="108">
        <v>568.44432559999996</v>
      </c>
      <c r="L80" s="108">
        <v>548.67658919999997</v>
      </c>
      <c r="M80" s="108">
        <v>524.04262549999999</v>
      </c>
      <c r="N80" s="108">
        <v>485.2199402</v>
      </c>
      <c r="O80" s="108">
        <v>448.42357929999997</v>
      </c>
      <c r="P80" s="108">
        <v>410.50754189999998</v>
      </c>
      <c r="Q80" s="108">
        <v>389.51746919999999</v>
      </c>
      <c r="R80" s="108">
        <v>380.08685680000002</v>
      </c>
      <c r="S80" s="108">
        <v>352.62491210000002</v>
      </c>
      <c r="T80" s="108">
        <v>343.90282769999999</v>
      </c>
      <c r="U80" s="108">
        <v>344.32734379999999</v>
      </c>
      <c r="V80" s="108">
        <v>341.56321750000001</v>
      </c>
      <c r="W80" s="96"/>
    </row>
    <row r="81" spans="1:23" ht="15" thickBot="1" x14ac:dyDescent="0.25">
      <c r="A81" s="96"/>
      <c r="B81" s="247" t="s">
        <v>448</v>
      </c>
      <c r="C81" s="107">
        <v>2461.3247620000002</v>
      </c>
      <c r="D81" s="107">
        <v>2106.0402180000001</v>
      </c>
      <c r="E81" s="107">
        <v>1993.7185420000001</v>
      </c>
      <c r="F81" s="107">
        <v>1731.130705</v>
      </c>
      <c r="G81" s="107">
        <v>1415.3935570000001</v>
      </c>
      <c r="H81" s="107">
        <v>1253.5694209999999</v>
      </c>
      <c r="I81" s="107">
        <v>1253.2362189999999</v>
      </c>
      <c r="J81" s="107">
        <v>1112.645728</v>
      </c>
      <c r="K81" s="107">
        <v>993.69518970000001</v>
      </c>
      <c r="L81" s="107">
        <v>928.15524749999997</v>
      </c>
      <c r="M81" s="107">
        <v>815.00076779999995</v>
      </c>
      <c r="N81" s="107">
        <v>692.20109209999998</v>
      </c>
      <c r="O81" s="107">
        <v>463.04445620000001</v>
      </c>
      <c r="P81" s="107">
        <v>250.3980305</v>
      </c>
      <c r="Q81" s="107">
        <v>119.1724667</v>
      </c>
      <c r="R81" s="107">
        <v>-27.571455390000001</v>
      </c>
      <c r="S81" s="107">
        <v>-216.89992330000001</v>
      </c>
      <c r="T81" s="107">
        <v>-370.9048482</v>
      </c>
      <c r="U81" s="107">
        <v>-381.68068399999999</v>
      </c>
      <c r="V81" s="107">
        <v>-471.65938949999997</v>
      </c>
      <c r="W81" s="96"/>
    </row>
    <row r="82" spans="1:23" x14ac:dyDescent="0.2">
      <c r="A82" s="96"/>
      <c r="B82" s="96"/>
      <c r="C82" s="96"/>
      <c r="D82" s="96"/>
      <c r="E82" s="96"/>
      <c r="F82" s="96"/>
      <c r="G82" s="96"/>
      <c r="H82" s="96"/>
      <c r="I82" s="96"/>
      <c r="J82" s="96"/>
      <c r="K82" s="96"/>
      <c r="L82" s="96"/>
      <c r="M82" s="96"/>
      <c r="N82" s="96"/>
      <c r="O82" s="96"/>
      <c r="P82" s="96"/>
      <c r="Q82" s="96"/>
      <c r="R82" s="96"/>
      <c r="S82" s="96"/>
      <c r="T82" s="96"/>
      <c r="U82" s="96"/>
      <c r="V82" s="96"/>
      <c r="W82" s="96"/>
    </row>
  </sheetData>
  <mergeCells count="2">
    <mergeCell ref="B2:E2"/>
    <mergeCell ref="B5:E5"/>
  </mergeCells>
  <hyperlinks>
    <hyperlink ref="B1" location="'Assumptions Summary'!A1" display="Go to Assumptions Summary" xr:uid="{5EF6D267-D9E5-440C-BCC8-61C5A75B685B}"/>
  </hyperlinks>
  <pageMargins left="0.7" right="0.7" top="0.75" bottom="0.75" header="0.3" footer="0.3"/>
  <pageSetup paperSize="9" scale="37"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W39"/>
  <sheetViews>
    <sheetView zoomScaleNormal="100" workbookViewId="0"/>
  </sheetViews>
  <sheetFormatPr defaultColWidth="9" defaultRowHeight="12.75" x14ac:dyDescent="0.2"/>
  <cols>
    <col min="1" max="1" width="3.625" style="95" customWidth="1"/>
    <col min="2" max="2" width="9" style="95"/>
    <col min="3" max="22" width="9.125" style="95" customWidth="1"/>
    <col min="23" max="23" width="3.125" style="95" customWidth="1"/>
    <col min="24" max="16384" width="9" style="95"/>
  </cols>
  <sheetData>
    <row r="1" spans="1:23" ht="15" x14ac:dyDescent="0.25">
      <c r="A1" s="159"/>
      <c r="B1" s="292" t="s">
        <v>1127</v>
      </c>
      <c r="C1" s="96"/>
      <c r="D1" s="96"/>
      <c r="E1" s="96"/>
      <c r="F1" s="96"/>
      <c r="G1" s="96"/>
      <c r="H1" s="96"/>
      <c r="I1" s="96"/>
      <c r="J1" s="96"/>
      <c r="K1" s="96"/>
      <c r="L1" s="96"/>
      <c r="M1" s="96"/>
      <c r="N1" s="96"/>
      <c r="O1" s="96"/>
      <c r="P1" s="96"/>
      <c r="Q1" s="96"/>
      <c r="R1" s="96"/>
      <c r="S1" s="96"/>
      <c r="T1" s="96"/>
      <c r="U1" s="96"/>
      <c r="V1" s="96"/>
      <c r="W1" s="96"/>
    </row>
    <row r="2" spans="1:23" ht="20.25" thickBot="1" x14ac:dyDescent="0.35">
      <c r="A2" s="96"/>
      <c r="B2" s="406" t="s">
        <v>450</v>
      </c>
      <c r="C2" s="406"/>
      <c r="D2" s="406"/>
      <c r="E2" s="406"/>
      <c r="F2" s="96"/>
      <c r="G2" s="96"/>
      <c r="H2" s="96"/>
      <c r="I2" s="96"/>
      <c r="J2" s="96"/>
      <c r="K2" s="96"/>
      <c r="L2" s="96"/>
      <c r="M2" s="96"/>
      <c r="N2" s="96"/>
      <c r="O2" s="96"/>
      <c r="P2" s="96"/>
      <c r="Q2" s="96"/>
      <c r="R2" s="96"/>
      <c r="S2" s="96"/>
      <c r="T2" s="96"/>
      <c r="U2" s="96"/>
      <c r="V2" s="96"/>
      <c r="W2" s="96"/>
    </row>
    <row r="3" spans="1:23" ht="13.5" thickTop="1" x14ac:dyDescent="0.2">
      <c r="A3" s="96"/>
      <c r="B3" s="183" t="s">
        <v>451</v>
      </c>
      <c r="C3" s="96"/>
      <c r="D3" s="96"/>
      <c r="E3" s="96"/>
      <c r="F3" s="96"/>
      <c r="G3" s="96"/>
      <c r="H3" s="96"/>
      <c r="I3" s="96"/>
      <c r="J3" s="96"/>
      <c r="K3" s="96"/>
      <c r="L3" s="96"/>
      <c r="M3" s="96"/>
      <c r="N3" s="96"/>
      <c r="O3" s="96"/>
      <c r="P3" s="96"/>
      <c r="Q3" s="96"/>
      <c r="R3" s="96"/>
      <c r="S3" s="96"/>
      <c r="T3" s="96"/>
      <c r="U3" s="96"/>
      <c r="V3" s="96"/>
      <c r="W3" s="96"/>
    </row>
    <row r="4" spans="1:23" x14ac:dyDescent="0.2">
      <c r="A4" s="96"/>
      <c r="B4" s="183"/>
      <c r="C4" s="96"/>
      <c r="D4" s="96"/>
      <c r="E4" s="96"/>
      <c r="F4" s="96"/>
      <c r="G4" s="96"/>
      <c r="H4" s="96"/>
      <c r="I4" s="96"/>
      <c r="J4" s="96"/>
      <c r="K4" s="96"/>
      <c r="L4" s="96"/>
      <c r="M4" s="96"/>
      <c r="N4" s="96"/>
      <c r="O4" s="96"/>
      <c r="P4" s="96"/>
      <c r="Q4" s="96"/>
      <c r="R4" s="96"/>
      <c r="S4" s="96"/>
      <c r="T4" s="96"/>
      <c r="U4" s="96"/>
      <c r="V4" s="96"/>
      <c r="W4" s="96"/>
    </row>
    <row r="5" spans="1:23" ht="15.75" thickBot="1" x14ac:dyDescent="0.3">
      <c r="A5" s="96"/>
      <c r="B5" s="137" t="s">
        <v>715</v>
      </c>
      <c r="C5" s="96"/>
      <c r="D5" s="96"/>
      <c r="E5" s="96"/>
      <c r="F5" s="96"/>
      <c r="G5" s="96"/>
      <c r="H5" s="96"/>
      <c r="I5" s="96"/>
      <c r="J5" s="96"/>
      <c r="K5" s="96"/>
      <c r="L5" s="96"/>
      <c r="M5" s="96"/>
      <c r="N5" s="96"/>
      <c r="O5" s="96"/>
      <c r="P5" s="96"/>
      <c r="Q5" s="96"/>
      <c r="R5" s="96"/>
      <c r="S5" s="96"/>
      <c r="T5" s="96"/>
      <c r="U5" s="96"/>
      <c r="V5" s="96"/>
      <c r="W5" s="96"/>
    </row>
    <row r="6" spans="1:23" ht="33" customHeight="1" thickBot="1" x14ac:dyDescent="0.25">
      <c r="A6" s="96"/>
      <c r="B6" s="132"/>
      <c r="C6" s="151" t="str">
        <f>'Demand Summary'!D$5</f>
        <v>2018-19</v>
      </c>
      <c r="D6" s="151" t="str">
        <f>'Demand Summary'!E$5</f>
        <v>2019-20</v>
      </c>
      <c r="E6" s="151" t="str">
        <f>'Demand Summary'!F$5</f>
        <v>2020-21</v>
      </c>
      <c r="F6" s="151" t="str">
        <f>'Demand Summary'!G$5</f>
        <v>2021-22</v>
      </c>
      <c r="G6" s="151" t="str">
        <f>'Demand Summary'!H$5</f>
        <v>2022-23</v>
      </c>
      <c r="H6" s="151" t="str">
        <f>'Demand Summary'!I$5</f>
        <v>2023-24</v>
      </c>
      <c r="I6" s="151" t="str">
        <f>'Demand Summary'!J$5</f>
        <v>2024-25</v>
      </c>
      <c r="J6" s="151" t="str">
        <f>'Demand Summary'!K$5</f>
        <v>2025-26</v>
      </c>
      <c r="K6" s="151" t="str">
        <f>'Demand Summary'!L$5</f>
        <v>2026-27</v>
      </c>
      <c r="L6" s="151" t="str">
        <f>'Demand Summary'!M$5</f>
        <v>2027-28</v>
      </c>
      <c r="M6" s="151" t="str">
        <f>'Demand Summary'!N$5</f>
        <v>2028-29</v>
      </c>
      <c r="N6" s="151" t="str">
        <f>'Demand Summary'!O$5</f>
        <v>2029-30</v>
      </c>
      <c r="O6" s="151" t="str">
        <f>'Demand Summary'!P$5</f>
        <v>2030-31</v>
      </c>
      <c r="P6" s="151" t="str">
        <f>'Demand Summary'!Q$5</f>
        <v>2031-32</v>
      </c>
      <c r="Q6" s="151" t="str">
        <f>'Demand Summary'!R$5</f>
        <v>2032-33</v>
      </c>
      <c r="R6" s="151" t="str">
        <f>'Demand Summary'!S$5</f>
        <v>2033-34</v>
      </c>
      <c r="S6" s="151" t="str">
        <f>'Demand Summary'!T$5</f>
        <v>2034-35</v>
      </c>
      <c r="T6" s="151" t="str">
        <f>'Demand Summary'!U$5</f>
        <v>2035-36</v>
      </c>
      <c r="U6" s="151" t="str">
        <f>'Demand Summary'!V$5</f>
        <v>2036-37</v>
      </c>
      <c r="V6" s="151" t="str">
        <f>'Demand Summary'!W$5</f>
        <v>2037-38</v>
      </c>
      <c r="W6" s="96"/>
    </row>
    <row r="7" spans="1:23" ht="15" thickBot="1" x14ac:dyDescent="0.25">
      <c r="A7" s="96"/>
      <c r="B7" s="134" t="s">
        <v>199</v>
      </c>
      <c r="C7" s="107">
        <v>3456.0890183659999</v>
      </c>
      <c r="D7" s="107">
        <v>4346.2511118570001</v>
      </c>
      <c r="E7" s="107">
        <v>4812.9098264840004</v>
      </c>
      <c r="F7" s="107">
        <v>5052.3564767559992</v>
      </c>
      <c r="G7" s="107">
        <v>5288.7286604840001</v>
      </c>
      <c r="H7" s="107">
        <v>5544.7295561950004</v>
      </c>
      <c r="I7" s="107">
        <v>5758.624643569</v>
      </c>
      <c r="J7" s="107">
        <v>6078.2639106360002</v>
      </c>
      <c r="K7" s="107">
        <v>6431.0798693420002</v>
      </c>
      <c r="L7" s="107">
        <v>6782.823632265</v>
      </c>
      <c r="M7" s="107">
        <v>7090.9482190600002</v>
      </c>
      <c r="N7" s="107">
        <v>7432.303380510999</v>
      </c>
      <c r="O7" s="107">
        <v>7714.4627868599991</v>
      </c>
      <c r="P7" s="107">
        <v>8040.3196152190003</v>
      </c>
      <c r="Q7" s="107">
        <v>8341.8770700200002</v>
      </c>
      <c r="R7" s="107">
        <v>8727.8852729159989</v>
      </c>
      <c r="S7" s="107">
        <v>9278.2853854690002</v>
      </c>
      <c r="T7" s="107">
        <v>9739.3771663669995</v>
      </c>
      <c r="U7" s="107">
        <v>9942.1540536920002</v>
      </c>
      <c r="V7" s="107">
        <v>10179.938151055001</v>
      </c>
      <c r="W7" s="96"/>
    </row>
    <row r="8" spans="1:23" ht="15" thickBot="1" x14ac:dyDescent="0.25">
      <c r="A8" s="96"/>
      <c r="B8" s="134" t="s">
        <v>447</v>
      </c>
      <c r="C8" s="108">
        <v>3958.6590490070002</v>
      </c>
      <c r="D8" s="108">
        <v>4424.6650834840002</v>
      </c>
      <c r="E8" s="108">
        <v>4841.2967595119999</v>
      </c>
      <c r="F8" s="108">
        <v>5160.0063344349992</v>
      </c>
      <c r="G8" s="108">
        <v>5468.2753722070001</v>
      </c>
      <c r="H8" s="108">
        <v>5788.429715579</v>
      </c>
      <c r="I8" s="108">
        <v>6066.5716102730003</v>
      </c>
      <c r="J8" s="108">
        <v>6447.9507673280004</v>
      </c>
      <c r="K8" s="108">
        <v>6890.0851929419987</v>
      </c>
      <c r="L8" s="108">
        <v>7346.709179853</v>
      </c>
      <c r="M8" s="108">
        <v>7779.0550768460007</v>
      </c>
      <c r="N8" s="108">
        <v>8255.6020443109992</v>
      </c>
      <c r="O8" s="108">
        <v>8753.4128602169985</v>
      </c>
      <c r="P8" s="108">
        <v>9326.1232735319991</v>
      </c>
      <c r="Q8" s="108">
        <v>9888.7649510859992</v>
      </c>
      <c r="R8" s="108">
        <v>10518.330085916001</v>
      </c>
      <c r="S8" s="108">
        <v>11244.163472814002</v>
      </c>
      <c r="T8" s="108">
        <v>11897.740889335999</v>
      </c>
      <c r="U8" s="108">
        <v>12332.323988086999</v>
      </c>
      <c r="V8" s="108">
        <v>12811.561275358001</v>
      </c>
      <c r="W8" s="96"/>
    </row>
    <row r="9" spans="1:23" ht="15" thickBot="1" x14ac:dyDescent="0.25">
      <c r="A9" s="96"/>
      <c r="B9" s="134" t="s">
        <v>200</v>
      </c>
      <c r="C9" s="107">
        <v>1664.5475710050002</v>
      </c>
      <c r="D9" s="107">
        <v>1884.095188969</v>
      </c>
      <c r="E9" s="107">
        <v>1969.692503175</v>
      </c>
      <c r="F9" s="107">
        <v>2052.3333011899999</v>
      </c>
      <c r="G9" s="107">
        <v>2129.5941569739998</v>
      </c>
      <c r="H9" s="107">
        <v>2211.997563119</v>
      </c>
      <c r="I9" s="107">
        <v>2277.2702328820001</v>
      </c>
      <c r="J9" s="107">
        <v>2384.7546125389999</v>
      </c>
      <c r="K9" s="107">
        <v>2510.6841763340003</v>
      </c>
      <c r="L9" s="107">
        <v>2644.946739901</v>
      </c>
      <c r="M9" s="107">
        <v>2763.844529301</v>
      </c>
      <c r="N9" s="107">
        <v>2895.5309445920002</v>
      </c>
      <c r="O9" s="107">
        <v>2993.7170839629998</v>
      </c>
      <c r="P9" s="107">
        <v>3136.1250400160002</v>
      </c>
      <c r="Q9" s="107">
        <v>3268.1915386770002</v>
      </c>
      <c r="R9" s="107">
        <v>3418.496506903</v>
      </c>
      <c r="S9" s="107">
        <v>3588.149550349</v>
      </c>
      <c r="T9" s="107">
        <v>3728.9238034850005</v>
      </c>
      <c r="U9" s="107">
        <v>3802.675044736</v>
      </c>
      <c r="V9" s="107">
        <v>3890.7955672510002</v>
      </c>
      <c r="W9" s="96"/>
    </row>
    <row r="10" spans="1:23" ht="15" thickBot="1" x14ac:dyDescent="0.25">
      <c r="A10" s="96"/>
      <c r="B10" s="134" t="s">
        <v>339</v>
      </c>
      <c r="C10" s="108">
        <v>214.80566225400003</v>
      </c>
      <c r="D10" s="108">
        <v>261.38265188400004</v>
      </c>
      <c r="E10" s="108">
        <v>277.33731714499999</v>
      </c>
      <c r="F10" s="108">
        <v>282.26437348100001</v>
      </c>
      <c r="G10" s="108">
        <v>310.637656655</v>
      </c>
      <c r="H10" s="108">
        <v>339.12720445499997</v>
      </c>
      <c r="I10" s="108">
        <v>364.10567463699999</v>
      </c>
      <c r="J10" s="108">
        <v>392.052790652</v>
      </c>
      <c r="K10" s="108">
        <v>422.54355812400001</v>
      </c>
      <c r="L10" s="108">
        <v>458.72109508599999</v>
      </c>
      <c r="M10" s="108">
        <v>495.34295058499998</v>
      </c>
      <c r="N10" s="108">
        <v>535.86567089799996</v>
      </c>
      <c r="O10" s="108">
        <v>547.76403695399995</v>
      </c>
      <c r="P10" s="108">
        <v>565.92397496000001</v>
      </c>
      <c r="Q10" s="108">
        <v>581.85059167300005</v>
      </c>
      <c r="R10" s="108">
        <v>601.00609267900006</v>
      </c>
      <c r="S10" s="108">
        <v>626.68571928200004</v>
      </c>
      <c r="T10" s="108">
        <v>645.33459223599993</v>
      </c>
      <c r="U10" s="108">
        <v>648.507060733</v>
      </c>
      <c r="V10" s="108">
        <v>654.78253156300002</v>
      </c>
      <c r="W10" s="96"/>
    </row>
    <row r="11" spans="1:23" ht="15" thickBot="1" x14ac:dyDescent="0.25">
      <c r="A11" s="96"/>
      <c r="B11" s="134" t="s">
        <v>448</v>
      </c>
      <c r="C11" s="107">
        <v>2423.6384584819998</v>
      </c>
      <c r="D11" s="107">
        <v>3032.663417966</v>
      </c>
      <c r="E11" s="107">
        <v>3269.3029846600002</v>
      </c>
      <c r="F11" s="107">
        <v>3344.0164020249999</v>
      </c>
      <c r="G11" s="107">
        <v>3443.5390970519998</v>
      </c>
      <c r="H11" s="107">
        <v>3559.0970605210005</v>
      </c>
      <c r="I11" s="107">
        <v>3645.031545626</v>
      </c>
      <c r="J11" s="107">
        <v>3819.12562875</v>
      </c>
      <c r="K11" s="107">
        <v>4024.4897607489997</v>
      </c>
      <c r="L11" s="107">
        <v>4240.6368503449994</v>
      </c>
      <c r="M11" s="107">
        <v>4467.5487488449999</v>
      </c>
      <c r="N11" s="107">
        <v>4729.4244080440003</v>
      </c>
      <c r="O11" s="107">
        <v>4996.8460594949993</v>
      </c>
      <c r="P11" s="107">
        <v>5346.3917831829995</v>
      </c>
      <c r="Q11" s="107">
        <v>5698.1755014</v>
      </c>
      <c r="R11" s="107">
        <v>6114.0879709970004</v>
      </c>
      <c r="S11" s="107">
        <v>6641.7544275680002</v>
      </c>
      <c r="T11" s="107">
        <v>7061.5733097439997</v>
      </c>
      <c r="U11" s="107">
        <v>7273.2297562149997</v>
      </c>
      <c r="V11" s="107">
        <v>7520.7255491119995</v>
      </c>
      <c r="W11" s="96"/>
    </row>
    <row r="12" spans="1:23" x14ac:dyDescent="0.2">
      <c r="A12" s="96"/>
      <c r="B12" s="96"/>
      <c r="C12" s="96"/>
      <c r="D12" s="96"/>
      <c r="E12" s="96"/>
      <c r="F12" s="96"/>
      <c r="G12" s="96"/>
      <c r="H12" s="96"/>
      <c r="I12" s="96"/>
      <c r="J12" s="96"/>
      <c r="K12" s="96"/>
      <c r="L12" s="96"/>
      <c r="M12" s="96"/>
      <c r="N12" s="96"/>
      <c r="O12" s="96"/>
      <c r="P12" s="96"/>
      <c r="Q12" s="96"/>
      <c r="R12" s="96"/>
      <c r="S12" s="96"/>
      <c r="T12" s="96"/>
      <c r="U12" s="96"/>
      <c r="V12" s="96"/>
      <c r="W12" s="96"/>
    </row>
    <row r="13" spans="1:23" ht="15.75" thickBot="1" x14ac:dyDescent="0.3">
      <c r="A13" s="96"/>
      <c r="B13" s="137" t="s">
        <v>716</v>
      </c>
      <c r="C13" s="96"/>
      <c r="D13" s="96"/>
      <c r="E13" s="96"/>
      <c r="F13" s="96"/>
      <c r="G13" s="96"/>
      <c r="H13" s="96"/>
      <c r="I13" s="96"/>
      <c r="J13" s="96"/>
      <c r="K13" s="96"/>
      <c r="L13" s="96"/>
      <c r="M13" s="96"/>
      <c r="N13" s="96"/>
      <c r="O13" s="96"/>
      <c r="P13" s="96"/>
      <c r="Q13" s="96"/>
      <c r="R13" s="96"/>
      <c r="S13" s="96"/>
      <c r="T13" s="96"/>
      <c r="U13" s="96"/>
      <c r="V13" s="96"/>
      <c r="W13" s="96"/>
    </row>
    <row r="14" spans="1:23" ht="33" customHeight="1" thickBot="1" x14ac:dyDescent="0.25">
      <c r="A14" s="96"/>
      <c r="B14" s="132"/>
      <c r="C14" s="151" t="str">
        <f>'Demand Summary'!D$5</f>
        <v>2018-19</v>
      </c>
      <c r="D14" s="151" t="str">
        <f>'Demand Summary'!E$5</f>
        <v>2019-20</v>
      </c>
      <c r="E14" s="151" t="str">
        <f>'Demand Summary'!F$5</f>
        <v>2020-21</v>
      </c>
      <c r="F14" s="151" t="str">
        <f>'Demand Summary'!G$5</f>
        <v>2021-22</v>
      </c>
      <c r="G14" s="151" t="str">
        <f>'Demand Summary'!H$5</f>
        <v>2022-23</v>
      </c>
      <c r="H14" s="151" t="str">
        <f>'Demand Summary'!I$5</f>
        <v>2023-24</v>
      </c>
      <c r="I14" s="151" t="str">
        <f>'Demand Summary'!J$5</f>
        <v>2024-25</v>
      </c>
      <c r="J14" s="151" t="str">
        <f>'Demand Summary'!K$5</f>
        <v>2025-26</v>
      </c>
      <c r="K14" s="151" t="str">
        <f>'Demand Summary'!L$5</f>
        <v>2026-27</v>
      </c>
      <c r="L14" s="151" t="str">
        <f>'Demand Summary'!M$5</f>
        <v>2027-28</v>
      </c>
      <c r="M14" s="151" t="str">
        <f>'Demand Summary'!N$5</f>
        <v>2028-29</v>
      </c>
      <c r="N14" s="151" t="str">
        <f>'Demand Summary'!O$5</f>
        <v>2029-30</v>
      </c>
      <c r="O14" s="151" t="str">
        <f>'Demand Summary'!P$5</f>
        <v>2030-31</v>
      </c>
      <c r="P14" s="151" t="str">
        <f>'Demand Summary'!Q$5</f>
        <v>2031-32</v>
      </c>
      <c r="Q14" s="151" t="str">
        <f>'Demand Summary'!R$5</f>
        <v>2032-33</v>
      </c>
      <c r="R14" s="151" t="str">
        <f>'Demand Summary'!S$5</f>
        <v>2033-34</v>
      </c>
      <c r="S14" s="151" t="str">
        <f>'Demand Summary'!T$5</f>
        <v>2034-35</v>
      </c>
      <c r="T14" s="151" t="str">
        <f>'Demand Summary'!U$5</f>
        <v>2035-36</v>
      </c>
      <c r="U14" s="151" t="str">
        <f>'Demand Summary'!V$5</f>
        <v>2036-37</v>
      </c>
      <c r="V14" s="151" t="str">
        <f>'Demand Summary'!W$5</f>
        <v>2037-38</v>
      </c>
      <c r="W14" s="96"/>
    </row>
    <row r="15" spans="1:23" ht="15" thickBot="1" x14ac:dyDescent="0.25">
      <c r="A15" s="96"/>
      <c r="B15" s="134" t="s">
        <v>199</v>
      </c>
      <c r="C15" s="107">
        <v>2265.6025819325005</v>
      </c>
      <c r="D15" s="107">
        <v>2483.4579906999998</v>
      </c>
      <c r="E15" s="107">
        <v>2867.78361352</v>
      </c>
      <c r="F15" s="107">
        <v>3233.0081429199995</v>
      </c>
      <c r="G15" s="107">
        <v>3609.5756122999996</v>
      </c>
      <c r="H15" s="107">
        <v>3993.5381398</v>
      </c>
      <c r="I15" s="107">
        <v>4414.3791399000002</v>
      </c>
      <c r="J15" s="107">
        <v>4831.9914755000009</v>
      </c>
      <c r="K15" s="107">
        <v>5304.0646383999992</v>
      </c>
      <c r="L15" s="107">
        <v>5839.9025066000004</v>
      </c>
      <c r="M15" s="107">
        <v>6492.8989790000005</v>
      </c>
      <c r="N15" s="107">
        <v>7218.7980889999999</v>
      </c>
      <c r="O15" s="107">
        <v>8102.3962299999994</v>
      </c>
      <c r="P15" s="107">
        <v>9098.2408909999995</v>
      </c>
      <c r="Q15" s="107">
        <v>10182.489876</v>
      </c>
      <c r="R15" s="107">
        <v>11144.668015000001</v>
      </c>
      <c r="S15" s="107">
        <v>12008.510778000002</v>
      </c>
      <c r="T15" s="107">
        <v>12699.540423999999</v>
      </c>
      <c r="U15" s="107">
        <v>13275.305699999999</v>
      </c>
      <c r="V15" s="107">
        <v>13658.046741</v>
      </c>
      <c r="W15" s="96"/>
    </row>
    <row r="16" spans="1:23" ht="15" thickBot="1" x14ac:dyDescent="0.25">
      <c r="A16" s="96"/>
      <c r="B16" s="134" t="s">
        <v>447</v>
      </c>
      <c r="C16" s="108">
        <v>2975.4318694499998</v>
      </c>
      <c r="D16" s="108">
        <v>2975.4318694499998</v>
      </c>
      <c r="E16" s="108">
        <v>3222.4664894399998</v>
      </c>
      <c r="F16" s="108">
        <v>3460.5678922899997</v>
      </c>
      <c r="G16" s="108">
        <v>3719.6398301999998</v>
      </c>
      <c r="H16" s="108">
        <v>3992.6223924999999</v>
      </c>
      <c r="I16" s="108">
        <v>4303.1287817000002</v>
      </c>
      <c r="J16" s="108">
        <v>4621.7227091000004</v>
      </c>
      <c r="K16" s="108">
        <v>5020.5331495999999</v>
      </c>
      <c r="L16" s="108">
        <v>5522.7667012000002</v>
      </c>
      <c r="M16" s="108">
        <v>6188.4805751000004</v>
      </c>
      <c r="N16" s="108">
        <v>6971.8627239999996</v>
      </c>
      <c r="O16" s="108">
        <v>7922.0241290000004</v>
      </c>
      <c r="P16" s="108">
        <v>8926.7771299999986</v>
      </c>
      <c r="Q16" s="108">
        <v>9888.4299690000007</v>
      </c>
      <c r="R16" s="108">
        <v>10610.23445</v>
      </c>
      <c r="S16" s="108">
        <v>11174.734307999999</v>
      </c>
      <c r="T16" s="108">
        <v>11620.070183</v>
      </c>
      <c r="U16" s="108">
        <v>12031.817921</v>
      </c>
      <c r="V16" s="108">
        <v>12285.689293000001</v>
      </c>
      <c r="W16" s="96"/>
    </row>
    <row r="17" spans="1:23" ht="15" thickBot="1" x14ac:dyDescent="0.25">
      <c r="A17" s="96"/>
      <c r="B17" s="134" t="s">
        <v>200</v>
      </c>
      <c r="C17" s="107">
        <v>861.71371516842555</v>
      </c>
      <c r="D17" s="107">
        <v>1341.0071466500001</v>
      </c>
      <c r="E17" s="107">
        <v>1468.2303277400001</v>
      </c>
      <c r="F17" s="107">
        <v>1582.82733435</v>
      </c>
      <c r="G17" s="107">
        <v>1705.2640579900001</v>
      </c>
      <c r="H17" s="107">
        <v>1836.5549492000002</v>
      </c>
      <c r="I17" s="107">
        <v>1988.9314120999998</v>
      </c>
      <c r="J17" s="107">
        <v>2138.7835631999997</v>
      </c>
      <c r="K17" s="107">
        <v>2294.4540682000002</v>
      </c>
      <c r="L17" s="107">
        <v>2429.3899628999998</v>
      </c>
      <c r="M17" s="107">
        <v>2545.0817321999998</v>
      </c>
      <c r="N17" s="107">
        <v>2619.0373817</v>
      </c>
      <c r="O17" s="107">
        <v>2688.4837186000004</v>
      </c>
      <c r="P17" s="107">
        <v>2748.7198652999996</v>
      </c>
      <c r="Q17" s="107">
        <v>2814.0656320000003</v>
      </c>
      <c r="R17" s="107">
        <v>2856.5319264000004</v>
      </c>
      <c r="S17" s="107">
        <v>2908.3221042</v>
      </c>
      <c r="T17" s="107">
        <v>2957.7157437000001</v>
      </c>
      <c r="U17" s="107">
        <v>3016.1834817000004</v>
      </c>
      <c r="V17" s="107">
        <v>3050.1177672999997</v>
      </c>
      <c r="W17" s="96"/>
    </row>
    <row r="18" spans="1:23" ht="15" thickBot="1" x14ac:dyDescent="0.25">
      <c r="A18" s="96"/>
      <c r="B18" s="134" t="s">
        <v>339</v>
      </c>
      <c r="C18" s="108">
        <v>153.64586716896883</v>
      </c>
      <c r="D18" s="108">
        <v>181.68860531600001</v>
      </c>
      <c r="E18" s="108">
        <v>211.25067939200002</v>
      </c>
      <c r="F18" s="108">
        <v>240.16797337099999</v>
      </c>
      <c r="G18" s="108">
        <v>271.34242472</v>
      </c>
      <c r="H18" s="108">
        <v>303.00571502399998</v>
      </c>
      <c r="I18" s="108">
        <v>336.72380230599998</v>
      </c>
      <c r="J18" s="108">
        <v>368.51843848599998</v>
      </c>
      <c r="K18" s="108">
        <v>403.19598596000003</v>
      </c>
      <c r="L18" s="108">
        <v>438.72272731999999</v>
      </c>
      <c r="M18" s="108">
        <v>477.80886544000003</v>
      </c>
      <c r="N18" s="108">
        <v>514.52204445999996</v>
      </c>
      <c r="O18" s="108">
        <v>556.80640962000007</v>
      </c>
      <c r="P18" s="108">
        <v>603.97109777000003</v>
      </c>
      <c r="Q18" s="108">
        <v>660.80937690000007</v>
      </c>
      <c r="R18" s="108">
        <v>719.27067460000001</v>
      </c>
      <c r="S18" s="108">
        <v>788.58293470000012</v>
      </c>
      <c r="T18" s="108">
        <v>863.46293189999994</v>
      </c>
      <c r="U18" s="108">
        <v>944.63849490000007</v>
      </c>
      <c r="V18" s="108">
        <v>1013.2334224</v>
      </c>
      <c r="W18" s="96"/>
    </row>
    <row r="19" spans="1:23" ht="15" thickBot="1" x14ac:dyDescent="0.25">
      <c r="A19" s="96"/>
      <c r="B19" s="134" t="s">
        <v>448</v>
      </c>
      <c r="C19" s="107">
        <v>1668.973347454441</v>
      </c>
      <c r="D19" s="107">
        <v>1932.9441164699997</v>
      </c>
      <c r="E19" s="107">
        <v>2273.1277195899997</v>
      </c>
      <c r="F19" s="107">
        <v>2609.1686482699997</v>
      </c>
      <c r="G19" s="107">
        <v>2972.1789238000001</v>
      </c>
      <c r="H19" s="107">
        <v>3354.9143156000005</v>
      </c>
      <c r="I19" s="107">
        <v>3786.0084944</v>
      </c>
      <c r="J19" s="107">
        <v>4223.4712884999999</v>
      </c>
      <c r="K19" s="107">
        <v>4724.6657314000004</v>
      </c>
      <c r="L19" s="107">
        <v>5299.4488797999993</v>
      </c>
      <c r="M19" s="107">
        <v>6009.5840719999997</v>
      </c>
      <c r="N19" s="107">
        <v>6820.6804499999989</v>
      </c>
      <c r="O19" s="107">
        <v>7855.8662460000005</v>
      </c>
      <c r="P19" s="107">
        <v>9106.5991090000007</v>
      </c>
      <c r="Q19" s="107">
        <v>10578.210902000001</v>
      </c>
      <c r="R19" s="107">
        <v>12030.753509000002</v>
      </c>
      <c r="S19" s="107">
        <v>13456.259469000001</v>
      </c>
      <c r="T19" s="107">
        <v>14670.189624000001</v>
      </c>
      <c r="U19" s="107">
        <v>15682.89781</v>
      </c>
      <c r="V19" s="107">
        <v>16312.440686999998</v>
      </c>
      <c r="W19" s="96"/>
    </row>
    <row r="20" spans="1:23" x14ac:dyDescent="0.2">
      <c r="A20" s="96"/>
      <c r="B20" s="96"/>
      <c r="C20" s="96"/>
      <c r="D20" s="96"/>
      <c r="E20" s="96"/>
      <c r="F20" s="96"/>
      <c r="G20" s="96"/>
      <c r="H20" s="96"/>
      <c r="I20" s="96"/>
      <c r="J20" s="96"/>
      <c r="K20" s="96"/>
      <c r="L20" s="96"/>
      <c r="M20" s="96"/>
      <c r="N20" s="96"/>
      <c r="O20" s="96"/>
      <c r="P20" s="96"/>
      <c r="Q20" s="96"/>
      <c r="R20" s="96"/>
      <c r="S20" s="96"/>
      <c r="T20" s="96"/>
      <c r="U20" s="96"/>
      <c r="V20" s="96"/>
      <c r="W20" s="96"/>
    </row>
    <row r="21" spans="1:23" ht="20.25" thickBot="1" x14ac:dyDescent="0.35">
      <c r="A21" s="96"/>
      <c r="B21" s="135" t="s">
        <v>452</v>
      </c>
      <c r="C21" s="96"/>
      <c r="D21" s="96"/>
      <c r="E21" s="96"/>
      <c r="F21" s="96"/>
      <c r="G21" s="96"/>
      <c r="H21" s="96"/>
      <c r="I21" s="96"/>
      <c r="J21" s="96"/>
      <c r="K21" s="96"/>
      <c r="L21" s="96"/>
      <c r="M21" s="96"/>
      <c r="N21" s="96"/>
      <c r="O21" s="96"/>
      <c r="P21" s="96"/>
      <c r="Q21" s="96"/>
      <c r="R21" s="96"/>
      <c r="S21" s="96"/>
      <c r="T21" s="96"/>
      <c r="U21" s="96"/>
      <c r="V21" s="96"/>
      <c r="W21" s="96"/>
    </row>
    <row r="22" spans="1:23" ht="13.5" thickTop="1" x14ac:dyDescent="0.2">
      <c r="A22" s="96"/>
      <c r="B22" s="29" t="s">
        <v>453</v>
      </c>
      <c r="C22" s="96"/>
      <c r="D22" s="96"/>
      <c r="E22" s="96"/>
      <c r="F22" s="96"/>
      <c r="G22" s="96"/>
      <c r="H22" s="96"/>
      <c r="I22" s="96"/>
      <c r="J22" s="96"/>
      <c r="K22" s="96"/>
      <c r="L22" s="96"/>
      <c r="M22" s="96"/>
      <c r="N22" s="96"/>
      <c r="O22" s="96"/>
      <c r="P22" s="96"/>
      <c r="Q22" s="96"/>
      <c r="R22" s="96"/>
      <c r="S22" s="96"/>
      <c r="T22" s="96"/>
      <c r="U22" s="96"/>
      <c r="V22" s="96"/>
      <c r="W22" s="96"/>
    </row>
    <row r="23" spans="1:23" x14ac:dyDescent="0.2">
      <c r="A23" s="96"/>
      <c r="B23" s="96"/>
      <c r="C23" s="96"/>
      <c r="D23" s="96"/>
      <c r="E23" s="96"/>
      <c r="F23" s="96"/>
      <c r="G23" s="96"/>
      <c r="H23" s="96"/>
      <c r="I23" s="96"/>
      <c r="J23" s="96"/>
      <c r="K23" s="96"/>
      <c r="L23" s="96"/>
      <c r="M23" s="96"/>
      <c r="N23" s="96"/>
      <c r="O23" s="96"/>
      <c r="P23" s="96"/>
      <c r="Q23" s="96"/>
      <c r="R23" s="96"/>
      <c r="S23" s="96"/>
      <c r="T23" s="96"/>
      <c r="U23" s="96"/>
      <c r="V23" s="96"/>
      <c r="W23" s="96"/>
    </row>
    <row r="24" spans="1:23" ht="15.75" thickBot="1" x14ac:dyDescent="0.3">
      <c r="A24" s="96"/>
      <c r="B24" s="137" t="s">
        <v>187</v>
      </c>
      <c r="C24" s="96"/>
      <c r="D24" s="96"/>
      <c r="E24" s="96"/>
      <c r="F24" s="96"/>
      <c r="G24" s="96"/>
      <c r="H24" s="96"/>
      <c r="I24" s="96"/>
      <c r="J24" s="96"/>
      <c r="K24" s="96"/>
      <c r="L24" s="96"/>
      <c r="M24" s="96"/>
      <c r="N24" s="96"/>
      <c r="O24" s="96"/>
      <c r="P24" s="96"/>
      <c r="Q24" s="96"/>
      <c r="R24" s="96"/>
      <c r="S24" s="96"/>
      <c r="T24" s="96"/>
      <c r="U24" s="96"/>
      <c r="V24" s="96"/>
      <c r="W24" s="96"/>
    </row>
    <row r="25" spans="1:23" ht="33" customHeight="1" thickBot="1" x14ac:dyDescent="0.25">
      <c r="A25" s="96"/>
      <c r="B25" s="132"/>
      <c r="C25" s="151" t="str">
        <f>'Demand Summary'!D$5</f>
        <v>2018-19</v>
      </c>
      <c r="D25" s="151" t="str">
        <f>'Demand Summary'!E$5</f>
        <v>2019-20</v>
      </c>
      <c r="E25" s="151" t="str">
        <f>'Demand Summary'!F$5</f>
        <v>2020-21</v>
      </c>
      <c r="F25" s="151" t="str">
        <f>'Demand Summary'!G$5</f>
        <v>2021-22</v>
      </c>
      <c r="G25" s="151" t="str">
        <f>'Demand Summary'!H$5</f>
        <v>2022-23</v>
      </c>
      <c r="H25" s="151" t="str">
        <f>'Demand Summary'!I$5</f>
        <v>2023-24</v>
      </c>
      <c r="I25" s="151" t="str">
        <f>'Demand Summary'!J$5</f>
        <v>2024-25</v>
      </c>
      <c r="J25" s="151" t="str">
        <f>'Demand Summary'!K$5</f>
        <v>2025-26</v>
      </c>
      <c r="K25" s="151" t="str">
        <f>'Demand Summary'!L$5</f>
        <v>2026-27</v>
      </c>
      <c r="L25" s="151" t="str">
        <f>'Demand Summary'!M$5</f>
        <v>2027-28</v>
      </c>
      <c r="M25" s="151" t="str">
        <f>'Demand Summary'!N$5</f>
        <v>2028-29</v>
      </c>
      <c r="N25" s="151" t="str">
        <f>'Demand Summary'!O$5</f>
        <v>2029-30</v>
      </c>
      <c r="O25" s="151" t="str">
        <f>'Demand Summary'!P$5</f>
        <v>2030-31</v>
      </c>
      <c r="P25" s="151" t="str">
        <f>'Demand Summary'!Q$5</f>
        <v>2031-32</v>
      </c>
      <c r="Q25" s="151" t="str">
        <f>'Demand Summary'!R$5</f>
        <v>2032-33</v>
      </c>
      <c r="R25" s="151" t="str">
        <f>'Demand Summary'!S$5</f>
        <v>2033-34</v>
      </c>
      <c r="S25" s="151" t="str">
        <f>'Demand Summary'!T$5</f>
        <v>2034-35</v>
      </c>
      <c r="T25" s="151" t="str">
        <f>'Demand Summary'!U$5</f>
        <v>2035-36</v>
      </c>
      <c r="U25" s="151" t="str">
        <f>'Demand Summary'!V$5</f>
        <v>2036-37</v>
      </c>
      <c r="V25" s="151" t="str">
        <f>'Demand Summary'!W$5</f>
        <v>2037-38</v>
      </c>
      <c r="W25" s="96"/>
    </row>
    <row r="26" spans="1:23" ht="15" thickBot="1" x14ac:dyDescent="0.25">
      <c r="A26" s="96"/>
      <c r="B26" s="134" t="s">
        <v>199</v>
      </c>
      <c r="C26" s="15">
        <f>C$7/Demand!C$37</f>
        <v>4.9259410085910484E-2</v>
      </c>
      <c r="D26" s="15">
        <f>D$7/Demand!D$37</f>
        <v>6.1398794915072018E-2</v>
      </c>
      <c r="E26" s="15">
        <f>E$7/Demand!E$37</f>
        <v>6.7484877165895102E-2</v>
      </c>
      <c r="F26" s="15">
        <f>F$7/Demand!F$37</f>
        <v>7.0451416677402762E-2</v>
      </c>
      <c r="G26" s="15">
        <f>G$7/Demand!G$37</f>
        <v>7.3910706487481451E-2</v>
      </c>
      <c r="H26" s="15">
        <f>H$7/Demand!H$37</f>
        <v>7.6901412433782221E-2</v>
      </c>
      <c r="I26" s="15">
        <f>I$7/Demand!I$37</f>
        <v>7.8889249939090744E-2</v>
      </c>
      <c r="J26" s="15">
        <f>J$7/Demand!J$37</f>
        <v>8.2040942944281645E-2</v>
      </c>
      <c r="K26" s="15">
        <f>K$7/Demand!K$37</f>
        <v>8.5480713796694044E-2</v>
      </c>
      <c r="L26" s="15">
        <f>L$7/Demand!L$37</f>
        <v>8.8747622492433773E-2</v>
      </c>
      <c r="M26" s="15">
        <f>M$7/Demand!M$37</f>
        <v>9.1277793030451734E-2</v>
      </c>
      <c r="N26" s="15">
        <f>N$7/Demand!N$37</f>
        <v>9.387783860282356E-2</v>
      </c>
      <c r="O26" s="15">
        <f>O$7/Demand!O$37</f>
        <v>9.5640042093788222E-2</v>
      </c>
      <c r="P26" s="15">
        <f>P$7/Demand!P$37</f>
        <v>9.8062338701429108E-2</v>
      </c>
      <c r="Q26" s="15">
        <f>Q$7/Demand!Q$37</f>
        <v>0.10030135930386301</v>
      </c>
      <c r="R26" s="15">
        <f>R$7/Demand!R$37</f>
        <v>0.10322479232047931</v>
      </c>
      <c r="S26" s="15">
        <f>S$7/Demand!S$37</f>
        <v>0.10799398114796539</v>
      </c>
      <c r="T26" s="15">
        <f>T$7/Demand!T$37</f>
        <v>0.1115959172479136</v>
      </c>
      <c r="U26" s="15">
        <f>U$7/Demand!U$37</f>
        <v>0.11217860003533404</v>
      </c>
      <c r="V26" s="15">
        <f>V$7/Demand!V$37</f>
        <v>0.11314016149639201</v>
      </c>
      <c r="W26" s="96"/>
    </row>
    <row r="27" spans="1:23" ht="15" thickBot="1" x14ac:dyDescent="0.25">
      <c r="A27" s="96"/>
      <c r="B27" s="134" t="s">
        <v>447</v>
      </c>
      <c r="C27" s="74">
        <f>C$8/Demand!C$38</f>
        <v>7.4158815634965375E-2</v>
      </c>
      <c r="D27" s="74">
        <f>D$8/Demand!D$38</f>
        <v>8.2262316593679038E-2</v>
      </c>
      <c r="E27" s="74">
        <f>E$8/Demand!E$38</f>
        <v>8.9363103032232577E-2</v>
      </c>
      <c r="F27" s="74">
        <f>F$8/Demand!F$38</f>
        <v>9.4191117844193997E-2</v>
      </c>
      <c r="G27" s="74">
        <f>G$8/Demand!G$38</f>
        <v>9.8741205696937076E-2</v>
      </c>
      <c r="H27" s="74">
        <f>H$8/Demand!H$38</f>
        <v>0.10338291991437501</v>
      </c>
      <c r="I27" s="74">
        <f>I$8/Demand!I$38</f>
        <v>0.10742234336387825</v>
      </c>
      <c r="J27" s="74">
        <f>J$8/Demand!J$38</f>
        <v>0.11344831334778345</v>
      </c>
      <c r="K27" s="74">
        <f>K$8/Demand!K$38</f>
        <v>0.12046903186742937</v>
      </c>
      <c r="L27" s="74">
        <f>L$8/Demand!L$38</f>
        <v>0.12718926198211664</v>
      </c>
      <c r="M27" s="74">
        <f>M$8/Demand!M$38</f>
        <v>0.13338326878370479</v>
      </c>
      <c r="N27" s="74">
        <f>N$8/Demand!N$38</f>
        <v>0.13994092470071512</v>
      </c>
      <c r="O27" s="74">
        <f>O$8/Demand!O$38</f>
        <v>0.14665281601097524</v>
      </c>
      <c r="P27" s="74">
        <f>P$8/Demand!P$38</f>
        <v>0.15451728938453083</v>
      </c>
      <c r="Q27" s="74">
        <f>Q$8/Demand!Q$38</f>
        <v>0.16221492909113183</v>
      </c>
      <c r="R27" s="74">
        <f>R$8/Demand!R$38</f>
        <v>0.17074411723279409</v>
      </c>
      <c r="S27" s="74">
        <f>S$8/Demand!S$38</f>
        <v>0.1805321543337981</v>
      </c>
      <c r="T27" s="74">
        <f>T$8/Demand!T$38</f>
        <v>0.18869243277680245</v>
      </c>
      <c r="U27" s="74">
        <f>U$8/Demand!U$38</f>
        <v>0.19368456510649676</v>
      </c>
      <c r="V27" s="74">
        <f>V$8/Demand!V$38</f>
        <v>0.19916613406832848</v>
      </c>
      <c r="W27" s="96"/>
    </row>
    <row r="28" spans="1:23" ht="15" thickBot="1" x14ac:dyDescent="0.25">
      <c r="A28" s="96"/>
      <c r="B28" s="134" t="s">
        <v>200</v>
      </c>
      <c r="C28" s="15">
        <f>C$9/Demand!C$39</f>
        <v>0.1213404484094968</v>
      </c>
      <c r="D28" s="15">
        <f>D$9/Demand!D$39</f>
        <v>0.13734860665287946</v>
      </c>
      <c r="E28" s="15">
        <f>E$9/Demand!E$39</f>
        <v>0.14277805096404317</v>
      </c>
      <c r="F28" s="15">
        <f>F$9/Demand!F$39</f>
        <v>0.1438988696043223</v>
      </c>
      <c r="G28" s="15">
        <f>G$9/Demand!G$39</f>
        <v>0.14895520402718168</v>
      </c>
      <c r="H28" s="15">
        <f>H$9/Demand!H$39</f>
        <v>0.15364943425521874</v>
      </c>
      <c r="I28" s="15">
        <f>I$9/Demand!I$39</f>
        <v>0.15678309206680652</v>
      </c>
      <c r="J28" s="15">
        <f>J$9/Demand!J$39</f>
        <v>0.16541329233115654</v>
      </c>
      <c r="K28" s="15">
        <f>K$9/Demand!K$39</f>
        <v>0.17496006042237966</v>
      </c>
      <c r="L28" s="15">
        <f>L$9/Demand!L$39</f>
        <v>0.18239601984611531</v>
      </c>
      <c r="M28" s="15">
        <f>M$9/Demand!M$39</f>
        <v>0.18899337259614504</v>
      </c>
      <c r="N28" s="15">
        <f>N$9/Demand!N$39</f>
        <v>0.19576880284456713</v>
      </c>
      <c r="O28" s="15">
        <f>O$9/Demand!O$39</f>
        <v>0.19979202139206215</v>
      </c>
      <c r="P28" s="15">
        <f>P$9/Demand!P$39</f>
        <v>0.20717582838101128</v>
      </c>
      <c r="Q28" s="15">
        <f>Q$9/Demand!Q$39</f>
        <v>0.21327971069423024</v>
      </c>
      <c r="R28" s="15">
        <f>R$9/Demand!R$39</f>
        <v>0.22229081902357131</v>
      </c>
      <c r="S28" s="15">
        <f>S$9/Demand!S$39</f>
        <v>0.23067790648800107</v>
      </c>
      <c r="T28" s="15">
        <f>T$9/Demand!T$39</f>
        <v>0.23718709125529103</v>
      </c>
      <c r="U28" s="15">
        <f>U$9/Demand!U$39</f>
        <v>0.23944824067464204</v>
      </c>
      <c r="V28" s="15">
        <f>V$9/Demand!V$39</f>
        <v>0.24229338567233469</v>
      </c>
      <c r="W28" s="96"/>
    </row>
    <row r="29" spans="1:23" ht="15" thickBot="1" x14ac:dyDescent="0.25">
      <c r="A29" s="96"/>
      <c r="B29" s="134" t="s">
        <v>339</v>
      </c>
      <c r="C29" s="74">
        <f>C$10/Demand!C$40</f>
        <v>2.0259755181608368E-2</v>
      </c>
      <c r="D29" s="74">
        <f>D$10/Demand!D$40</f>
        <v>2.4488707243205544E-2</v>
      </c>
      <c r="E29" s="74">
        <f>E$10/Demand!E$40</f>
        <v>2.5794480964941573E-2</v>
      </c>
      <c r="F29" s="74">
        <f>F$10/Demand!F$40</f>
        <v>2.606654926745116E-2</v>
      </c>
      <c r="G29" s="74">
        <f>G$10/Demand!G$40</f>
        <v>2.8924127098622243E-2</v>
      </c>
      <c r="H29" s="74">
        <f>H$10/Demand!H$40</f>
        <v>3.1402558452947794E-2</v>
      </c>
      <c r="I29" s="74">
        <f>I$10/Demand!I$40</f>
        <v>3.3484108627334835E-2</v>
      </c>
      <c r="J29" s="74">
        <f>J$10/Demand!J$40</f>
        <v>3.6270918993650945E-2</v>
      </c>
      <c r="K29" s="74">
        <f>K$10/Demand!K$40</f>
        <v>3.9248889128358423E-2</v>
      </c>
      <c r="L29" s="74">
        <f>L$10/Demand!L$40</f>
        <v>4.2292469874999135E-2</v>
      </c>
      <c r="M29" s="74">
        <f>M$10/Demand!M$40</f>
        <v>4.5461019018828583E-2</v>
      </c>
      <c r="N29" s="74">
        <f>N$10/Demand!N$40</f>
        <v>4.9144756882803869E-2</v>
      </c>
      <c r="O29" s="74">
        <f>O$10/Demand!O$40</f>
        <v>5.0109866460636615E-2</v>
      </c>
      <c r="P29" s="74">
        <f>P$10/Demand!P$40</f>
        <v>5.1424275192132371E-2</v>
      </c>
      <c r="Q29" s="74">
        <f>Q$10/Demand!Q$40</f>
        <v>5.2515443100544734E-2</v>
      </c>
      <c r="R29" s="74">
        <f>R$10/Demand!R$40</f>
        <v>5.3898151724214007E-2</v>
      </c>
      <c r="S29" s="74">
        <f>S$10/Demand!S$40</f>
        <v>5.5850881313979819E-2</v>
      </c>
      <c r="T29" s="74">
        <f>T$10/Demand!T$40</f>
        <v>5.7167194614228437E-2</v>
      </c>
      <c r="U29" s="74">
        <f>U$10/Demand!U$40</f>
        <v>5.7085048112541913E-2</v>
      </c>
      <c r="V29" s="74">
        <f>V$10/Demand!V$40</f>
        <v>5.7243178650863015E-2</v>
      </c>
      <c r="W29" s="96"/>
    </row>
    <row r="30" spans="1:23" ht="15" thickBot="1" x14ac:dyDescent="0.25">
      <c r="A30" s="96"/>
      <c r="B30" s="134" t="s">
        <v>448</v>
      </c>
      <c r="C30" s="15">
        <f>C$11/Demand!C$41</f>
        <v>5.3002983870607534E-2</v>
      </c>
      <c r="D30" s="15">
        <f>D$11/Demand!D$41</f>
        <v>6.5618926371760644E-2</v>
      </c>
      <c r="E30" s="15">
        <f>E$11/Demand!E$41</f>
        <v>6.9951330408114118E-2</v>
      </c>
      <c r="F30" s="15">
        <f>F$11/Demand!F$41</f>
        <v>7.0639924269555163E-2</v>
      </c>
      <c r="G30" s="15">
        <f>G$11/Demand!G$41</f>
        <v>7.2360004902820407E-2</v>
      </c>
      <c r="H30" s="15">
        <f>H$11/Demand!H$41</f>
        <v>7.3976860146020826E-2</v>
      </c>
      <c r="I30" s="15">
        <f>I$11/Demand!I$41</f>
        <v>7.4481391905260569E-2</v>
      </c>
      <c r="J30" s="15">
        <f>J$11/Demand!J$41</f>
        <v>7.7809793300351732E-2</v>
      </c>
      <c r="K30" s="15">
        <f>K$11/Demand!K$41</f>
        <v>8.1595597919482163E-2</v>
      </c>
      <c r="L30" s="15">
        <f>L$11/Demand!L$41</f>
        <v>8.4320561196400703E-2</v>
      </c>
      <c r="M30" s="15">
        <f>M$11/Demand!M$41</f>
        <v>8.7248030163490614E-2</v>
      </c>
      <c r="N30" s="15">
        <f>N$11/Demand!N$41</f>
        <v>9.0595997704403977E-2</v>
      </c>
      <c r="O30" s="15">
        <f>O$11/Demand!O$41</f>
        <v>9.3756363444114449E-2</v>
      </c>
      <c r="P30" s="15">
        <f>P$11/Demand!P$41</f>
        <v>9.8104811644343037E-2</v>
      </c>
      <c r="Q30" s="15">
        <f>Q$11/Demand!Q$41</f>
        <v>0.10223388302504144</v>
      </c>
      <c r="R30" s="15">
        <f>R$11/Demand!R$41</f>
        <v>0.10734010917203901</v>
      </c>
      <c r="S30" s="15">
        <f>S$11/Demand!S$41</f>
        <v>0.11420346379991403</v>
      </c>
      <c r="T30" s="15">
        <f>T$11/Demand!T$41</f>
        <v>0.11902784059536142</v>
      </c>
      <c r="U30" s="15">
        <f>U$11/Demand!U$41</f>
        <v>0.12039400687376654</v>
      </c>
      <c r="V30" s="15">
        <f>V$11/Demand!V$41</f>
        <v>0.12233139710254273</v>
      </c>
      <c r="W30" s="96"/>
    </row>
    <row r="31" spans="1:23" x14ac:dyDescent="0.2">
      <c r="A31" s="96"/>
      <c r="B31" s="96"/>
      <c r="C31" s="96"/>
      <c r="D31" s="96"/>
      <c r="E31" s="96"/>
      <c r="F31" s="96"/>
      <c r="G31" s="96"/>
      <c r="H31" s="96"/>
      <c r="I31" s="96"/>
      <c r="J31" s="96"/>
      <c r="K31" s="96"/>
      <c r="L31" s="96"/>
      <c r="M31" s="96"/>
      <c r="N31" s="96"/>
      <c r="O31" s="96"/>
      <c r="P31" s="96"/>
      <c r="Q31" s="96"/>
      <c r="R31" s="96"/>
      <c r="S31" s="96"/>
      <c r="T31" s="96"/>
      <c r="U31" s="96"/>
      <c r="V31" s="96"/>
      <c r="W31" s="96"/>
    </row>
    <row r="32" spans="1:23" ht="15.75" thickBot="1" x14ac:dyDescent="0.3">
      <c r="A32" s="96"/>
      <c r="B32" s="137" t="s">
        <v>716</v>
      </c>
      <c r="C32" s="96"/>
      <c r="D32" s="96"/>
      <c r="E32" s="96"/>
      <c r="F32" s="96"/>
      <c r="G32" s="96"/>
      <c r="H32" s="96"/>
      <c r="I32" s="96"/>
      <c r="J32" s="96"/>
      <c r="K32" s="96"/>
      <c r="L32" s="96"/>
      <c r="M32" s="96"/>
      <c r="N32" s="96"/>
      <c r="O32" s="96"/>
      <c r="P32" s="96"/>
      <c r="Q32" s="96"/>
      <c r="R32" s="96"/>
      <c r="S32" s="96"/>
      <c r="T32" s="96"/>
      <c r="U32" s="96"/>
      <c r="V32" s="96"/>
      <c r="W32" s="96"/>
    </row>
    <row r="33" spans="1:23" ht="33" customHeight="1" thickBot="1" x14ac:dyDescent="0.25">
      <c r="A33" s="96"/>
      <c r="B33" s="132"/>
      <c r="C33" s="151" t="str">
        <f>'Demand Summary'!D$5</f>
        <v>2018-19</v>
      </c>
      <c r="D33" s="151" t="str">
        <f>'Demand Summary'!E$5</f>
        <v>2019-20</v>
      </c>
      <c r="E33" s="151" t="str">
        <f>'Demand Summary'!F$5</f>
        <v>2020-21</v>
      </c>
      <c r="F33" s="151" t="str">
        <f>'Demand Summary'!G$5</f>
        <v>2021-22</v>
      </c>
      <c r="G33" s="151" t="str">
        <f>'Demand Summary'!H$5</f>
        <v>2022-23</v>
      </c>
      <c r="H33" s="151" t="str">
        <f>'Demand Summary'!I$5</f>
        <v>2023-24</v>
      </c>
      <c r="I33" s="151" t="str">
        <f>'Demand Summary'!J$5</f>
        <v>2024-25</v>
      </c>
      <c r="J33" s="151" t="str">
        <f>'Demand Summary'!K$5</f>
        <v>2025-26</v>
      </c>
      <c r="K33" s="151" t="str">
        <f>'Demand Summary'!L$5</f>
        <v>2026-27</v>
      </c>
      <c r="L33" s="151" t="str">
        <f>'Demand Summary'!M$5</f>
        <v>2027-28</v>
      </c>
      <c r="M33" s="151" t="str">
        <f>'Demand Summary'!N$5</f>
        <v>2028-29</v>
      </c>
      <c r="N33" s="151" t="str">
        <f>'Demand Summary'!O$5</f>
        <v>2029-30</v>
      </c>
      <c r="O33" s="151" t="str">
        <f>'Demand Summary'!P$5</f>
        <v>2030-31</v>
      </c>
      <c r="P33" s="151" t="str">
        <f>'Demand Summary'!Q$5</f>
        <v>2031-32</v>
      </c>
      <c r="Q33" s="151" t="str">
        <f>'Demand Summary'!R$5</f>
        <v>2032-33</v>
      </c>
      <c r="R33" s="151" t="str">
        <f>'Demand Summary'!S$5</f>
        <v>2033-34</v>
      </c>
      <c r="S33" s="151" t="str">
        <f>'Demand Summary'!T$5</f>
        <v>2034-35</v>
      </c>
      <c r="T33" s="151" t="str">
        <f>'Demand Summary'!U$5</f>
        <v>2035-36</v>
      </c>
      <c r="U33" s="151" t="str">
        <f>'Demand Summary'!V$5</f>
        <v>2036-37</v>
      </c>
      <c r="V33" s="151" t="str">
        <f>'Demand Summary'!W$5</f>
        <v>2037-38</v>
      </c>
      <c r="W33" s="96"/>
    </row>
    <row r="34" spans="1:23" ht="15" thickBot="1" x14ac:dyDescent="0.25">
      <c r="A34" s="96"/>
      <c r="B34" s="134" t="s">
        <v>199</v>
      </c>
      <c r="C34" s="15">
        <f>C$15/Demand!C$37</f>
        <v>3.2291484994178464E-2</v>
      </c>
      <c r="D34" s="15">
        <f>D$15/Demand!D$37</f>
        <v>3.5083414171629905E-2</v>
      </c>
      <c r="E34" s="15">
        <f>E$15/Demand!E$37</f>
        <v>4.0211022411393474E-2</v>
      </c>
      <c r="F34" s="15">
        <f>F$15/Demand!F$37</f>
        <v>4.5081934508417514E-2</v>
      </c>
      <c r="G34" s="15">
        <f>G$15/Demand!G$37</f>
        <v>5.0444312943946981E-2</v>
      </c>
      <c r="H34" s="15">
        <f>H$15/Demand!H$37</f>
        <v>5.5387502753073622E-2</v>
      </c>
      <c r="I34" s="15">
        <f>I$15/Demand!I$37</f>
        <v>6.0473998714673613E-2</v>
      </c>
      <c r="J34" s="15">
        <f>J$15/Demand!J$37</f>
        <v>6.52194677258216E-2</v>
      </c>
      <c r="K34" s="15">
        <f>K$15/Demand!K$37</f>
        <v>7.050063761074471E-2</v>
      </c>
      <c r="L34" s="15">
        <f>L$15/Demand!L$37</f>
        <v>7.6410281491468654E-2</v>
      </c>
      <c r="M34" s="15">
        <f>M$15/Demand!M$37</f>
        <v>8.3579441121819115E-2</v>
      </c>
      <c r="N34" s="15">
        <f>N$15/Demand!N$37</f>
        <v>9.1181041355569592E-2</v>
      </c>
      <c r="O34" s="15">
        <f>O$15/Demand!O$37</f>
        <v>0.10044944643684803</v>
      </c>
      <c r="P34" s="15">
        <f>P$15/Demand!P$37</f>
        <v>0.11096508876981163</v>
      </c>
      <c r="Q34" s="15">
        <f>Q$15/Demand!Q$37</f>
        <v>0.12243258526682829</v>
      </c>
      <c r="R34" s="15">
        <f>R$15/Demand!R$37</f>
        <v>0.13180810761788475</v>
      </c>
      <c r="S34" s="15">
        <f>S$15/Demand!S$37</f>
        <v>0.13977225669362381</v>
      </c>
      <c r="T34" s="15">
        <f>T$15/Demand!T$37</f>
        <v>0.14551411635821165</v>
      </c>
      <c r="U34" s="15">
        <f>U$15/Demand!U$37</f>
        <v>0.1497869777942212</v>
      </c>
      <c r="V34" s="15">
        <f>V$15/Demand!V$37</f>
        <v>0.15179597273308246</v>
      </c>
      <c r="W34" s="96"/>
    </row>
    <row r="35" spans="1:23" ht="15" thickBot="1" x14ac:dyDescent="0.25">
      <c r="A35" s="96"/>
      <c r="B35" s="134" t="s">
        <v>447</v>
      </c>
      <c r="C35" s="74">
        <f>C$16/Demand!C$38</f>
        <v>5.5739709004818797E-2</v>
      </c>
      <c r="D35" s="74">
        <f>D$16/Demand!D$38</f>
        <v>5.5318518764563403E-2</v>
      </c>
      <c r="E35" s="74">
        <f>E$16/Demand!E$38</f>
        <v>5.948191553181522E-2</v>
      </c>
      <c r="F35" s="74">
        <f>F$16/Demand!F$38</f>
        <v>6.3169449226308405E-2</v>
      </c>
      <c r="G35" s="74">
        <f>G$16/Demand!G$38</f>
        <v>6.7165915502178361E-2</v>
      </c>
      <c r="H35" s="74">
        <f>H$16/Demand!H$38</f>
        <v>7.1309315537034165E-2</v>
      </c>
      <c r="I35" s="74">
        <f>I$16/Demand!I$38</f>
        <v>7.6196607774974043E-2</v>
      </c>
      <c r="J35" s="74">
        <f>J$16/Demand!J$38</f>
        <v>8.1316788081777155E-2</v>
      </c>
      <c r="K35" s="74">
        <f>K$16/Demand!K$38</f>
        <v>8.7781028979178152E-2</v>
      </c>
      <c r="L35" s="74">
        <f>L$16/Demand!L$38</f>
        <v>9.5612416883376891E-2</v>
      </c>
      <c r="M35" s="74">
        <f>M$16/Demand!M$38</f>
        <v>0.10611054424440095</v>
      </c>
      <c r="N35" s="74">
        <f>N$16/Demand!N$38</f>
        <v>0.11818022613569823</v>
      </c>
      <c r="O35" s="74">
        <f>O$16/Demand!O$38</f>
        <v>0.13272390615835097</v>
      </c>
      <c r="P35" s="74">
        <f>P$16/Demand!P$38</f>
        <v>0.14790083345585414</v>
      </c>
      <c r="Q35" s="74">
        <f>Q$16/Demand!Q$38</f>
        <v>0.16220943405756638</v>
      </c>
      <c r="R35" s="74">
        <f>R$16/Demand!R$38</f>
        <v>0.17223600134245665</v>
      </c>
      <c r="S35" s="74">
        <f>S$16/Demand!S$38</f>
        <v>0.17941742519207288</v>
      </c>
      <c r="T35" s="74">
        <f>T$16/Demand!T$38</f>
        <v>0.18428870928200403</v>
      </c>
      <c r="U35" s="74">
        <f>U$16/Demand!U$38</f>
        <v>0.18896498532803541</v>
      </c>
      <c r="V35" s="74">
        <f>V$16/Demand!V$38</f>
        <v>0.19099102664074727</v>
      </c>
      <c r="W35" s="96"/>
    </row>
    <row r="36" spans="1:23" ht="15" thickBot="1" x14ac:dyDescent="0.25">
      <c r="A36" s="96"/>
      <c r="B36" s="134" t="s">
        <v>200</v>
      </c>
      <c r="C36" s="15">
        <f>C$17/Demand!C$39</f>
        <v>6.2816305415663048E-2</v>
      </c>
      <c r="D36" s="15">
        <f>D$17/Demand!D$39</f>
        <v>9.7758045443935168E-2</v>
      </c>
      <c r="E36" s="15">
        <f>E$17/Demand!E$39</f>
        <v>0.10642832026984193</v>
      </c>
      <c r="F36" s="15">
        <f>F$17/Demand!F$39</f>
        <v>0.11097956850367435</v>
      </c>
      <c r="G36" s="15">
        <f>G$17/Demand!G$39</f>
        <v>0.11927528766281331</v>
      </c>
      <c r="H36" s="15">
        <f>H$17/Demand!H$39</f>
        <v>0.12757049719589639</v>
      </c>
      <c r="I36" s="15">
        <f>I$17/Demand!I$39</f>
        <v>0.13693184594223592</v>
      </c>
      <c r="J36" s="15">
        <f>J$17/Demand!J$39</f>
        <v>0.14835204801051136</v>
      </c>
      <c r="K36" s="15">
        <f>K$17/Demand!K$39</f>
        <v>0.15989180407183279</v>
      </c>
      <c r="L36" s="15">
        <f>L$17/Demand!L$39</f>
        <v>0.16753118435331793</v>
      </c>
      <c r="M36" s="15">
        <f>M$17/Demand!M$39</f>
        <v>0.1740342392641625</v>
      </c>
      <c r="N36" s="15">
        <f>N$17/Demand!N$39</f>
        <v>0.17707488630995277</v>
      </c>
      <c r="O36" s="15">
        <f>O$17/Demand!O$39</f>
        <v>0.17942162921677762</v>
      </c>
      <c r="P36" s="15">
        <f>P$17/Demand!P$39</f>
        <v>0.18158342152006918</v>
      </c>
      <c r="Q36" s="15">
        <f>Q$17/Demand!Q$39</f>
        <v>0.18364379711676782</v>
      </c>
      <c r="R36" s="15">
        <f>R$17/Demand!R$39</f>
        <v>0.18574856525499256</v>
      </c>
      <c r="S36" s="15">
        <f>S$17/Demand!S$39</f>
        <v>0.18697260105125235</v>
      </c>
      <c r="T36" s="15">
        <f>T$17/Demand!T$39</f>
        <v>0.18813256343627638</v>
      </c>
      <c r="U36" s="15">
        <f>U$17/Demand!U$39</f>
        <v>0.18992415069616381</v>
      </c>
      <c r="V36" s="15">
        <f>V$17/Demand!V$39</f>
        <v>0.18994145227234549</v>
      </c>
      <c r="W36" s="96"/>
    </row>
    <row r="37" spans="1:23" ht="15" thickBot="1" x14ac:dyDescent="0.25">
      <c r="A37" s="96"/>
      <c r="B37" s="134" t="s">
        <v>339</v>
      </c>
      <c r="C37" s="74">
        <f>C$18/Demand!C$40</f>
        <v>1.4491366851533084E-2</v>
      </c>
      <c r="D37" s="74">
        <f>D$18/Demand!D$40</f>
        <v>1.7022243186148492E-2</v>
      </c>
      <c r="E37" s="74">
        <f>E$18/Demand!E$40</f>
        <v>1.9647920750451953E-2</v>
      </c>
      <c r="F37" s="74">
        <f>F$18/Demand!F$40</f>
        <v>2.2179031073365236E-2</v>
      </c>
      <c r="G37" s="74">
        <f>G$18/Demand!G$40</f>
        <v>2.5265265210798749E-2</v>
      </c>
      <c r="H37" s="74">
        <f>H$18/Demand!H$40</f>
        <v>2.8057774642143176E-2</v>
      </c>
      <c r="I37" s="74">
        <f>I$18/Demand!I$40</f>
        <v>3.0966000145600536E-2</v>
      </c>
      <c r="J37" s="74">
        <f>J$18/Demand!J$40</f>
        <v>3.4093629094600751E-2</v>
      </c>
      <c r="K37" s="74">
        <f>K$18/Demand!K$40</f>
        <v>3.7451747271222587E-2</v>
      </c>
      <c r="L37" s="74">
        <f>L$18/Demand!L$40</f>
        <v>4.0448690778391111E-2</v>
      </c>
      <c r="M37" s="74">
        <f>M$18/Demand!M$40</f>
        <v>4.385179579820294E-2</v>
      </c>
      <c r="N37" s="74">
        <f>N$18/Demand!N$40</f>
        <v>4.7187312341646546E-2</v>
      </c>
      <c r="O37" s="74">
        <f>O$18/Demand!O$40</f>
        <v>5.0937069519275215E-2</v>
      </c>
      <c r="P37" s="74">
        <f>P$18/Demand!P$40</f>
        <v>5.4881534117747932E-2</v>
      </c>
      <c r="Q37" s="74">
        <f>Q$18/Demand!Q$40</f>
        <v>5.9641938548377869E-2</v>
      </c>
      <c r="R37" s="74">
        <f>R$18/Demand!R$40</f>
        <v>6.4504104738043605E-2</v>
      </c>
      <c r="S37" s="74">
        <f>S$18/Demand!S$40</f>
        <v>7.0279329075218375E-2</v>
      </c>
      <c r="T37" s="74">
        <f>T$18/Demand!T$40</f>
        <v>7.6490171244450955E-2</v>
      </c>
      <c r="U37" s="74">
        <f>U$18/Demand!U$40</f>
        <v>8.3152115366909307E-2</v>
      </c>
      <c r="V37" s="74">
        <f>V$18/Demand!V$40</f>
        <v>8.8580099525590345E-2</v>
      </c>
      <c r="W37" s="96"/>
    </row>
    <row r="38" spans="1:23" ht="15" thickBot="1" x14ac:dyDescent="0.25">
      <c r="A38" s="96"/>
      <c r="B38" s="134" t="s">
        <v>448</v>
      </c>
      <c r="C38" s="15">
        <f>C$19/Demand!C$41</f>
        <v>3.649907728853552E-2</v>
      </c>
      <c r="D38" s="15">
        <f>D$19/Demand!D$41</f>
        <v>4.1823869047901988E-2</v>
      </c>
      <c r="E38" s="15">
        <f>E$19/Demand!E$41</f>
        <v>4.8636761083010953E-2</v>
      </c>
      <c r="F38" s="15">
        <f>F$19/Demand!F$41</f>
        <v>5.5116797755142249E-2</v>
      </c>
      <c r="G38" s="15">
        <f>G$19/Demand!G$41</f>
        <v>6.2455187943806237E-2</v>
      </c>
      <c r="H38" s="15">
        <f>H$19/Demand!H$41</f>
        <v>6.9732862831982892E-2</v>
      </c>
      <c r="I38" s="15">
        <f>I$19/Demand!I$41</f>
        <v>7.736206913392385E-2</v>
      </c>
      <c r="J38" s="15">
        <f>J$19/Demand!J$41</f>
        <v>8.6047818247789606E-2</v>
      </c>
      <c r="K38" s="15">
        <f>K$19/Demand!K$41</f>
        <v>9.579150357970416E-2</v>
      </c>
      <c r="L38" s="15">
        <f>L$19/Demand!L$41</f>
        <v>0.10537391418933198</v>
      </c>
      <c r="M38" s="15">
        <f>M$19/Demand!M$41</f>
        <v>0.1173628765706122</v>
      </c>
      <c r="N38" s="15">
        <f>N$19/Demand!N$41</f>
        <v>0.13065571982494917</v>
      </c>
      <c r="O38" s="15">
        <f>O$19/Demand!O$41</f>
        <v>0.14740046864737003</v>
      </c>
      <c r="P38" s="15">
        <f>P$19/Demand!P$41</f>
        <v>0.16710357686826621</v>
      </c>
      <c r="Q38" s="15">
        <f>Q$19/Demand!Q$41</f>
        <v>0.18978909577347722</v>
      </c>
      <c r="R38" s="15">
        <f>R$19/Demand!R$41</f>
        <v>0.21121423198419748</v>
      </c>
      <c r="S38" s="15">
        <f>S$19/Demand!S$41</f>
        <v>0.23137733529736984</v>
      </c>
      <c r="T38" s="15">
        <f>T$19/Demand!T$41</f>
        <v>0.24727648010957209</v>
      </c>
      <c r="U38" s="15">
        <f>U$19/Demand!U$41</f>
        <v>0.2595995135619506</v>
      </c>
      <c r="V38" s="15">
        <f>V$19/Demand!V$41</f>
        <v>0.26533658838656743</v>
      </c>
      <c r="W38" s="96"/>
    </row>
    <row r="39" spans="1:23" x14ac:dyDescent="0.2">
      <c r="A39" s="96"/>
      <c r="B39" s="96"/>
      <c r="C39" s="96"/>
      <c r="D39" s="96"/>
      <c r="E39" s="96"/>
      <c r="F39" s="96"/>
      <c r="G39" s="96"/>
      <c r="H39" s="96"/>
      <c r="I39" s="96"/>
      <c r="J39" s="96"/>
      <c r="K39" s="96"/>
      <c r="L39" s="96"/>
      <c r="M39" s="96"/>
      <c r="N39" s="96"/>
      <c r="O39" s="96"/>
      <c r="P39" s="96"/>
      <c r="Q39" s="96"/>
      <c r="R39" s="96"/>
      <c r="S39" s="96"/>
      <c r="T39" s="96"/>
      <c r="U39" s="96"/>
      <c r="V39" s="96"/>
      <c r="W39" s="96"/>
    </row>
  </sheetData>
  <mergeCells count="1">
    <mergeCell ref="B2:E2"/>
  </mergeCells>
  <hyperlinks>
    <hyperlink ref="B1" location="'Assumptions Summary'!A1" display="Go to Assumptions Summary" xr:uid="{BA28081B-8ECC-4538-A523-008232E73396}"/>
  </hyperlinks>
  <pageMargins left="0.7" right="0.7" top="0.75" bottom="0.75" header="0.3" footer="0.3"/>
  <pageSetup paperSize="9" scale="37" orientation="landscape"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AEMODocument" ma:contentTypeID="0x0101009BE89D58CAF0934CA32A20BCFFD353DC006633029767265B488CFAB9877ACBF802" ma:contentTypeVersion="12" ma:contentTypeDescription="" ma:contentTypeScope="" ma:versionID="a5181825ea24e76a2dd1a9ff6d4681c0">
  <xsd:schema xmlns:xsd="http://www.w3.org/2001/XMLSchema" xmlns:xs="http://www.w3.org/2001/XMLSchema" xmlns:p="http://schemas.microsoft.com/office/2006/metadata/properties" xmlns:ns2="a14523ce-dede-483e-883a-2d83261080bd" targetNamespace="http://schemas.microsoft.com/office/2006/metadata/properties" ma:root="true" ma:fieldsID="40f6b1fcd02d7d2bcaf2307421c27619" ns2:_="">
    <xsd:import namespace="a14523ce-dede-483e-883a-2d83261080bd"/>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AEMOCustodian" minOccurs="0"/>
                <xsd:element ref="ns2:AEMODescription" minOccurs="0"/>
                <xsd:element ref="ns2:AEMODocumentTypeTaxHTField0" minOccurs="0"/>
                <xsd:element ref="ns2:AEMOKeywordsTaxHTField0" minOccurs="0"/>
                <xsd:element ref="ns2:Archive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82d14c3b-1965-4757-bde5-e9311b34e21d}" ma:internalName="TaxCatchAll" ma:showField="CatchAllData" ma:web="bd69ac2a-5af2-45c3-8758-a628b85be611">
      <xsd:complexType>
        <xsd:complexContent>
          <xsd:extension base="dms:MultiChoiceLookup">
            <xsd:sequence>
              <xsd:element name="Value" type="dms:Lookup" maxOccurs="unbounded" minOccurs="0" nillable="true"/>
            </xsd:sequence>
          </xsd:extension>
        </xsd:complexContent>
      </xsd:complexType>
    </xsd:element>
    <xsd:element name="AEMOCustodian" ma:index="12" nillable="true" ma:displayName="AEMOCustodian" ma:list="UserInfo" ma:SharePointGroup="0" ma:internalName="AEMOCustodian"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EMODescription" ma:index="13" nillable="true" ma:displayName="AEMODescription" ma:internalName="AEMODescription" ma:readOnly="false">
      <xsd:simpleType>
        <xsd:restriction base="dms:Note"/>
      </xsd:simpleType>
    </xsd:element>
    <xsd:element name="AEMODocumentTypeTaxHTField0" ma:index="14" nillable="true" ma:taxonomy="true" ma:internalName="AEMODocumentTypeTaxHTField0" ma:taxonomyFieldName="AEMODocumentType" ma:displayName="AEMODocumentType" ma:readOnly="false" ma:default="1;#Operational Record|859762f2-4462-42eb-9744-c955c7e2c540" ma:fieldId="{da861434-c661-4929-8c0f-a462c80621ee}" ma:sspId="409ac0fb-07cb-4169-8a26-def2760b5502" ma:termSetId="7d85e329-3a18-4351-8865-4c9585fd1cc0" ma:anchorId="00000000-0000-0000-0000-000000000000" ma:open="false" ma:isKeyword="false">
      <xsd:complexType>
        <xsd:sequence>
          <xsd:element ref="pc:Terms" minOccurs="0" maxOccurs="1"/>
        </xsd:sequence>
      </xsd:complexType>
    </xsd:element>
    <xsd:element name="AEMOKeywordsTaxHTField0" ma:index="16" nillable="true" ma:taxonomy="true" ma:internalName="AEMOKeywordsTaxHTField0" ma:taxonomyFieldName="AEMOKeywords" ma:displayName="AEMOKeywords" ma:readOnly="false" ma:default="" ma:fieldId="{443585ba-fce9-427e-bd78-308c17c973aa}" ma:taxonomyMulti="true" ma:sspId="409ac0fb-07cb-4169-8a26-def2760b5502" ma:termSetId="095ae75a-42c0-4268-bd3a-ea27c751fd55" ma:anchorId="00000000-0000-0000-0000-000000000000" ma:open="true" ma:isKeyword="false">
      <xsd:complexType>
        <xsd:sequence>
          <xsd:element ref="pc:Terms" minOccurs="0" maxOccurs="1"/>
        </xsd:sequence>
      </xsd:complexType>
    </xsd:element>
    <xsd:element name="ArchiveDocument" ma:index="18" nillable="true" ma:displayName="ArchiveDocument" ma:default="0" ma:description="Checking this box will send the document to the AEMO Archive and leave a link in its place." ma:internalName="ArchiveDocume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409ac0fb-07cb-4169-8a26-def2760b5502" ContentTypeId="0x0101009BE89D58CAF0934CA32A20BCFFD353DC" PreviousValue="false"/>
</file>

<file path=customXml/item5.xml><?xml version="1.0" encoding="utf-8"?>
<?mso-contentType ?>
<customXsn xmlns="http://schemas.microsoft.com/office/2006/metadata/customXsn">
  <xsnLocation/>
  <cached>True</cached>
  <openByDefault>True</openByDefault>
  <xsnScope>/sites/wa/p/vp</xsnScope>
</customXsn>
</file>

<file path=customXml/item6.xml><?xml version="1.0" encoding="utf-8"?>
<p:properties xmlns:p="http://schemas.microsoft.com/office/2006/metadata/properties" xmlns:xsi="http://www.w3.org/2001/XMLSchema-instance" xmlns:pc="http://schemas.microsoft.com/office/infopath/2007/PartnerControls">
  <documentManagement>
    <_dlc_DocId xmlns="a14523ce-dede-483e-883a-2d83261080bd">NETWORKDEV-1262562635-388</_dlc_DocId>
    <_dlc_DocIdUrl xmlns="a14523ce-dede-483e-883a-2d83261080bd">
      <Url>http://sharedocs/sites/nd/BusinessAsUsual/_layouts/15/DocIdRedir.aspx?ID=NETWORKDEV-1262562635-388</Url>
      <Description>NETWORKDEV-1262562635-388</Description>
    </_dlc_DocIdUrl>
    <AEMODescription xmlns="a14523ce-dede-483e-883a-2d83261080bd" xsi:nil="true"/>
    <ArchiveDocument xmlns="a14523ce-dede-483e-883a-2d83261080bd">false</ArchiveDocument>
    <AEMOCustodian xmlns="a14523ce-dede-483e-883a-2d83261080bd">
      <UserInfo>
        <DisplayName/>
        <AccountId xsi:nil="true"/>
        <AccountType/>
      </UserInfo>
    </AEMOCustodian>
    <AEMODocumentTypeTaxHTField0 xmlns="a14523ce-dede-483e-883a-2d83261080bd">
      <Terms xmlns="http://schemas.microsoft.com/office/infopath/2007/PartnerControls">
        <TermInfo xmlns="http://schemas.microsoft.com/office/infopath/2007/PartnerControls">
          <TermName xmlns="http://schemas.microsoft.com/office/infopath/2007/PartnerControls">Operational Record</TermName>
          <TermId xmlns="http://schemas.microsoft.com/office/infopath/2007/PartnerControls">859762f2-4462-42eb-9744-c955c7e2c540</TermId>
        </TermInfo>
      </Terms>
    </AEMODocumentTypeTaxHTField0>
    <TaxCatchAll xmlns="a14523ce-dede-483e-883a-2d83261080bd">
      <Value>1</Value>
    </TaxCatchAll>
    <AEMOKeywordsTaxHTField0 xmlns="a14523ce-dede-483e-883a-2d83261080bd">
      <Terms xmlns="http://schemas.microsoft.com/office/infopath/2007/PartnerControls"/>
    </AEMOKeywordsTaxHTField0>
  </documentManagement>
</p:properties>
</file>

<file path=customXml/itemProps1.xml><?xml version="1.0" encoding="utf-8"?>
<ds:datastoreItem xmlns:ds="http://schemas.openxmlformats.org/officeDocument/2006/customXml" ds:itemID="{3B6CD27C-F96F-4EB7-9784-B6FFD554166A}">
  <ds:schemaRefs>
    <ds:schemaRef ds:uri="http://schemas.microsoft.com/sharepoint/v3/contenttype/forms"/>
  </ds:schemaRefs>
</ds:datastoreItem>
</file>

<file path=customXml/itemProps2.xml><?xml version="1.0" encoding="utf-8"?>
<ds:datastoreItem xmlns:ds="http://schemas.openxmlformats.org/officeDocument/2006/customXml" ds:itemID="{CA9CE49E-9114-4B01-8C25-B737E4D7489B}">
  <ds:schemaRefs>
    <ds:schemaRef ds:uri="http://schemas.microsoft.com/sharepoint/events"/>
  </ds:schemaRefs>
</ds:datastoreItem>
</file>

<file path=customXml/itemProps3.xml><?xml version="1.0" encoding="utf-8"?>
<ds:datastoreItem xmlns:ds="http://schemas.openxmlformats.org/officeDocument/2006/customXml" ds:itemID="{A501F062-0A1D-44AE-9332-F57C2D4D4E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4523ce-dede-483e-883a-2d83261080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3F7A518-ECBB-4938-8000-2163FE122364}">
  <ds:schemaRefs>
    <ds:schemaRef ds:uri="Microsoft.SharePoint.Taxonomy.ContentTypeSync"/>
  </ds:schemaRefs>
</ds:datastoreItem>
</file>

<file path=customXml/itemProps5.xml><?xml version="1.0" encoding="utf-8"?>
<ds:datastoreItem xmlns:ds="http://schemas.openxmlformats.org/officeDocument/2006/customXml" ds:itemID="{1C4C7FE8-81A7-4BEE-8446-04407314956E}">
  <ds:schemaRefs>
    <ds:schemaRef ds:uri="http://schemas.microsoft.com/office/2006/metadata/customXsn"/>
  </ds:schemaRefs>
</ds:datastoreItem>
</file>

<file path=customXml/itemProps6.xml><?xml version="1.0" encoding="utf-8"?>
<ds:datastoreItem xmlns:ds="http://schemas.openxmlformats.org/officeDocument/2006/customXml" ds:itemID="{7FB93E2F-C88A-45FD-B933-AB9AFB2BB2C5}">
  <ds:schemaRefs>
    <ds:schemaRef ds:uri="http://purl.org/dc/terms/"/>
    <ds:schemaRef ds:uri="http://schemas.openxmlformats.org/package/2006/metadata/core-properties"/>
    <ds:schemaRef ds:uri="a14523ce-dede-483e-883a-2d83261080bd"/>
    <ds:schemaRef ds:uri="http://purl.org/dc/dcmitype/"/>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17</vt:i4>
      </vt:variant>
    </vt:vector>
  </HeadingPairs>
  <TitlesOfParts>
    <vt:vector size="58" baseType="lpstr">
      <vt:lpstr>Disclaimer</vt:lpstr>
      <vt:lpstr>Assumptions Summary</vt:lpstr>
      <vt:lpstr>Scenarios</vt:lpstr>
      <vt:lpstr>Renewable Energy Zones</vt:lpstr>
      <vt:lpstr>Demand Summary</vt:lpstr>
      <vt:lpstr>Demand</vt:lpstr>
      <vt:lpstr>Maximum Demand</vt:lpstr>
      <vt:lpstr>Minimum Demand</vt:lpstr>
      <vt:lpstr>Rooftop PV</vt:lpstr>
      <vt:lpstr>Electric Vehicles</vt:lpstr>
      <vt:lpstr>DSP</vt:lpstr>
      <vt:lpstr>Battery aggregation</vt:lpstr>
      <vt:lpstr>Renewable Policy Targets</vt:lpstr>
      <vt:lpstr>Interconnector Capability</vt:lpstr>
      <vt:lpstr>Proportioning factors</vt:lpstr>
      <vt:lpstr>Maximum capacity</vt:lpstr>
      <vt:lpstr>Reserves</vt:lpstr>
      <vt:lpstr>Firm capacity</vt:lpstr>
      <vt:lpstr>Generation limits</vt:lpstr>
      <vt:lpstr>Seasonal ratings</vt:lpstr>
      <vt:lpstr>Generator Reliability Settings</vt:lpstr>
      <vt:lpstr>Maintenance</vt:lpstr>
      <vt:lpstr>Build costs</vt:lpstr>
      <vt:lpstr>Regional Cost Factors</vt:lpstr>
      <vt:lpstr>Generator Regional Build costs </vt:lpstr>
      <vt:lpstr>Storage Regional Build costs</vt:lpstr>
      <vt:lpstr>Connection cost</vt:lpstr>
      <vt:lpstr>Build limits</vt:lpstr>
      <vt:lpstr>Capacity Factors </vt:lpstr>
      <vt:lpstr>Lead Time</vt:lpstr>
      <vt:lpstr>Storage properties</vt:lpstr>
      <vt:lpstr>Coal and Biomass price</vt:lpstr>
      <vt:lpstr>Gas and Liquid fuel price</vt:lpstr>
      <vt:lpstr>Refurbishment</vt:lpstr>
      <vt:lpstr>Retirement</vt:lpstr>
      <vt:lpstr>Heat rates</vt:lpstr>
      <vt:lpstr>Auxiliary</vt:lpstr>
      <vt:lpstr>Fixed OPEX</vt:lpstr>
      <vt:lpstr>Variable OPEX</vt:lpstr>
      <vt:lpstr>Emissions</vt:lpstr>
      <vt:lpstr>MLF</vt:lpstr>
      <vt:lpstr>Auxiliary!Print_Area</vt:lpstr>
      <vt:lpstr>'Build costs'!Print_Area</vt:lpstr>
      <vt:lpstr>'Coal and Biomass price'!Print_Area</vt:lpstr>
      <vt:lpstr>Emissions!Print_Area</vt:lpstr>
      <vt:lpstr>'Firm capacity'!Print_Area</vt:lpstr>
      <vt:lpstr>'Fixed OPEX'!Print_Area</vt:lpstr>
      <vt:lpstr>'Generator Reliability Settings'!Print_Area</vt:lpstr>
      <vt:lpstr>'Heat rates'!Print_Area</vt:lpstr>
      <vt:lpstr>'Interconnector Capability'!Print_Area</vt:lpstr>
      <vt:lpstr>'Maximum capacity'!Print_Area</vt:lpstr>
      <vt:lpstr>'Proportioning factors'!Print_Area</vt:lpstr>
      <vt:lpstr>Refurbishment!Print_Area</vt:lpstr>
      <vt:lpstr>'Renewable Policy Targets'!Print_Area</vt:lpstr>
      <vt:lpstr>Retirement!Print_Area</vt:lpstr>
      <vt:lpstr>'Seasonal ratings'!Print_Area</vt:lpstr>
      <vt:lpstr>'Storage properties'!Print_Area</vt:lpstr>
      <vt:lpstr>'Variable OPEX'!Print_Area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 Forecasting Modelling Assumptions</dc:title>
  <dc:creator>Andrew.Turley@aemo.com.au</dc:creator>
  <cp:lastModifiedBy>Felicity Bodger</cp:lastModifiedBy>
  <cp:lastPrinted>2018-02-22T07:34:13Z</cp:lastPrinted>
  <dcterms:created xsi:type="dcterms:W3CDTF">2013-01-29T02:11:33Z</dcterms:created>
  <dcterms:modified xsi:type="dcterms:W3CDTF">2019-07-31T07:47:10Z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0x0101009BE89D58CAF0934CA32A20BCFFD353DC006633029767265B488CFAB9877ACBF802</vt:lpwstr>
  </property>
  <property fmtid="{D5CDD505-2E9C-101B-9397-08002B2CF9AE}" pid="3" name="_dlc_DocIdItemGuid">
    <vt:lpwstr>9e686295-2a9c-4a6b-92d0-76a91d42c665</vt:lpwstr>
  </property>
  <property fmtid="{D5CDD505-2E9C-101B-9397-08002B2CF9AE}" pid="4" name="AEMOKeywords">
    <vt:lpwstr/>
  </property>
  <property fmtid="{D5CDD505-2E9C-101B-9397-08002B2CF9AE}" pid="5" name="AEMODocumentType">
    <vt:lpwstr>1;#Operational Record|859762f2-4462-42eb-9744-c955c7e2c540</vt:lpwstr>
  </property>
  <property fmtid="{D5CDD505-2E9C-101B-9397-08002B2CF9AE}" pid="6" name="DocumentStorageId">
    <vt:lpwstr/>
  </property>
  <property fmtid="{D5CDD505-2E9C-101B-9397-08002B2CF9AE}" pid="7" name="AEMODocumentTypeTaxHTField0">
    <vt:lpwstr>Operational Record|859762f2-4462-42eb-9744-c955c7e2c540</vt:lpwstr>
  </property>
  <property fmtid="{D5CDD505-2E9C-101B-9397-08002B2CF9AE}" pid="8" name="TaxCatchAll">
    <vt:lpwstr>1;#Operational Record|859762f2-4462-42eb-9744-c955c7e2c540</vt:lpwstr>
  </property>
  <property fmtid="{D5CDD505-2E9C-101B-9397-08002B2CF9AE}" pid="9" name="AEMOKeywordsTaxHTField0">
    <vt:lpwstr/>
  </property>
</Properties>
</file>