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fbodger\Documents\Uploads April 2018\Generation Information\"/>
    </mc:Choice>
  </mc:AlternateContent>
  <bookViews>
    <workbookView xWindow="0" yWindow="0" windowWidth="28740" windowHeight="6150" tabRatio="779"/>
  </bookViews>
  <sheets>
    <sheet name="Victoria Summary" sheetId="1" r:id="rId1"/>
    <sheet name="Change Log" sheetId="10" r:id="rId2"/>
    <sheet name="Existing S &amp; SS Generation" sheetId="3" r:id="rId3"/>
    <sheet name="Summer Scheduled Capacities" sheetId="4" r:id="rId4"/>
    <sheet name="Winter Scheduled Capacities" sheetId="5" r:id="rId5"/>
    <sheet name="Existing NS Generation" sheetId="6" r:id="rId6"/>
    <sheet name="New Developments" sheetId="7" r:id="rId7"/>
    <sheet name="Background Information" sheetId="9" r:id="rId8"/>
  </sheets>
  <definedNames>
    <definedName name="_xlnm._FilterDatabase" localSheetId="5" hidden="1">'Existing NS Generation'!$A$2:$F$77</definedName>
    <definedName name="_xlnm._FilterDatabase" localSheetId="2" hidden="1">'Existing S &amp; SS Generation'!$A$2:$H$26</definedName>
    <definedName name="_xlnm._FilterDatabase" localSheetId="6" hidden="1">'New Developments'!$A$2:$O$65</definedName>
    <definedName name="_xlnm._FilterDatabase" localSheetId="3" hidden="1">'Summer Scheduled Capacities'!$A$2:$M$34</definedName>
    <definedName name="_xlnm._FilterDatabase" localSheetId="4" hidden="1">'Winter Scheduled Capacities'!$A$42:$L$64</definedName>
  </definedNames>
  <calcPr calcId="171027"/>
</workbook>
</file>

<file path=xl/calcChain.xml><?xml version="1.0" encoding="utf-8"?>
<calcChain xmlns="http://schemas.openxmlformats.org/spreadsheetml/2006/main">
  <c r="B80" i="5" l="1"/>
  <c r="B80" i="4"/>
  <c r="K62" i="4" l="1"/>
  <c r="J62" i="4"/>
  <c r="I62" i="4"/>
  <c r="H62" i="4"/>
  <c r="G62" i="4"/>
  <c r="F62" i="4"/>
  <c r="E62" i="4"/>
  <c r="D62" i="4"/>
  <c r="C62" i="4"/>
  <c r="B62" i="4"/>
  <c r="E62" i="5"/>
  <c r="K62" i="5"/>
  <c r="J62" i="5"/>
  <c r="I62" i="5"/>
  <c r="H62" i="5"/>
  <c r="G62" i="5"/>
  <c r="F62" i="5"/>
  <c r="D62" i="5"/>
  <c r="C62" i="5"/>
  <c r="B62" i="5"/>
  <c r="K80" i="4"/>
  <c r="J80" i="4"/>
  <c r="I80" i="4"/>
  <c r="H80" i="4"/>
  <c r="G80" i="4"/>
  <c r="F80" i="4"/>
  <c r="E80" i="4"/>
  <c r="D80" i="4"/>
  <c r="C80" i="4"/>
  <c r="B34" i="4"/>
  <c r="B34" i="5"/>
  <c r="K80" i="5" l="1"/>
  <c r="J80" i="5"/>
  <c r="I80" i="5"/>
  <c r="H80" i="5"/>
  <c r="G80" i="5"/>
  <c r="F80" i="5"/>
  <c r="E80" i="5"/>
  <c r="D80" i="5"/>
  <c r="C80" i="5"/>
  <c r="B81" i="5" l="1"/>
  <c r="B64" i="4"/>
  <c r="B81" i="4"/>
  <c r="K81" i="5" l="1"/>
  <c r="J81" i="5"/>
  <c r="I81" i="5"/>
  <c r="H81" i="5"/>
  <c r="G81" i="5"/>
  <c r="F81" i="5"/>
  <c r="E81" i="5"/>
  <c r="D81" i="5"/>
  <c r="C81" i="5"/>
  <c r="K64" i="5"/>
  <c r="K81" i="4"/>
  <c r="J81" i="4"/>
  <c r="I81" i="4"/>
  <c r="H81" i="4"/>
  <c r="G81" i="4"/>
  <c r="F81" i="4"/>
  <c r="E81" i="4"/>
  <c r="D81" i="4"/>
  <c r="C81" i="4"/>
  <c r="C77" i="6" l="1"/>
  <c r="D26" i="3" l="1"/>
  <c r="B64" i="5" l="1"/>
  <c r="C34" i="5"/>
  <c r="D34" i="5"/>
  <c r="E34" i="5"/>
  <c r="F34" i="5"/>
  <c r="G34" i="5"/>
  <c r="H34" i="5"/>
  <c r="I34" i="5"/>
  <c r="J34" i="5"/>
  <c r="K34" i="5"/>
  <c r="K64" i="4"/>
  <c r="E34" i="4"/>
  <c r="F34" i="4"/>
  <c r="G34" i="4"/>
  <c r="H34" i="4"/>
  <c r="I34" i="4"/>
  <c r="J34" i="4"/>
  <c r="K34" i="4"/>
  <c r="D34" i="4"/>
  <c r="C34" i="4"/>
  <c r="D64" i="4" l="1"/>
  <c r="E64" i="4"/>
  <c r="F64" i="4"/>
  <c r="G64" i="4"/>
  <c r="H64" i="4"/>
  <c r="I64" i="4"/>
  <c r="J64" i="4"/>
  <c r="C64" i="4"/>
  <c r="C64" i="5" l="1"/>
  <c r="D64" i="5"/>
  <c r="E64" i="5"/>
  <c r="F64" i="5"/>
  <c r="G64" i="5"/>
  <c r="H64" i="5"/>
  <c r="I64" i="5"/>
  <c r="J64" i="5"/>
</calcChain>
</file>

<file path=xl/sharedStrings.xml><?xml version="1.0" encoding="utf-8"?>
<sst xmlns="http://schemas.openxmlformats.org/spreadsheetml/2006/main" count="1652" uniqueCount="558">
  <si>
    <t>Victoria Change Log</t>
  </si>
  <si>
    <t>Power Station</t>
  </si>
  <si>
    <t>Owner</t>
  </si>
  <si>
    <t>Unit Number and Nameplate Capacity (MW)</t>
  </si>
  <si>
    <t>Installed Capacity (MW)</t>
  </si>
  <si>
    <t>Technology Type</t>
  </si>
  <si>
    <t>Fuel Type</t>
  </si>
  <si>
    <t>Dispatch Type</t>
  </si>
  <si>
    <t>Service Status</t>
  </si>
  <si>
    <t>Ararat</t>
  </si>
  <si>
    <t>Ararat Wind Farm Pty Ltd</t>
  </si>
  <si>
    <t>75 x 3.2</t>
  </si>
  <si>
    <t>Wind - Onshore</t>
  </si>
  <si>
    <t>Wind</t>
  </si>
  <si>
    <t>SS</t>
  </si>
  <si>
    <t>In Service</t>
  </si>
  <si>
    <t>Bairnsdale</t>
  </si>
  <si>
    <t>Alinta DEBO</t>
  </si>
  <si>
    <t>2 x 47</t>
  </si>
  <si>
    <t>OCGT</t>
  </si>
  <si>
    <t>Natural Gas Pipeline</t>
  </si>
  <si>
    <t>S</t>
  </si>
  <si>
    <t>Bald Hills p1</t>
  </si>
  <si>
    <t>Infrastructure Capital Group</t>
  </si>
  <si>
    <t>52 x 2.05</t>
  </si>
  <si>
    <t>Bogong / Mackay</t>
  </si>
  <si>
    <t>AGL</t>
  </si>
  <si>
    <t>2 x 70
6 x 27</t>
  </si>
  <si>
    <t>Hydro - Gravity</t>
  </si>
  <si>
    <t>Water</t>
  </si>
  <si>
    <t>Dartmouth</t>
  </si>
  <si>
    <t>1 x 185</t>
  </si>
  <si>
    <t>Eildon</t>
  </si>
  <si>
    <t>2 x 60
2 x 7.5</t>
  </si>
  <si>
    <t>Steam Sub Critical</t>
  </si>
  <si>
    <t>Brown Coal</t>
  </si>
  <si>
    <t>Withdrawn</t>
  </si>
  <si>
    <t>Hume VIC</t>
  </si>
  <si>
    <t>Green State Power Pty Ltd</t>
  </si>
  <si>
    <t>1 x 29</t>
  </si>
  <si>
    <t>Jeeralang A</t>
  </si>
  <si>
    <t>Industry Funds Management Nominees Ltd</t>
  </si>
  <si>
    <t>4 x 53</t>
  </si>
  <si>
    <t>Jeeralang B</t>
  </si>
  <si>
    <t>3 x 76</t>
  </si>
  <si>
    <t>Laverton North</t>
  </si>
  <si>
    <t>Snowy Hydro Ltd</t>
  </si>
  <si>
    <t>2 x 156</t>
  </si>
  <si>
    <t>Loy Yang A</t>
  </si>
  <si>
    <t>AGL Energy</t>
  </si>
  <si>
    <t>3 x 560
1 x 530</t>
  </si>
  <si>
    <t>Loy Yang B</t>
  </si>
  <si>
    <t>IPM Australia Limited</t>
  </si>
  <si>
    <t>2 x 500</t>
  </si>
  <si>
    <t>Macarthur</t>
  </si>
  <si>
    <t>Macarthur Wind Farm Pty Ltd and Meridian Wind Macarthur Pty Ltd</t>
  </si>
  <si>
    <t>140 x 3</t>
  </si>
  <si>
    <t>Mortlake</t>
  </si>
  <si>
    <t>Origin Energy Power Limited</t>
  </si>
  <si>
    <t>2 x 283</t>
  </si>
  <si>
    <t>Mt Mercer</t>
  </si>
  <si>
    <t>Mt Mercer Windfarm Pty Ltd</t>
  </si>
  <si>
    <t>64 x 2.05</t>
  </si>
  <si>
    <t>Murray 1</t>
  </si>
  <si>
    <t>10 x 95</t>
  </si>
  <si>
    <t>Murray 2</t>
  </si>
  <si>
    <t>4 x 138</t>
  </si>
  <si>
    <t>Newport</t>
  </si>
  <si>
    <t>Industry Funds Manaegment Nominees Ltd</t>
  </si>
  <si>
    <t>1 x 510</t>
  </si>
  <si>
    <t>Oaklands Hill</t>
  </si>
  <si>
    <t>Oaklands Hill Wind farm pty ltd</t>
  </si>
  <si>
    <t>32 x 2.1</t>
  </si>
  <si>
    <t>Somerton</t>
  </si>
  <si>
    <t>4 x 40</t>
  </si>
  <si>
    <t>Valley Power</t>
  </si>
  <si>
    <t>6 x 50</t>
  </si>
  <si>
    <t>West Kiewa</t>
  </si>
  <si>
    <t>4 x 15</t>
  </si>
  <si>
    <t>Yallourn W</t>
  </si>
  <si>
    <t>EnergyAustralia Holdings Pty Ltd</t>
  </si>
  <si>
    <t>2 x 350
2 x 375</t>
  </si>
  <si>
    <t>Total</t>
  </si>
  <si>
    <t>Summer aggregate available scheduled and semi-scheduled generation</t>
  </si>
  <si>
    <t>2017-18</t>
  </si>
  <si>
    <t>2018-19</t>
  </si>
  <si>
    <t>2019-20</t>
  </si>
  <si>
    <t>2020-21</t>
  </si>
  <si>
    <t>2021-22</t>
  </si>
  <si>
    <t>2022-23</t>
  </si>
  <si>
    <t>2023-24</t>
  </si>
  <si>
    <t>2024-25</t>
  </si>
  <si>
    <t>2025-26</t>
  </si>
  <si>
    <t>2026-27</t>
  </si>
  <si>
    <t>Gannawarra Solar Farm</t>
  </si>
  <si>
    <t>Kiata Wind Farm</t>
  </si>
  <si>
    <t>Mt Gellibrand</t>
  </si>
  <si>
    <t>The table above lists the latest Summer capacities for Victorian generation. Summer conditions relate to statistically predicted contribution under 10% POE maximum demand conditions.</t>
  </si>
  <si>
    <t>Summer aggregate scheduled and firm semi-scheduled generation</t>
  </si>
  <si>
    <t>Firm Wind Capacity</t>
  </si>
  <si>
    <t>Firm Solar Capacity</t>
  </si>
  <si>
    <t>Summer aggregate available semi-scheduled generation</t>
  </si>
  <si>
    <t>Total (Wind)</t>
  </si>
  <si>
    <t>Total (Solar)</t>
  </si>
  <si>
    <t>Winter aggregate available scheduled and semi-scheduled generation</t>
  </si>
  <si>
    <t>2018</t>
  </si>
  <si>
    <t>2019</t>
  </si>
  <si>
    <t>2020</t>
  </si>
  <si>
    <t>2021</t>
  </si>
  <si>
    <t>2022</t>
  </si>
  <si>
    <t>2023</t>
  </si>
  <si>
    <t>2024</t>
  </si>
  <si>
    <t>2025</t>
  </si>
  <si>
    <t>2026</t>
  </si>
  <si>
    <t>2027</t>
  </si>
  <si>
    <t>The table above lists the latest Winter capacities for Victorian generation. Winter conditions relate to statistically predicted contribution under 10% POE maximum demand conditions.</t>
  </si>
  <si>
    <t>Winter aggregate scheduled and firm semi-scheduled generation</t>
  </si>
  <si>
    <t>Winter aggregate available semi-scheduled generation</t>
  </si>
  <si>
    <t>Existing non-scheduled generation</t>
  </si>
  <si>
    <t>Nameplate Capacity (MW)</t>
  </si>
  <si>
    <t>200 Victoria St</t>
  </si>
  <si>
    <t>Cogent Energy Pty Ltd</t>
  </si>
  <si>
    <t>Compression Reciprocating Engine</t>
  </si>
  <si>
    <t>In service</t>
  </si>
  <si>
    <t>321 Exhibition Street Trigen</t>
  </si>
  <si>
    <t>Cogent Energy</t>
  </si>
  <si>
    <t>Spark Ignition  Reciprocating Engine</t>
  </si>
  <si>
    <t>990 Latrobe St</t>
  </si>
  <si>
    <t>Ballarat</t>
  </si>
  <si>
    <t>LMS ENERGY Pty Ltd</t>
  </si>
  <si>
    <t>Landfill Methane / Landfill Gas</t>
  </si>
  <si>
    <t>Ballarat Base Hospital</t>
  </si>
  <si>
    <t>Banimboola</t>
  </si>
  <si>
    <t>Bendigo</t>
  </si>
  <si>
    <t>Berwick</t>
  </si>
  <si>
    <t>EDL LFG Vic Pty Ltd</t>
  </si>
  <si>
    <t>Broadmeadows</t>
  </si>
  <si>
    <t>Brooklyn</t>
  </si>
  <si>
    <t>Challicum Hills</t>
  </si>
  <si>
    <t>Pacific Hydro Challicum Hills Pty Ltd</t>
  </si>
  <si>
    <t>Chepstowe Wind Farm</t>
  </si>
  <si>
    <t>Chepstowe Wind Farm Pty Ltd</t>
  </si>
  <si>
    <t>Clayton</t>
  </si>
  <si>
    <t>Clover</t>
  </si>
  <si>
    <t>Codrington</t>
  </si>
  <si>
    <t>Energy Pacific Vic Pty Ltd</t>
  </si>
  <si>
    <t>Coonooer Bridge Wind Farm</t>
  </si>
  <si>
    <t>Coonooer Bridge Wind Farm Pty Ltd</t>
  </si>
  <si>
    <t>Corio</t>
  </si>
  <si>
    <t>Crown Melbourne</t>
  </si>
  <si>
    <t>Crown Resorts</t>
  </si>
  <si>
    <t>Dandenong PEP</t>
  </si>
  <si>
    <t>Eildon Small Hydro</t>
  </si>
  <si>
    <t>Pacific Hydro Investments Pty Ltd</t>
  </si>
  <si>
    <t>Glenmaggie Hydro</t>
  </si>
  <si>
    <t>Hallam Road</t>
  </si>
  <si>
    <t>LMS Energy Pty Ltd</t>
  </si>
  <si>
    <t>HYMIVC06 - Belgrave-Hallam Road</t>
  </si>
  <si>
    <t>South East Water</t>
  </si>
  <si>
    <t>Leonards Hill</t>
  </si>
  <si>
    <t>Hepburn Community Wind Park Co-operative Limited</t>
  </si>
  <si>
    <t>Longford</t>
  </si>
  <si>
    <t>Longford Gas Plant</t>
  </si>
  <si>
    <t>Mornington Waste Disposal Facility</t>
  </si>
  <si>
    <t>Mortons Lane Wind Farm</t>
  </si>
  <si>
    <t>Mortons Lane Windfarm Pty Ltd</t>
  </si>
  <si>
    <t>Portland Wind Farm</t>
  </si>
  <si>
    <t>Pacific Hydro Portland Wind Farm Pty Ltd</t>
  </si>
  <si>
    <t>Qenos Cogeneration Facility</t>
  </si>
  <si>
    <t>CCGT</t>
  </si>
  <si>
    <t>Rubicon Mountain Streams</t>
  </si>
  <si>
    <t>Shepparton</t>
  </si>
  <si>
    <t>Non-biomass recycled municipal and industrial materials</t>
  </si>
  <si>
    <t>Shepparton Wastewater Treatment Facility</t>
  </si>
  <si>
    <t>Diamond Energy Pty Ltd</t>
  </si>
  <si>
    <t>Sewerage / Waste Water</t>
  </si>
  <si>
    <t>Springvale</t>
  </si>
  <si>
    <t>Tatura Biomass Generator</t>
  </si>
  <si>
    <t>Toora</t>
  </si>
  <si>
    <t>Ratch Australia</t>
  </si>
  <si>
    <t>Waubra</t>
  </si>
  <si>
    <t>Pyrenees Wind Energy Developments</t>
  </si>
  <si>
    <t>William Hovel</t>
  </si>
  <si>
    <t>Wollert</t>
  </si>
  <si>
    <t>Wonthaggi Wind Farm</t>
  </si>
  <si>
    <t>Vision Super Pty Ltd</t>
  </si>
  <si>
    <t>Wyndham Renewable Energy Facility</t>
  </si>
  <si>
    <t>Yambuk</t>
  </si>
  <si>
    <t>Yarrawonga</t>
  </si>
  <si>
    <t>Projects under development</t>
  </si>
  <si>
    <t>Project</t>
  </si>
  <si>
    <t>Unit ID</t>
  </si>
  <si>
    <t>Land</t>
  </si>
  <si>
    <t>Equip</t>
  </si>
  <si>
    <t>Plan</t>
  </si>
  <si>
    <t>Finance</t>
  </si>
  <si>
    <t>Date</t>
  </si>
  <si>
    <t>Unit Status</t>
  </si>
  <si>
    <t>Full Commercial Use Date</t>
  </si>
  <si>
    <t>Bannerton Solar Park</t>
  </si>
  <si>
    <t>Solar</t>
  </si>
  <si>
    <t>Pub An</t>
  </si>
  <si>
    <t>TBA</t>
  </si>
  <si>
    <t>Ben More</t>
  </si>
  <si>
    <t>Berrimal</t>
  </si>
  <si>
    <t>Berrybank Wind Farm</t>
  </si>
  <si>
    <t>Berrybank Development Pty Ltd</t>
  </si>
  <si>
    <t>Bulgana Wind Farm</t>
  </si>
  <si>
    <t>Cherry Tree Wind Farm</t>
  </si>
  <si>
    <t>Infigen Energy</t>
  </si>
  <si>
    <t>ü</t>
  </si>
  <si>
    <t>Darlington Wind Farm</t>
  </si>
  <si>
    <t>Union Fenosa Wind Australia Pty Ltd</t>
  </si>
  <si>
    <t>Dundonnell</t>
  </si>
  <si>
    <t>Tilt Renewables</t>
  </si>
  <si>
    <t>Gannawarra Solar Farm Pty Ltd</t>
  </si>
  <si>
    <t>Com</t>
  </si>
  <si>
    <t>Hawkesdale Wind Farm</t>
  </si>
  <si>
    <t>Ryan Corner Development Pty Ltd</t>
  </si>
  <si>
    <t>Karadoc Solar Farm</t>
  </si>
  <si>
    <t>Overland Sun Farming Pty Ltd</t>
  </si>
  <si>
    <t>Adv</t>
  </si>
  <si>
    <t>Kerang Solar Farm</t>
  </si>
  <si>
    <t>CleanGen Projects</t>
  </si>
  <si>
    <t>Kiata Wind Farm Pty Ltd</t>
  </si>
  <si>
    <t>Lal Lal Wind Energy Facility - Elaine end</t>
  </si>
  <si>
    <t>Westwind Energy Pty Ltd</t>
  </si>
  <si>
    <t>Lal Lal Wind Energy Facility - Yendon end</t>
  </si>
  <si>
    <t>Mallee Solar Park</t>
  </si>
  <si>
    <t>Mildura Power Station</t>
  </si>
  <si>
    <t>Ceramet</t>
  </si>
  <si>
    <t>Moorabool</t>
  </si>
  <si>
    <t>Moorabool Wind Farm Pty Ltd</t>
  </si>
  <si>
    <t>Mortlake South</t>
  </si>
  <si>
    <t>Nowingi Solar Storage</t>
  </si>
  <si>
    <t>Lyon Solar</t>
  </si>
  <si>
    <t>Numurkah</t>
  </si>
  <si>
    <t>Neoen</t>
  </si>
  <si>
    <t>Penshurst</t>
  </si>
  <si>
    <t>RES Australia Pty Ltd</t>
  </si>
  <si>
    <t>Port Phillip Heads Tidal Energy Project</t>
  </si>
  <si>
    <t>Tenax Energy</t>
  </si>
  <si>
    <t>Tidal</t>
  </si>
  <si>
    <t>NS</t>
  </si>
  <si>
    <t>Ryan Corner Wind Farm</t>
  </si>
  <si>
    <t>Shepparton Solar Farm</t>
  </si>
  <si>
    <t>Origin Energy</t>
  </si>
  <si>
    <t>Tarrone GT</t>
  </si>
  <si>
    <t>AGL Energy Limited</t>
  </si>
  <si>
    <t>Tarrone Wind Farm</t>
  </si>
  <si>
    <t>Woolsthorpe Wind Farm Pty Ltd</t>
  </si>
  <si>
    <t>Disclaimer</t>
  </si>
  <si>
    <t>This document is subject to an important disclaimer that limits or excludes AEMO's liability.</t>
  </si>
  <si>
    <t>Victoria Summary</t>
  </si>
  <si>
    <t>Status</t>
  </si>
  <si>
    <t>Coal</t>
  </si>
  <si>
    <t>Gas other</t>
  </si>
  <si>
    <t>Biomass</t>
  </si>
  <si>
    <t>Other</t>
  </si>
  <si>
    <t>Existing</t>
  </si>
  <si>
    <t>Announced Withdrawal</t>
  </si>
  <si>
    <t>Existing less Announced Withdrawal</t>
  </si>
  <si>
    <t>Committed</t>
  </si>
  <si>
    <t>Proposed</t>
  </si>
  <si>
    <t>Note: Existing includes Announced Withdrawal</t>
  </si>
  <si>
    <t>Please read the full disclaimer at</t>
  </si>
  <si>
    <t>http://www.aemo.com.au/Electricity/National-Electricity-Market-NEM/Planning-and-forecasting/Generation-information</t>
  </si>
  <si>
    <t>Changes since last update</t>
  </si>
  <si>
    <r>
      <t xml:space="preserve">Kiata Wind Farm: </t>
    </r>
    <r>
      <rPr>
        <sz val="9"/>
        <rFont val="Arial"/>
        <family val="2"/>
      </rPr>
      <t>Kiata Wind Farm Pty Ltd advises that Kiata Wind Farm (31.05 MW) is now a committed project with full commercial use expected December 2017.</t>
    </r>
  </si>
  <si>
    <t xml:space="preserve">Generation withdrawals  </t>
  </si>
  <si>
    <t xml:space="preserve">Announced withdrawals (i.e. Mothballed, Seasonal Shut down etc.)           </t>
  </si>
  <si>
    <r>
      <rPr>
        <b/>
        <sz val="9"/>
        <rFont val="Arial"/>
        <family val="2"/>
      </rPr>
      <t>Hazelwood:</t>
    </r>
    <r>
      <rPr>
        <sz val="9"/>
        <rFont val="Arial"/>
        <family val="2"/>
      </rPr>
      <t xml:space="preserve"> Hazelwood Power advises that Hazelwood Power Station will cease generation at the end of March 2017.</t>
    </r>
  </si>
  <si>
    <t>Committed projects</t>
  </si>
  <si>
    <t xml:space="preserve">Proposed projects </t>
  </si>
  <si>
    <t>Please refer to information presented in the worksheet titled 'New Developments'.</t>
  </si>
  <si>
    <t xml:space="preserve">Plant limitations </t>
  </si>
  <si>
    <t>AEMO has not been advised of any plant limitations for this region.</t>
  </si>
  <si>
    <t>Victoria existing and potential new developments by generation type (MW)</t>
  </si>
  <si>
    <r>
      <rPr>
        <b/>
        <sz val="7"/>
        <color rgb="FFF47321"/>
        <rFont val="Times New Roman"/>
        <family val="1"/>
      </rPr>
      <t xml:space="preserve"> </t>
    </r>
    <r>
      <rPr>
        <b/>
        <sz val="15"/>
        <color rgb="FFF47321"/>
        <rFont val="Arial"/>
        <family val="2"/>
      </rPr>
      <t>Generation capacity in the NEM</t>
    </r>
  </si>
  <si>
    <t>Any person who owns, controls, or operates a generating system connected to a transmission or distribution network must register as a generator. A generating system’s registered capacity is the nominal megawatt (MW) capacity registered with AEMO.</t>
  </si>
  <si>
    <t>The registered capacity is often the same as a generating system’s nameplate capacity. Nameplate capacity represents the maximum continuous output or consumption in MW, as specified by the manufacturer, or as subsequently modified. Nameplate capacity can change for a number of reasons, such as upgrade projects, age or a review of performance.</t>
  </si>
  <si>
    <t>Under the National Electricity Rules (NER), generating systems are classified as scheduled, semi-scheduled, or non-scheduled.</t>
  </si>
  <si>
    <r>
      <rPr>
        <b/>
        <sz val="9"/>
        <rFont val="Arial"/>
        <family val="2"/>
      </rPr>
      <t>Scheduled (S) generation</t>
    </r>
    <r>
      <rPr>
        <sz val="9"/>
        <rFont val="Arial"/>
        <family val="2"/>
      </rPr>
      <t xml:space="preserve"> refers to any generating system with an aggregate nameplate capacity of 30 MW or more, unless AEMO approves its classification as semi-scheduled or non-scheduled.</t>
    </r>
  </si>
  <si>
    <r>
      <rPr>
        <b/>
        <sz val="9"/>
        <rFont val="Arial"/>
        <family val="2"/>
      </rPr>
      <t>Semi-scheduled (SS) generation</t>
    </r>
    <r>
      <rPr>
        <sz val="9"/>
        <rFont val="Arial"/>
        <family val="2"/>
      </rPr>
      <t xml:space="preserve"> refers to any generating system with intermittent output (such as wind or run-of-river hydro) with an aggregate nameplate capacity of 30 MW or more, unless AEMO approves its classification as scheduled or non-scheduled. A semi-scheduled classification gives AEMO the power to limit generation output that may exceed network capabilities, but reduces the participating generator’s requirement to provide information.</t>
    </r>
  </si>
  <si>
    <r>
      <rPr>
        <b/>
        <sz val="9"/>
        <rFont val="Arial"/>
        <family val="2"/>
      </rPr>
      <t>Non-scheduled (NS) generation</t>
    </r>
    <r>
      <rPr>
        <sz val="9"/>
        <rFont val="Arial"/>
        <family val="2"/>
      </rPr>
      <t xml:space="preserve"> refers to generating systems with an aggregate nameplate capacity of less than 30 MW, unless AEMO approves its classification as scheduled or semi-scheduled.</t>
    </r>
  </si>
  <si>
    <t>Generating systems greater than 30 MW must be classified as non-scheduled if:</t>
  </si>
  <si>
    <r>
      <t>·</t>
    </r>
    <r>
      <rPr>
        <sz val="7"/>
        <rFont val="Times New Roman"/>
        <family val="1"/>
      </rPr>
      <t xml:space="preserve">      </t>
    </r>
    <r>
      <rPr>
        <sz val="9"/>
        <rFont val="Arial"/>
        <family val="2"/>
      </rPr>
      <t>the primary purpose of the generating unit is for local use and the aggregate sent-out generation rarely exceeds 30 MW, 
or</t>
    </r>
  </si>
  <si>
    <r>
      <t>·</t>
    </r>
    <r>
      <rPr>
        <sz val="7"/>
        <rFont val="Times New Roman"/>
        <family val="1"/>
      </rPr>
      <t xml:space="preserve">      </t>
    </r>
    <r>
      <rPr>
        <sz val="9"/>
        <rFont val="Arial"/>
        <family val="2"/>
      </rPr>
      <t>it is not practicable for the generating unit to participate in central dispatch.</t>
    </r>
  </si>
  <si>
    <t>A generating unit with a nameplate rating of less than 5 MW may be exempted by AEMO if its generation is purchased entirely by the local retail or a customer at the generator's connection point or the generator is classified as a market generating unit by a market small generation aggregator.  A generating unit with a nameplate rating between 5 MW and 30 MW may also be exempted by AEMO if it exports less than 20 GWh into the grid in a year or extenuating circumstances apply.</t>
  </si>
  <si>
    <t>Measuring generation capacity</t>
  </si>
  <si>
    <t>Generation capacity can be measured as either:</t>
  </si>
  <si>
    <r>
      <rPr>
        <sz val="9"/>
        <color theme="1"/>
        <rFont val="Symbol"/>
        <family val="1"/>
        <charset val="2"/>
      </rPr>
      <t>·</t>
    </r>
    <r>
      <rPr>
        <sz val="7"/>
        <color theme="1"/>
        <rFont val="Times New Roman"/>
        <family val="1"/>
      </rPr>
      <t xml:space="preserve">      </t>
    </r>
    <r>
      <rPr>
        <b/>
        <sz val="9"/>
        <color theme="1"/>
        <rFont val="Arial"/>
        <family val="2"/>
      </rPr>
      <t>as-generated</t>
    </r>
    <r>
      <rPr>
        <sz val="9"/>
        <color theme="1"/>
        <rFont val="Arial"/>
        <family val="2"/>
      </rPr>
      <t xml:space="preserve"> capacity, representing the output measured at a generating unit’s terminals, 
or</t>
    </r>
  </si>
  <si>
    <r>
      <rPr>
        <sz val="9"/>
        <color theme="1"/>
        <rFont val="Symbol"/>
        <family val="1"/>
        <charset val="2"/>
      </rPr>
      <t>·</t>
    </r>
    <r>
      <rPr>
        <sz val="7"/>
        <color theme="1"/>
        <rFont val="Times New Roman"/>
        <family val="1"/>
      </rPr>
      <t xml:space="preserve">      </t>
    </r>
    <r>
      <rPr>
        <b/>
        <sz val="9"/>
        <color theme="1"/>
        <rFont val="Arial"/>
        <family val="2"/>
      </rPr>
      <t>sent-out</t>
    </r>
    <r>
      <rPr>
        <sz val="9"/>
        <color theme="1"/>
        <rFont val="Arial"/>
        <family val="2"/>
      </rPr>
      <t xml:space="preserve"> capacity, representing the output after allowing for energy consumption by auxiliary equipment (used to help produce and transmit the electricity).</t>
    </r>
  </si>
  <si>
    <t>Temperature effects on generation</t>
  </si>
  <si>
    <t>The actual level of generation available at any particular time will depend on the condition of the generating plant. This includes factors such as age, outages, and wear. Another important factor with respect to output is the reduction in thermal efficiency as the temperature increases.</t>
  </si>
  <si>
    <t>Because temperature can affect plant generation capacities in different ways, basing generation capacities on region-specific reference temperatures facilitates more effective assessment of available generation capacity under weather conditions frequently associated with high demand.</t>
  </si>
  <si>
    <t>To produce the supply-demand outlook, AEMO — in consultation with the Jurisdictional Planning Bodies (JPBs) — undertakes the following:</t>
  </si>
  <si>
    <r>
      <rPr>
        <sz val="9"/>
        <color theme="1"/>
        <rFont val="Symbol"/>
        <family val="1"/>
        <charset val="2"/>
      </rPr>
      <t>·</t>
    </r>
    <r>
      <rPr>
        <sz val="7"/>
        <color theme="1"/>
        <rFont val="Times New Roman"/>
        <family val="1"/>
      </rPr>
      <t xml:space="preserve">      </t>
    </r>
    <r>
      <rPr>
        <sz val="9"/>
        <color theme="1"/>
        <rFont val="Arial"/>
        <family val="2"/>
      </rPr>
      <t>Asks generators to provide generating unit capacities for summer and winter using these common reference temperatures. The table below lists the common reference temperatures AEMO applies for each region. In general, annual maximum demands occur during summer; the exception is Tasmania, where maximum demand occurs during winter. Summer maximum demand in Tasmania occurs during colder temperatures, resulting in a relatively low summer reference temperature.</t>
    </r>
  </si>
  <si>
    <t>Generation capacity reference temperatures</t>
  </si>
  <si>
    <t>Region  </t>
  </si>
  <si>
    <t>Summer (°C)</t>
  </si>
  <si>
    <t>Winter (°C)</t>
  </si>
  <si>
    <t>Queensland</t>
  </si>
  <si>
    <t>New South Wales</t>
  </si>
  <si>
    <t>Victoria</t>
  </si>
  <si>
    <t>South Australia</t>
  </si>
  <si>
    <t>Tasmania</t>
  </si>
  <si>
    <t>Maximum capacity</t>
  </si>
  <si>
    <t>Some thermal (generation that burns fuel) and non-thermal (renewable generation) generating systems can provide additional, short-term capacity that exceeds the registered capacity. This is known as maximum capacity.</t>
  </si>
  <si>
    <t>Proposed generation in the NEM</t>
  </si>
  <si>
    <t>In addition to capacity forecasts, generation plant owners advise AEMO about the status of generation projects currently under development in each region.</t>
  </si>
  <si>
    <t>Proposed projects can be at different stages of development, and are categorised as follows:</t>
  </si>
  <si>
    <r>
      <t>·</t>
    </r>
    <r>
      <rPr>
        <sz val="7"/>
        <color theme="1"/>
        <rFont val="Times New Roman"/>
        <family val="1"/>
      </rPr>
      <t xml:space="preserve">      </t>
    </r>
    <r>
      <rPr>
        <sz val="9"/>
        <color theme="1"/>
        <rFont val="Arial"/>
        <family val="2"/>
      </rPr>
      <t>Proposed projects, which are further identified as either:</t>
    </r>
  </si>
  <si>
    <r>
      <t xml:space="preserve"> -</t>
    </r>
    <r>
      <rPr>
        <sz val="7"/>
        <color theme="1"/>
        <rFont val="Times New Roman"/>
        <family val="1"/>
      </rPr>
      <t xml:space="preserve">     </t>
    </r>
    <r>
      <rPr>
        <sz val="9"/>
        <color theme="1"/>
        <rFont val="Arial"/>
        <family val="2"/>
      </rPr>
      <t>Advanced proposals, representing generation at an intermediate stage of development, or</t>
    </r>
  </si>
  <si>
    <r>
      <t xml:space="preserve"> -</t>
    </r>
    <r>
      <rPr>
        <sz val="7"/>
        <color theme="1"/>
        <rFont val="Times New Roman"/>
        <family val="1"/>
      </rPr>
      <t xml:space="preserve">     </t>
    </r>
    <r>
      <rPr>
        <sz val="9"/>
        <color theme="1"/>
        <rFont val="Arial"/>
        <family val="2"/>
      </rPr>
      <t>Publicly announced proposals, representing generation at an early stage of development.</t>
    </r>
  </si>
  <si>
    <t>Generation project commitment criteria</t>
  </si>
  <si>
    <t>Category</t>
  </si>
  <si>
    <t>Criteria</t>
  </si>
  <si>
    <t>Site</t>
  </si>
  <si>
    <t>The project proponent has purchased/settled/acquired (or commenced legal proceedings to purchase/settle/acquire) land for the construction of the project.</t>
  </si>
  <si>
    <t>Major components</t>
  </si>
  <si>
    <t>Contracts for the supply and construction of major plant or equipment components (such as generating units, turbines, boilers, transmission towers, conductors, and terminal station equipment) have been finalised and executed, including any provisions for cancellation payments.</t>
  </si>
  <si>
    <t>The financing arrangements for the proposal, including any debt plans, must have been concluded and contracts executed.</t>
  </si>
  <si>
    <t>Final construction date set</t>
  </si>
  <si>
    <t>Construction of the proposal must either have commenced or a firm commencement date must have been set.</t>
  </si>
  <si>
    <t>Lists all key updates to new development projects and existing generation information between publication dates since the 2012 ESOO.</t>
  </si>
  <si>
    <t>Publication Date:</t>
  </si>
  <si>
    <r>
      <rPr>
        <b/>
        <sz val="9"/>
        <rFont val="Arial"/>
        <family val="2"/>
      </rPr>
      <t>Morwell Power Station</t>
    </r>
    <r>
      <rPr>
        <sz val="9"/>
        <rFont val="Arial"/>
        <family val="2"/>
      </rPr>
      <t>: Energy Brix Australia Corporation Pty Ltd advises that the Morwell plant has revised its available capacity from 104 MW to 75 MW (-29 MW) in summer and winter, due to generation units with DUID MOR1 in operation and generation unit with DUID MOR2 operational when generation unit with DUID MOR1 is under maintenance. Generation unit with DUID MOR3 will be available on a 30 day recall.</t>
    </r>
  </si>
  <si>
    <r>
      <rPr>
        <b/>
        <sz val="9"/>
        <rFont val="Arial"/>
        <family val="2"/>
      </rPr>
      <t>Qenos Cogeneration Facility:</t>
    </r>
    <r>
      <rPr>
        <sz val="9"/>
        <rFont val="Arial"/>
        <family val="2"/>
      </rPr>
      <t xml:space="preserve"> AGL Energy advises that Qenos Cogeneration Facility is a committed project. The 21 MW combined-cycle gas turbine (CCGT) construction completion achieved in October 2012 and full commissioning at the end of March 2013.</t>
    </r>
  </si>
  <si>
    <r>
      <rPr>
        <b/>
        <sz val="9"/>
        <color theme="1"/>
        <rFont val="Arial"/>
        <family val="2"/>
      </rPr>
      <t>Macarthur Wind Farm:</t>
    </r>
    <r>
      <rPr>
        <sz val="9"/>
        <color theme="1"/>
        <rFont val="Arial"/>
        <family val="2"/>
      </rPr>
      <t xml:space="preserve"> AGL Energy advises that the 420 MW Macarthur wind farm project was completed in January 2013.</t>
    </r>
  </si>
  <si>
    <r>
      <t xml:space="preserve">Mortons Lane Wind Farm: </t>
    </r>
    <r>
      <rPr>
        <sz val="9"/>
        <color theme="1"/>
        <rFont val="Arial"/>
        <family val="2"/>
      </rPr>
      <t>Mortons Lane WindFarm Pty Ltd advises that the 19.5 MW Mortons Lane wind farm project was completed  in December 2012.</t>
    </r>
  </si>
  <si>
    <r>
      <rPr>
        <b/>
        <sz val="9"/>
        <rFont val="Arial"/>
        <family val="2"/>
      </rPr>
      <t>Qenos Cogeneration Facility:</t>
    </r>
    <r>
      <rPr>
        <sz val="9"/>
        <rFont val="Arial"/>
        <family val="2"/>
      </rPr>
      <t xml:space="preserve"> AGL Energy advises that 21 MW Qenos Cogeneration Facility project was completed in March 2013.</t>
    </r>
  </si>
  <si>
    <r>
      <rPr>
        <b/>
        <sz val="9"/>
        <color theme="1"/>
        <rFont val="Arial"/>
        <family val="2"/>
      </rPr>
      <t>Mt Mercer Wind Farm:</t>
    </r>
    <r>
      <rPr>
        <sz val="9"/>
        <color theme="1"/>
        <rFont val="Arial"/>
        <family val="2"/>
      </rPr>
      <t xml:space="preserve"> Mt Mercer Wind Farm Pty Ltd advises that Mt Mercer wind farm is a committed project. The 131.2 MW wind farm expected commissioning is January 2015.</t>
    </r>
  </si>
  <si>
    <r>
      <rPr>
        <b/>
        <sz val="9"/>
        <color theme="1"/>
        <rFont val="Arial"/>
        <family val="2"/>
      </rPr>
      <t xml:space="preserve">Mildura Power Station: </t>
    </r>
    <r>
      <rPr>
        <sz val="9"/>
        <color theme="1"/>
        <rFont val="Arial"/>
        <family val="2"/>
      </rPr>
      <t>Solar Systems advises that Mildura Power Station demonstration facility is a committed project. The 1.5 MW solar plant is under construction and expected completion is July 2013.</t>
    </r>
  </si>
  <si>
    <r>
      <rPr>
        <b/>
        <sz val="9"/>
        <rFont val="Arial"/>
        <family val="2"/>
      </rPr>
      <t>Hallam Road Power Station:</t>
    </r>
    <r>
      <rPr>
        <sz val="9"/>
        <rFont val="Arial"/>
        <family val="2"/>
      </rPr>
      <t xml:space="preserve"> LMS Energy advises that the upgrades to Unit 7 was completed in June 2012 and Unit 8 in November 2012 increasing the capacity by 2.2 MW.</t>
    </r>
  </si>
  <si>
    <r>
      <rPr>
        <b/>
        <sz val="9"/>
        <color theme="1"/>
        <rFont val="Arial"/>
        <family val="2"/>
      </rPr>
      <t>Mildura Power Station:</t>
    </r>
    <r>
      <rPr>
        <sz val="9"/>
        <color theme="1"/>
        <rFont val="Arial"/>
        <family val="2"/>
      </rPr>
      <t xml:space="preserve"> Solar Systems advises that Mildura Power Station Stage 2 of the project is to be 100 MW of capacity.</t>
    </r>
  </si>
  <si>
    <r>
      <rPr>
        <b/>
        <sz val="9"/>
        <color theme="1"/>
        <rFont val="Arial"/>
        <family val="2"/>
      </rPr>
      <t>Mildura Power Station:</t>
    </r>
    <r>
      <rPr>
        <sz val="9"/>
        <color theme="1"/>
        <rFont val="Arial"/>
        <family val="2"/>
      </rPr>
      <t xml:space="preserve"> Solar Systems advises that Mildura Power Station demonstration facility (1.5 MW) project was completed in July 2013.</t>
    </r>
  </si>
  <si>
    <r>
      <rPr>
        <b/>
        <sz val="9"/>
        <color theme="1"/>
        <rFont val="Arial"/>
        <family val="2"/>
      </rPr>
      <t>Portland Stage 4 Cape Nelson North and Cape Sir William Grant:</t>
    </r>
    <r>
      <rPr>
        <sz val="9"/>
        <color theme="1"/>
        <rFont val="Arial"/>
        <family val="2"/>
      </rPr>
      <t xml:space="preserve"> Pacific Hydro Australia advises that Portland Stage 4 Cape Nelson North and Cape Sir William Grant</t>
    </r>
    <r>
      <rPr>
        <b/>
        <sz val="9"/>
        <color theme="1"/>
        <rFont val="Arial"/>
        <family val="2"/>
      </rPr>
      <t> </t>
    </r>
    <r>
      <rPr>
        <sz val="9"/>
        <color theme="1"/>
        <rFont val="Arial"/>
        <family val="2"/>
      </rPr>
      <t>(47.15 MW) construction at the site is to commence in September 2013, with full commissioning planned for September 2015.</t>
    </r>
  </si>
  <si>
    <r>
      <rPr>
        <b/>
        <sz val="9"/>
        <color theme="1"/>
        <rFont val="Arial"/>
        <family val="2"/>
      </rPr>
      <t xml:space="preserve">Loy Yang A: </t>
    </r>
    <r>
      <rPr>
        <sz val="9"/>
        <color theme="1"/>
        <rFont val="Arial"/>
        <family val="2"/>
      </rPr>
      <t>AGL Energy advises Loy Yang A Power Station has revised its available capacity to 2100 MW (-90 MW) in summer due to operational experience in ambient conditions.</t>
    </r>
  </si>
  <si>
    <r>
      <rPr>
        <b/>
        <sz val="9"/>
        <color theme="1"/>
        <rFont val="Arial"/>
        <family val="2"/>
      </rPr>
      <t xml:space="preserve">Macarthur: </t>
    </r>
    <r>
      <rPr>
        <sz val="9"/>
        <color theme="1"/>
        <rFont val="Arial"/>
        <family val="2"/>
      </rPr>
      <t>AGL Energy advises Macarthur Power Station has revised its available capacity to 315 MW (-105 MW) in summer to reflect the actual behaviour of the wind generation assets during high temperature days.</t>
    </r>
  </si>
  <si>
    <r>
      <rPr>
        <b/>
        <sz val="9"/>
        <color theme="1"/>
        <rFont val="Arial"/>
        <family val="2"/>
      </rPr>
      <t xml:space="preserve">Morwell/Energy Brix: </t>
    </r>
    <r>
      <rPr>
        <sz val="9"/>
        <color theme="1"/>
        <rFont val="Arial"/>
        <family val="2"/>
      </rPr>
      <t>Energy Brix Australia Corporation Pty Ltd advises Morwell/Energy Brix Power Station has revised its available capacity to 65 MW (-10 MW) in summer due to the Morwell mine fire destroying conveyors, thus restricting coal supply.</t>
    </r>
  </si>
  <si>
    <r>
      <rPr>
        <b/>
        <sz val="9"/>
        <color theme="1"/>
        <rFont val="Arial"/>
        <family val="2"/>
      </rPr>
      <t>Mt Mercer Wind Farm:</t>
    </r>
    <r>
      <rPr>
        <sz val="9"/>
        <color theme="1"/>
        <rFont val="Arial"/>
        <family val="2"/>
      </rPr>
      <t xml:space="preserve"> Mt Mercer Wind Farm Pty Ltd advises that Mt Mercer wind farm is a committed project. The 131.2 MW wind farm expected commissioning is July 2014.</t>
    </r>
  </si>
  <si>
    <r>
      <rPr>
        <b/>
        <sz val="9"/>
        <color theme="1"/>
        <rFont val="Arial"/>
        <family val="2"/>
      </rPr>
      <t>Bald Hill Wind Farm (Phase 1):</t>
    </r>
    <r>
      <rPr>
        <sz val="9"/>
        <color theme="1"/>
        <rFont val="Arial"/>
        <family val="2"/>
      </rPr>
      <t xml:space="preserve"> Mitsui and Co. Australia Ltd advises that Bald Hill wind farm is a committed project. The 106.6 MW wind farm expected commissioning is May 2015.</t>
    </r>
  </si>
  <si>
    <r>
      <rPr>
        <b/>
        <sz val="9"/>
        <color theme="1"/>
        <rFont val="Arial"/>
        <family val="2"/>
      </rPr>
      <t>Portland Stage 4 Cape Nelson North and Cape Sir William Grant:</t>
    </r>
    <r>
      <rPr>
        <sz val="9"/>
        <color theme="1"/>
        <rFont val="Arial"/>
        <family val="2"/>
      </rPr>
      <t xml:space="preserve"> Pacific Hydro Portland Wind Farm Pty Ltd advises that Portland Stage 4 Cape Nelson North and Cape Sir William Grant wind farm is a committed project. The 47.15 MW wind farm expected commissioning is May 2015.</t>
    </r>
  </si>
  <si>
    <r>
      <rPr>
        <b/>
        <sz val="9"/>
        <color theme="1"/>
        <rFont val="Arial"/>
        <family val="2"/>
      </rPr>
      <t>Mt Mercer Wind Farm:</t>
    </r>
    <r>
      <rPr>
        <sz val="9"/>
        <color theme="1"/>
        <rFont val="Arial"/>
        <family val="2"/>
      </rPr>
      <t xml:space="preserve"> Mt Mercer Wind Farm Pty Ltd advises that Mt Mercer wind farm has been in full production since July 2014. The commissioning date has been revised to February 2015.</t>
    </r>
  </si>
  <si>
    <t>Anglesea Power Station: Alcoa of Australia Limited advises that Anglesea Power Station is changed its registration classification from Non-Scheduled to a Scheduled generator.</t>
  </si>
  <si>
    <r>
      <rPr>
        <b/>
        <sz val="9"/>
        <color theme="1"/>
        <rFont val="Arial"/>
        <family val="2"/>
      </rPr>
      <t>Bald Hills Wind Farm (Phase 1):</t>
    </r>
    <r>
      <rPr>
        <sz val="9"/>
        <color theme="1"/>
        <rFont val="Arial"/>
        <family val="2"/>
      </rPr>
      <t xml:space="preserve"> Mitsui and Co. Australia Ltd advises that Bald Hills wind farm (106.6 MW) is a committed project. The wind farm is under construction with expected commissioning in May 2015.</t>
    </r>
  </si>
  <si>
    <r>
      <rPr>
        <b/>
        <sz val="9"/>
        <color theme="1"/>
        <rFont val="Arial"/>
        <family val="2"/>
      </rPr>
      <t>Mt Mercer Wind Farm:</t>
    </r>
    <r>
      <rPr>
        <sz val="9"/>
        <color theme="1"/>
        <rFont val="Arial"/>
        <family val="2"/>
      </rPr>
      <t xml:space="preserve"> Mt Mercer Wind Farm Pty Ltd advises that Mt Mercer wind farm (131.2 MW) project is completed and in full commercial operation since mid 2014.</t>
    </r>
  </si>
  <si>
    <r>
      <rPr>
        <b/>
        <sz val="9"/>
        <color theme="1"/>
        <rFont val="Arial"/>
        <family val="2"/>
      </rPr>
      <t>Morwell/Energy Brix:</t>
    </r>
    <r>
      <rPr>
        <sz val="9"/>
        <color theme="1"/>
        <rFont val="Arial"/>
        <family val="2"/>
      </rPr>
      <t xml:space="preserve"> Energy Brix Australia Corporation Pty Ltd advises Morwell/Energy Brix Power Station has been withdrawn from service since August 2014.</t>
    </r>
  </si>
  <si>
    <r>
      <rPr>
        <b/>
        <sz val="9"/>
        <rFont val="Arial"/>
        <family val="2"/>
      </rPr>
      <t xml:space="preserve">Portland Stage 4 Cape Nelson North and Cape Sir William Grant: </t>
    </r>
    <r>
      <rPr>
        <sz val="9"/>
        <rFont val="Arial"/>
        <family val="2"/>
      </rPr>
      <t xml:space="preserve"> Pacific Hydro Portland Wind Farm Pty Ltd advises that Portland Stage 4 (47.15 MW) project is completed and in full commercial operation since end of Feb 2015.</t>
    </r>
  </si>
  <si>
    <r>
      <rPr>
        <b/>
        <sz val="9"/>
        <color theme="1"/>
        <rFont val="Arial"/>
        <family val="2"/>
      </rPr>
      <t>Ararat Wind Farm:</t>
    </r>
    <r>
      <rPr>
        <sz val="9"/>
        <color theme="1"/>
        <rFont val="Arial"/>
        <family val="2"/>
      </rPr>
      <t xml:space="preserve"> Ararat Wind Farm Pty Ltd advises that Ararat wind farm (240 MW) is to start construction in July 2015 with full commercial operation expected in May 2016.</t>
    </r>
  </si>
  <si>
    <r>
      <rPr>
        <b/>
        <sz val="9"/>
        <color theme="1"/>
        <rFont val="Arial"/>
        <family val="2"/>
      </rPr>
      <t>Coonooer Bridge Wind Farm:</t>
    </r>
    <r>
      <rPr>
        <sz val="9"/>
        <color theme="1"/>
        <rFont val="Arial"/>
        <family val="2"/>
      </rPr>
      <t xml:space="preserve"> Windlab Systems Pty Ltd advises that Coonooer Bridge wind farm (19.8 MW) is to start construction in April 2015 with full commercial operation expected in March 2016.</t>
    </r>
  </si>
  <si>
    <r>
      <rPr>
        <b/>
        <sz val="9"/>
        <color theme="1"/>
        <rFont val="Arial"/>
        <family val="2"/>
      </rPr>
      <t xml:space="preserve">Anglesea Power Station: </t>
    </r>
    <r>
      <rPr>
        <sz val="9"/>
        <color theme="1"/>
        <rFont val="Arial"/>
        <family val="2"/>
      </rPr>
      <t>Alcoa of Australia Limited advises Anglesea Power Station will retire from service from 31 August 2015 and to be decommissioned.</t>
    </r>
  </si>
  <si>
    <r>
      <t xml:space="preserve">Yallourn W Power Station: </t>
    </r>
    <r>
      <rPr>
        <sz val="9"/>
        <rFont val="Arial"/>
        <family val="2"/>
      </rPr>
      <t>EnergyAustralia Holdings Pty Ltd advises Yallourn W Power Station has revised its available capacity to 1516 MW (+12 MW) in summer due to turbine upgrades.</t>
    </r>
  </si>
  <si>
    <r>
      <rPr>
        <b/>
        <sz val="9"/>
        <color theme="1"/>
        <rFont val="Arial"/>
        <family val="2"/>
      </rPr>
      <t>Loy Yang A</t>
    </r>
    <r>
      <rPr>
        <sz val="9"/>
        <color theme="1"/>
        <rFont val="Arial"/>
        <family val="2"/>
      </rPr>
      <t xml:space="preserve">: AGL Energy advises Loy Yang A Power Station has revised its available capacity to 2070 MW (-30 MW) in summer due to change in performance re-evaluation. Also, revised its available capacity to 2210 MW (-60 MW) in winter due to the difficulty of producing maximum daily capacity for extended periods.
</t>
    </r>
  </si>
  <si>
    <r>
      <rPr>
        <b/>
        <sz val="9"/>
        <color theme="1"/>
        <rFont val="Arial"/>
        <family val="2"/>
      </rPr>
      <t>Loy Yang B:</t>
    </r>
    <r>
      <rPr>
        <sz val="9"/>
        <color theme="1"/>
        <rFont val="Arial"/>
        <family val="2"/>
      </rPr>
      <t xml:space="preserve"> AGL Energy advises Loy Yang B Power Station has revised its available capacity to 980 MW (+15 MW) in summer due to increase in condenser vacuum limit.  Also, revised its available capacity to 1070 MW (+20 MW) in winter due to increase in condenser vacuum limit.</t>
    </r>
  </si>
  <si>
    <r>
      <rPr>
        <b/>
        <sz val="9"/>
        <color theme="1"/>
        <rFont val="Arial"/>
        <family val="2"/>
      </rPr>
      <t>Ararat Wind Farm:</t>
    </r>
    <r>
      <rPr>
        <sz val="9"/>
        <color theme="1"/>
        <rFont val="Arial"/>
        <family val="2"/>
      </rPr>
      <t xml:space="preserve"> Ararat Wind Farm Pty Ltd advises that Ararat wind farm (240 MW) is to start construction in July 2015 with full commercial operation expected in May 2017.</t>
    </r>
  </si>
  <si>
    <r>
      <rPr>
        <b/>
        <sz val="9"/>
        <color theme="1"/>
        <rFont val="Arial"/>
        <family val="2"/>
      </rPr>
      <t xml:space="preserve">Morwell/Energy Brix: </t>
    </r>
    <r>
      <rPr>
        <sz val="9"/>
        <color theme="1"/>
        <rFont val="Arial"/>
        <family val="2"/>
      </rPr>
      <t>Energy Brix Australia Corporation Pty Ltd advises Morwell/Energy Brix Power Station has temporarily closed its operations from August 2014.</t>
    </r>
  </si>
  <si>
    <r>
      <rPr>
        <b/>
        <sz val="9"/>
        <color theme="1"/>
        <rFont val="Arial"/>
        <family val="2"/>
      </rPr>
      <t>Coonooer Bridge Wind Farm:</t>
    </r>
    <r>
      <rPr>
        <sz val="9"/>
        <color theme="1"/>
        <rFont val="Arial"/>
        <family val="2"/>
      </rPr>
      <t xml:space="preserve"> Windlab Systems Pty Ltd advises that Coonooer Bridge wind farm (19.8 MW) is now a committed project.  Full commercial operation is expected in March 2016.</t>
    </r>
  </si>
  <si>
    <r>
      <rPr>
        <b/>
        <sz val="9"/>
        <rFont val="Arial"/>
        <family val="2"/>
      </rPr>
      <t>Ararat Wind Farm:</t>
    </r>
    <r>
      <rPr>
        <sz val="9"/>
        <rFont val="Arial"/>
        <family val="2"/>
      </rPr>
      <t xml:space="preserve"> Ararat Wind Farm Pty Ltd advises that Ararat wind farm (240 MW) is to be in full commercial operation expected in May 2017.</t>
    </r>
  </si>
  <si>
    <r>
      <rPr>
        <b/>
        <sz val="9"/>
        <rFont val="Arial"/>
        <family val="2"/>
      </rPr>
      <t>Mt Gellibrand Wind Farm:</t>
    </r>
    <r>
      <rPr>
        <sz val="9"/>
        <rFont val="Arial"/>
        <family val="2"/>
      </rPr>
      <t xml:space="preserve"> Acciona Energy advises that Mt Gellibrand Stage 1 (66 MW) is a committed project.</t>
    </r>
  </si>
  <si>
    <r>
      <rPr>
        <b/>
        <sz val="9"/>
        <rFont val="Arial"/>
        <family val="2"/>
      </rPr>
      <t>New Development:</t>
    </r>
    <r>
      <rPr>
        <sz val="9"/>
        <rFont val="Arial"/>
        <family val="2"/>
      </rPr>
      <t xml:space="preserve"> Mallee Solar Park, Kiata Wind Farm.</t>
    </r>
  </si>
  <si>
    <r>
      <t xml:space="preserve">Ararat: </t>
    </r>
    <r>
      <rPr>
        <sz val="9"/>
        <rFont val="Arial"/>
        <family val="2"/>
      </rPr>
      <t>Ararat Wind Farm Pty Ltd advises that Ararat (240MW) is now completed and is undergoing commissioning tests with full commercial operation having commenced in May 2017.</t>
    </r>
  </si>
  <si>
    <r>
      <t xml:space="preserve">Gannawarra Solar Farm: </t>
    </r>
    <r>
      <rPr>
        <sz val="9"/>
        <rFont val="Arial"/>
        <family val="2"/>
      </rPr>
      <t>Gannawarra Solar Farm Pty Ltd advises that Gannawarra Solar Farm (50 MW) is now a committed project, with full commercial use expected April 2018.</t>
    </r>
  </si>
  <si>
    <r>
      <t xml:space="preserve">Yaloak South: </t>
    </r>
    <r>
      <rPr>
        <sz val="9"/>
        <rFont val="Arial"/>
        <family val="2"/>
      </rPr>
      <t>Energy Pacific Vic Pty Ltd advises that Yaloak South (28.7 MW) is now a committed project.</t>
    </r>
  </si>
  <si>
    <t>Planning consents/construction and connection approvals/EIS</t>
  </si>
  <si>
    <t>The proponent has obtained all required planning consents, construction approvals, connection contracts (including Generator Performance Standard agreement from AEMO in the form of the 534A letter), and licences, including completion and acceptance of any necessary environmental impact statements.</t>
  </si>
  <si>
    <t>AEMO has not been advised of any announced withdrawals for this region.</t>
  </si>
  <si>
    <r>
      <rPr>
        <b/>
        <sz val="9"/>
        <color theme="1"/>
        <rFont val="Arial"/>
        <family val="2"/>
      </rPr>
      <t>Hazelwood:</t>
    </r>
    <r>
      <rPr>
        <sz val="9"/>
        <color theme="1"/>
        <rFont val="Arial"/>
        <family val="2"/>
      </rPr>
      <t xml:space="preserve"> Hazelwood Power advises that Hazelwood Power Station (1600 MW) has closed operations at the end of March 2017 and is undergoing decommissioning.</t>
    </r>
  </si>
  <si>
    <r>
      <t>Longford:</t>
    </r>
    <r>
      <rPr>
        <sz val="9"/>
        <rFont val="Arial"/>
        <family val="2"/>
      </rPr>
      <t xml:space="preserve"> Longford Gas Plant advises that Longford has increased its total nameplate capacity from 32 MW to 45 MW in December 2016.</t>
    </r>
  </si>
  <si>
    <t>NA</t>
  </si>
  <si>
    <t>The two tables below have been included to better represent the supply availability in Victoria, by taking into account the firm contribution by semi-scheduled generation. The Summer aggregate scheduled and firm semi-scheduled generation table presents scheduled generation and aggregated firm semi-scheduled generation.  The Summer aggregate available semi-scheduled generation table lists the total available capacity for semi-scheduled generation for the Summer period. The total refers to the maximum amount that can be generated from the semi-scheduled generation at the Summer reference temperatures.</t>
  </si>
  <si>
    <t>The two tables below have been included to better represent the supply availability in Victoria, by taking into account the firm contribution by semi-scheduled generation. The Winter aggregate scheduled and firm semi-scheduled generation table presents scheduled generation and aggregated firm semi-scheduled generation.  The Winter aggregate available semi-scheduled generation table lists the total available capacity for semi-scheduled generation for the Winter period. The total refers to the maximum amount that can be generated from the semi-scheduled generation at the Winter reference temperatures.</t>
  </si>
  <si>
    <t>Loy Yang B (upgrade)</t>
  </si>
  <si>
    <t>* Excludes rooftop PV installations</t>
  </si>
  <si>
    <t>For the purposes of reliability assessments and consistent with market systems, AEMO measures scheduled and semi-scheduled generation capacity on an as-generated basis. Non-scheduled generation is measured as sent-out because it can include co-generation plants (that usually produce both heat and electricity), where the bulk of the capacity is consumed locally.</t>
  </si>
  <si>
    <t>Due to the intermittent nature of sunlight, solar generation capacities are de-rated to account for the output most likely to be available during times of maximum demand. However, AEMO has not yet calculated contribution factors for solar, due to there being insufficient historical data to analyse for semi-scheduled solar generation in Victoria. Thus the Firm Solar Capacity values in the table below are shown as NA, and do not contribute to the total capacity in that table.</t>
  </si>
  <si>
    <t>Source</t>
  </si>
  <si>
    <t>PV Panels</t>
  </si>
  <si>
    <t>PV - single axis tracking</t>
  </si>
  <si>
    <t>PV Tracking flat panel</t>
  </si>
  <si>
    <t>Ratch Australia Corporation</t>
  </si>
  <si>
    <t>Alinta</t>
  </si>
  <si>
    <t>Natural Gas</t>
  </si>
  <si>
    <t>Bagasse</t>
  </si>
  <si>
    <t>Reciprocating engines (gas/diesel)</t>
  </si>
  <si>
    <t>Energy Australia</t>
  </si>
  <si>
    <t>Syngas</t>
  </si>
  <si>
    <t>Hydro Tasmania</t>
  </si>
  <si>
    <t>Offshore Energy</t>
  </si>
  <si>
    <t>Wind - Offshore</t>
  </si>
  <si>
    <t>Aeroten Leongatha Solar</t>
  </si>
  <si>
    <t>Foresight Solar Australia Pty Ltd</t>
  </si>
  <si>
    <t>Bayswood Timber Hallam VIC</t>
  </si>
  <si>
    <t>Beaconhills College Berwick</t>
  </si>
  <si>
    <t>Boronia Mini Hydro</t>
  </si>
  <si>
    <t>Bridgewater 1.3MW</t>
  </si>
  <si>
    <t>Bunurong 260 kW Solar PV Bangholme</t>
  </si>
  <si>
    <t>Cardinia Creek Mini-Hydro</t>
  </si>
  <si>
    <t>CARINA WEST H2E</t>
  </si>
  <si>
    <t>Cedar Meats Solar Geelong</t>
  </si>
  <si>
    <t>Crowlands Wind Farm</t>
  </si>
  <si>
    <t>Flavorite Marketing</t>
  </si>
  <si>
    <t>Glenrowan Solar Farm ESCO Pacific</t>
  </si>
  <si>
    <t>Golden Plains Wind Farm</t>
  </si>
  <si>
    <t>Inverleigh Wind Farm</t>
  </si>
  <si>
    <t>Jessica Way Truganina Solar</t>
  </si>
  <si>
    <t>JL King &amp; Co 150kW- Solar-</t>
  </si>
  <si>
    <t>Maroona Wind Farm</t>
  </si>
  <si>
    <t>Future Energy Pty Ltd</t>
  </si>
  <si>
    <t>Midland Highway Orrvale</t>
  </si>
  <si>
    <t>Mortlake expansion</t>
  </si>
  <si>
    <t>http://www.acciona.com.au/projects/energy/wind-power/mortlake-south-wind-farm/</t>
  </si>
  <si>
    <t>Mount Fyans</t>
  </si>
  <si>
    <t>Woolnorth Wind Farm Holding</t>
  </si>
  <si>
    <t>Mount Waverley Mini Hydro</t>
  </si>
  <si>
    <t>Mt Emu Creek</t>
  </si>
  <si>
    <t>http://www.acciona.com.au/projects/energy/wind-power/mt-gellibrand-wind-farm/</t>
  </si>
  <si>
    <t>Naroghid</t>
  </si>
  <si>
    <t>Newhaven College</t>
  </si>
  <si>
    <t>REWASTE WOLLERT</t>
  </si>
  <si>
    <t>SALE HOSPITAL - SOLAR</t>
  </si>
  <si>
    <t>Salt Creek Wind Farm</t>
  </si>
  <si>
    <t>SCS Shepparton</t>
  </si>
  <si>
    <t>Shamic Sheetmetal</t>
  </si>
  <si>
    <t>Stockyard Hill Wind Farm</t>
  </si>
  <si>
    <t>Swan Hill Solar Farm</t>
  </si>
  <si>
    <t>Todae Solar – La Trobe University Bendigo</t>
  </si>
  <si>
    <t>Todae Solar – La Trobe University Wodonga</t>
  </si>
  <si>
    <t>Todae Solar - Nillumbik</t>
  </si>
  <si>
    <t>Todae Solar SV - Eltham</t>
  </si>
  <si>
    <t>University of Melbourne Archives Brunswick</t>
  </si>
  <si>
    <t>University of Melbourne McCoy Carlton</t>
  </si>
  <si>
    <t>University of Melbourne Performing Arts Centre Southbank</t>
  </si>
  <si>
    <t>University of Melbourne Peter Hall Parkville</t>
  </si>
  <si>
    <t>University of Melbourne Sports Centre Parkville</t>
  </si>
  <si>
    <t>University of Melbourne The Spot Carlton</t>
  </si>
  <si>
    <t>Vawdrey Manufacturing</t>
  </si>
  <si>
    <t>Wantirna Mini Hydro</t>
  </si>
  <si>
    <t>Warracknabeal Wind Farm</t>
  </si>
  <si>
    <r>
      <t xml:space="preserve">Bannerton Solar Park: </t>
    </r>
    <r>
      <rPr>
        <sz val="9"/>
        <rFont val="Arial"/>
        <family val="2"/>
      </rPr>
      <t xml:space="preserve">Foresight Solar Australia Pty Ltd advises that Bannerton Solar Park (88 MW) is now a committed project.  </t>
    </r>
  </si>
  <si>
    <t>http://www.acciona.com.au/projects/energy/wind-power/berrimal-wind-farm/</t>
  </si>
  <si>
    <t>http://lyonbatterystorage.com.au/projects/</t>
  </si>
  <si>
    <t>http://www.res-group.com/en/countries/australia/ , https://www.planning.vic.gov.au/environment-assessment/completed-projects/penshurst-wind-farm</t>
  </si>
  <si>
    <t>Star of The South</t>
  </si>
  <si>
    <t>http://w-wind.com.au/warracknabeal-wind-farm/</t>
  </si>
  <si>
    <t>Wemen Solar Farm</t>
  </si>
  <si>
    <t>Willatook</t>
  </si>
  <si>
    <t>Wind Prospect WA Pty Ltd</t>
  </si>
  <si>
    <t>Wollert Gas Fired Power Station</t>
  </si>
  <si>
    <t>APA</t>
  </si>
  <si>
    <t>Woolsthorpe</t>
  </si>
  <si>
    <t>Yaloak South</t>
  </si>
  <si>
    <t>Yatpool Solar Farm</t>
  </si>
  <si>
    <t>Zilzie Winery Solar System</t>
  </si>
  <si>
    <r>
      <t xml:space="preserve">Gannawarra Solar Farm: </t>
    </r>
    <r>
      <rPr>
        <sz val="9"/>
        <rFont val="Arial"/>
        <family val="2"/>
      </rPr>
      <t>Gannawarra Solar Farm Pty Ltd advises that Gannawarra Solar Farm has increased from 50 MW to 55 MW.</t>
    </r>
  </si>
  <si>
    <t>1</t>
  </si>
  <si>
    <t>23 - 37</t>
  </si>
  <si>
    <t>1-24</t>
  </si>
  <si>
    <t>Units 1-79</t>
  </si>
  <si>
    <t>1-63</t>
  </si>
  <si>
    <t>Units 1-16</t>
  </si>
  <si>
    <t>1-39</t>
  </si>
  <si>
    <t>1-70</t>
  </si>
  <si>
    <t>1-96</t>
  </si>
  <si>
    <t>22</t>
  </si>
  <si>
    <t>230</t>
  </si>
  <si>
    <t>Units 1-26</t>
  </si>
  <si>
    <t>16</t>
  </si>
  <si>
    <t>9</t>
  </si>
  <si>
    <t>39-60</t>
  </si>
  <si>
    <t>1-38</t>
  </si>
  <si>
    <t>1-50,51-107</t>
  </si>
  <si>
    <t/>
  </si>
  <si>
    <t>1 - 42</t>
  </si>
  <si>
    <t>80</t>
  </si>
  <si>
    <t>44</t>
  </si>
  <si>
    <t>1-134</t>
  </si>
  <si>
    <t>Units 1-56</t>
  </si>
  <si>
    <t>1-15</t>
  </si>
  <si>
    <t>1-149</t>
  </si>
  <si>
    <t>2</t>
  </si>
  <si>
    <t>1-2</t>
  </si>
  <si>
    <t>Units 1-17</t>
  </si>
  <si>
    <t>15</t>
  </si>
  <si>
    <t>50-100</t>
  </si>
  <si>
    <t>20</t>
  </si>
  <si>
    <t>1-14</t>
  </si>
  <si>
    <t>Dec-2017</t>
  </si>
  <si>
    <t>Jun-2018</t>
  </si>
  <si>
    <r>
      <t>·</t>
    </r>
    <r>
      <rPr>
        <sz val="7"/>
        <color theme="1"/>
        <rFont val="Times New Roman"/>
        <family val="1"/>
      </rPr>
      <t xml:space="preserve">      </t>
    </r>
    <r>
      <rPr>
        <sz val="9"/>
        <color theme="1"/>
        <rFont val="Arial"/>
        <family val="2"/>
      </rPr>
      <t>Committed projects, representing generation and storage for which formal commitment has been made for construction or installation.</t>
    </r>
  </si>
  <si>
    <t>Projects are categorised based on AEMO’s commitment criteria, which cover site acquisition, contracts for major components, planning approval, financing, and the date set for construction. Committed projects are either under construction or meet all five of the commitment criteria, advanced proposals meet at least three, and publicly announced proposals meet less than three.</t>
  </si>
  <si>
    <r>
      <rPr>
        <sz val="9"/>
        <color theme="1"/>
        <rFont val="Symbol"/>
        <family val="1"/>
        <charset val="2"/>
      </rPr>
      <t>·</t>
    </r>
    <r>
      <rPr>
        <sz val="7"/>
        <color theme="1"/>
        <rFont val="Times New Roman"/>
        <family val="1"/>
      </rPr>
      <t xml:space="preserve">      </t>
    </r>
    <r>
      <rPr>
        <sz val="9"/>
        <color theme="1"/>
        <rFont val="Arial"/>
        <family val="2"/>
      </rPr>
      <t>Uses historical data to estimate typical weather conditions, and to determine reference temperatures frequently associated with times of 10% probability of exceedance (POE) maximum demand in the major load centres for each region.</t>
    </r>
  </si>
  <si>
    <t>Com* - Identifies projects that are under construction, but AEMO has not been informed that the project meets all 5 commitment criteria</t>
  </si>
  <si>
    <t>Com*</t>
  </si>
  <si>
    <t>May-2019</t>
  </si>
  <si>
    <t>Murra Warra Wind Farm RES</t>
  </si>
  <si>
    <t>Murra Warra Solar Farm RES</t>
  </si>
  <si>
    <r>
      <t xml:space="preserve">Crowlands Wind Farm: </t>
    </r>
    <r>
      <rPr>
        <sz val="9"/>
        <rFont val="Arial"/>
        <family val="2"/>
      </rPr>
      <t>Energy Pacific Vic Pty Ltd advises that Crowlands Wind Farm (80 MW) is now a committed project</t>
    </r>
  </si>
  <si>
    <r>
      <t xml:space="preserve">Kiata Wind Farm: </t>
    </r>
    <r>
      <rPr>
        <sz val="9"/>
        <rFont val="Arial"/>
        <family val="2"/>
      </rPr>
      <t>Kiata Wind Farm Pty Ltd advises that Kiata Wind Farm (31.05 MW) is now a committed project</t>
    </r>
  </si>
  <si>
    <r>
      <rPr>
        <b/>
        <sz val="9"/>
        <rFont val="Arial"/>
        <family val="2"/>
      </rPr>
      <t>Mt Gellibrand Wind Farm:</t>
    </r>
    <r>
      <rPr>
        <sz val="9"/>
        <rFont val="Arial"/>
        <family val="2"/>
      </rPr>
      <t xml:space="preserve"> Acciona Energy advises that Mt Gellibrand (132 MW) is a committed project.</t>
    </r>
  </si>
  <si>
    <t>Melbourne Water</t>
  </si>
  <si>
    <t>Select Harvests</t>
  </si>
  <si>
    <t>Todae Solar</t>
  </si>
  <si>
    <t>Bayswood Timber</t>
  </si>
  <si>
    <t>Cedar Meats</t>
  </si>
  <si>
    <r>
      <rPr>
        <b/>
        <sz val="9"/>
        <rFont val="Arial"/>
        <family val="2"/>
      </rPr>
      <t>Loy Yang B (upgrade) :</t>
    </r>
    <r>
      <rPr>
        <sz val="9"/>
        <rFont val="Arial"/>
        <family val="2"/>
      </rPr>
      <t xml:space="preserve"> Loy Yang B upgrage (78 MW) is now reported as committed since Alinta advises that it has commenced construction</t>
    </r>
  </si>
  <si>
    <r>
      <rPr>
        <b/>
        <sz val="9"/>
        <rFont val="Arial"/>
        <family val="2"/>
      </rPr>
      <t>Swan Hill Solar Farm :</t>
    </r>
    <r>
      <rPr>
        <sz val="9"/>
        <rFont val="Arial"/>
        <family val="2"/>
      </rPr>
      <t xml:space="preserve"> Swan Hill Solar Farm (15 MW) is now reported as committed since Solar PowerStations Victoria Pty Ltd advises that it has commenced construction</t>
    </r>
  </si>
  <si>
    <r>
      <rPr>
        <b/>
        <sz val="9"/>
        <rFont val="Arial"/>
        <family val="2"/>
      </rPr>
      <t>Yatpool Solar Farm:</t>
    </r>
    <r>
      <rPr>
        <sz val="9"/>
        <rFont val="Arial"/>
        <family val="2"/>
      </rPr>
      <t xml:space="preserve"> Yatpool Solar Farm (81 MW) is now reported as committed since Overland Sun Farming Pty Ltd advises that it has commenced construction</t>
    </r>
  </si>
  <si>
    <r>
      <rPr>
        <b/>
        <sz val="9"/>
        <rFont val="Arial"/>
        <family val="2"/>
      </rPr>
      <t xml:space="preserve"> CCGT, OCGT, Gas other, Water, Biomass, Geo-thermal, Other : </t>
    </r>
    <r>
      <rPr>
        <sz val="9"/>
        <rFont val="Arial"/>
        <family val="2"/>
      </rPr>
      <t>None to report.</t>
    </r>
  </si>
  <si>
    <r>
      <t xml:space="preserve">Coal: </t>
    </r>
    <r>
      <rPr>
        <sz val="9"/>
        <rFont val="Arial"/>
        <family val="2"/>
      </rPr>
      <t>Loy Yang B (upgrade) (78 MW)</t>
    </r>
  </si>
  <si>
    <r>
      <t>Solar:</t>
    </r>
    <r>
      <rPr>
        <sz val="9"/>
        <rFont val="Arial"/>
        <family val="2"/>
      </rPr>
      <t xml:space="preserve"> Bannerton Solar Park (88 MW), Gannawarra Solar Farm (55 MW), Swan Hill Solar Farm (15 MW), Yatpool Solar Farm (81 MW)</t>
    </r>
  </si>
  <si>
    <t>Dec-2019</t>
  </si>
  <si>
    <t>Existing scheduled and semi-scheduled generation</t>
  </si>
  <si>
    <t>Solar*</t>
  </si>
  <si>
    <t>Alberton Wind Farm</t>
  </si>
  <si>
    <t>Synergy Wind</t>
  </si>
  <si>
    <t>http://www.synergy-wind.com/alberton.php</t>
  </si>
  <si>
    <t>01/07/2018</t>
  </si>
  <si>
    <t>http://www.foresightgroup.eu/news/foresight-solar-fund-limited-enters-binding-contract-for-the-acquisition-of-110mw-bannerton-solar-farm-in-victoria-australia/</t>
  </si>
  <si>
    <t>Acciona Energy Oceania</t>
  </si>
  <si>
    <t>01/03/2020</t>
  </si>
  <si>
    <t>Dec-19</t>
  </si>
  <si>
    <t>Ferguson Wind Farm</t>
  </si>
  <si>
    <t>01/03/2018</t>
  </si>
  <si>
    <t>http://edifyenergy.com/projects/gannawarra/</t>
  </si>
  <si>
    <t>ESCO Pacific</t>
  </si>
  <si>
    <t>GV Community Energy</t>
  </si>
  <si>
    <t>Iraak Solar Farm</t>
  </si>
  <si>
    <t>BayWa r.e. Solar Project Pty Ltd</t>
  </si>
  <si>
    <t>01/04/2018</t>
  </si>
  <si>
    <t>01/12/2017</t>
  </si>
  <si>
    <t>01/12/2018</t>
  </si>
  <si>
    <t>Moira Solar Farm</t>
  </si>
  <si>
    <t>X-Elio Australia Pty Ltd</t>
  </si>
  <si>
    <t>https://www.wangarattasolarfarm.com.au/</t>
  </si>
  <si>
    <t>http://mooraboolwindfarm.com/</t>
  </si>
  <si>
    <t>01/06/2018</t>
  </si>
  <si>
    <t>Nhill Wind Farm</t>
  </si>
  <si>
    <t>Ouyen Solar Farm</t>
  </si>
  <si>
    <t>https://www.tiltrenewables.com/assets-and-projects/Salt-Creek-Wind-Farm/</t>
  </si>
  <si>
    <t>http://www.impact-group.com.au/announcements/impact-investment-group-funds-new-solar-farm-in-regional-victoria</t>
  </si>
  <si>
    <t>Timboon West Wind Farm</t>
  </si>
  <si>
    <t>Wangaratta Solar Farm</t>
  </si>
  <si>
    <t>CountryWide Energy</t>
  </si>
  <si>
    <t>0</t>
  </si>
  <si>
    <t>Pacific Hydro Yaloak South Pty Ltd</t>
  </si>
  <si>
    <t>http://www.pacifichydro.com.au/english/projects/construction/yaloak-south-wind-farm/</t>
  </si>
  <si>
    <t>http://www.overlandsunfarming.com.au/sun-farms.html</t>
  </si>
  <si>
    <t>Yawong Wind Farm</t>
  </si>
  <si>
    <t>Data presented is current as at 16 March 2018</t>
  </si>
  <si>
    <t>Summer 2020/21</t>
  </si>
  <si>
    <t>Summer 2018/19</t>
  </si>
  <si>
    <t>TBC</t>
  </si>
  <si>
    <r>
      <t>Wind:</t>
    </r>
    <r>
      <rPr>
        <sz val="9"/>
        <rFont val="Arial"/>
        <family val="2"/>
      </rPr>
      <t xml:space="preserve"> Crowlands Wind Farm (80 MW), Kiata Wind Farm (31.05 MW), Mt Gellibrand (132 MW), Salt Creek (54 MW), Yaloak South (28.7 MW).</t>
    </r>
  </si>
  <si>
    <r>
      <rPr>
        <b/>
        <sz val="9"/>
        <rFont val="Arial"/>
        <family val="2"/>
      </rPr>
      <t>Salt Creek Wind Farm :</t>
    </r>
    <r>
      <rPr>
        <sz val="9"/>
        <rFont val="Arial"/>
        <family val="2"/>
      </rPr>
      <t xml:space="preserve"> Tilt Renewables advises that Salt Creek Wind Farm (54 MW) is now a committed project.</t>
    </r>
  </si>
  <si>
    <t xml:space="preserve"> </t>
  </si>
  <si>
    <t>Due to the intermittent nature of wind, wind generation capacities are de-rated to account for the output most likely to be available during times of maximum demand. AEMO refers to this as the "firm contribution" from wind generators during peak periods. These figures are 8.1% of the installed capacity during summer, and 7.3% during winter, based on AEMO's analysis of historical wind output over summer 2012-13 to 2016-17, and winter 2013 to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</si>
</sst>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56">
    <font>
      <sz val="11"/>
      <color rgb="FF000000"/>
      <name val="Calibri"/>
      <family val="2"/>
      <scheme val="minor"/>
    </font>
    <font>
      <sz val="11"/>
      <color theme="1"/>
      <name val="Calibri"/>
      <family val="2"/>
      <scheme val="minor"/>
    </font>
    <font>
      <b/>
      <sz val="15"/>
      <color rgb="FFF47321"/>
      <name val="Arial"/>
      <family val="2"/>
    </font>
    <font>
      <b/>
      <sz val="8"/>
      <color rgb="FF000000"/>
      <name val="Arial"/>
      <family val="2"/>
    </font>
    <font>
      <sz val="8"/>
      <color rgb="FFFFFFFF"/>
      <name val="Arial"/>
      <family val="2"/>
    </font>
    <font>
      <sz val="8"/>
      <color rgb="FF000000"/>
      <name val="Arial"/>
      <family val="2"/>
    </font>
    <font>
      <b/>
      <sz val="8"/>
      <color rgb="FFFFFFFF"/>
      <name val="Arial"/>
      <family val="2"/>
    </font>
    <font>
      <sz val="10"/>
      <color rgb="FF000000"/>
      <name val="Arial"/>
      <family val="2"/>
    </font>
    <font>
      <sz val="8"/>
      <color rgb="FF000000"/>
      <name val="Wingdings"/>
      <charset val="2"/>
    </font>
    <font>
      <b/>
      <sz val="10"/>
      <color rgb="FFF47321"/>
      <name val="Arial"/>
      <family val="2"/>
    </font>
    <font>
      <u/>
      <sz val="11"/>
      <color theme="10"/>
      <name val="Calibri"/>
      <family val="2"/>
      <scheme val="minor"/>
    </font>
    <font>
      <u/>
      <sz val="10"/>
      <color theme="10"/>
      <name val="Arial"/>
      <family val="2"/>
    </font>
    <font>
      <b/>
      <sz val="11"/>
      <color rgb="FFF47321"/>
      <name val="Arial"/>
      <family val="2"/>
    </font>
    <font>
      <sz val="11"/>
      <color theme="1"/>
      <name val="Arial"/>
      <family val="2"/>
    </font>
    <font>
      <b/>
      <sz val="9"/>
      <name val="Arial"/>
      <family val="2"/>
    </font>
    <font>
      <sz val="9"/>
      <name val="Arial"/>
      <family val="2"/>
    </font>
    <font>
      <b/>
      <sz val="9"/>
      <color rgb="FFF47321"/>
      <name val="Arial"/>
      <family val="2"/>
    </font>
    <font>
      <sz val="9"/>
      <color theme="1"/>
      <name val="Arial"/>
      <family val="2"/>
    </font>
    <font>
      <b/>
      <sz val="7"/>
      <color rgb="FFF47321"/>
      <name val="Times New Roman"/>
      <family val="1"/>
    </font>
    <font>
      <sz val="9"/>
      <name val="Symbol"/>
      <family val="1"/>
      <charset val="2"/>
    </font>
    <font>
      <sz val="7"/>
      <name val="Times New Roman"/>
      <family val="1"/>
    </font>
    <font>
      <sz val="11"/>
      <name val="Arial"/>
      <family val="2"/>
    </font>
    <font>
      <sz val="9"/>
      <color theme="1"/>
      <name val="Symbol"/>
      <family val="1"/>
      <charset val="2"/>
    </font>
    <font>
      <sz val="7"/>
      <color theme="1"/>
      <name val="Times New Roman"/>
      <family val="1"/>
    </font>
    <font>
      <b/>
      <sz val="9"/>
      <color theme="1"/>
      <name val="Arial"/>
      <family val="2"/>
    </font>
    <font>
      <b/>
      <sz val="10"/>
      <color rgb="FF333333"/>
      <name val="Arial"/>
      <family val="2"/>
    </font>
    <font>
      <b/>
      <sz val="8"/>
      <name val="Arial"/>
      <family val="2"/>
    </font>
    <font>
      <sz val="8"/>
      <name val="Arial"/>
      <family val="2"/>
    </font>
    <font>
      <sz val="10"/>
      <color theme="1"/>
      <name val="Arial"/>
      <family val="2"/>
    </font>
    <font>
      <b/>
      <sz val="8"/>
      <color theme="0"/>
      <name val="Arial"/>
      <family val="2"/>
    </font>
    <font>
      <sz val="11"/>
      <color rgb="FF0000FF"/>
      <name val="Arial"/>
      <family val="2"/>
    </font>
    <font>
      <sz val="9"/>
      <color rgb="FFFF0000"/>
      <name val="Arial"/>
      <family val="2"/>
    </font>
    <font>
      <b/>
      <sz val="11"/>
      <color theme="1"/>
      <name val="Arial"/>
      <family val="2"/>
    </font>
    <font>
      <b/>
      <sz val="10"/>
      <name val="Arial"/>
      <family val="2"/>
    </font>
    <font>
      <sz val="9"/>
      <color theme="1"/>
      <name val="Arial"/>
      <family val="1"/>
      <charset val="2"/>
    </font>
    <font>
      <sz val="11"/>
      <color rgb="FF00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0000FF"/>
      <name val="Calibri"/>
      <family val="2"/>
      <scheme val="minor"/>
    </font>
    <font>
      <sz val="11"/>
      <name val="Calibri"/>
      <family val="2"/>
      <scheme val="minor"/>
    </font>
    <font>
      <sz val="10"/>
      <name val="Calibri"/>
      <family val="2"/>
      <scheme val="minor"/>
    </font>
  </fonts>
  <fills count="41">
    <fill>
      <patternFill patternType="none"/>
    </fill>
    <fill>
      <patternFill patternType="gray125"/>
    </fill>
    <fill>
      <patternFill patternType="solid">
        <fgColor rgb="FFFFC222"/>
      </patternFill>
    </fill>
    <fill>
      <patternFill patternType="solid">
        <fgColor rgb="FF948671"/>
      </patternFill>
    </fill>
    <fill>
      <patternFill patternType="solid">
        <fgColor rgb="FFF9F8F6"/>
      </patternFill>
    </fill>
    <fill>
      <patternFill patternType="solid">
        <fgColor rgb="FFE7E3DC"/>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94867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medium">
        <color rgb="FFFFFFFF"/>
      </left>
      <right style="medium">
        <color rgb="FFFFFFFF"/>
      </right>
      <top style="medium">
        <color rgb="FFFFFFFF"/>
      </top>
      <bottom style="medium">
        <color rgb="FFFFFFFF"/>
      </bottom>
      <diagonal/>
    </border>
    <border>
      <left/>
      <right/>
      <top style="double">
        <color rgb="FF000000"/>
      </top>
      <bottom/>
      <diagonal/>
    </border>
    <border>
      <left style="double">
        <color rgb="FF000000"/>
      </left>
      <right style="medium">
        <color rgb="FFFFFFFF"/>
      </right>
      <top style="double">
        <color rgb="FF000000"/>
      </top>
      <bottom style="medium">
        <color rgb="FFFFFFFF"/>
      </bottom>
      <diagonal/>
    </border>
    <border>
      <left style="double">
        <color rgb="FF000000"/>
      </left>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style="medium">
        <color rgb="FFFFFFFF"/>
      </right>
      <top/>
      <bottom style="thick">
        <color rgb="FFF9F8F6"/>
      </bottom>
      <diagonal/>
    </border>
    <border>
      <left style="medium">
        <color rgb="FFFFFFFF"/>
      </left>
      <right/>
      <top/>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10" fillId="0" borderId="0" applyNumberFormat="0" applyFill="0" applyBorder="0" applyAlignment="0" applyProtection="0"/>
    <xf numFmtId="0" fontId="13" fillId="0" borderId="0"/>
    <xf numFmtId="0" fontId="36" fillId="0" borderId="0" applyNumberFormat="0" applyFill="0" applyBorder="0" applyAlignment="0" applyProtection="0"/>
    <xf numFmtId="0" fontId="37" fillId="0" borderId="13" applyNumberFormat="0" applyFill="0" applyAlignment="0" applyProtection="0"/>
    <xf numFmtId="0" fontId="38" fillId="0" borderId="14"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40" fillId="10"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3" fillId="13" borderId="16" applyNumberFormat="0" applyAlignment="0" applyProtection="0"/>
    <xf numFmtId="0" fontId="44" fillId="14" borderId="17" applyNumberFormat="0" applyAlignment="0" applyProtection="0"/>
    <xf numFmtId="0" fontId="45" fillId="14" borderId="16" applyNumberFormat="0" applyAlignment="0" applyProtection="0"/>
    <xf numFmtId="0" fontId="46" fillId="0" borderId="18" applyNumberFormat="0" applyFill="0" applyAlignment="0" applyProtection="0"/>
    <xf numFmtId="0" fontId="47" fillId="15" borderId="19"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21" applyNumberFormat="0" applyFill="0" applyAlignment="0" applyProtection="0"/>
    <xf numFmtId="0" fontId="5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51" fillId="40" borderId="0" applyNumberFormat="0" applyBorder="0" applyAlignment="0" applyProtection="0"/>
    <xf numFmtId="0" fontId="1" fillId="0" borderId="0"/>
    <xf numFmtId="0" fontId="1" fillId="16" borderId="20" applyNumberFormat="0" applyFont="0" applyAlignment="0" applyProtection="0"/>
    <xf numFmtId="0" fontId="35" fillId="0" borderId="0"/>
    <xf numFmtId="9" fontId="1" fillId="0" borderId="0" applyFont="0" applyFill="0" applyBorder="0" applyAlignment="0" applyProtection="0"/>
    <xf numFmtId="0" fontId="52" fillId="0" borderId="0"/>
    <xf numFmtId="0" fontId="28" fillId="0" borderId="0"/>
    <xf numFmtId="43" fontId="35" fillId="0" borderId="0" applyFont="0" applyFill="0" applyBorder="0" applyAlignment="0" applyProtection="0"/>
  </cellStyleXfs>
  <cellXfs count="243">
    <xf numFmtId="0" fontId="0" fillId="0" borderId="0" xfId="0"/>
    <xf numFmtId="0" fontId="2" fillId="0" borderId="1" xfId="0" applyFont="1" applyBorder="1" applyAlignment="1">
      <alignment horizontal="left"/>
    </xf>
    <xf numFmtId="0" fontId="3"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 fontId="5"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8" fillId="5" borderId="1" xfId="0" applyNumberFormat="1" applyFont="1" applyFill="1" applyBorder="1" applyAlignment="1">
      <alignment horizontal="center" vertical="center"/>
    </xf>
    <xf numFmtId="1" fontId="8" fillId="4" borderId="1" xfId="0" applyNumberFormat="1" applyFont="1" applyFill="1" applyBorder="1" applyAlignment="1">
      <alignment horizontal="center" vertical="center"/>
    </xf>
    <xf numFmtId="0" fontId="7" fillId="0" borderId="2" xfId="0" applyFont="1" applyBorder="1"/>
    <xf numFmtId="0" fontId="9" fillId="0" borderId="3" xfId="0" applyFont="1" applyBorder="1" applyAlignment="1">
      <alignment horizontal="left"/>
    </xf>
    <xf numFmtId="0" fontId="7" fillId="0" borderId="4" xfId="0" applyFont="1" applyBorder="1"/>
    <xf numFmtId="0" fontId="12" fillId="6" borderId="0" xfId="0" applyFont="1" applyFill="1" applyAlignment="1">
      <alignment horizontal="left" vertical="center"/>
    </xf>
    <xf numFmtId="0" fontId="0" fillId="6" borderId="0" xfId="0" applyFill="1"/>
    <xf numFmtId="0" fontId="15" fillId="6" borderId="0" xfId="2" applyFont="1" applyFill="1" applyAlignment="1">
      <alignment vertical="center" wrapText="1"/>
    </xf>
    <xf numFmtId="0" fontId="16" fillId="7" borderId="0" xfId="0" applyFont="1" applyFill="1" applyAlignment="1">
      <alignment vertical="center"/>
    </xf>
    <xf numFmtId="0" fontId="12" fillId="7" borderId="0" xfId="0" applyFont="1" applyFill="1" applyAlignment="1">
      <alignment vertical="center"/>
    </xf>
    <xf numFmtId="0" fontId="17" fillId="6" borderId="0" xfId="0" applyFont="1" applyFill="1" applyAlignment="1">
      <alignment horizontal="left" vertical="center" wrapText="1"/>
    </xf>
    <xf numFmtId="0" fontId="15" fillId="6" borderId="0" xfId="0" applyFont="1" applyFill="1"/>
    <xf numFmtId="0" fontId="15" fillId="6" borderId="0" xfId="0" applyFont="1" applyFill="1" applyAlignment="1">
      <alignment horizontal="left" wrapText="1"/>
    </xf>
    <xf numFmtId="0" fontId="12" fillId="0" borderId="0" xfId="0" applyFont="1" applyFill="1" applyAlignment="1">
      <alignment horizontal="left" vertical="center"/>
    </xf>
    <xf numFmtId="0" fontId="2" fillId="6" borderId="0" xfId="0" applyFont="1" applyFill="1" applyAlignment="1">
      <alignment horizontal="left" vertical="center"/>
    </xf>
    <xf numFmtId="0" fontId="19" fillId="6" borderId="0" xfId="0" applyFont="1" applyFill="1" applyAlignment="1">
      <alignment horizontal="left" vertical="center" indent="2"/>
    </xf>
    <xf numFmtId="0" fontId="21" fillId="6" borderId="0" xfId="0" applyFont="1" applyFill="1"/>
    <xf numFmtId="0" fontId="17" fillId="6" borderId="0" xfId="0" applyFont="1" applyFill="1" applyAlignment="1">
      <alignment vertical="center"/>
    </xf>
    <xf numFmtId="0" fontId="12" fillId="6" borderId="0" xfId="0" applyFont="1" applyFill="1" applyAlignment="1">
      <alignment vertical="center"/>
    </xf>
    <xf numFmtId="0" fontId="0" fillId="6" borderId="0" xfId="0" applyFill="1" applyAlignment="1"/>
    <xf numFmtId="0" fontId="22" fillId="6" borderId="0" xfId="0" applyFont="1" applyFill="1" applyAlignment="1">
      <alignment horizontal="left" vertical="center" indent="2"/>
    </xf>
    <xf numFmtId="0" fontId="25" fillId="6" borderId="0" xfId="0" applyFont="1" applyFill="1" applyAlignment="1">
      <alignment vertical="center"/>
    </xf>
    <xf numFmtId="0" fontId="26" fillId="8" borderId="8" xfId="0" applyFont="1" applyFill="1" applyBorder="1" applyAlignment="1">
      <alignment horizontal="left" vertical="center"/>
    </xf>
    <xf numFmtId="0" fontId="26" fillId="8" borderId="9" xfId="0" applyFont="1" applyFill="1" applyBorder="1" applyAlignment="1">
      <alignment horizontal="left" vertical="center"/>
    </xf>
    <xf numFmtId="0" fontId="6" fillId="9" borderId="10" xfId="0" applyFont="1" applyFill="1" applyBorder="1" applyAlignment="1">
      <alignment vertical="center" wrapText="1"/>
    </xf>
    <xf numFmtId="0" fontId="27" fillId="6" borderId="9" xfId="0" applyFont="1" applyFill="1" applyBorder="1" applyAlignment="1">
      <alignment horizontal="center" vertical="center" wrapText="1"/>
    </xf>
    <xf numFmtId="0" fontId="28" fillId="6" borderId="0" xfId="0" applyFont="1" applyFill="1" applyAlignment="1">
      <alignment horizontal="justify" vertical="center"/>
    </xf>
    <xf numFmtId="0" fontId="2" fillId="6" borderId="0" xfId="0" applyFont="1" applyFill="1" applyAlignment="1">
      <alignment vertical="center"/>
    </xf>
    <xf numFmtId="0" fontId="25" fillId="6" borderId="0" xfId="0" applyFont="1" applyFill="1" applyAlignment="1">
      <alignment horizontal="left" vertical="center"/>
    </xf>
    <xf numFmtId="0" fontId="29" fillId="6" borderId="10" xfId="0" applyFont="1" applyFill="1" applyBorder="1" applyAlignment="1">
      <alignment vertical="center"/>
    </xf>
    <xf numFmtId="0" fontId="2" fillId="0" borderId="0" xfId="2" applyFont="1" applyFill="1" applyAlignment="1">
      <alignment vertical="center"/>
    </xf>
    <xf numFmtId="0" fontId="13" fillId="0" borderId="0" xfId="2" applyFill="1"/>
    <xf numFmtId="0" fontId="15" fillId="0" borderId="0" xfId="2" applyFont="1" applyFill="1" applyAlignment="1">
      <alignment vertical="center"/>
    </xf>
    <xf numFmtId="0" fontId="12" fillId="0" borderId="0" xfId="2" applyFont="1" applyFill="1" applyAlignment="1">
      <alignment horizontal="left" vertical="center"/>
    </xf>
    <xf numFmtId="15" fontId="24" fillId="0" borderId="0" xfId="2" applyNumberFormat="1" applyFont="1" applyFill="1"/>
    <xf numFmtId="0" fontId="13" fillId="0" borderId="0" xfId="2" applyFont="1" applyFill="1"/>
    <xf numFmtId="0" fontId="30" fillId="0" borderId="0" xfId="2" applyFont="1" applyFill="1"/>
    <xf numFmtId="0" fontId="13" fillId="0" borderId="0" xfId="2"/>
    <xf numFmtId="0" fontId="13" fillId="6" borderId="0" xfId="2" applyFill="1"/>
    <xf numFmtId="0" fontId="32" fillId="0" borderId="0" xfId="2" applyFont="1" applyFill="1"/>
    <xf numFmtId="0" fontId="17" fillId="6" borderId="0" xfId="0" applyFont="1" applyFill="1" applyAlignment="1">
      <alignment vertical="center" wrapText="1"/>
    </xf>
    <xf numFmtId="0" fontId="15" fillId="6" borderId="0" xfId="0" applyFont="1" applyFill="1" applyAlignment="1">
      <alignment horizontal="left" vertical="center" wrapText="1"/>
    </xf>
    <xf numFmtId="0" fontId="15" fillId="6" borderId="0" xfId="0" applyFont="1" applyFill="1" applyAlignment="1">
      <alignment vertical="center" wrapText="1"/>
    </xf>
    <xf numFmtId="1" fontId="0" fillId="0" borderId="0" xfId="0" applyNumberFormat="1"/>
    <xf numFmtId="0" fontId="0" fillId="0" borderId="0" xfId="0"/>
    <xf numFmtId="164" fontId="0" fillId="0" borderId="0" xfId="0" applyNumberFormat="1"/>
    <xf numFmtId="0" fontId="0" fillId="0" borderId="0" xfId="0"/>
    <xf numFmtId="0" fontId="0" fillId="0" borderId="0" xfId="0"/>
    <xf numFmtId="0" fontId="0" fillId="0" borderId="0" xfId="0"/>
    <xf numFmtId="0" fontId="11" fillId="0" borderId="0" xfId="1" applyFont="1" applyBorder="1" applyAlignment="1">
      <alignment horizontal="left"/>
    </xf>
    <xf numFmtId="0" fontId="7" fillId="0" borderId="0" xfId="0" applyFont="1" applyBorder="1"/>
    <xf numFmtId="0" fontId="33" fillId="0" borderId="0" xfId="0" applyFont="1" applyBorder="1" applyAlignment="1">
      <alignment horizontal="left"/>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5" borderId="1" xfId="0" applyFont="1" applyFill="1" applyBorder="1" applyAlignment="1">
      <alignment horizontal="left" vertical="center"/>
    </xf>
    <xf numFmtId="0" fontId="0" fillId="0" borderId="0" xfId="0" applyAlignment="1">
      <alignment horizontal="left"/>
    </xf>
    <xf numFmtId="0" fontId="0" fillId="0" borderId="0" xfId="0"/>
    <xf numFmtId="0" fontId="0" fillId="0" borderId="0" xfId="0"/>
    <xf numFmtId="0" fontId="0" fillId="0" borderId="0" xfId="0"/>
    <xf numFmtId="0" fontId="5" fillId="5" borderId="1" xfId="0" quotePrefix="1" applyFont="1" applyFill="1" applyBorder="1" applyAlignment="1">
      <alignment horizontal="center" vertical="center"/>
    </xf>
    <xf numFmtId="0" fontId="5" fillId="4" borderId="1" xfId="0" quotePrefix="1" applyFont="1" applyFill="1" applyBorder="1" applyAlignment="1">
      <alignment horizontal="center" vertical="center"/>
    </xf>
    <xf numFmtId="0" fontId="0" fillId="0" borderId="0" xfId="0"/>
    <xf numFmtId="17" fontId="5" fillId="4" borderId="1" xfId="0" quotePrefix="1" applyNumberFormat="1" applyFont="1" applyFill="1" applyBorder="1" applyAlignment="1">
      <alignment horizontal="center" vertical="center"/>
    </xf>
    <xf numFmtId="0" fontId="0" fillId="0" borderId="0" xfId="0"/>
    <xf numFmtId="0" fontId="15" fillId="6" borderId="0" xfId="0" applyFont="1" applyFill="1" applyAlignment="1">
      <alignment horizontal="left" vertical="center" wrapText="1"/>
    </xf>
    <xf numFmtId="0" fontId="14" fillId="6" borderId="0" xfId="0" applyFont="1" applyFill="1" applyAlignment="1">
      <alignment horizontal="left" vertical="center" wrapText="1"/>
    </xf>
    <xf numFmtId="0" fontId="0" fillId="0" borderId="0" xfId="0"/>
    <xf numFmtId="1" fontId="53" fillId="0" borderId="0" xfId="0" applyNumberFormat="1" applyFont="1"/>
    <xf numFmtId="0" fontId="53" fillId="0" borderId="0" xfId="0" applyFont="1"/>
    <xf numFmtId="0" fontId="3" fillId="2"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4" borderId="1" xfId="0" applyFont="1" applyFill="1" applyBorder="1" applyAlignment="1">
      <alignment horizontal="left" vertical="center" indent="1"/>
    </xf>
    <xf numFmtId="0" fontId="3" fillId="4" borderId="1" xfId="0" applyFont="1" applyFill="1" applyBorder="1" applyAlignment="1">
      <alignment horizontal="left" vertical="center" wrapText="1" indent="1"/>
    </xf>
    <xf numFmtId="0" fontId="0" fillId="0" borderId="0" xfId="0"/>
    <xf numFmtId="14" fontId="5" fillId="4" borderId="1" xfId="0" applyNumberFormat="1" applyFont="1" applyFill="1" applyBorder="1" applyAlignment="1">
      <alignment horizontal="center" vertical="center"/>
    </xf>
    <xf numFmtId="0" fontId="0" fillId="0" borderId="0" xfId="45" applyFont="1" applyAlignment="1"/>
    <xf numFmtId="165" fontId="5" fillId="4" borderId="1" xfId="49" applyNumberFormat="1" applyFont="1" applyFill="1" applyBorder="1" applyAlignment="1">
      <alignment horizontal="center" vertical="center"/>
    </xf>
    <xf numFmtId="165" fontId="5" fillId="5" borderId="1" xfId="49" applyNumberFormat="1" applyFont="1" applyFill="1" applyBorder="1" applyAlignment="1">
      <alignment horizontal="center" vertical="center"/>
    </xf>
    <xf numFmtId="0" fontId="54" fillId="6" borderId="0" xfId="0" applyFont="1" applyFill="1"/>
    <xf numFmtId="0" fontId="55" fillId="6" borderId="0" xfId="0" applyFont="1" applyFill="1"/>
    <xf numFmtId="1" fontId="54" fillId="6" borderId="0" xfId="0" applyNumberFormat="1" applyFont="1" applyFill="1"/>
    <xf numFmtId="164" fontId="5" fillId="5" borderId="1" xfId="0" applyNumberFormat="1" applyFont="1" applyFill="1" applyBorder="1" applyAlignment="1">
      <alignment horizontal="center" vertical="center"/>
    </xf>
    <xf numFmtId="0" fontId="4" fillId="3" borderId="1" xfId="0" applyFont="1" applyFill="1" applyBorder="1" applyAlignment="1">
      <alignment horizontal="left" vertical="center" wrapText="1" indent="1"/>
    </xf>
    <xf numFmtId="0" fontId="6" fillId="3" borderId="1" xfId="0" applyFont="1" applyFill="1" applyBorder="1" applyAlignment="1">
      <alignment horizontal="left" vertical="center" wrapText="1" indent="1"/>
    </xf>
    <xf numFmtId="0" fontId="4" fillId="3" borderId="1" xfId="0" applyFont="1" applyFill="1" applyBorder="1" applyAlignment="1">
      <alignment horizontal="left" vertical="center" indent="1"/>
    </xf>
    <xf numFmtId="0" fontId="5" fillId="4" borderId="11" xfId="0" applyFont="1" applyFill="1" applyBorder="1" applyAlignment="1">
      <alignment horizontal="left" vertical="center" indent="1"/>
    </xf>
    <xf numFmtId="0" fontId="5" fillId="4" borderId="12" xfId="0" applyFont="1" applyFill="1" applyBorder="1" applyAlignment="1">
      <alignment horizontal="left" vertical="center" indent="1"/>
    </xf>
    <xf numFmtId="0" fontId="5" fillId="0" borderId="0" xfId="0" applyFont="1" applyAlignment="1">
      <alignment wrapText="1"/>
    </xf>
    <xf numFmtId="0" fontId="0" fillId="0" borderId="0" xfId="0"/>
    <xf numFmtId="0" fontId="14" fillId="6" borderId="0" xfId="0" applyFont="1" applyFill="1" applyAlignment="1">
      <alignment horizontal="left" vertical="center" wrapText="1"/>
    </xf>
    <xf numFmtId="0" fontId="11" fillId="0" borderId="5" xfId="1" applyFont="1" applyBorder="1" applyAlignment="1">
      <alignment horizontal="left"/>
    </xf>
    <xf numFmtId="0" fontId="11" fillId="0" borderId="6" xfId="1" applyFont="1" applyBorder="1" applyAlignment="1">
      <alignment horizontal="left"/>
    </xf>
    <xf numFmtId="0" fontId="11" fillId="0" borderId="7" xfId="1" applyFont="1" applyBorder="1" applyAlignment="1">
      <alignment horizontal="left"/>
    </xf>
    <xf numFmtId="0" fontId="12" fillId="7" borderId="0" xfId="0" applyFont="1" applyFill="1" applyAlignment="1">
      <alignment horizontal="left" vertical="center"/>
    </xf>
    <xf numFmtId="0" fontId="15" fillId="6" borderId="0" xfId="0" applyFont="1" applyFill="1" applyAlignment="1">
      <alignment horizontal="left" vertical="center" wrapText="1"/>
    </xf>
    <xf numFmtId="0" fontId="17" fillId="6" borderId="0" xfId="0" applyFont="1" applyFill="1" applyAlignment="1">
      <alignment horizontal="left" vertical="center" wrapText="1"/>
    </xf>
    <xf numFmtId="0" fontId="15" fillId="6" borderId="0" xfId="2" applyFont="1" applyFill="1" applyAlignment="1">
      <alignment horizontal="left" vertical="center" wrapText="1"/>
    </xf>
    <xf numFmtId="0" fontId="15" fillId="0" borderId="0" xfId="2" applyFont="1" applyFill="1" applyAlignment="1">
      <alignment horizontal="left" vertical="center" wrapText="1"/>
    </xf>
    <xf numFmtId="0" fontId="14" fillId="6" borderId="0" xfId="2" applyFont="1" applyFill="1" applyAlignment="1">
      <alignment horizontal="left" vertical="center" wrapText="1"/>
    </xf>
    <xf numFmtId="0" fontId="17" fillId="0" borderId="0" xfId="2" applyFont="1" applyFill="1" applyAlignment="1">
      <alignment horizontal="left" vertical="center" wrapText="1"/>
    </xf>
    <xf numFmtId="0" fontId="14" fillId="0" borderId="0" xfId="2" applyFont="1" applyFill="1" applyAlignment="1">
      <alignment horizontal="left" vertical="center" wrapText="1"/>
    </xf>
    <xf numFmtId="0" fontId="15" fillId="0" borderId="0" xfId="2" applyFont="1" applyFill="1" applyAlignment="1">
      <alignment horizontal="left" wrapText="1"/>
    </xf>
    <xf numFmtId="0" fontId="31" fillId="0" borderId="0" xfId="2" applyFont="1" applyFill="1" applyAlignment="1">
      <alignment horizontal="left" wrapText="1"/>
    </xf>
    <xf numFmtId="0" fontId="24" fillId="0" borderId="0" xfId="2" applyFont="1" applyFill="1" applyAlignment="1">
      <alignment horizontal="left" vertical="center" wrapText="1"/>
    </xf>
    <xf numFmtId="0" fontId="7" fillId="0" borderId="0" xfId="0" applyFont="1" applyAlignment="1">
      <alignment wrapText="1"/>
    </xf>
    <xf numFmtId="0" fontId="54" fillId="6" borderId="0" xfId="0" applyFont="1" applyFill="1" applyAlignment="1">
      <alignment horizontal="left" wrapText="1"/>
    </xf>
    <xf numFmtId="0" fontId="27" fillId="6" borderId="9" xfId="0" applyFont="1" applyFill="1" applyBorder="1" applyAlignment="1">
      <alignment horizontal="left" vertical="center" wrapText="1"/>
    </xf>
    <xf numFmtId="0" fontId="27" fillId="6" borderId="0" xfId="0" applyFont="1" applyFill="1" applyAlignment="1">
      <alignment horizontal="left" vertical="center" wrapText="1"/>
    </xf>
    <xf numFmtId="0" fontId="34" fillId="6" borderId="0" xfId="0" applyFont="1" applyFill="1" applyAlignment="1">
      <alignment horizontal="left" vertical="center" wrapText="1" indent="2"/>
    </xf>
    <xf numFmtId="0" fontId="17" fillId="6" borderId="0" xfId="0" applyFont="1" applyFill="1" applyAlignment="1">
      <alignment horizontal="left" vertical="center" wrapText="1" indent="2"/>
    </xf>
    <xf numFmtId="0" fontId="26" fillId="8" borderId="9" xfId="0" applyFont="1" applyFill="1" applyBorder="1" applyAlignment="1">
      <alignment horizontal="left" vertical="center"/>
    </xf>
    <xf numFmtId="0" fontId="26" fillId="8" borderId="0" xfId="0" applyFont="1" applyFill="1" applyBorder="1" applyAlignment="1">
      <alignment horizontal="left" vertical="center"/>
    </xf>
    <xf numFmtId="0" fontId="27" fillId="6" borderId="0" xfId="0" applyFont="1" applyFill="1" applyBorder="1" applyAlignment="1">
      <alignment horizontal="left" vertical="center" wrapText="1"/>
    </xf>
    <xf numFmtId="0" fontId="19" fillId="6" borderId="0" xfId="0" applyFont="1" applyFill="1" applyAlignment="1">
      <alignment horizontal="left" vertical="center" wrapText="1" indent="2"/>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9"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2"/>
    <cellStyle name="Normal 2 2" xfId="45"/>
    <cellStyle name="Normal 3" xfId="47"/>
    <cellStyle name="Normal 4" xfId="48"/>
    <cellStyle name="Normal 5" xfId="43"/>
    <cellStyle name="Note 2" xfId="44"/>
    <cellStyle name="Output" xfId="12" builtinId="21" customBuiltin="1"/>
    <cellStyle name="Percent 2" xfId="46"/>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33</xdr:row>
      <xdr:rowOff>161925</xdr:rowOff>
    </xdr:from>
    <xdr:to>
      <xdr:col>10</xdr:col>
      <xdr:colOff>56207</xdr:colOff>
      <xdr:row>53</xdr:row>
      <xdr:rowOff>123354</xdr:rowOff>
    </xdr:to>
    <xdr:pic>
      <xdr:nvPicPr>
        <xdr:cNvPr id="2" name="Picture 1">
          <a:extLst>
            <a:ext uri="{FF2B5EF4-FFF2-40B4-BE49-F238E27FC236}">
              <a16:creationId xmlns:a16="http://schemas.microsoft.com/office/drawing/2014/main" id="{0545F298-59E9-461F-9449-11167F53D085}"/>
            </a:ext>
          </a:extLst>
        </xdr:cNvPr>
        <xdr:cNvPicPr>
          <a:picLocks noChangeAspect="1"/>
        </xdr:cNvPicPr>
      </xdr:nvPicPr>
      <xdr:blipFill>
        <a:blip xmlns:r="http://schemas.openxmlformats.org/officeDocument/2006/relationships" r:embed="rId1"/>
        <a:stretch>
          <a:fillRect/>
        </a:stretch>
      </xdr:blipFill>
      <xdr:spPr>
        <a:xfrm>
          <a:off x="676275" y="6705600"/>
          <a:ext cx="7542857" cy="3771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emo.com.au/Electricity/National-Electricity-Market-NEM/Planning-and-forecasting/Generation-inform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3"/>
  <sheetViews>
    <sheetView showGridLines="0" tabSelected="1" zoomScaleNormal="100" workbookViewId="0"/>
  </sheetViews>
  <sheetFormatPr defaultRowHeight="15"/>
  <cols>
    <col min="1" max="1" width="4.7109375" customWidth="1"/>
    <col min="2" max="2" width="40.7109375" customWidth="1"/>
    <col min="9" max="9" width="13" customWidth="1"/>
  </cols>
  <sheetData>
    <row r="1" spans="2:11" ht="15.75" thickBot="1"/>
    <row r="2" spans="2:11" ht="16.5" thickTop="1" thickBot="1">
      <c r="B2" s="131" t="s">
        <v>251</v>
      </c>
      <c r="C2" s="130"/>
      <c r="D2" s="130"/>
      <c r="E2" s="130"/>
      <c r="F2" s="130"/>
      <c r="G2" s="130"/>
      <c r="H2" s="130"/>
      <c r="I2" s="130"/>
      <c r="J2" s="132"/>
    </row>
    <row r="3" spans="2:11">
      <c r="B3" s="132" t="s">
        <v>252</v>
      </c>
      <c r="J3" s="132"/>
    </row>
    <row r="4" spans="2:11">
      <c r="B4" s="132" t="s">
        <v>265</v>
      </c>
      <c r="J4" s="132"/>
    </row>
    <row r="5" spans="2:11" ht="15.75" thickBot="1">
      <c r="B5" s="219" t="s">
        <v>266</v>
      </c>
      <c r="C5" s="220"/>
      <c r="D5" s="220"/>
      <c r="E5" s="220"/>
      <c r="F5" s="220"/>
      <c r="G5" s="220"/>
      <c r="H5" s="220"/>
      <c r="I5" s="221"/>
      <c r="J5" s="132"/>
    </row>
    <row r="6" spans="2:11" s="175" customFormat="1" ht="15.75" thickTop="1">
      <c r="B6" s="177"/>
      <c r="C6" s="177"/>
      <c r="D6" s="177"/>
      <c r="E6" s="177"/>
      <c r="F6" s="177"/>
      <c r="G6" s="177"/>
      <c r="H6" s="177"/>
      <c r="I6" s="177"/>
      <c r="J6" s="178"/>
    </row>
    <row r="7" spans="2:11">
      <c r="B7" s="179" t="s">
        <v>550</v>
      </c>
      <c r="C7" s="178"/>
      <c r="D7" s="178"/>
      <c r="E7" s="178"/>
      <c r="F7" s="178"/>
      <c r="G7" s="178"/>
      <c r="H7" s="178"/>
      <c r="I7" s="178"/>
    </row>
    <row r="8" spans="2:11" s="175" customFormat="1" ht="15.75" thickBot="1">
      <c r="B8" s="178"/>
      <c r="C8" s="178"/>
      <c r="D8" s="178"/>
      <c r="E8" s="178"/>
      <c r="F8" s="178"/>
      <c r="G8" s="178"/>
      <c r="H8" s="178"/>
      <c r="I8" s="178"/>
    </row>
    <row r="9" spans="2:11" ht="20.25" thickBot="1">
      <c r="B9" s="1" t="s">
        <v>253</v>
      </c>
    </row>
    <row r="11" spans="2:11">
      <c r="B11" s="133" t="s">
        <v>267</v>
      </c>
      <c r="C11" s="134"/>
      <c r="D11" s="134"/>
      <c r="E11" s="134"/>
      <c r="F11" s="134"/>
      <c r="G11" s="134"/>
      <c r="H11" s="134"/>
      <c r="I11" s="134"/>
      <c r="J11" s="134"/>
      <c r="K11" s="134"/>
    </row>
    <row r="12" spans="2:11" s="192" customFormat="1" ht="21.75" customHeight="1">
      <c r="B12" s="226" t="s">
        <v>555</v>
      </c>
      <c r="C12" s="226"/>
      <c r="D12" s="226"/>
      <c r="E12" s="226"/>
      <c r="F12" s="226"/>
      <c r="G12" s="226"/>
      <c r="H12" s="226"/>
      <c r="I12" s="226"/>
      <c r="J12" s="226"/>
      <c r="K12" s="226"/>
    </row>
    <row r="13" spans="2:11" ht="15" customHeight="1">
      <c r="B13" s="133"/>
      <c r="C13" s="134"/>
      <c r="D13" s="134"/>
      <c r="E13" s="134"/>
      <c r="F13" s="134"/>
      <c r="G13" s="134"/>
      <c r="H13" s="134"/>
      <c r="I13" s="134"/>
      <c r="J13" s="134"/>
      <c r="K13" s="134"/>
    </row>
    <row r="14" spans="2:11">
      <c r="B14" s="222" t="s">
        <v>269</v>
      </c>
      <c r="C14" s="222"/>
      <c r="D14" s="222"/>
      <c r="E14" s="222"/>
      <c r="F14" s="222"/>
      <c r="G14" s="134"/>
      <c r="H14" s="134"/>
      <c r="I14" s="134"/>
      <c r="J14" s="134"/>
      <c r="K14" s="134"/>
    </row>
    <row r="15" spans="2:11" ht="15" customHeight="1">
      <c r="B15" s="136" t="s">
        <v>36</v>
      </c>
      <c r="C15" s="134"/>
      <c r="D15" s="134"/>
      <c r="E15" s="134"/>
      <c r="F15" s="134"/>
      <c r="G15" s="134"/>
      <c r="H15" s="134"/>
      <c r="I15" s="134"/>
      <c r="J15" s="134"/>
      <c r="K15" s="134"/>
    </row>
    <row r="16" spans="2:11" ht="25.15" customHeight="1">
      <c r="B16" s="224" t="s">
        <v>368</v>
      </c>
      <c r="C16" s="224"/>
      <c r="D16" s="224"/>
      <c r="E16" s="224"/>
      <c r="F16" s="224"/>
      <c r="G16" s="224"/>
      <c r="H16" s="224"/>
      <c r="I16" s="224"/>
      <c r="J16" s="168"/>
      <c r="K16" s="168"/>
    </row>
    <row r="17" spans="2:11" ht="11.25" customHeight="1">
      <c r="B17" s="137"/>
      <c r="C17" s="134"/>
      <c r="D17" s="134"/>
      <c r="E17" s="134"/>
      <c r="F17" s="134"/>
      <c r="G17" s="134"/>
      <c r="H17" s="134"/>
      <c r="I17" s="134"/>
      <c r="J17" s="134"/>
      <c r="K17" s="134"/>
    </row>
    <row r="18" spans="2:11">
      <c r="B18" s="136" t="s">
        <v>270</v>
      </c>
      <c r="C18" s="134"/>
      <c r="D18" s="134"/>
      <c r="E18" s="134"/>
      <c r="F18" s="134"/>
      <c r="G18" s="134"/>
      <c r="H18" s="134"/>
      <c r="I18" s="134"/>
      <c r="J18" s="134"/>
      <c r="K18" s="134"/>
    </row>
    <row r="19" spans="2:11" ht="14.45" customHeight="1">
      <c r="B19" s="225" t="s">
        <v>367</v>
      </c>
      <c r="C19" s="225"/>
      <c r="D19" s="225"/>
      <c r="E19" s="225"/>
      <c r="F19" s="225"/>
      <c r="G19" s="225"/>
      <c r="H19" s="225"/>
      <c r="I19" s="225"/>
      <c r="J19" s="135"/>
      <c r="K19" s="135"/>
    </row>
    <row r="20" spans="2:11" ht="11.25" customHeight="1">
      <c r="B20" s="137"/>
      <c r="C20" s="134"/>
      <c r="D20" s="134"/>
      <c r="E20" s="134"/>
      <c r="F20" s="134"/>
      <c r="G20" s="134"/>
      <c r="H20" s="134"/>
      <c r="I20" s="134"/>
      <c r="J20" s="134"/>
      <c r="K20" s="134"/>
    </row>
    <row r="21" spans="2:11">
      <c r="B21" s="137" t="s">
        <v>272</v>
      </c>
      <c r="C21" s="134"/>
      <c r="D21" s="134"/>
      <c r="E21" s="134"/>
      <c r="F21" s="134"/>
      <c r="G21" s="134"/>
      <c r="H21" s="134"/>
      <c r="I21" s="134"/>
      <c r="J21" s="134"/>
      <c r="K21" s="134"/>
    </row>
    <row r="22" spans="2:11">
      <c r="B22" s="223" t="s">
        <v>509</v>
      </c>
      <c r="C22" s="223"/>
      <c r="D22" s="223"/>
      <c r="E22" s="223"/>
      <c r="F22" s="223"/>
      <c r="G22" s="223"/>
      <c r="H22" s="223"/>
      <c r="I22" s="223"/>
      <c r="J22" s="223"/>
      <c r="K22" s="223"/>
    </row>
    <row r="23" spans="2:11" s="192" customFormat="1">
      <c r="B23" s="194" t="s">
        <v>510</v>
      </c>
      <c r="C23" s="193"/>
      <c r="D23" s="193"/>
      <c r="E23" s="193"/>
      <c r="F23" s="193"/>
      <c r="G23" s="193"/>
      <c r="H23" s="193"/>
      <c r="I23" s="193"/>
      <c r="J23" s="193"/>
      <c r="K23" s="193"/>
    </row>
    <row r="24" spans="2:11" ht="16.899999999999999" customHeight="1">
      <c r="B24" s="218" t="s">
        <v>511</v>
      </c>
      <c r="C24" s="218"/>
      <c r="D24" s="218"/>
      <c r="E24" s="218"/>
      <c r="F24" s="218"/>
      <c r="G24" s="218"/>
      <c r="H24" s="218"/>
      <c r="I24" s="218"/>
      <c r="J24" s="169"/>
      <c r="K24" s="169"/>
    </row>
    <row r="25" spans="2:11" ht="16.149999999999999" customHeight="1">
      <c r="B25" s="218" t="s">
        <v>554</v>
      </c>
      <c r="C25" s="218"/>
      <c r="D25" s="218"/>
      <c r="E25" s="218"/>
      <c r="F25" s="218"/>
      <c r="G25" s="218"/>
      <c r="H25" s="218"/>
      <c r="I25" s="218"/>
      <c r="J25" s="170"/>
      <c r="K25" s="170"/>
    </row>
    <row r="26" spans="2:11">
      <c r="B26" s="138"/>
      <c r="C26" s="138"/>
      <c r="D26" s="138"/>
      <c r="E26" s="138"/>
      <c r="F26" s="138"/>
      <c r="G26" s="138"/>
      <c r="H26" s="138"/>
      <c r="I26" s="138"/>
      <c r="J26" s="138"/>
      <c r="K26" s="138"/>
    </row>
    <row r="27" spans="2:11">
      <c r="B27" s="137" t="s">
        <v>273</v>
      </c>
      <c r="C27" s="134"/>
      <c r="D27" s="134"/>
      <c r="E27" s="134"/>
      <c r="F27" s="134"/>
      <c r="G27" s="134"/>
      <c r="H27" s="134"/>
      <c r="I27" s="134"/>
      <c r="J27" s="134"/>
      <c r="K27" s="134"/>
    </row>
    <row r="28" spans="2:11">
      <c r="B28" s="139" t="s">
        <v>274</v>
      </c>
      <c r="C28" s="134"/>
      <c r="D28" s="134"/>
      <c r="E28" s="134"/>
      <c r="F28" s="134"/>
      <c r="G28" s="134"/>
      <c r="H28" s="134"/>
      <c r="I28" s="134"/>
      <c r="J28" s="134"/>
      <c r="K28" s="134"/>
    </row>
    <row r="29" spans="2:11">
      <c r="B29" s="137"/>
      <c r="C29" s="134"/>
      <c r="D29" s="134"/>
      <c r="E29" s="134"/>
      <c r="F29" s="134"/>
      <c r="G29" s="134"/>
      <c r="H29" s="134"/>
      <c r="I29" s="134"/>
      <c r="J29" s="134"/>
      <c r="K29" s="134"/>
    </row>
    <row r="30" spans="2:11">
      <c r="B30" s="133" t="s">
        <v>275</v>
      </c>
      <c r="C30" s="134"/>
      <c r="D30" s="134"/>
      <c r="E30" s="134"/>
      <c r="F30" s="134"/>
      <c r="G30" s="134"/>
      <c r="H30" s="134"/>
      <c r="I30" s="134"/>
      <c r="J30" s="134"/>
      <c r="K30" s="134"/>
    </row>
    <row r="31" spans="2:11">
      <c r="B31" s="139" t="s">
        <v>276</v>
      </c>
      <c r="C31" s="138"/>
      <c r="D31" s="138"/>
      <c r="E31" s="138"/>
      <c r="F31" s="138"/>
      <c r="G31" s="138"/>
      <c r="H31" s="138"/>
      <c r="I31" s="138"/>
      <c r="J31" s="138"/>
      <c r="K31" s="140"/>
    </row>
    <row r="33" spans="2:2">
      <c r="B33" s="141" t="s">
        <v>277</v>
      </c>
    </row>
    <row r="34" spans="2:2" s="172" customFormat="1">
      <c r="B34"/>
    </row>
    <row r="35" spans="2:2" s="172" customFormat="1"/>
    <row r="36" spans="2:2" s="172" customFormat="1"/>
    <row r="37" spans="2:2" s="172" customFormat="1"/>
    <row r="38" spans="2:2" s="172" customFormat="1"/>
    <row r="39" spans="2:2" s="172" customFormat="1"/>
    <row r="40" spans="2:2" s="172" customFormat="1"/>
    <row r="41" spans="2:2" s="172" customFormat="1"/>
    <row r="42" spans="2:2" s="172" customFormat="1"/>
    <row r="43" spans="2:2" s="172" customFormat="1"/>
    <row r="44" spans="2:2" s="172" customFormat="1"/>
    <row r="45" spans="2:2" s="172" customFormat="1"/>
    <row r="46" spans="2:2" s="172" customFormat="1"/>
    <row r="47" spans="2:2" s="172" customFormat="1"/>
    <row r="48" spans="2:2" s="172" customFormat="1"/>
    <row r="49" spans="2:13" s="172" customFormat="1"/>
    <row r="50" spans="2:13" s="172" customFormat="1"/>
    <row r="51" spans="2:13" s="172" customFormat="1"/>
    <row r="52" spans="2:13" s="172" customFormat="1"/>
    <row r="53" spans="2:13" s="172" customFormat="1"/>
    <row r="54" spans="2:13" s="172" customFormat="1" ht="15.75" thickBot="1"/>
    <row r="55" spans="2:13" s="172" customFormat="1" ht="15.75" thickBot="1">
      <c r="B55" s="2" t="s">
        <v>254</v>
      </c>
      <c r="C55" s="2" t="s">
        <v>255</v>
      </c>
      <c r="D55" s="2" t="s">
        <v>169</v>
      </c>
      <c r="E55" s="2" t="s">
        <v>19</v>
      </c>
      <c r="F55" s="2" t="s">
        <v>256</v>
      </c>
      <c r="G55" s="2" t="s">
        <v>514</v>
      </c>
      <c r="H55" s="2" t="s">
        <v>13</v>
      </c>
      <c r="I55" s="2" t="s">
        <v>29</v>
      </c>
      <c r="J55" s="2" t="s">
        <v>257</v>
      </c>
      <c r="K55" s="2" t="s">
        <v>258</v>
      </c>
      <c r="L55" s="2" t="s">
        <v>82</v>
      </c>
    </row>
    <row r="56" spans="2:13" s="172" customFormat="1" ht="15.75" thickBot="1">
      <c r="B56" s="3" t="s">
        <v>259</v>
      </c>
      <c r="C56" s="205">
        <v>4630</v>
      </c>
      <c r="D56" s="206">
        <v>21</v>
      </c>
      <c r="E56" s="205">
        <v>1916.8</v>
      </c>
      <c r="F56" s="206">
        <v>523.39200000000005</v>
      </c>
      <c r="G56" s="205">
        <v>5.6115000000000004</v>
      </c>
      <c r="H56" s="206">
        <v>1496.3</v>
      </c>
      <c r="I56" s="205">
        <v>2288.2370000000001</v>
      </c>
      <c r="J56" s="206">
        <v>56.823999999999998</v>
      </c>
      <c r="K56" s="205">
        <v>0</v>
      </c>
      <c r="L56" s="206">
        <v>10938.16</v>
      </c>
      <c r="M56" s="173"/>
    </row>
    <row r="57" spans="2:13" s="172" customFormat="1" ht="15.75" thickBot="1">
      <c r="B57" s="3" t="s">
        <v>260</v>
      </c>
      <c r="C57" s="205">
        <v>0</v>
      </c>
      <c r="D57" s="206">
        <v>0</v>
      </c>
      <c r="E57" s="205">
        <v>0</v>
      </c>
      <c r="F57" s="206">
        <v>0</v>
      </c>
      <c r="G57" s="205">
        <v>0</v>
      </c>
      <c r="H57" s="206">
        <v>0</v>
      </c>
      <c r="I57" s="205">
        <v>0</v>
      </c>
      <c r="J57" s="206">
        <v>0</v>
      </c>
      <c r="K57" s="205">
        <v>0</v>
      </c>
      <c r="L57" s="206">
        <v>0</v>
      </c>
      <c r="M57" s="173"/>
    </row>
    <row r="58" spans="2:13" s="172" customFormat="1" ht="15.75" thickBot="1">
      <c r="B58" s="3" t="s">
        <v>261</v>
      </c>
      <c r="C58" s="205">
        <v>4630</v>
      </c>
      <c r="D58" s="206">
        <v>21</v>
      </c>
      <c r="E58" s="205">
        <v>1916.8</v>
      </c>
      <c r="F58" s="206">
        <v>523.39200000000005</v>
      </c>
      <c r="G58" s="205">
        <v>5.6115000000000004</v>
      </c>
      <c r="H58" s="206">
        <v>1496.3</v>
      </c>
      <c r="I58" s="205">
        <v>2288.2370000000001</v>
      </c>
      <c r="J58" s="206">
        <v>56.823999999999998</v>
      </c>
      <c r="K58" s="205">
        <v>0</v>
      </c>
      <c r="L58" s="206">
        <v>10938.16</v>
      </c>
      <c r="M58" s="173"/>
    </row>
    <row r="59" spans="2:13" s="172" customFormat="1" ht="15.75" thickBot="1">
      <c r="B59" s="3" t="s">
        <v>262</v>
      </c>
      <c r="C59" s="205">
        <v>78.400000000000006</v>
      </c>
      <c r="D59" s="206">
        <v>0</v>
      </c>
      <c r="E59" s="205">
        <v>0</v>
      </c>
      <c r="F59" s="206">
        <v>0</v>
      </c>
      <c r="G59" s="205">
        <v>239</v>
      </c>
      <c r="H59" s="206">
        <v>325.75</v>
      </c>
      <c r="I59" s="205">
        <v>0</v>
      </c>
      <c r="J59" s="206">
        <v>0</v>
      </c>
      <c r="K59" s="205">
        <v>0</v>
      </c>
      <c r="L59" s="206">
        <v>643.15</v>
      </c>
      <c r="M59" s="173"/>
    </row>
    <row r="60" spans="2:13" s="172" customFormat="1" ht="15.75" thickBot="1">
      <c r="B60" s="3" t="s">
        <v>263</v>
      </c>
      <c r="C60" s="205">
        <v>0</v>
      </c>
      <c r="D60" s="206">
        <v>0</v>
      </c>
      <c r="E60" s="205">
        <v>1600</v>
      </c>
      <c r="F60" s="206">
        <v>0</v>
      </c>
      <c r="G60" s="205">
        <v>1348.9</v>
      </c>
      <c r="H60" s="206">
        <v>7033.9</v>
      </c>
      <c r="I60" s="205">
        <v>34</v>
      </c>
      <c r="J60" s="206">
        <v>0</v>
      </c>
      <c r="K60" s="205">
        <v>140</v>
      </c>
      <c r="L60" s="206">
        <v>10156.799999999999</v>
      </c>
      <c r="M60" s="173"/>
    </row>
    <row r="61" spans="2:13" s="172" customFormat="1" ht="15.75" thickBot="1">
      <c r="B61" s="3" t="s">
        <v>36</v>
      </c>
      <c r="C61" s="205">
        <v>-1600</v>
      </c>
      <c r="D61" s="206">
        <v>0</v>
      </c>
      <c r="E61" s="205">
        <v>0</v>
      </c>
      <c r="F61" s="206">
        <v>0</v>
      </c>
      <c r="G61" s="205">
        <v>0</v>
      </c>
      <c r="H61" s="206">
        <v>0</v>
      </c>
      <c r="I61" s="205">
        <v>0</v>
      </c>
      <c r="J61" s="206">
        <v>0</v>
      </c>
      <c r="K61" s="205">
        <v>0</v>
      </c>
      <c r="L61" s="206">
        <v>-1600</v>
      </c>
      <c r="M61" s="173"/>
    </row>
    <row r="62" spans="2:13" s="172" customFormat="1" ht="15" customHeight="1">
      <c r="B62" s="216" t="s">
        <v>264</v>
      </c>
      <c r="C62" s="217"/>
      <c r="D62" s="217"/>
      <c r="E62" s="217"/>
      <c r="F62" s="217"/>
      <c r="G62" s="217"/>
      <c r="H62" s="217"/>
      <c r="I62" s="217"/>
      <c r="J62" s="217"/>
      <c r="K62" s="217"/>
    </row>
    <row r="63" spans="2:13" ht="15" customHeight="1">
      <c r="B63" s="216" t="s">
        <v>374</v>
      </c>
      <c r="C63" s="217"/>
      <c r="D63" s="217"/>
      <c r="E63" s="217"/>
      <c r="F63" s="217"/>
      <c r="G63" s="217"/>
      <c r="H63" s="217"/>
      <c r="I63" s="217"/>
      <c r="J63" s="217"/>
      <c r="K63" s="217"/>
    </row>
  </sheetData>
  <mergeCells count="10">
    <mergeCell ref="B63:K63"/>
    <mergeCell ref="B62:K62"/>
    <mergeCell ref="B25:I25"/>
    <mergeCell ref="B24:I24"/>
    <mergeCell ref="B5:I5"/>
    <mergeCell ref="B14:F14"/>
    <mergeCell ref="B22:K22"/>
    <mergeCell ref="B16:I16"/>
    <mergeCell ref="B19:I19"/>
    <mergeCell ref="B12:K12"/>
  </mergeCells>
  <hyperlinks>
    <hyperlink ref="B5:I5" r:id="rId1" display="http://www.aemo.com.au/Electricity/National-Electricity-Market-NEM/Planning-and-forecasting/Generation-information"/>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1"/>
  <sheetViews>
    <sheetView showGridLines="0" workbookViewId="0"/>
  </sheetViews>
  <sheetFormatPr defaultColWidth="9.140625" defaultRowHeight="14.25"/>
  <cols>
    <col min="1" max="1" width="3.42578125" style="159" customWidth="1"/>
    <col min="2" max="3" width="9.140625" style="159"/>
    <col min="4" max="4" width="13.140625" style="159" customWidth="1"/>
    <col min="5" max="28" width="9.140625" style="159"/>
    <col min="29" max="16384" width="9.140625" style="165"/>
  </cols>
  <sheetData>
    <row r="1" spans="2:13" ht="19.5">
      <c r="B1" s="158" t="s">
        <v>0</v>
      </c>
    </row>
    <row r="2" spans="2:13">
      <c r="B2" s="160" t="s">
        <v>325</v>
      </c>
    </row>
    <row r="4" spans="2:13" ht="15">
      <c r="B4" s="161" t="s">
        <v>326</v>
      </c>
      <c r="D4" s="162">
        <v>41263</v>
      </c>
      <c r="E4" s="163"/>
      <c r="F4" s="163"/>
      <c r="G4" s="163"/>
      <c r="H4" s="163"/>
      <c r="I4" s="163"/>
      <c r="J4" s="163"/>
      <c r="K4" s="163"/>
      <c r="L4" s="163"/>
      <c r="M4" s="163"/>
    </row>
    <row r="5" spans="2:13" ht="57" customHeight="1">
      <c r="B5" s="230" t="s">
        <v>327</v>
      </c>
      <c r="C5" s="230"/>
      <c r="D5" s="230"/>
      <c r="E5" s="230"/>
      <c r="F5" s="230"/>
      <c r="G5" s="230"/>
      <c r="H5" s="230"/>
      <c r="I5" s="230"/>
      <c r="J5" s="230"/>
      <c r="K5" s="230"/>
      <c r="L5" s="164"/>
    </row>
    <row r="6" spans="2:13" ht="40.5" customHeight="1">
      <c r="B6" s="226" t="s">
        <v>328</v>
      </c>
      <c r="C6" s="226"/>
      <c r="D6" s="226"/>
      <c r="E6" s="226"/>
      <c r="F6" s="226"/>
      <c r="G6" s="226"/>
      <c r="H6" s="226"/>
      <c r="I6" s="226"/>
      <c r="J6" s="226"/>
      <c r="K6" s="226"/>
      <c r="L6" s="164"/>
    </row>
    <row r="7" spans="2:13">
      <c r="B7" s="231"/>
      <c r="C7" s="231"/>
      <c r="D7" s="231"/>
      <c r="E7" s="231"/>
      <c r="F7" s="231"/>
      <c r="G7" s="231"/>
      <c r="H7" s="231"/>
      <c r="I7" s="231"/>
      <c r="J7" s="231"/>
      <c r="K7" s="231"/>
    </row>
    <row r="8" spans="2:13" ht="15">
      <c r="B8" s="161" t="s">
        <v>326</v>
      </c>
      <c r="D8" s="162">
        <v>41455</v>
      </c>
    </row>
    <row r="9" spans="2:13" ht="18" customHeight="1">
      <c r="B9" s="228" t="s">
        <v>329</v>
      </c>
      <c r="C9" s="228"/>
      <c r="D9" s="228"/>
      <c r="E9" s="228"/>
      <c r="F9" s="228"/>
      <c r="G9" s="228"/>
      <c r="H9" s="228"/>
      <c r="I9" s="228"/>
      <c r="J9" s="228"/>
      <c r="K9" s="228"/>
    </row>
    <row r="10" spans="2:13" ht="24.75" customHeight="1">
      <c r="B10" s="232" t="s">
        <v>330</v>
      </c>
      <c r="C10" s="232"/>
      <c r="D10" s="232"/>
      <c r="E10" s="232"/>
      <c r="F10" s="232"/>
      <c r="G10" s="232"/>
      <c r="H10" s="232"/>
      <c r="I10" s="232"/>
      <c r="J10" s="232"/>
      <c r="K10" s="232"/>
    </row>
    <row r="11" spans="2:13" ht="22.5" customHeight="1">
      <c r="B11" s="226" t="s">
        <v>331</v>
      </c>
      <c r="C11" s="226"/>
      <c r="D11" s="226"/>
      <c r="E11" s="226"/>
      <c r="F11" s="226"/>
      <c r="G11" s="226"/>
      <c r="H11" s="226"/>
      <c r="I11" s="226"/>
      <c r="J11" s="226"/>
      <c r="K11" s="226"/>
    </row>
    <row r="12" spans="2:13" ht="27.75" customHeight="1">
      <c r="B12" s="228" t="s">
        <v>332</v>
      </c>
      <c r="C12" s="228"/>
      <c r="D12" s="228"/>
      <c r="E12" s="228"/>
      <c r="F12" s="228"/>
      <c r="G12" s="228"/>
      <c r="H12" s="228"/>
      <c r="I12" s="228"/>
      <c r="J12" s="228"/>
      <c r="K12" s="228"/>
    </row>
    <row r="13" spans="2:13" ht="28.5" customHeight="1">
      <c r="B13" s="228" t="s">
        <v>333</v>
      </c>
      <c r="C13" s="228"/>
      <c r="D13" s="228"/>
      <c r="E13" s="228"/>
      <c r="F13" s="228"/>
      <c r="G13" s="228"/>
      <c r="H13" s="228"/>
      <c r="I13" s="228"/>
      <c r="J13" s="228"/>
      <c r="K13" s="228"/>
    </row>
    <row r="14" spans="2:13" ht="23.25" customHeight="1">
      <c r="B14" s="226" t="s">
        <v>334</v>
      </c>
      <c r="C14" s="226"/>
      <c r="D14" s="226"/>
      <c r="E14" s="226"/>
      <c r="F14" s="226"/>
      <c r="G14" s="226"/>
      <c r="H14" s="226"/>
      <c r="I14" s="226"/>
      <c r="J14" s="226"/>
      <c r="K14" s="226"/>
    </row>
    <row r="16" spans="2:13" ht="15">
      <c r="B16" s="161" t="s">
        <v>326</v>
      </c>
      <c r="D16" s="162">
        <v>41499</v>
      </c>
    </row>
    <row r="17" spans="1:28" ht="21.75" customHeight="1">
      <c r="B17" s="228" t="s">
        <v>335</v>
      </c>
      <c r="C17" s="228"/>
      <c r="D17" s="228"/>
      <c r="E17" s="228"/>
      <c r="F17" s="228"/>
      <c r="G17" s="228"/>
      <c r="H17" s="228"/>
      <c r="I17" s="228"/>
      <c r="J17" s="228"/>
      <c r="K17" s="228"/>
    </row>
    <row r="19" spans="1:28" ht="15">
      <c r="B19" s="161" t="s">
        <v>326</v>
      </c>
      <c r="D19" s="162">
        <v>41593</v>
      </c>
    </row>
    <row r="20" spans="1:28" s="166" customFormat="1" ht="23.25" customHeight="1">
      <c r="A20" s="159"/>
      <c r="B20" s="228" t="s">
        <v>336</v>
      </c>
      <c r="C20" s="228"/>
      <c r="D20" s="228"/>
      <c r="E20" s="228"/>
      <c r="F20" s="228"/>
      <c r="G20" s="228"/>
      <c r="H20" s="228"/>
      <c r="I20" s="228"/>
      <c r="J20" s="228"/>
      <c r="K20" s="228"/>
      <c r="L20" s="159"/>
      <c r="M20" s="159"/>
      <c r="N20" s="159"/>
      <c r="O20" s="159"/>
      <c r="P20" s="159"/>
      <c r="Q20" s="159"/>
      <c r="R20" s="159"/>
      <c r="S20" s="159"/>
      <c r="T20" s="159"/>
      <c r="U20" s="159"/>
      <c r="V20" s="159"/>
      <c r="W20" s="159"/>
      <c r="X20" s="159"/>
      <c r="Y20" s="159"/>
      <c r="Z20" s="159"/>
      <c r="AA20" s="159"/>
      <c r="AB20" s="159"/>
    </row>
    <row r="21" spans="1:28" s="166" customFormat="1" ht="37.5" customHeight="1">
      <c r="A21" s="159"/>
      <c r="B21" s="228" t="s">
        <v>337</v>
      </c>
      <c r="C21" s="228"/>
      <c r="D21" s="228"/>
      <c r="E21" s="228"/>
      <c r="F21" s="228"/>
      <c r="G21" s="228"/>
      <c r="H21" s="228"/>
      <c r="I21" s="228"/>
      <c r="J21" s="228"/>
      <c r="K21" s="228"/>
      <c r="L21" s="159"/>
      <c r="M21" s="159"/>
      <c r="N21" s="159"/>
      <c r="O21" s="159"/>
      <c r="P21" s="159"/>
      <c r="Q21" s="159"/>
      <c r="R21" s="159"/>
      <c r="S21" s="159"/>
      <c r="T21" s="159"/>
      <c r="U21" s="159"/>
      <c r="V21" s="159"/>
      <c r="W21" s="159"/>
      <c r="X21" s="159"/>
      <c r="Y21" s="159"/>
      <c r="Z21" s="159"/>
      <c r="AA21" s="159"/>
      <c r="AB21" s="159"/>
    </row>
    <row r="23" spans="1:28" ht="15">
      <c r="B23" s="161" t="s">
        <v>326</v>
      </c>
      <c r="D23" s="162">
        <v>41789</v>
      </c>
    </row>
    <row r="24" spans="1:28" ht="24" customHeight="1">
      <c r="B24" s="228" t="s">
        <v>338</v>
      </c>
      <c r="C24" s="228"/>
      <c r="D24" s="228"/>
      <c r="E24" s="228"/>
      <c r="F24" s="228"/>
      <c r="G24" s="228"/>
      <c r="H24" s="228"/>
      <c r="I24" s="228"/>
      <c r="J24" s="228"/>
      <c r="K24" s="228"/>
    </row>
    <row r="25" spans="1:28" ht="24" customHeight="1">
      <c r="B25" s="228" t="s">
        <v>339</v>
      </c>
      <c r="C25" s="228"/>
      <c r="D25" s="228"/>
      <c r="E25" s="228"/>
      <c r="F25" s="228"/>
      <c r="G25" s="228"/>
      <c r="H25" s="228"/>
      <c r="I25" s="228"/>
      <c r="J25" s="228"/>
      <c r="K25" s="228"/>
    </row>
    <row r="26" spans="1:28" ht="41.25" customHeight="1">
      <c r="B26" s="228" t="s">
        <v>340</v>
      </c>
      <c r="C26" s="228"/>
      <c r="D26" s="228"/>
      <c r="E26" s="228"/>
      <c r="F26" s="228"/>
      <c r="G26" s="228"/>
      <c r="H26" s="228"/>
      <c r="I26" s="228"/>
      <c r="J26" s="228"/>
      <c r="K26" s="228"/>
    </row>
    <row r="27" spans="1:28" ht="27" customHeight="1">
      <c r="B27" s="228" t="s">
        <v>341</v>
      </c>
      <c r="C27" s="228"/>
      <c r="D27" s="228"/>
      <c r="E27" s="228"/>
      <c r="F27" s="228"/>
      <c r="G27" s="228"/>
      <c r="H27" s="228"/>
      <c r="I27" s="228"/>
      <c r="J27" s="228"/>
      <c r="K27" s="228"/>
    </row>
    <row r="28" spans="1:28" ht="28.5" customHeight="1">
      <c r="B28" s="228" t="s">
        <v>342</v>
      </c>
      <c r="C28" s="228"/>
      <c r="D28" s="228"/>
      <c r="E28" s="228"/>
      <c r="F28" s="228"/>
      <c r="G28" s="228"/>
      <c r="H28" s="228"/>
      <c r="I28" s="228"/>
      <c r="J28" s="228"/>
      <c r="K28" s="228"/>
    </row>
    <row r="29" spans="1:28" ht="39" customHeight="1">
      <c r="B29" s="228" t="s">
        <v>343</v>
      </c>
      <c r="C29" s="228"/>
      <c r="D29" s="228"/>
      <c r="E29" s="228"/>
      <c r="F29" s="228"/>
      <c r="G29" s="228"/>
      <c r="H29" s="228"/>
      <c r="I29" s="228"/>
      <c r="J29" s="228"/>
      <c r="K29" s="228"/>
    </row>
    <row r="31" spans="1:28" ht="15">
      <c r="B31" s="161" t="s">
        <v>326</v>
      </c>
      <c r="D31" s="162">
        <v>41858</v>
      </c>
    </row>
    <row r="32" spans="1:28" ht="33" customHeight="1">
      <c r="B32" s="228" t="s">
        <v>344</v>
      </c>
      <c r="C32" s="228"/>
      <c r="D32" s="228"/>
      <c r="E32" s="228"/>
      <c r="F32" s="228"/>
      <c r="G32" s="228"/>
      <c r="H32" s="228"/>
      <c r="I32" s="228"/>
      <c r="J32" s="228"/>
      <c r="K32" s="228"/>
    </row>
    <row r="33" spans="1:28" ht="24" customHeight="1">
      <c r="B33" s="228" t="s">
        <v>345</v>
      </c>
      <c r="C33" s="228"/>
      <c r="D33" s="228"/>
      <c r="E33" s="228"/>
      <c r="F33" s="228"/>
      <c r="G33" s="228"/>
      <c r="H33" s="228"/>
      <c r="I33" s="228"/>
      <c r="J33" s="228"/>
      <c r="K33" s="228"/>
    </row>
    <row r="35" spans="1:28" ht="15">
      <c r="B35" s="161" t="s">
        <v>326</v>
      </c>
      <c r="D35" s="162">
        <v>41983</v>
      </c>
    </row>
    <row r="36" spans="1:28" ht="28.5" customHeight="1">
      <c r="B36" s="228" t="s">
        <v>346</v>
      </c>
      <c r="C36" s="228"/>
      <c r="D36" s="228"/>
      <c r="E36" s="228"/>
      <c r="F36" s="228"/>
      <c r="G36" s="228"/>
      <c r="H36" s="228"/>
      <c r="I36" s="228"/>
      <c r="J36" s="228"/>
      <c r="K36" s="228"/>
    </row>
    <row r="37" spans="1:28" ht="29.25" customHeight="1">
      <c r="B37" s="228" t="s">
        <v>347</v>
      </c>
      <c r="C37" s="228"/>
      <c r="D37" s="228"/>
      <c r="E37" s="228"/>
      <c r="F37" s="228"/>
      <c r="G37" s="228"/>
      <c r="H37" s="228"/>
      <c r="I37" s="228"/>
      <c r="J37" s="228"/>
      <c r="K37" s="228"/>
    </row>
    <row r="38" spans="1:28" ht="27.75" customHeight="1">
      <c r="B38" s="228" t="s">
        <v>348</v>
      </c>
      <c r="C38" s="228"/>
      <c r="D38" s="228"/>
      <c r="E38" s="228"/>
      <c r="F38" s="228"/>
      <c r="G38" s="228"/>
      <c r="H38" s="228"/>
      <c r="I38" s="228"/>
      <c r="J38" s="228"/>
      <c r="K38" s="228"/>
    </row>
    <row r="40" spans="1:28" ht="15">
      <c r="B40" s="161" t="s">
        <v>326</v>
      </c>
      <c r="D40" s="162">
        <v>42139</v>
      </c>
    </row>
    <row r="41" spans="1:28" ht="22.5" customHeight="1">
      <c r="B41" s="226" t="s">
        <v>349</v>
      </c>
      <c r="C41" s="226"/>
      <c r="D41" s="226"/>
      <c r="E41" s="226"/>
      <c r="F41" s="226"/>
      <c r="G41" s="226"/>
      <c r="H41" s="226"/>
      <c r="I41" s="226"/>
      <c r="J41" s="226"/>
      <c r="K41" s="226"/>
    </row>
    <row r="42" spans="1:28" ht="34.5" customHeight="1">
      <c r="B42" s="228" t="s">
        <v>350</v>
      </c>
      <c r="C42" s="228"/>
      <c r="D42" s="228"/>
      <c r="E42" s="228"/>
      <c r="F42" s="228"/>
      <c r="G42" s="228"/>
      <c r="H42" s="228"/>
      <c r="I42" s="228"/>
      <c r="J42" s="228"/>
      <c r="K42" s="228"/>
    </row>
    <row r="43" spans="1:28" ht="22.5" customHeight="1">
      <c r="B43" s="228" t="s">
        <v>351</v>
      </c>
      <c r="C43" s="228"/>
      <c r="D43" s="228"/>
      <c r="E43" s="228"/>
      <c r="F43" s="228"/>
      <c r="G43" s="228"/>
      <c r="H43" s="228"/>
      <c r="I43" s="228"/>
      <c r="J43" s="228"/>
      <c r="K43" s="228"/>
    </row>
    <row r="44" spans="1:28" ht="34.5" customHeight="1">
      <c r="B44" s="228" t="s">
        <v>352</v>
      </c>
      <c r="C44" s="228"/>
      <c r="D44" s="228"/>
      <c r="E44" s="228"/>
      <c r="F44" s="228"/>
      <c r="G44" s="228"/>
      <c r="H44" s="228"/>
      <c r="I44" s="228"/>
      <c r="J44" s="228"/>
      <c r="K44" s="228"/>
    </row>
    <row r="46" spans="1:28" ht="15">
      <c r="B46" s="161" t="s">
        <v>326</v>
      </c>
      <c r="D46" s="162">
        <v>42229</v>
      </c>
    </row>
    <row r="47" spans="1:28" s="166" customFormat="1" ht="31.5" customHeight="1">
      <c r="A47" s="167"/>
      <c r="B47" s="229" t="s">
        <v>353</v>
      </c>
      <c r="C47" s="229"/>
      <c r="D47" s="229"/>
      <c r="E47" s="229"/>
      <c r="F47" s="229"/>
      <c r="G47" s="229"/>
      <c r="H47" s="229"/>
      <c r="I47" s="229"/>
      <c r="J47" s="229"/>
      <c r="K47" s="229"/>
      <c r="L47" s="159"/>
      <c r="M47" s="159"/>
      <c r="N47" s="159"/>
      <c r="O47" s="159"/>
      <c r="P47" s="159"/>
      <c r="Q47" s="159"/>
      <c r="R47" s="159"/>
      <c r="S47" s="159"/>
      <c r="T47" s="159"/>
      <c r="U47" s="159"/>
      <c r="V47" s="159"/>
      <c r="W47" s="159"/>
      <c r="X47" s="159"/>
      <c r="Y47" s="159"/>
      <c r="Z47" s="159"/>
      <c r="AA47" s="159"/>
      <c r="AB47" s="159"/>
    </row>
    <row r="48" spans="1:28" s="166" customFormat="1" ht="43.5" customHeight="1">
      <c r="A48" s="159"/>
      <c r="B48" s="228" t="s">
        <v>354</v>
      </c>
      <c r="C48" s="228"/>
      <c r="D48" s="228"/>
      <c r="E48" s="228"/>
      <c r="F48" s="228"/>
      <c r="G48" s="228"/>
      <c r="H48" s="228"/>
      <c r="I48" s="228"/>
      <c r="J48" s="228"/>
      <c r="K48" s="228"/>
      <c r="L48" s="159"/>
      <c r="M48" s="159"/>
      <c r="N48" s="159"/>
      <c r="O48" s="159"/>
      <c r="P48" s="159"/>
      <c r="Q48" s="159"/>
      <c r="R48" s="159"/>
      <c r="S48" s="159"/>
      <c r="T48" s="159"/>
      <c r="U48" s="159"/>
      <c r="V48" s="159"/>
      <c r="W48" s="159"/>
      <c r="X48" s="159"/>
      <c r="Y48" s="159"/>
      <c r="Z48" s="159"/>
      <c r="AA48" s="159"/>
      <c r="AB48" s="159"/>
    </row>
    <row r="49" spans="1:28" s="166" customFormat="1" ht="39.75" customHeight="1">
      <c r="A49" s="159"/>
      <c r="B49" s="228" t="s">
        <v>355</v>
      </c>
      <c r="C49" s="228"/>
      <c r="D49" s="228"/>
      <c r="E49" s="228"/>
      <c r="F49" s="228"/>
      <c r="G49" s="228"/>
      <c r="H49" s="228"/>
      <c r="I49" s="228"/>
      <c r="J49" s="228"/>
      <c r="K49" s="228"/>
      <c r="L49" s="159"/>
      <c r="M49" s="159"/>
      <c r="N49" s="159"/>
      <c r="O49" s="159"/>
      <c r="P49" s="159"/>
      <c r="Q49" s="159"/>
      <c r="R49" s="159"/>
      <c r="S49" s="159"/>
      <c r="T49" s="159"/>
      <c r="U49" s="159"/>
      <c r="V49" s="159"/>
      <c r="W49" s="159"/>
      <c r="X49" s="159"/>
      <c r="Y49" s="159"/>
      <c r="Z49" s="159"/>
      <c r="AA49" s="159"/>
      <c r="AB49" s="159"/>
    </row>
    <row r="50" spans="1:28" s="166" customFormat="1" ht="29.25" customHeight="1">
      <c r="A50" s="159"/>
      <c r="B50" s="228" t="s">
        <v>356</v>
      </c>
      <c r="C50" s="228"/>
      <c r="D50" s="228"/>
      <c r="E50" s="228"/>
      <c r="F50" s="228"/>
      <c r="G50" s="228"/>
      <c r="H50" s="228"/>
      <c r="I50" s="228"/>
      <c r="J50" s="228"/>
      <c r="K50" s="228"/>
      <c r="L50" s="159"/>
      <c r="M50" s="159"/>
      <c r="N50" s="159"/>
      <c r="O50" s="159"/>
      <c r="P50" s="159"/>
      <c r="Q50" s="159"/>
      <c r="R50" s="159"/>
      <c r="S50" s="159"/>
      <c r="T50" s="159"/>
      <c r="U50" s="159"/>
      <c r="V50" s="159"/>
      <c r="W50" s="159"/>
      <c r="X50" s="159"/>
      <c r="Y50" s="159"/>
      <c r="Z50" s="159"/>
      <c r="AA50" s="159"/>
      <c r="AB50" s="159"/>
    </row>
    <row r="51" spans="1:28" s="166" customFormat="1" ht="27" customHeight="1">
      <c r="A51" s="159"/>
      <c r="B51" s="228" t="s">
        <v>357</v>
      </c>
      <c r="C51" s="228"/>
      <c r="D51" s="228"/>
      <c r="E51" s="228"/>
      <c r="F51" s="228"/>
      <c r="G51" s="228"/>
      <c r="H51" s="228"/>
      <c r="I51" s="228"/>
      <c r="J51" s="228"/>
      <c r="K51" s="228"/>
      <c r="L51" s="159"/>
      <c r="M51" s="159"/>
      <c r="N51" s="159"/>
      <c r="O51" s="159"/>
      <c r="P51" s="159"/>
      <c r="Q51" s="159"/>
      <c r="R51" s="159"/>
      <c r="S51" s="159"/>
      <c r="T51" s="159"/>
      <c r="U51" s="159"/>
      <c r="V51" s="159"/>
      <c r="W51" s="159"/>
      <c r="X51" s="159"/>
      <c r="Y51" s="159"/>
      <c r="Z51" s="159"/>
      <c r="AA51" s="159"/>
      <c r="AB51" s="159"/>
    </row>
    <row r="52" spans="1:28" s="166" customFormat="1">
      <c r="A52" s="159"/>
      <c r="B52" s="159"/>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row>
    <row r="53" spans="1:28" s="166" customFormat="1" ht="15">
      <c r="A53" s="159"/>
      <c r="B53" s="161" t="s">
        <v>326</v>
      </c>
      <c r="C53" s="159"/>
      <c r="D53" s="162">
        <v>42300</v>
      </c>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row>
    <row r="54" spans="1:28" s="166" customFormat="1" ht="31.5" customHeight="1">
      <c r="A54" s="159"/>
      <c r="B54" s="228" t="s">
        <v>358</v>
      </c>
      <c r="C54" s="228"/>
      <c r="D54" s="228"/>
      <c r="E54" s="228"/>
      <c r="F54" s="228"/>
      <c r="G54" s="228"/>
      <c r="H54" s="228"/>
      <c r="I54" s="228"/>
      <c r="J54" s="228"/>
      <c r="K54" s="228"/>
      <c r="L54" s="159"/>
      <c r="M54" s="159"/>
      <c r="N54" s="159"/>
      <c r="O54" s="159"/>
      <c r="P54" s="159"/>
      <c r="Q54" s="159"/>
      <c r="R54" s="159"/>
      <c r="S54" s="159"/>
      <c r="T54" s="159"/>
      <c r="U54" s="159"/>
      <c r="V54" s="159"/>
      <c r="W54" s="159"/>
      <c r="X54" s="159"/>
      <c r="Y54" s="159"/>
      <c r="Z54" s="159"/>
      <c r="AA54" s="159"/>
      <c r="AB54" s="159"/>
    </row>
    <row r="55" spans="1:28" s="166" customFormat="1">
      <c r="A55" s="159"/>
      <c r="B55" s="159"/>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row>
    <row r="56" spans="1:28" s="166" customFormat="1" ht="15">
      <c r="A56" s="159"/>
      <c r="B56" s="161" t="s">
        <v>326</v>
      </c>
      <c r="C56" s="159"/>
      <c r="D56" s="162">
        <v>42432</v>
      </c>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row>
    <row r="57" spans="1:28" s="166" customFormat="1" ht="30.75" customHeight="1">
      <c r="A57" s="159"/>
      <c r="B57" s="226" t="s">
        <v>359</v>
      </c>
      <c r="C57" s="226"/>
      <c r="D57" s="226"/>
      <c r="E57" s="226"/>
      <c r="F57" s="226"/>
      <c r="G57" s="226"/>
      <c r="H57" s="226"/>
      <c r="I57" s="226"/>
      <c r="J57" s="226"/>
      <c r="K57" s="226"/>
      <c r="L57" s="159"/>
      <c r="M57" s="159"/>
      <c r="N57" s="159"/>
      <c r="O57" s="159"/>
      <c r="P57" s="159"/>
      <c r="Q57" s="159"/>
      <c r="R57" s="159"/>
      <c r="S57" s="159"/>
      <c r="T57" s="159"/>
      <c r="U57" s="159"/>
      <c r="V57" s="159"/>
      <c r="W57" s="159"/>
      <c r="X57" s="159"/>
      <c r="Y57" s="159"/>
      <c r="Z57" s="159"/>
      <c r="AA57" s="159"/>
      <c r="AB57" s="159"/>
    </row>
    <row r="58" spans="1:28" s="166" customFormat="1" ht="31.5" customHeight="1">
      <c r="A58" s="159"/>
      <c r="B58" s="228" t="s">
        <v>358</v>
      </c>
      <c r="C58" s="228"/>
      <c r="D58" s="228"/>
      <c r="E58" s="228"/>
      <c r="F58" s="228"/>
      <c r="G58" s="228"/>
      <c r="H58" s="228"/>
      <c r="I58" s="228"/>
      <c r="J58" s="228"/>
      <c r="K58" s="228"/>
      <c r="L58" s="159"/>
      <c r="M58" s="159"/>
      <c r="N58" s="159"/>
      <c r="O58" s="159"/>
      <c r="P58" s="159"/>
      <c r="Q58" s="159"/>
      <c r="R58" s="159"/>
      <c r="S58" s="159"/>
      <c r="T58" s="159"/>
      <c r="U58" s="159"/>
      <c r="V58" s="159"/>
      <c r="W58" s="159"/>
      <c r="X58" s="159"/>
      <c r="Y58" s="159"/>
      <c r="Z58" s="159"/>
      <c r="AA58" s="159"/>
      <c r="AB58" s="159"/>
    </row>
    <row r="59" spans="1:28" s="166" customFormat="1">
      <c r="A59" s="159"/>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row>
    <row r="60" spans="1:28" s="166" customFormat="1" ht="15">
      <c r="A60" s="159"/>
      <c r="B60" s="161" t="s">
        <v>326</v>
      </c>
      <c r="C60" s="159"/>
      <c r="D60" s="162">
        <v>42475</v>
      </c>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row>
    <row r="61" spans="1:28" s="166" customFormat="1" ht="30" customHeight="1">
      <c r="A61" s="159"/>
      <c r="B61" s="226" t="s">
        <v>359</v>
      </c>
      <c r="C61" s="226"/>
      <c r="D61" s="226"/>
      <c r="E61" s="226"/>
      <c r="F61" s="226"/>
      <c r="G61" s="226"/>
      <c r="H61" s="226"/>
      <c r="I61" s="226"/>
      <c r="J61" s="226"/>
      <c r="K61" s="226"/>
      <c r="L61" s="159"/>
      <c r="M61" s="159"/>
      <c r="N61" s="159"/>
      <c r="O61" s="159"/>
      <c r="P61" s="159"/>
      <c r="Q61" s="159"/>
      <c r="R61" s="159"/>
      <c r="S61" s="159"/>
      <c r="T61" s="159"/>
      <c r="U61" s="159"/>
      <c r="V61" s="159"/>
      <c r="W61" s="159"/>
      <c r="X61" s="159"/>
      <c r="Y61" s="159"/>
      <c r="Z61" s="159"/>
      <c r="AA61" s="159"/>
      <c r="AB61" s="159"/>
    </row>
    <row r="62" spans="1:28" s="166" customFormat="1" ht="29.25" customHeight="1">
      <c r="A62" s="159"/>
      <c r="B62" s="228" t="s">
        <v>358</v>
      </c>
      <c r="C62" s="228"/>
      <c r="D62" s="228"/>
      <c r="E62" s="228"/>
      <c r="F62" s="228"/>
      <c r="G62" s="228"/>
      <c r="H62" s="228"/>
      <c r="I62" s="228"/>
      <c r="J62" s="228"/>
      <c r="K62" s="228"/>
      <c r="L62" s="159"/>
      <c r="M62" s="159"/>
      <c r="N62" s="159"/>
      <c r="O62" s="159"/>
      <c r="P62" s="159"/>
      <c r="Q62" s="159"/>
      <c r="R62" s="159"/>
      <c r="S62" s="159"/>
      <c r="T62" s="159"/>
      <c r="U62" s="159"/>
      <c r="V62" s="159"/>
      <c r="W62" s="159"/>
      <c r="X62" s="159"/>
      <c r="Y62" s="159"/>
      <c r="Z62" s="159"/>
      <c r="AA62" s="159"/>
      <c r="AB62" s="159"/>
    </row>
    <row r="63" spans="1:28" s="166" customFormat="1">
      <c r="A63" s="159"/>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row>
    <row r="64" spans="1:28" s="166" customFormat="1" ht="15">
      <c r="A64" s="159"/>
      <c r="B64" s="161" t="s">
        <v>326</v>
      </c>
      <c r="C64" s="159"/>
      <c r="D64" s="162">
        <v>42593</v>
      </c>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row>
    <row r="65" spans="1:28" s="166" customFormat="1">
      <c r="A65" s="159"/>
      <c r="B65" s="226" t="s">
        <v>360</v>
      </c>
      <c r="C65" s="226"/>
      <c r="D65" s="226"/>
      <c r="E65" s="226"/>
      <c r="F65" s="226"/>
      <c r="G65" s="226"/>
      <c r="H65" s="226"/>
      <c r="I65" s="226"/>
      <c r="J65" s="226"/>
      <c r="K65" s="226"/>
      <c r="L65" s="159"/>
      <c r="M65" s="159"/>
      <c r="N65" s="159"/>
      <c r="O65" s="159"/>
      <c r="P65" s="159"/>
      <c r="Q65" s="159"/>
      <c r="R65" s="159"/>
      <c r="S65" s="159"/>
      <c r="T65" s="159"/>
      <c r="U65" s="159"/>
      <c r="V65" s="159"/>
      <c r="W65" s="159"/>
      <c r="X65" s="159"/>
      <c r="Y65" s="159"/>
      <c r="Z65" s="159"/>
      <c r="AA65" s="159"/>
      <c r="AB65" s="159"/>
    </row>
    <row r="66" spans="1:28" s="166" customFormat="1">
      <c r="A66" s="159"/>
      <c r="B66" s="226" t="s">
        <v>361</v>
      </c>
      <c r="C66" s="226"/>
      <c r="D66" s="226"/>
      <c r="E66" s="226"/>
      <c r="F66" s="226"/>
      <c r="G66" s="226"/>
      <c r="H66" s="226"/>
      <c r="I66" s="226"/>
      <c r="J66" s="226"/>
      <c r="K66" s="226"/>
      <c r="L66" s="159"/>
      <c r="M66" s="159"/>
      <c r="N66" s="159"/>
      <c r="O66" s="159"/>
      <c r="P66" s="159"/>
      <c r="Q66" s="159"/>
      <c r="R66" s="159"/>
      <c r="S66" s="159"/>
      <c r="T66" s="159"/>
      <c r="U66" s="159"/>
      <c r="V66" s="159"/>
      <c r="W66" s="159"/>
      <c r="X66" s="159"/>
      <c r="Y66" s="159"/>
      <c r="Z66" s="159"/>
      <c r="AA66" s="159"/>
      <c r="AB66" s="159"/>
    </row>
    <row r="67" spans="1:28" s="166" customFormat="1">
      <c r="A67" s="159"/>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row>
    <row r="68" spans="1:28" s="166" customFormat="1" ht="15">
      <c r="A68" s="159"/>
      <c r="B68" s="161" t="s">
        <v>326</v>
      </c>
      <c r="C68" s="159"/>
      <c r="D68" s="162">
        <v>42692</v>
      </c>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row>
    <row r="69" spans="1:28" customFormat="1" ht="15">
      <c r="B69" s="225" t="s">
        <v>271</v>
      </c>
      <c r="C69" s="225"/>
      <c r="D69" s="225"/>
      <c r="E69" s="225"/>
      <c r="F69" s="225"/>
      <c r="G69" s="225"/>
      <c r="H69" s="225"/>
      <c r="I69" s="225"/>
      <c r="J69" s="225"/>
      <c r="K69" s="225"/>
    </row>
    <row r="70" spans="1:28" s="166" customFormat="1">
      <c r="A70" s="159"/>
      <c r="B70" s="226"/>
      <c r="C70" s="226"/>
      <c r="D70" s="226"/>
      <c r="E70" s="226"/>
      <c r="F70" s="226"/>
      <c r="G70" s="226"/>
      <c r="H70" s="226"/>
      <c r="I70" s="226"/>
      <c r="J70" s="226"/>
      <c r="K70" s="226"/>
      <c r="L70" s="159"/>
      <c r="M70" s="159"/>
      <c r="N70" s="159"/>
      <c r="O70" s="159"/>
      <c r="P70" s="159"/>
      <c r="Q70" s="159"/>
      <c r="R70" s="159"/>
      <c r="S70" s="159"/>
      <c r="T70" s="159"/>
      <c r="U70" s="159"/>
      <c r="V70" s="159"/>
      <c r="W70" s="159"/>
      <c r="X70" s="159"/>
      <c r="Y70" s="159"/>
      <c r="Z70" s="159"/>
      <c r="AA70" s="159"/>
      <c r="AB70" s="159"/>
    </row>
    <row r="71" spans="1:28" s="166" customFormat="1" ht="15">
      <c r="A71" s="159"/>
      <c r="B71" s="161" t="s">
        <v>326</v>
      </c>
      <c r="C71" s="159"/>
      <c r="D71" s="162">
        <v>42793</v>
      </c>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row>
    <row r="72" spans="1:28" s="166" customFormat="1" ht="24" customHeight="1">
      <c r="A72" s="159"/>
      <c r="B72" s="227" t="s">
        <v>268</v>
      </c>
      <c r="C72" s="227"/>
      <c r="D72" s="227"/>
      <c r="E72" s="227"/>
      <c r="F72" s="227"/>
      <c r="G72" s="227"/>
      <c r="H72" s="227"/>
      <c r="I72" s="227"/>
      <c r="J72" s="227"/>
      <c r="K72" s="159"/>
      <c r="L72" s="159"/>
      <c r="M72" s="159"/>
      <c r="N72" s="159"/>
      <c r="O72" s="159"/>
      <c r="P72" s="159"/>
      <c r="Q72" s="159"/>
      <c r="R72" s="159"/>
      <c r="S72" s="159"/>
      <c r="T72" s="159"/>
      <c r="U72" s="159"/>
      <c r="V72" s="159"/>
      <c r="W72" s="159"/>
      <c r="X72" s="159"/>
      <c r="Y72" s="159"/>
      <c r="Z72" s="159"/>
      <c r="AA72" s="159"/>
      <c r="AB72" s="159"/>
    </row>
    <row r="73" spans="1:28" s="166" customFormat="1">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row>
    <row r="74" spans="1:28" s="166" customFormat="1" ht="15">
      <c r="A74" s="159"/>
      <c r="B74" s="161" t="s">
        <v>326</v>
      </c>
      <c r="C74" s="159"/>
      <c r="D74" s="162">
        <v>42891</v>
      </c>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row>
    <row r="75" spans="1:28" s="166" customFormat="1" ht="31.15" customHeight="1">
      <c r="A75" s="159"/>
      <c r="B75" s="227" t="s">
        <v>362</v>
      </c>
      <c r="C75" s="227"/>
      <c r="D75" s="227"/>
      <c r="E75" s="227"/>
      <c r="F75" s="227"/>
      <c r="G75" s="227"/>
      <c r="H75" s="227"/>
      <c r="I75" s="227"/>
      <c r="J75" s="227"/>
      <c r="K75" s="159"/>
      <c r="L75" s="159"/>
      <c r="M75" s="159"/>
      <c r="N75" s="159"/>
      <c r="O75" s="159"/>
      <c r="P75" s="159"/>
      <c r="Q75" s="159"/>
      <c r="R75" s="159"/>
      <c r="S75" s="159"/>
      <c r="T75" s="159"/>
      <c r="U75" s="159"/>
      <c r="V75" s="159"/>
      <c r="W75" s="159"/>
      <c r="X75" s="159"/>
      <c r="Y75" s="159"/>
      <c r="Z75" s="159"/>
      <c r="AA75" s="159"/>
      <c r="AB75" s="159"/>
    </row>
    <row r="76" spans="1:28" s="166" customFormat="1" ht="29.45" customHeight="1">
      <c r="A76" s="159"/>
      <c r="B76" s="227" t="s">
        <v>363</v>
      </c>
      <c r="C76" s="227"/>
      <c r="D76" s="227"/>
      <c r="E76" s="227"/>
      <c r="F76" s="227"/>
      <c r="G76" s="227"/>
      <c r="H76" s="227"/>
      <c r="I76" s="227"/>
      <c r="J76" s="227"/>
      <c r="K76" s="159"/>
      <c r="L76" s="159"/>
      <c r="M76" s="159"/>
      <c r="N76" s="159"/>
      <c r="O76" s="159"/>
      <c r="P76" s="159"/>
      <c r="Q76" s="159"/>
      <c r="R76" s="159"/>
      <c r="S76" s="159"/>
      <c r="T76" s="159"/>
      <c r="U76" s="159"/>
      <c r="V76" s="159"/>
      <c r="W76" s="159"/>
      <c r="X76" s="159"/>
      <c r="Y76" s="159"/>
      <c r="Z76" s="159"/>
      <c r="AA76" s="159"/>
      <c r="AB76" s="159"/>
    </row>
    <row r="77" spans="1:28" s="174" customFormat="1" ht="40.9" customHeight="1">
      <c r="B77" s="224" t="s">
        <v>368</v>
      </c>
      <c r="C77" s="224"/>
      <c r="D77" s="224"/>
      <c r="E77" s="224"/>
      <c r="F77" s="224"/>
      <c r="G77" s="224"/>
      <c r="H77" s="224"/>
      <c r="I77" s="224"/>
      <c r="J77" s="224"/>
      <c r="K77" s="168"/>
    </row>
    <row r="78" spans="1:28" s="166" customFormat="1" ht="31.15" customHeight="1">
      <c r="A78" s="159"/>
      <c r="B78" s="227" t="s">
        <v>369</v>
      </c>
      <c r="C78" s="227"/>
      <c r="D78" s="227"/>
      <c r="E78" s="227"/>
      <c r="F78" s="227"/>
      <c r="G78" s="227"/>
      <c r="H78" s="227"/>
      <c r="I78" s="227"/>
      <c r="J78" s="227"/>
      <c r="K78" s="159"/>
      <c r="L78" s="159"/>
      <c r="M78" s="159"/>
      <c r="N78" s="159"/>
      <c r="O78" s="159"/>
      <c r="P78" s="159"/>
      <c r="Q78" s="159"/>
      <c r="R78" s="159"/>
      <c r="S78" s="159"/>
      <c r="T78" s="159"/>
      <c r="U78" s="159"/>
      <c r="V78" s="159"/>
      <c r="W78" s="159"/>
      <c r="X78" s="159"/>
      <c r="Y78" s="159"/>
      <c r="Z78" s="159"/>
      <c r="AA78" s="159"/>
      <c r="AB78" s="159"/>
    </row>
    <row r="79" spans="1:28" s="166" customFormat="1" ht="21" customHeight="1">
      <c r="A79" s="159"/>
      <c r="B79" s="227" t="s">
        <v>364</v>
      </c>
      <c r="C79" s="227"/>
      <c r="D79" s="227"/>
      <c r="E79" s="227"/>
      <c r="F79" s="227"/>
      <c r="G79" s="227"/>
      <c r="H79" s="227"/>
      <c r="I79" s="227"/>
      <c r="J79" s="227"/>
      <c r="K79" s="159"/>
      <c r="L79" s="159"/>
      <c r="M79" s="159"/>
      <c r="N79" s="159"/>
      <c r="O79" s="159"/>
      <c r="P79" s="159"/>
      <c r="Q79" s="159"/>
      <c r="R79" s="159"/>
      <c r="S79" s="159"/>
      <c r="T79" s="159"/>
      <c r="U79" s="159"/>
      <c r="V79" s="159"/>
      <c r="W79" s="159"/>
      <c r="X79" s="159"/>
      <c r="Y79" s="159"/>
      <c r="Z79" s="159"/>
      <c r="AA79" s="159"/>
      <c r="AB79" s="159"/>
    </row>
    <row r="80" spans="1:28" s="166" customFormat="1">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row>
    <row r="81" spans="1:28" s="166" customFormat="1" ht="15">
      <c r="A81" s="159"/>
      <c r="B81" s="161" t="s">
        <v>326</v>
      </c>
      <c r="C81" s="159"/>
      <c r="D81" s="162">
        <v>43091</v>
      </c>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row>
    <row r="82" spans="1:28" s="166" customFormat="1" ht="30.75" customHeight="1">
      <c r="A82" s="159"/>
      <c r="B82" s="227" t="s">
        <v>440</v>
      </c>
      <c r="C82" s="227"/>
      <c r="D82" s="227"/>
      <c r="E82" s="227"/>
      <c r="F82" s="227"/>
      <c r="G82" s="227"/>
      <c r="H82" s="227"/>
      <c r="I82" s="227"/>
      <c r="J82" s="159"/>
      <c r="K82" s="159"/>
      <c r="L82" s="159"/>
      <c r="M82" s="159"/>
      <c r="N82" s="159"/>
      <c r="O82" s="159"/>
      <c r="P82" s="159"/>
      <c r="Q82" s="159"/>
      <c r="R82" s="159"/>
      <c r="S82" s="159"/>
      <c r="T82" s="159"/>
      <c r="U82" s="159"/>
      <c r="V82" s="159"/>
      <c r="W82" s="159"/>
      <c r="X82" s="159"/>
      <c r="Y82" s="159"/>
      <c r="Z82" s="159"/>
      <c r="AA82" s="159"/>
      <c r="AB82" s="159"/>
    </row>
    <row r="83" spans="1:28" s="166" customFormat="1" ht="30.75" customHeight="1">
      <c r="A83" s="159"/>
      <c r="B83" s="227" t="s">
        <v>455</v>
      </c>
      <c r="C83" s="227"/>
      <c r="D83" s="227"/>
      <c r="E83" s="227"/>
      <c r="F83" s="227"/>
      <c r="G83" s="227"/>
      <c r="H83" s="227"/>
      <c r="I83" s="227"/>
      <c r="J83" s="227"/>
      <c r="K83" s="159"/>
      <c r="L83" s="159"/>
      <c r="M83" s="159"/>
      <c r="N83" s="159"/>
      <c r="O83" s="159"/>
      <c r="P83" s="159"/>
      <c r="Q83" s="159"/>
      <c r="R83" s="159"/>
      <c r="S83" s="159"/>
      <c r="T83" s="159"/>
      <c r="U83" s="159"/>
      <c r="V83" s="159"/>
      <c r="W83" s="159"/>
      <c r="X83" s="159"/>
      <c r="Y83" s="159"/>
      <c r="Z83" s="159"/>
      <c r="AA83" s="159"/>
      <c r="AB83" s="159"/>
    </row>
    <row r="84" spans="1:28" s="166" customFormat="1" ht="30.75" customHeight="1">
      <c r="A84" s="159"/>
      <c r="B84" s="227" t="s">
        <v>498</v>
      </c>
      <c r="C84" s="227"/>
      <c r="D84" s="227"/>
      <c r="E84" s="227"/>
      <c r="F84" s="227"/>
      <c r="G84" s="227"/>
      <c r="H84" s="227"/>
      <c r="I84" s="227"/>
      <c r="J84" s="227"/>
      <c r="K84" s="159"/>
      <c r="L84" s="159"/>
      <c r="M84" s="159"/>
      <c r="N84" s="159"/>
      <c r="O84" s="159"/>
      <c r="P84" s="159"/>
      <c r="Q84" s="159"/>
      <c r="R84" s="159"/>
      <c r="S84" s="159"/>
      <c r="T84" s="159"/>
      <c r="U84" s="159"/>
      <c r="V84" s="159"/>
      <c r="W84" s="159"/>
      <c r="X84" s="159"/>
      <c r="Y84" s="159"/>
      <c r="Z84" s="159"/>
      <c r="AA84" s="159"/>
      <c r="AB84" s="159"/>
    </row>
    <row r="85" spans="1:28" s="166" customFormat="1" ht="30.75" customHeight="1">
      <c r="A85" s="159"/>
      <c r="B85" s="227" t="s">
        <v>499</v>
      </c>
      <c r="C85" s="227"/>
      <c r="D85" s="227"/>
      <c r="E85" s="227"/>
      <c r="F85" s="227"/>
      <c r="G85" s="227"/>
      <c r="H85" s="227"/>
      <c r="I85" s="227"/>
      <c r="J85" s="227"/>
      <c r="K85" s="159"/>
      <c r="L85" s="159"/>
      <c r="M85" s="159"/>
      <c r="N85" s="159"/>
      <c r="O85" s="159"/>
      <c r="P85" s="159"/>
      <c r="Q85" s="159"/>
      <c r="R85" s="159"/>
      <c r="S85" s="159"/>
      <c r="T85" s="159"/>
      <c r="U85" s="159"/>
      <c r="V85" s="159"/>
      <c r="W85" s="159"/>
      <c r="X85" s="159"/>
      <c r="Y85" s="159"/>
      <c r="Z85" s="159"/>
      <c r="AA85" s="159"/>
      <c r="AB85" s="159"/>
    </row>
    <row r="86" spans="1:28" s="166" customFormat="1" ht="30.75" customHeight="1">
      <c r="A86" s="159"/>
      <c r="B86" s="226" t="s">
        <v>500</v>
      </c>
      <c r="C86" s="226"/>
      <c r="D86" s="226"/>
      <c r="E86" s="226"/>
      <c r="F86" s="226"/>
      <c r="G86" s="226"/>
      <c r="H86" s="226"/>
      <c r="I86" s="226"/>
      <c r="J86" s="226"/>
      <c r="K86" s="226"/>
      <c r="L86" s="159"/>
      <c r="M86" s="159"/>
      <c r="N86" s="159"/>
      <c r="O86" s="159"/>
      <c r="P86" s="159"/>
      <c r="Q86" s="159"/>
      <c r="R86" s="159"/>
      <c r="S86" s="159"/>
      <c r="T86" s="159"/>
      <c r="U86" s="159"/>
      <c r="V86" s="159"/>
      <c r="W86" s="159"/>
      <c r="X86" s="159"/>
      <c r="Y86" s="159"/>
      <c r="Z86" s="159"/>
      <c r="AA86" s="159"/>
      <c r="AB86" s="159"/>
    </row>
    <row r="87" spans="1:28" s="166" customFormat="1" ht="30.75" customHeight="1">
      <c r="A87" s="159"/>
      <c r="B87" s="226" t="s">
        <v>506</v>
      </c>
      <c r="C87" s="226"/>
      <c r="D87" s="226"/>
      <c r="E87" s="226"/>
      <c r="F87" s="226"/>
      <c r="G87" s="226"/>
      <c r="H87" s="226"/>
      <c r="I87" s="226"/>
      <c r="J87" s="226"/>
      <c r="K87" s="226"/>
      <c r="L87" s="159"/>
      <c r="M87" s="159"/>
      <c r="N87" s="159"/>
      <c r="O87" s="159"/>
      <c r="P87" s="159"/>
      <c r="Q87" s="159"/>
      <c r="R87" s="159"/>
      <c r="S87" s="159"/>
      <c r="T87" s="159"/>
      <c r="U87" s="159"/>
      <c r="V87" s="159"/>
      <c r="W87" s="159"/>
      <c r="X87" s="159"/>
      <c r="Y87" s="159"/>
      <c r="Z87" s="159"/>
      <c r="AA87" s="159"/>
      <c r="AB87" s="159"/>
    </row>
    <row r="88" spans="1:28" s="166" customFormat="1" ht="30.75" customHeight="1">
      <c r="A88" s="159"/>
      <c r="B88" s="226" t="s">
        <v>507</v>
      </c>
      <c r="C88" s="226"/>
      <c r="D88" s="226"/>
      <c r="E88" s="226"/>
      <c r="F88" s="226"/>
      <c r="G88" s="226"/>
      <c r="H88" s="226"/>
      <c r="I88" s="226"/>
      <c r="J88" s="226"/>
      <c r="K88" s="226"/>
      <c r="L88" s="159"/>
      <c r="M88" s="159"/>
      <c r="N88" s="159"/>
      <c r="O88" s="159"/>
      <c r="P88" s="159"/>
      <c r="Q88" s="159"/>
      <c r="R88" s="159"/>
      <c r="S88" s="159"/>
      <c r="T88" s="159"/>
      <c r="U88" s="159"/>
      <c r="V88" s="159"/>
      <c r="W88" s="159"/>
      <c r="X88" s="159"/>
      <c r="Y88" s="159"/>
      <c r="Z88" s="159"/>
      <c r="AA88" s="159"/>
      <c r="AB88" s="159"/>
    </row>
    <row r="89" spans="1:28" s="166" customFormat="1" ht="30.75" customHeight="1">
      <c r="A89" s="159"/>
      <c r="B89" s="226" t="s">
        <v>508</v>
      </c>
      <c r="C89" s="226"/>
      <c r="D89" s="226"/>
      <c r="E89" s="226"/>
      <c r="F89" s="226"/>
      <c r="G89" s="226"/>
      <c r="H89" s="226"/>
      <c r="I89" s="226"/>
      <c r="J89" s="226"/>
      <c r="K89" s="226"/>
      <c r="L89" s="159"/>
      <c r="M89" s="159"/>
      <c r="N89" s="159"/>
      <c r="O89" s="159"/>
      <c r="P89" s="159"/>
      <c r="Q89" s="159"/>
      <c r="R89" s="159"/>
      <c r="S89" s="159"/>
      <c r="T89" s="159"/>
      <c r="U89" s="159"/>
      <c r="V89" s="159"/>
      <c r="W89" s="159"/>
      <c r="X89" s="159"/>
      <c r="Y89" s="159"/>
      <c r="Z89" s="159"/>
      <c r="AA89" s="159"/>
      <c r="AB89" s="159"/>
    </row>
    <row r="90" spans="1:28" s="166" customFormat="1">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row>
    <row r="91" spans="1:28" s="166" customFormat="1" ht="15">
      <c r="A91" s="159"/>
      <c r="B91" s="161" t="s">
        <v>326</v>
      </c>
      <c r="C91" s="159"/>
      <c r="D91" s="162">
        <v>43175</v>
      </c>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row>
    <row r="92" spans="1:28" s="166" customFormat="1" ht="22.5" customHeight="1">
      <c r="A92" s="159"/>
      <c r="B92" s="226" t="s">
        <v>555</v>
      </c>
      <c r="C92" s="226"/>
      <c r="D92" s="226"/>
      <c r="E92" s="226"/>
      <c r="F92" s="226"/>
      <c r="G92" s="226"/>
      <c r="H92" s="226"/>
      <c r="I92" s="226"/>
      <c r="J92" s="226"/>
      <c r="K92" s="226"/>
      <c r="L92" s="159"/>
      <c r="M92" s="159"/>
      <c r="N92" s="159"/>
      <c r="O92" s="159"/>
      <c r="P92" s="159"/>
      <c r="Q92" s="159"/>
      <c r="R92" s="159"/>
      <c r="S92" s="159"/>
      <c r="T92" s="159"/>
      <c r="U92" s="159"/>
      <c r="V92" s="159"/>
      <c r="W92" s="159"/>
      <c r="X92" s="159"/>
      <c r="Y92" s="159"/>
      <c r="Z92" s="159"/>
      <c r="AA92" s="159"/>
      <c r="AB92" s="159"/>
    </row>
    <row r="93" spans="1:28" s="166" customFormat="1">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row>
    <row r="94" spans="1:28" s="166" customFormat="1">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row>
    <row r="95" spans="1:28" s="166" customFormat="1">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row>
    <row r="96" spans="1:28" s="166" customFormat="1">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row>
    <row r="97" spans="1:28" s="166" customFormat="1">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row>
    <row r="98" spans="1:28" s="166" customFormat="1">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row>
    <row r="99" spans="1:28" s="166" customFormat="1">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row>
    <row r="100" spans="1:28" s="166" customFormat="1">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row>
    <row r="101" spans="1:28" s="166" customFormat="1">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row>
    <row r="102" spans="1:28" s="166" customFormat="1">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row>
    <row r="103" spans="1:28" s="166" customFormat="1">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row>
    <row r="104" spans="1:28" s="166" customFormat="1">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row>
    <row r="105" spans="1:28" s="166" customFormat="1">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row>
    <row r="106" spans="1:28" s="166" customFormat="1">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row>
    <row r="107" spans="1:28" s="166" customFormat="1">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row>
    <row r="108" spans="1:28" s="166" customFormat="1">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row>
    <row r="109" spans="1:28" s="166" customFormat="1">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row>
    <row r="110" spans="1:28" s="166" customFormat="1">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row>
    <row r="111" spans="1:28" s="166" customFormat="1">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row>
    <row r="112" spans="1:28" s="166" customFormat="1">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row>
    <row r="113" spans="1:28" s="166" customFormat="1">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row>
    <row r="114" spans="1:28" s="166" customFormat="1">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row>
    <row r="115" spans="1:28" s="166" customFormat="1">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row>
    <row r="116" spans="1:28" s="166" customFormat="1">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row>
    <row r="117" spans="1:28" s="166" customFormat="1">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row>
    <row r="118" spans="1:28" s="166" customFormat="1">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row>
    <row r="119" spans="1:28" s="166" customFormat="1">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row>
    <row r="120" spans="1:28" s="166" customFormat="1">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row>
    <row r="121" spans="1:28" s="166" customFormat="1">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row>
  </sheetData>
  <mergeCells count="56">
    <mergeCell ref="B24:K24"/>
    <mergeCell ref="B25:K25"/>
    <mergeCell ref="B57:K57"/>
    <mergeCell ref="B58:K58"/>
    <mergeCell ref="B26:K26"/>
    <mergeCell ref="B27:K27"/>
    <mergeCell ref="B28:K28"/>
    <mergeCell ref="B29:K29"/>
    <mergeCell ref="B32:K32"/>
    <mergeCell ref="B41:K41"/>
    <mergeCell ref="B33:K33"/>
    <mergeCell ref="B36:K36"/>
    <mergeCell ref="B37:K37"/>
    <mergeCell ref="B38:K38"/>
    <mergeCell ref="B21:K21"/>
    <mergeCell ref="B5:K5"/>
    <mergeCell ref="B6:K6"/>
    <mergeCell ref="B7:K7"/>
    <mergeCell ref="B9:K9"/>
    <mergeCell ref="B10:K10"/>
    <mergeCell ref="B11:K11"/>
    <mergeCell ref="B12:K12"/>
    <mergeCell ref="B13:K13"/>
    <mergeCell ref="B14:K14"/>
    <mergeCell ref="B17:K17"/>
    <mergeCell ref="B20:K20"/>
    <mergeCell ref="B61:K61"/>
    <mergeCell ref="B42:K42"/>
    <mergeCell ref="B43:K43"/>
    <mergeCell ref="B44:K44"/>
    <mergeCell ref="B47:K47"/>
    <mergeCell ref="B48:K48"/>
    <mergeCell ref="B49:K49"/>
    <mergeCell ref="B50:K50"/>
    <mergeCell ref="B51:K51"/>
    <mergeCell ref="B54:K54"/>
    <mergeCell ref="B75:J75"/>
    <mergeCell ref="B82:I82"/>
    <mergeCell ref="B62:K62"/>
    <mergeCell ref="B65:K65"/>
    <mergeCell ref="B66:K66"/>
    <mergeCell ref="B69:K69"/>
    <mergeCell ref="B70:K70"/>
    <mergeCell ref="B72:J72"/>
    <mergeCell ref="B77:J77"/>
    <mergeCell ref="B76:J76"/>
    <mergeCell ref="B78:J78"/>
    <mergeCell ref="B79:J79"/>
    <mergeCell ref="B83:J83"/>
    <mergeCell ref="B86:K86"/>
    <mergeCell ref="B84:J84"/>
    <mergeCell ref="B85:J85"/>
    <mergeCell ref="B92:K92"/>
    <mergeCell ref="B87:K87"/>
    <mergeCell ref="B88:K88"/>
    <mergeCell ref="B89:K89"/>
  </mergeCells>
  <pageMargins left="0.7" right="0.7" top="0.75" bottom="0.75" header="0.3" footer="0.3"/>
  <pageSetup paperSize="8"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pane ySplit="2" topLeftCell="A3" activePane="bottomLeft" state="frozen"/>
      <selection activeCell="L23" sqref="L23"/>
      <selection pane="bottomLeft"/>
    </sheetView>
  </sheetViews>
  <sheetFormatPr defaultRowHeight="15"/>
  <cols>
    <col min="1" max="1" width="15.28515625" customWidth="1"/>
    <col min="2" max="2" width="49" bestFit="1" customWidth="1"/>
    <col min="3" max="3" width="14.28515625" customWidth="1"/>
    <col min="4" max="4" width="9.140625" customWidth="1"/>
    <col min="5" max="6" width="16.28515625" customWidth="1"/>
    <col min="7" max="7" width="8.42578125" customWidth="1"/>
    <col min="8" max="8" width="10.5703125" customWidth="1"/>
    <col min="9" max="9" width="69.7109375" customWidth="1"/>
  </cols>
  <sheetData>
    <row r="1" spans="1:9" ht="20.25" thickBot="1">
      <c r="A1" s="1" t="s">
        <v>513</v>
      </c>
    </row>
    <row r="2" spans="1:9" ht="34.5" thickBot="1">
      <c r="A2" s="198" t="s">
        <v>1</v>
      </c>
      <c r="B2" s="198" t="s">
        <v>2</v>
      </c>
      <c r="C2" s="2" t="s">
        <v>3</v>
      </c>
      <c r="D2" s="2" t="s">
        <v>4</v>
      </c>
      <c r="E2" s="2" t="s">
        <v>5</v>
      </c>
      <c r="F2" s="2" t="s">
        <v>6</v>
      </c>
      <c r="G2" s="2" t="s">
        <v>7</v>
      </c>
      <c r="H2" s="2" t="s">
        <v>8</v>
      </c>
    </row>
    <row r="3" spans="1:9" ht="15.75" thickBot="1">
      <c r="A3" s="211" t="s">
        <v>9</v>
      </c>
      <c r="B3" s="199" t="s">
        <v>10</v>
      </c>
      <c r="C3" s="5" t="s">
        <v>11</v>
      </c>
      <c r="D3" s="6">
        <v>240</v>
      </c>
      <c r="E3" s="5" t="s">
        <v>12</v>
      </c>
      <c r="F3" s="4" t="s">
        <v>13</v>
      </c>
      <c r="G3" s="5" t="s">
        <v>14</v>
      </c>
      <c r="H3" s="4" t="s">
        <v>15</v>
      </c>
      <c r="I3" s="186"/>
    </row>
    <row r="4" spans="1:9" ht="15.75" thickBot="1">
      <c r="A4" s="211" t="s">
        <v>16</v>
      </c>
      <c r="B4" s="199" t="s">
        <v>17</v>
      </c>
      <c r="C4" s="5" t="s">
        <v>18</v>
      </c>
      <c r="D4" s="6">
        <v>94</v>
      </c>
      <c r="E4" s="5" t="s">
        <v>19</v>
      </c>
      <c r="F4" s="4" t="s">
        <v>20</v>
      </c>
      <c r="G4" s="5" t="s">
        <v>21</v>
      </c>
      <c r="H4" s="4" t="s">
        <v>15</v>
      </c>
      <c r="I4" s="186"/>
    </row>
    <row r="5" spans="1:9" ht="15.75" thickBot="1">
      <c r="A5" s="211" t="s">
        <v>22</v>
      </c>
      <c r="B5" s="199" t="s">
        <v>23</v>
      </c>
      <c r="C5" s="5" t="s">
        <v>24</v>
      </c>
      <c r="D5" s="6">
        <v>106.6</v>
      </c>
      <c r="E5" s="5" t="s">
        <v>12</v>
      </c>
      <c r="F5" s="4" t="s">
        <v>13</v>
      </c>
      <c r="G5" s="5" t="s">
        <v>14</v>
      </c>
      <c r="H5" s="4" t="s">
        <v>15</v>
      </c>
      <c r="I5" s="186"/>
    </row>
    <row r="6" spans="1:9" ht="23.25" thickBot="1">
      <c r="A6" s="211" t="s">
        <v>25</v>
      </c>
      <c r="B6" s="199" t="s">
        <v>26</v>
      </c>
      <c r="C6" s="5" t="s">
        <v>27</v>
      </c>
      <c r="D6" s="6">
        <v>302</v>
      </c>
      <c r="E6" s="5" t="s">
        <v>28</v>
      </c>
      <c r="F6" s="4" t="s">
        <v>29</v>
      </c>
      <c r="G6" s="5" t="s">
        <v>21</v>
      </c>
      <c r="H6" s="4" t="s">
        <v>15</v>
      </c>
      <c r="I6" s="186"/>
    </row>
    <row r="7" spans="1:9" ht="15.75" thickBot="1">
      <c r="A7" s="211" t="s">
        <v>30</v>
      </c>
      <c r="B7" s="199" t="s">
        <v>26</v>
      </c>
      <c r="C7" s="5" t="s">
        <v>31</v>
      </c>
      <c r="D7" s="6">
        <v>185</v>
      </c>
      <c r="E7" s="5" t="s">
        <v>28</v>
      </c>
      <c r="F7" s="4" t="s">
        <v>29</v>
      </c>
      <c r="G7" s="5" t="s">
        <v>21</v>
      </c>
      <c r="H7" s="4" t="s">
        <v>15</v>
      </c>
      <c r="I7" s="186"/>
    </row>
    <row r="8" spans="1:9" ht="23.25" thickBot="1">
      <c r="A8" s="211" t="s">
        <v>32</v>
      </c>
      <c r="B8" s="199" t="s">
        <v>26</v>
      </c>
      <c r="C8" s="5" t="s">
        <v>33</v>
      </c>
      <c r="D8" s="6">
        <v>135</v>
      </c>
      <c r="E8" s="5" t="s">
        <v>28</v>
      </c>
      <c r="F8" s="4" t="s">
        <v>29</v>
      </c>
      <c r="G8" s="5" t="s">
        <v>21</v>
      </c>
      <c r="H8" s="4" t="s">
        <v>15</v>
      </c>
      <c r="I8" s="186"/>
    </row>
    <row r="9" spans="1:9" ht="15.75" thickBot="1">
      <c r="A9" s="211" t="s">
        <v>37</v>
      </c>
      <c r="B9" s="199" t="s">
        <v>38</v>
      </c>
      <c r="C9" s="5" t="s">
        <v>39</v>
      </c>
      <c r="D9" s="6">
        <v>29</v>
      </c>
      <c r="E9" s="5" t="s">
        <v>28</v>
      </c>
      <c r="F9" s="4" t="s">
        <v>29</v>
      </c>
      <c r="G9" s="5" t="s">
        <v>21</v>
      </c>
      <c r="H9" s="4" t="s">
        <v>15</v>
      </c>
      <c r="I9" s="186"/>
    </row>
    <row r="10" spans="1:9" ht="15.75" thickBot="1">
      <c r="A10" s="211" t="s">
        <v>40</v>
      </c>
      <c r="B10" s="199" t="s">
        <v>41</v>
      </c>
      <c r="C10" s="5" t="s">
        <v>42</v>
      </c>
      <c r="D10" s="6">
        <v>212</v>
      </c>
      <c r="E10" s="5" t="s">
        <v>19</v>
      </c>
      <c r="F10" s="4" t="s">
        <v>20</v>
      </c>
      <c r="G10" s="5" t="s">
        <v>21</v>
      </c>
      <c r="H10" s="4" t="s">
        <v>15</v>
      </c>
      <c r="I10" s="186"/>
    </row>
    <row r="11" spans="1:9" ht="15.75" thickBot="1">
      <c r="A11" s="211" t="s">
        <v>43</v>
      </c>
      <c r="B11" s="199" t="s">
        <v>41</v>
      </c>
      <c r="C11" s="5" t="s">
        <v>44</v>
      </c>
      <c r="D11" s="6">
        <v>228</v>
      </c>
      <c r="E11" s="5" t="s">
        <v>19</v>
      </c>
      <c r="F11" s="4" t="s">
        <v>20</v>
      </c>
      <c r="G11" s="5" t="s">
        <v>21</v>
      </c>
      <c r="H11" s="4" t="s">
        <v>15</v>
      </c>
      <c r="I11" s="186"/>
    </row>
    <row r="12" spans="1:9" ht="15.75" thickBot="1">
      <c r="A12" s="211" t="s">
        <v>45</v>
      </c>
      <c r="B12" s="199" t="s">
        <v>46</v>
      </c>
      <c r="C12" s="5" t="s">
        <v>47</v>
      </c>
      <c r="D12" s="6">
        <v>312</v>
      </c>
      <c r="E12" s="5" t="s">
        <v>19</v>
      </c>
      <c r="F12" s="4" t="s">
        <v>20</v>
      </c>
      <c r="G12" s="5" t="s">
        <v>21</v>
      </c>
      <c r="H12" s="4" t="s">
        <v>15</v>
      </c>
      <c r="I12" s="186"/>
    </row>
    <row r="13" spans="1:9" ht="23.25" thickBot="1">
      <c r="A13" s="211" t="s">
        <v>48</v>
      </c>
      <c r="B13" s="199" t="s">
        <v>49</v>
      </c>
      <c r="C13" s="5" t="s">
        <v>50</v>
      </c>
      <c r="D13" s="6">
        <v>2180</v>
      </c>
      <c r="E13" s="5" t="s">
        <v>34</v>
      </c>
      <c r="F13" s="4" t="s">
        <v>35</v>
      </c>
      <c r="G13" s="5" t="s">
        <v>21</v>
      </c>
      <c r="H13" s="4" t="s">
        <v>15</v>
      </c>
      <c r="I13" s="186"/>
    </row>
    <row r="14" spans="1:9" ht="15.75" thickBot="1">
      <c r="A14" s="211" t="s">
        <v>51</v>
      </c>
      <c r="B14" s="199" t="s">
        <v>52</v>
      </c>
      <c r="C14" s="5" t="s">
        <v>53</v>
      </c>
      <c r="D14" s="6">
        <v>1000</v>
      </c>
      <c r="E14" s="5" t="s">
        <v>34</v>
      </c>
      <c r="F14" s="4" t="s">
        <v>35</v>
      </c>
      <c r="G14" s="5" t="s">
        <v>21</v>
      </c>
      <c r="H14" s="4" t="s">
        <v>15</v>
      </c>
      <c r="I14" s="186"/>
    </row>
    <row r="15" spans="1:9" ht="15.75" thickBot="1">
      <c r="A15" s="211" t="s">
        <v>54</v>
      </c>
      <c r="B15" s="199" t="s">
        <v>55</v>
      </c>
      <c r="C15" s="5" t="s">
        <v>56</v>
      </c>
      <c r="D15" s="6">
        <v>420</v>
      </c>
      <c r="E15" s="5" t="s">
        <v>12</v>
      </c>
      <c r="F15" s="4" t="s">
        <v>13</v>
      </c>
      <c r="G15" s="5" t="s">
        <v>14</v>
      </c>
      <c r="H15" s="4" t="s">
        <v>15</v>
      </c>
      <c r="I15" s="186"/>
    </row>
    <row r="16" spans="1:9" ht="15.75" thickBot="1">
      <c r="A16" s="211" t="s">
        <v>57</v>
      </c>
      <c r="B16" s="199" t="s">
        <v>58</v>
      </c>
      <c r="C16" s="5" t="s">
        <v>59</v>
      </c>
      <c r="D16" s="6">
        <v>566</v>
      </c>
      <c r="E16" s="5" t="s">
        <v>19</v>
      </c>
      <c r="F16" s="4" t="s">
        <v>20</v>
      </c>
      <c r="G16" s="5" t="s">
        <v>21</v>
      </c>
      <c r="H16" s="4" t="s">
        <v>15</v>
      </c>
      <c r="I16" s="186"/>
    </row>
    <row r="17" spans="1:9" ht="15.75" thickBot="1">
      <c r="A17" s="211" t="s">
        <v>60</v>
      </c>
      <c r="B17" s="199" t="s">
        <v>61</v>
      </c>
      <c r="C17" s="5" t="s">
        <v>62</v>
      </c>
      <c r="D17" s="6">
        <v>131.19999999999999</v>
      </c>
      <c r="E17" s="5" t="s">
        <v>12</v>
      </c>
      <c r="F17" s="4" t="s">
        <v>13</v>
      </c>
      <c r="G17" s="5" t="s">
        <v>14</v>
      </c>
      <c r="H17" s="4" t="s">
        <v>15</v>
      </c>
      <c r="I17" s="186"/>
    </row>
    <row r="18" spans="1:9" ht="15.75" thickBot="1">
      <c r="A18" s="211" t="s">
        <v>63</v>
      </c>
      <c r="B18" s="199" t="s">
        <v>46</v>
      </c>
      <c r="C18" s="5" t="s">
        <v>64</v>
      </c>
      <c r="D18" s="6">
        <v>950</v>
      </c>
      <c r="E18" s="5" t="s">
        <v>28</v>
      </c>
      <c r="F18" s="4" t="s">
        <v>29</v>
      </c>
      <c r="G18" s="5" t="s">
        <v>21</v>
      </c>
      <c r="H18" s="4" t="s">
        <v>15</v>
      </c>
      <c r="I18" s="186"/>
    </row>
    <row r="19" spans="1:9" ht="15.75" thickBot="1">
      <c r="A19" s="211" t="s">
        <v>65</v>
      </c>
      <c r="B19" s="199" t="s">
        <v>46</v>
      </c>
      <c r="C19" s="5" t="s">
        <v>66</v>
      </c>
      <c r="D19" s="6">
        <v>552</v>
      </c>
      <c r="E19" s="5" t="s">
        <v>28</v>
      </c>
      <c r="F19" s="4" t="s">
        <v>29</v>
      </c>
      <c r="G19" s="5" t="s">
        <v>21</v>
      </c>
      <c r="H19" s="4" t="s">
        <v>15</v>
      </c>
      <c r="I19" s="186"/>
    </row>
    <row r="20" spans="1:9" ht="15.75" thickBot="1">
      <c r="A20" s="211" t="s">
        <v>67</v>
      </c>
      <c r="B20" s="199" t="s">
        <v>68</v>
      </c>
      <c r="C20" s="5" t="s">
        <v>69</v>
      </c>
      <c r="D20" s="6">
        <v>510</v>
      </c>
      <c r="E20" s="5" t="s">
        <v>34</v>
      </c>
      <c r="F20" s="4" t="s">
        <v>20</v>
      </c>
      <c r="G20" s="5" t="s">
        <v>21</v>
      </c>
      <c r="H20" s="4" t="s">
        <v>15</v>
      </c>
      <c r="I20" s="186"/>
    </row>
    <row r="21" spans="1:9" ht="15.75" thickBot="1">
      <c r="A21" s="211" t="s">
        <v>70</v>
      </c>
      <c r="B21" s="199" t="s">
        <v>71</v>
      </c>
      <c r="C21" s="5" t="s">
        <v>72</v>
      </c>
      <c r="D21" s="6">
        <v>67.2</v>
      </c>
      <c r="E21" s="5" t="s">
        <v>12</v>
      </c>
      <c r="F21" s="4" t="s">
        <v>13</v>
      </c>
      <c r="G21" s="5" t="s">
        <v>14</v>
      </c>
      <c r="H21" s="4" t="s">
        <v>15</v>
      </c>
      <c r="I21" s="186"/>
    </row>
    <row r="22" spans="1:9" ht="15.75" thickBot="1">
      <c r="A22" s="211" t="s">
        <v>73</v>
      </c>
      <c r="B22" s="199" t="s">
        <v>49</v>
      </c>
      <c r="C22" s="5" t="s">
        <v>74</v>
      </c>
      <c r="D22" s="6">
        <v>160</v>
      </c>
      <c r="E22" s="5" t="s">
        <v>19</v>
      </c>
      <c r="F22" s="4" t="s">
        <v>20</v>
      </c>
      <c r="G22" s="5" t="s">
        <v>21</v>
      </c>
      <c r="H22" s="4" t="s">
        <v>15</v>
      </c>
      <c r="I22" s="186"/>
    </row>
    <row r="23" spans="1:9" ht="15.75" thickBot="1">
      <c r="A23" s="211" t="s">
        <v>75</v>
      </c>
      <c r="B23" s="199" t="s">
        <v>46</v>
      </c>
      <c r="C23" s="5" t="s">
        <v>76</v>
      </c>
      <c r="D23" s="6">
        <v>300</v>
      </c>
      <c r="E23" s="5" t="s">
        <v>19</v>
      </c>
      <c r="F23" s="4" t="s">
        <v>20</v>
      </c>
      <c r="G23" s="5" t="s">
        <v>21</v>
      </c>
      <c r="H23" s="4" t="s">
        <v>15</v>
      </c>
      <c r="I23" s="186"/>
    </row>
    <row r="24" spans="1:9" ht="15.75" thickBot="1">
      <c r="A24" s="211" t="s">
        <v>77</v>
      </c>
      <c r="B24" s="199" t="s">
        <v>26</v>
      </c>
      <c r="C24" s="5" t="s">
        <v>78</v>
      </c>
      <c r="D24" s="6">
        <v>60</v>
      </c>
      <c r="E24" s="5" t="s">
        <v>28</v>
      </c>
      <c r="F24" s="4" t="s">
        <v>29</v>
      </c>
      <c r="G24" s="5" t="s">
        <v>21</v>
      </c>
      <c r="H24" s="4" t="s">
        <v>15</v>
      </c>
      <c r="I24" s="186"/>
    </row>
    <row r="25" spans="1:9" ht="23.25" thickBot="1">
      <c r="A25" s="211" t="s">
        <v>79</v>
      </c>
      <c r="B25" s="199" t="s">
        <v>80</v>
      </c>
      <c r="C25" s="5" t="s">
        <v>81</v>
      </c>
      <c r="D25" s="6">
        <v>1450</v>
      </c>
      <c r="E25" s="5" t="s">
        <v>34</v>
      </c>
      <c r="F25" s="4" t="s">
        <v>35</v>
      </c>
      <c r="G25" s="5" t="s">
        <v>21</v>
      </c>
      <c r="H25" s="4" t="s">
        <v>15</v>
      </c>
      <c r="I25" s="186"/>
    </row>
    <row r="26" spans="1:9" ht="15.75" thickBot="1">
      <c r="A26" s="212" t="s">
        <v>82</v>
      </c>
      <c r="B26" s="201"/>
      <c r="C26" s="8"/>
      <c r="D26" s="9">
        <f>SUM(D3:D25)</f>
        <v>10190</v>
      </c>
      <c r="E26" s="8"/>
      <c r="F26" s="7"/>
      <c r="G26" s="8"/>
      <c r="H26" s="7"/>
    </row>
    <row r="27" spans="1:9">
      <c r="D27" s="171"/>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4"/>
  <sheetViews>
    <sheetView showGridLines="0" zoomScaleNormal="100" workbookViewId="0"/>
  </sheetViews>
  <sheetFormatPr defaultRowHeight="15"/>
  <cols>
    <col min="1" max="1" width="20.7109375" customWidth="1"/>
    <col min="2" max="11" width="8.7109375" customWidth="1"/>
    <col min="12" max="12" width="10.7109375" customWidth="1"/>
    <col min="13" max="13" width="9.140625" style="207"/>
    <col min="14" max="14" width="20.5703125" style="207" bestFit="1" customWidth="1"/>
    <col min="15" max="15" width="7.85546875" style="207" bestFit="1" customWidth="1"/>
    <col min="16" max="24" width="9.140625" style="207"/>
  </cols>
  <sheetData>
    <row r="1" spans="1:24" ht="20.25" thickBot="1">
      <c r="A1" s="1" t="s">
        <v>83</v>
      </c>
    </row>
    <row r="2" spans="1:24" ht="23.25" thickBot="1">
      <c r="A2" s="198" t="s">
        <v>1</v>
      </c>
      <c r="B2" s="2" t="s">
        <v>84</v>
      </c>
      <c r="C2" s="2" t="s">
        <v>85</v>
      </c>
      <c r="D2" s="2" t="s">
        <v>86</v>
      </c>
      <c r="E2" s="2" t="s">
        <v>87</v>
      </c>
      <c r="F2" s="2" t="s">
        <v>88</v>
      </c>
      <c r="G2" s="2" t="s">
        <v>89</v>
      </c>
      <c r="H2" s="2" t="s">
        <v>90</v>
      </c>
      <c r="I2" s="2" t="s">
        <v>91</v>
      </c>
      <c r="J2" s="2" t="s">
        <v>92</v>
      </c>
      <c r="K2" s="2" t="s">
        <v>93</v>
      </c>
      <c r="L2" s="2" t="s">
        <v>7</v>
      </c>
    </row>
    <row r="3" spans="1:24" ht="15.75" thickBot="1">
      <c r="A3" s="211" t="s">
        <v>9</v>
      </c>
      <c r="B3" s="10">
        <v>195</v>
      </c>
      <c r="C3" s="11">
        <v>195</v>
      </c>
      <c r="D3" s="12">
        <v>195</v>
      </c>
      <c r="E3" s="13">
        <v>195</v>
      </c>
      <c r="F3" s="14">
        <v>195</v>
      </c>
      <c r="G3" s="15">
        <v>195</v>
      </c>
      <c r="H3" s="16">
        <v>195</v>
      </c>
      <c r="I3" s="17">
        <v>195</v>
      </c>
      <c r="J3" s="18">
        <v>195</v>
      </c>
      <c r="K3" s="19">
        <v>195</v>
      </c>
      <c r="L3" s="20" t="s">
        <v>14</v>
      </c>
      <c r="M3" s="208"/>
      <c r="N3" s="208"/>
      <c r="O3" s="208"/>
    </row>
    <row r="4" spans="1:24" ht="15.75" thickBot="1">
      <c r="A4" s="211" t="s">
        <v>16</v>
      </c>
      <c r="B4" s="10">
        <v>78</v>
      </c>
      <c r="C4" s="11">
        <v>78</v>
      </c>
      <c r="D4" s="12">
        <v>78</v>
      </c>
      <c r="E4" s="13">
        <v>78</v>
      </c>
      <c r="F4" s="14">
        <v>78</v>
      </c>
      <c r="G4" s="15">
        <v>78</v>
      </c>
      <c r="H4" s="16">
        <v>78</v>
      </c>
      <c r="I4" s="17">
        <v>78</v>
      </c>
      <c r="J4" s="18">
        <v>78</v>
      </c>
      <c r="K4" s="19">
        <v>78</v>
      </c>
      <c r="L4" s="20" t="s">
        <v>21</v>
      </c>
      <c r="M4" s="208"/>
      <c r="N4" s="208"/>
      <c r="O4" s="208"/>
    </row>
    <row r="5" spans="1:24" ht="15.75" thickBot="1">
      <c r="A5" s="211" t="s">
        <v>22</v>
      </c>
      <c r="B5" s="10">
        <v>106.6</v>
      </c>
      <c r="C5" s="11">
        <v>106.6</v>
      </c>
      <c r="D5" s="12">
        <v>106.6</v>
      </c>
      <c r="E5" s="13">
        <v>106.6</v>
      </c>
      <c r="F5" s="14">
        <v>106.6</v>
      </c>
      <c r="G5" s="15">
        <v>106.6</v>
      </c>
      <c r="H5" s="16">
        <v>106.6</v>
      </c>
      <c r="I5" s="17">
        <v>106.6</v>
      </c>
      <c r="J5" s="18">
        <v>106.6</v>
      </c>
      <c r="K5" s="19">
        <v>106.6</v>
      </c>
      <c r="L5" s="20" t="s">
        <v>14</v>
      </c>
      <c r="M5" s="208"/>
      <c r="N5" s="208"/>
      <c r="O5" s="208"/>
    </row>
    <row r="6" spans="1:24" s="185" customFormat="1" ht="15.75" thickBot="1">
      <c r="A6" s="211" t="s">
        <v>199</v>
      </c>
      <c r="B6" s="115">
        <v>0</v>
      </c>
      <c r="C6" s="126">
        <v>88</v>
      </c>
      <c r="D6" s="115">
        <v>88</v>
      </c>
      <c r="E6" s="126">
        <v>88</v>
      </c>
      <c r="F6" s="115">
        <v>88</v>
      </c>
      <c r="G6" s="126">
        <v>88</v>
      </c>
      <c r="H6" s="115">
        <v>88</v>
      </c>
      <c r="I6" s="126">
        <v>88</v>
      </c>
      <c r="J6" s="115">
        <v>88</v>
      </c>
      <c r="K6" s="126">
        <v>88</v>
      </c>
      <c r="L6" s="115" t="s">
        <v>14</v>
      </c>
      <c r="M6" s="208"/>
      <c r="N6" s="208"/>
      <c r="O6" s="208"/>
      <c r="P6" s="207"/>
      <c r="Q6" s="207"/>
      <c r="R6" s="207"/>
      <c r="S6" s="207"/>
      <c r="T6" s="207"/>
      <c r="U6" s="207"/>
      <c r="V6" s="207"/>
      <c r="W6" s="207"/>
      <c r="X6" s="207"/>
    </row>
    <row r="7" spans="1:24" ht="15.75" thickBot="1">
      <c r="A7" s="211" t="s">
        <v>25</v>
      </c>
      <c r="B7" s="10">
        <v>300</v>
      </c>
      <c r="C7" s="11">
        <v>300</v>
      </c>
      <c r="D7" s="12">
        <v>300</v>
      </c>
      <c r="E7" s="13">
        <v>300</v>
      </c>
      <c r="F7" s="14">
        <v>300</v>
      </c>
      <c r="G7" s="15">
        <v>300</v>
      </c>
      <c r="H7" s="16">
        <v>300</v>
      </c>
      <c r="I7" s="17">
        <v>300</v>
      </c>
      <c r="J7" s="18">
        <v>300</v>
      </c>
      <c r="K7" s="19">
        <v>300</v>
      </c>
      <c r="L7" s="20" t="s">
        <v>21</v>
      </c>
      <c r="M7" s="208"/>
      <c r="N7" s="208"/>
      <c r="O7" s="208"/>
    </row>
    <row r="8" spans="1:24" s="187" customFormat="1" ht="15.75" thickBot="1">
      <c r="A8" s="213" t="s">
        <v>401</v>
      </c>
      <c r="B8" s="115">
        <v>0</v>
      </c>
      <c r="C8" s="126">
        <v>0</v>
      </c>
      <c r="D8" s="115">
        <v>80</v>
      </c>
      <c r="E8" s="126">
        <v>80</v>
      </c>
      <c r="F8" s="115">
        <v>80</v>
      </c>
      <c r="G8" s="126">
        <v>80</v>
      </c>
      <c r="H8" s="115">
        <v>80</v>
      </c>
      <c r="I8" s="126">
        <v>80</v>
      </c>
      <c r="J8" s="115">
        <v>80</v>
      </c>
      <c r="K8" s="126">
        <v>80</v>
      </c>
      <c r="L8" s="115" t="s">
        <v>14</v>
      </c>
      <c r="M8" s="208"/>
      <c r="N8" s="208"/>
      <c r="O8" s="208"/>
      <c r="P8" s="207"/>
      <c r="Q8" s="207"/>
      <c r="R8" s="207"/>
      <c r="S8" s="207"/>
      <c r="T8" s="207"/>
      <c r="U8" s="207"/>
      <c r="V8" s="207"/>
      <c r="W8" s="207"/>
      <c r="X8" s="207"/>
    </row>
    <row r="9" spans="1:24" ht="15.75" thickBot="1">
      <c r="A9" s="211" t="s">
        <v>30</v>
      </c>
      <c r="B9" s="10">
        <v>170</v>
      </c>
      <c r="C9" s="11">
        <v>170</v>
      </c>
      <c r="D9" s="12">
        <v>170</v>
      </c>
      <c r="E9" s="13">
        <v>170</v>
      </c>
      <c r="F9" s="14">
        <v>170</v>
      </c>
      <c r="G9" s="15">
        <v>170</v>
      </c>
      <c r="H9" s="16">
        <v>170</v>
      </c>
      <c r="I9" s="17">
        <v>170</v>
      </c>
      <c r="J9" s="18">
        <v>170</v>
      </c>
      <c r="K9" s="19">
        <v>170</v>
      </c>
      <c r="L9" s="20" t="s">
        <v>21</v>
      </c>
      <c r="M9" s="208"/>
      <c r="N9" s="208"/>
      <c r="O9" s="208"/>
    </row>
    <row r="10" spans="1:24" ht="15.75" thickBot="1">
      <c r="A10" s="211" t="s">
        <v>32</v>
      </c>
      <c r="B10" s="10">
        <v>113</v>
      </c>
      <c r="C10" s="11">
        <v>113</v>
      </c>
      <c r="D10" s="12">
        <v>113</v>
      </c>
      <c r="E10" s="13">
        <v>113</v>
      </c>
      <c r="F10" s="14">
        <v>113</v>
      </c>
      <c r="G10" s="15">
        <v>113</v>
      </c>
      <c r="H10" s="16">
        <v>113</v>
      </c>
      <c r="I10" s="17">
        <v>113</v>
      </c>
      <c r="J10" s="18">
        <v>113</v>
      </c>
      <c r="K10" s="19">
        <v>113</v>
      </c>
      <c r="L10" s="20" t="s">
        <v>21</v>
      </c>
      <c r="M10" s="208"/>
      <c r="N10" s="208"/>
      <c r="O10" s="208"/>
    </row>
    <row r="11" spans="1:24" ht="15.75" thickBot="1">
      <c r="A11" s="211" t="s">
        <v>94</v>
      </c>
      <c r="B11" s="10">
        <v>0</v>
      </c>
      <c r="C11" s="11">
        <v>50</v>
      </c>
      <c r="D11" s="12">
        <v>50</v>
      </c>
      <c r="E11" s="13">
        <v>50</v>
      </c>
      <c r="F11" s="14">
        <v>50</v>
      </c>
      <c r="G11" s="15">
        <v>50</v>
      </c>
      <c r="H11" s="16">
        <v>50</v>
      </c>
      <c r="I11" s="17">
        <v>50</v>
      </c>
      <c r="J11" s="18">
        <v>50</v>
      </c>
      <c r="K11" s="19">
        <v>50</v>
      </c>
      <c r="L11" s="20" t="s">
        <v>14</v>
      </c>
      <c r="M11" s="208"/>
      <c r="N11" s="208"/>
      <c r="O11" s="208"/>
    </row>
    <row r="12" spans="1:24" ht="15.75" thickBot="1">
      <c r="A12" s="211" t="s">
        <v>37</v>
      </c>
      <c r="B12" s="10">
        <v>29</v>
      </c>
      <c r="C12" s="11">
        <v>29</v>
      </c>
      <c r="D12" s="12">
        <v>29</v>
      </c>
      <c r="E12" s="13">
        <v>29</v>
      </c>
      <c r="F12" s="14">
        <v>29</v>
      </c>
      <c r="G12" s="15">
        <v>29</v>
      </c>
      <c r="H12" s="16">
        <v>29</v>
      </c>
      <c r="I12" s="17">
        <v>29</v>
      </c>
      <c r="J12" s="18">
        <v>29</v>
      </c>
      <c r="K12" s="19">
        <v>29</v>
      </c>
      <c r="L12" s="20" t="s">
        <v>21</v>
      </c>
      <c r="M12" s="208"/>
      <c r="N12" s="208"/>
      <c r="O12" s="208"/>
    </row>
    <row r="13" spans="1:24" ht="15.75" thickBot="1">
      <c r="A13" s="211" t="s">
        <v>40</v>
      </c>
      <c r="B13" s="10">
        <v>189</v>
      </c>
      <c r="C13" s="11">
        <v>189</v>
      </c>
      <c r="D13" s="12">
        <v>189</v>
      </c>
      <c r="E13" s="13">
        <v>192</v>
      </c>
      <c r="F13" s="14">
        <v>192</v>
      </c>
      <c r="G13" s="15">
        <v>192</v>
      </c>
      <c r="H13" s="16">
        <v>192</v>
      </c>
      <c r="I13" s="17">
        <v>192</v>
      </c>
      <c r="J13" s="18">
        <v>192</v>
      </c>
      <c r="K13" s="19">
        <v>192</v>
      </c>
      <c r="L13" s="20" t="s">
        <v>21</v>
      </c>
      <c r="M13" s="208"/>
    </row>
    <row r="14" spans="1:24" ht="15.75" thickBot="1">
      <c r="A14" s="211" t="s">
        <v>43</v>
      </c>
      <c r="B14" s="10">
        <v>216</v>
      </c>
      <c r="C14" s="11">
        <v>216</v>
      </c>
      <c r="D14" s="12">
        <v>216</v>
      </c>
      <c r="E14" s="13">
        <v>216</v>
      </c>
      <c r="F14" s="14">
        <v>216</v>
      </c>
      <c r="G14" s="15">
        <v>216</v>
      </c>
      <c r="H14" s="16">
        <v>216</v>
      </c>
      <c r="I14" s="17">
        <v>216</v>
      </c>
      <c r="J14" s="18">
        <v>216</v>
      </c>
      <c r="K14" s="19">
        <v>216</v>
      </c>
      <c r="L14" s="20" t="s">
        <v>21</v>
      </c>
      <c r="M14" s="208"/>
    </row>
    <row r="15" spans="1:24" s="187" customFormat="1" ht="15.75" thickBot="1">
      <c r="A15" s="213" t="s">
        <v>95</v>
      </c>
      <c r="B15" s="115">
        <v>31.05</v>
      </c>
      <c r="C15" s="126">
        <v>31.05</v>
      </c>
      <c r="D15" s="115">
        <v>31.05</v>
      </c>
      <c r="E15" s="126">
        <v>31.05</v>
      </c>
      <c r="F15" s="115">
        <v>31.05</v>
      </c>
      <c r="G15" s="126">
        <v>31.05</v>
      </c>
      <c r="H15" s="115">
        <v>31.05</v>
      </c>
      <c r="I15" s="126">
        <v>31.05</v>
      </c>
      <c r="J15" s="115">
        <v>31.05</v>
      </c>
      <c r="K15" s="126">
        <v>31.05</v>
      </c>
      <c r="L15" s="115" t="s">
        <v>14</v>
      </c>
      <c r="M15" s="208"/>
      <c r="N15" s="207"/>
      <c r="O15" s="207"/>
      <c r="P15" s="207"/>
      <c r="Q15" s="207"/>
      <c r="R15" s="207"/>
      <c r="S15" s="207"/>
      <c r="T15" s="207"/>
      <c r="U15" s="207"/>
      <c r="V15" s="207"/>
      <c r="W15" s="207"/>
      <c r="X15" s="207"/>
    </row>
    <row r="16" spans="1:24" ht="15.75" thickBot="1">
      <c r="A16" s="211" t="s">
        <v>45</v>
      </c>
      <c r="B16" s="10">
        <v>300</v>
      </c>
      <c r="C16" s="11">
        <v>300</v>
      </c>
      <c r="D16" s="12">
        <v>300</v>
      </c>
      <c r="E16" s="13">
        <v>300</v>
      </c>
      <c r="F16" s="14">
        <v>300</v>
      </c>
      <c r="G16" s="15">
        <v>300</v>
      </c>
      <c r="H16" s="16">
        <v>300</v>
      </c>
      <c r="I16" s="17">
        <v>300</v>
      </c>
      <c r="J16" s="18">
        <v>300</v>
      </c>
      <c r="K16" s="19">
        <v>300</v>
      </c>
      <c r="L16" s="20" t="s">
        <v>21</v>
      </c>
      <c r="M16" s="208"/>
    </row>
    <row r="17" spans="1:24" ht="15.75" thickBot="1">
      <c r="A17" s="211" t="s">
        <v>48</v>
      </c>
      <c r="B17" s="10">
        <v>2121</v>
      </c>
      <c r="C17" s="11">
        <v>2121</v>
      </c>
      <c r="D17" s="12">
        <v>2121</v>
      </c>
      <c r="E17" s="13">
        <v>2121</v>
      </c>
      <c r="F17" s="14">
        <v>2121</v>
      </c>
      <c r="G17" s="15">
        <v>2121</v>
      </c>
      <c r="H17" s="16">
        <v>2121</v>
      </c>
      <c r="I17" s="17">
        <v>2121</v>
      </c>
      <c r="J17" s="18">
        <v>2121</v>
      </c>
      <c r="K17" s="19">
        <v>2121</v>
      </c>
      <c r="L17" s="20" t="s">
        <v>21</v>
      </c>
      <c r="M17" s="208"/>
    </row>
    <row r="18" spans="1:24" ht="15.75" thickBot="1">
      <c r="A18" s="211" t="s">
        <v>51</v>
      </c>
      <c r="B18" s="10">
        <v>980</v>
      </c>
      <c r="C18" s="11">
        <v>980</v>
      </c>
      <c r="D18" s="12">
        <v>980</v>
      </c>
      <c r="E18" s="13">
        <v>980</v>
      </c>
      <c r="F18" s="14">
        <v>980</v>
      </c>
      <c r="G18" s="15">
        <v>980</v>
      </c>
      <c r="H18" s="16">
        <v>980</v>
      </c>
      <c r="I18" s="17">
        <v>980</v>
      </c>
      <c r="J18" s="18">
        <v>980</v>
      </c>
      <c r="K18" s="19">
        <v>980</v>
      </c>
      <c r="L18" s="20" t="s">
        <v>21</v>
      </c>
      <c r="M18" s="208"/>
    </row>
    <row r="19" spans="1:24" s="187" customFormat="1" ht="15.75" thickBot="1">
      <c r="A19" s="213" t="s">
        <v>373</v>
      </c>
      <c r="B19" s="115">
        <v>0</v>
      </c>
      <c r="C19" s="126">
        <v>0</v>
      </c>
      <c r="D19" s="115">
        <v>0</v>
      </c>
      <c r="E19" s="126">
        <v>78.400000000000006</v>
      </c>
      <c r="F19" s="115">
        <v>78.400000000000006</v>
      </c>
      <c r="G19" s="126">
        <v>78.400000000000006</v>
      </c>
      <c r="H19" s="115">
        <v>78.400000000000006</v>
      </c>
      <c r="I19" s="126">
        <v>78.400000000000006</v>
      </c>
      <c r="J19" s="115">
        <v>78.400000000000006</v>
      </c>
      <c r="K19" s="126">
        <v>78.400000000000006</v>
      </c>
      <c r="L19" s="115" t="s">
        <v>21</v>
      </c>
      <c r="M19" s="208"/>
      <c r="N19" s="207"/>
      <c r="O19" s="207"/>
      <c r="P19" s="207"/>
      <c r="Q19" s="207"/>
      <c r="R19" s="207"/>
      <c r="S19" s="207"/>
      <c r="T19" s="207"/>
      <c r="U19" s="207"/>
      <c r="V19" s="207"/>
      <c r="W19" s="207"/>
      <c r="X19" s="207"/>
    </row>
    <row r="20" spans="1:24" ht="15.75" thickBot="1">
      <c r="A20" s="211" t="s">
        <v>54</v>
      </c>
      <c r="B20" s="10">
        <v>420</v>
      </c>
      <c r="C20" s="11">
        <v>420</v>
      </c>
      <c r="D20" s="12">
        <v>420</v>
      </c>
      <c r="E20" s="13">
        <v>420</v>
      </c>
      <c r="F20" s="14">
        <v>420</v>
      </c>
      <c r="G20" s="15">
        <v>420</v>
      </c>
      <c r="H20" s="16">
        <v>420</v>
      </c>
      <c r="I20" s="17">
        <v>420</v>
      </c>
      <c r="J20" s="18">
        <v>420</v>
      </c>
      <c r="K20" s="19">
        <v>420</v>
      </c>
      <c r="L20" s="20" t="s">
        <v>14</v>
      </c>
      <c r="M20" s="208"/>
    </row>
    <row r="21" spans="1:24" ht="15.75" thickBot="1">
      <c r="A21" s="211" t="s">
        <v>57</v>
      </c>
      <c r="B21" s="10">
        <v>518</v>
      </c>
      <c r="C21" s="11">
        <v>518</v>
      </c>
      <c r="D21" s="12">
        <v>518</v>
      </c>
      <c r="E21" s="13">
        <v>518</v>
      </c>
      <c r="F21" s="14">
        <v>518</v>
      </c>
      <c r="G21" s="15">
        <v>518</v>
      </c>
      <c r="H21" s="16">
        <v>518</v>
      </c>
      <c r="I21" s="17">
        <v>518</v>
      </c>
      <c r="J21" s="18">
        <v>518</v>
      </c>
      <c r="K21" s="19">
        <v>518</v>
      </c>
      <c r="L21" s="20" t="s">
        <v>21</v>
      </c>
      <c r="M21" s="208"/>
    </row>
    <row r="22" spans="1:24" ht="15.75" thickBot="1">
      <c r="A22" s="211" t="s">
        <v>96</v>
      </c>
      <c r="B22" s="10">
        <v>0</v>
      </c>
      <c r="C22" s="11">
        <v>132</v>
      </c>
      <c r="D22" s="12">
        <v>132</v>
      </c>
      <c r="E22" s="13">
        <v>132</v>
      </c>
      <c r="F22" s="14">
        <v>132</v>
      </c>
      <c r="G22" s="15">
        <v>132</v>
      </c>
      <c r="H22" s="16">
        <v>132</v>
      </c>
      <c r="I22" s="17">
        <v>132</v>
      </c>
      <c r="J22" s="18">
        <v>132</v>
      </c>
      <c r="K22" s="19">
        <v>132</v>
      </c>
      <c r="L22" s="20" t="s">
        <v>14</v>
      </c>
      <c r="M22" s="208"/>
    </row>
    <row r="23" spans="1:24" ht="15.75" thickBot="1">
      <c r="A23" s="211" t="s">
        <v>60</v>
      </c>
      <c r="B23" s="10">
        <v>131.19999999999999</v>
      </c>
      <c r="C23" s="11">
        <v>131.19999999999999</v>
      </c>
      <c r="D23" s="12">
        <v>131.19999999999999</v>
      </c>
      <c r="E23" s="13">
        <v>131.19999999999999</v>
      </c>
      <c r="F23" s="14">
        <v>131.19999999999999</v>
      </c>
      <c r="G23" s="15">
        <v>131.19999999999999</v>
      </c>
      <c r="H23" s="16">
        <v>131.19999999999999</v>
      </c>
      <c r="I23" s="17">
        <v>131.19999999999999</v>
      </c>
      <c r="J23" s="18">
        <v>131.19999999999999</v>
      </c>
      <c r="K23" s="19">
        <v>131.19999999999999</v>
      </c>
      <c r="L23" s="20" t="s">
        <v>14</v>
      </c>
      <c r="M23" s="208"/>
    </row>
    <row r="24" spans="1:24" ht="15.75" thickBot="1">
      <c r="A24" s="211" t="s">
        <v>63</v>
      </c>
      <c r="B24" s="10">
        <v>950</v>
      </c>
      <c r="C24" s="11">
        <v>950</v>
      </c>
      <c r="D24" s="12">
        <v>950</v>
      </c>
      <c r="E24" s="13">
        <v>855</v>
      </c>
      <c r="F24" s="14">
        <v>855</v>
      </c>
      <c r="G24" s="15">
        <v>855</v>
      </c>
      <c r="H24" s="16">
        <v>855</v>
      </c>
      <c r="I24" s="17">
        <v>855</v>
      </c>
      <c r="J24" s="18">
        <v>855</v>
      </c>
      <c r="K24" s="19">
        <v>950</v>
      </c>
      <c r="L24" s="20" t="s">
        <v>21</v>
      </c>
      <c r="M24" s="208"/>
    </row>
    <row r="25" spans="1:24" ht="15.75" thickBot="1">
      <c r="A25" s="211" t="s">
        <v>65</v>
      </c>
      <c r="B25" s="10">
        <v>560</v>
      </c>
      <c r="C25" s="11">
        <v>560</v>
      </c>
      <c r="D25" s="12">
        <v>560</v>
      </c>
      <c r="E25" s="13">
        <v>560</v>
      </c>
      <c r="F25" s="14">
        <v>560</v>
      </c>
      <c r="G25" s="15">
        <v>560</v>
      </c>
      <c r="H25" s="16">
        <v>560</v>
      </c>
      <c r="I25" s="17">
        <v>560</v>
      </c>
      <c r="J25" s="18">
        <v>560</v>
      </c>
      <c r="K25" s="19">
        <v>560</v>
      </c>
      <c r="L25" s="20" t="s">
        <v>21</v>
      </c>
      <c r="M25" s="208"/>
    </row>
    <row r="26" spans="1:24" ht="15.75" thickBot="1">
      <c r="A26" s="211" t="s">
        <v>67</v>
      </c>
      <c r="B26" s="10">
        <v>475</v>
      </c>
      <c r="C26" s="11">
        <v>475</v>
      </c>
      <c r="D26" s="12">
        <v>475</v>
      </c>
      <c r="E26" s="13">
        <v>475</v>
      </c>
      <c r="F26" s="14">
        <v>475</v>
      </c>
      <c r="G26" s="15">
        <v>475</v>
      </c>
      <c r="H26" s="16">
        <v>475</v>
      </c>
      <c r="I26" s="17">
        <v>475</v>
      </c>
      <c r="J26" s="18">
        <v>475</v>
      </c>
      <c r="K26" s="19">
        <v>475</v>
      </c>
      <c r="L26" s="20" t="s">
        <v>21</v>
      </c>
      <c r="M26" s="208"/>
    </row>
    <row r="27" spans="1:24" ht="15.75" thickBot="1">
      <c r="A27" s="211" t="s">
        <v>70</v>
      </c>
      <c r="B27" s="10">
        <v>63</v>
      </c>
      <c r="C27" s="11">
        <v>63</v>
      </c>
      <c r="D27" s="12">
        <v>63</v>
      </c>
      <c r="E27" s="13">
        <v>63</v>
      </c>
      <c r="F27" s="14">
        <v>63</v>
      </c>
      <c r="G27" s="15">
        <v>63</v>
      </c>
      <c r="H27" s="16">
        <v>63</v>
      </c>
      <c r="I27" s="17">
        <v>63</v>
      </c>
      <c r="J27" s="18">
        <v>63</v>
      </c>
      <c r="K27" s="19">
        <v>63</v>
      </c>
      <c r="L27" s="20" t="s">
        <v>14</v>
      </c>
      <c r="M27" s="208"/>
    </row>
    <row r="28" spans="1:24" s="202" customFormat="1" ht="15.75" thickBot="1">
      <c r="A28" s="211" t="s">
        <v>422</v>
      </c>
      <c r="B28" s="115">
        <v>0</v>
      </c>
      <c r="C28" s="126">
        <v>54</v>
      </c>
      <c r="D28" s="115">
        <v>54</v>
      </c>
      <c r="E28" s="126">
        <v>54</v>
      </c>
      <c r="F28" s="115">
        <v>54</v>
      </c>
      <c r="G28" s="126">
        <v>54</v>
      </c>
      <c r="H28" s="115">
        <v>54</v>
      </c>
      <c r="I28" s="126">
        <v>54</v>
      </c>
      <c r="J28" s="115">
        <v>54</v>
      </c>
      <c r="K28" s="126">
        <v>54</v>
      </c>
      <c r="L28" s="115" t="s">
        <v>14</v>
      </c>
      <c r="M28" s="208"/>
      <c r="N28" s="207"/>
      <c r="O28" s="207"/>
      <c r="P28" s="207"/>
      <c r="Q28" s="207"/>
      <c r="R28" s="207"/>
      <c r="S28" s="207"/>
      <c r="T28" s="207"/>
      <c r="U28" s="207"/>
      <c r="V28" s="207"/>
      <c r="W28" s="207"/>
      <c r="X28" s="207"/>
    </row>
    <row r="29" spans="1:24" ht="15.75" thickBot="1">
      <c r="A29" s="211" t="s">
        <v>73</v>
      </c>
      <c r="B29" s="10">
        <v>133.51</v>
      </c>
      <c r="C29" s="11">
        <v>133.51</v>
      </c>
      <c r="D29" s="12">
        <v>133.51</v>
      </c>
      <c r="E29" s="13">
        <v>133.51</v>
      </c>
      <c r="F29" s="14">
        <v>133.51</v>
      </c>
      <c r="G29" s="15">
        <v>133.51</v>
      </c>
      <c r="H29" s="16">
        <v>133.51</v>
      </c>
      <c r="I29" s="17">
        <v>133.51</v>
      </c>
      <c r="J29" s="18">
        <v>133.51</v>
      </c>
      <c r="K29" s="19">
        <v>133.51</v>
      </c>
      <c r="L29" s="20" t="s">
        <v>21</v>
      </c>
      <c r="M29" s="208"/>
    </row>
    <row r="30" spans="1:24" ht="15.75" thickBot="1">
      <c r="A30" s="211" t="s">
        <v>75</v>
      </c>
      <c r="B30" s="10">
        <v>270</v>
      </c>
      <c r="C30" s="11">
        <v>270</v>
      </c>
      <c r="D30" s="12">
        <v>270</v>
      </c>
      <c r="E30" s="13">
        <v>270</v>
      </c>
      <c r="F30" s="14">
        <v>270</v>
      </c>
      <c r="G30" s="15">
        <v>270</v>
      </c>
      <c r="H30" s="16">
        <v>270</v>
      </c>
      <c r="I30" s="17">
        <v>270</v>
      </c>
      <c r="J30" s="18">
        <v>270</v>
      </c>
      <c r="K30" s="19">
        <v>270</v>
      </c>
      <c r="L30" s="20" t="s">
        <v>21</v>
      </c>
      <c r="M30" s="208"/>
    </row>
    <row r="31" spans="1:24" ht="15.75" thickBot="1">
      <c r="A31" s="211" t="s">
        <v>77</v>
      </c>
      <c r="B31" s="10">
        <v>68</v>
      </c>
      <c r="C31" s="11">
        <v>68</v>
      </c>
      <c r="D31" s="12">
        <v>68</v>
      </c>
      <c r="E31" s="13">
        <v>68</v>
      </c>
      <c r="F31" s="14">
        <v>68</v>
      </c>
      <c r="G31" s="15">
        <v>68</v>
      </c>
      <c r="H31" s="16">
        <v>68</v>
      </c>
      <c r="I31" s="17">
        <v>68</v>
      </c>
      <c r="J31" s="18">
        <v>68</v>
      </c>
      <c r="K31" s="19">
        <v>68</v>
      </c>
      <c r="L31" s="20" t="s">
        <v>21</v>
      </c>
      <c r="M31" s="208"/>
    </row>
    <row r="32" spans="1:24" ht="15.75" thickBot="1">
      <c r="A32" s="211" t="s">
        <v>79</v>
      </c>
      <c r="B32" s="10">
        <v>1420</v>
      </c>
      <c r="C32" s="11">
        <v>1420</v>
      </c>
      <c r="D32" s="12">
        <v>1420</v>
      </c>
      <c r="E32" s="13">
        <v>1420</v>
      </c>
      <c r="F32" s="14">
        <v>1420</v>
      </c>
      <c r="G32" s="15">
        <v>1420</v>
      </c>
      <c r="H32" s="16">
        <v>1420</v>
      </c>
      <c r="I32" s="17">
        <v>1420</v>
      </c>
      <c r="J32" s="18">
        <v>1420</v>
      </c>
      <c r="K32" s="19">
        <v>1420</v>
      </c>
      <c r="L32" s="20" t="s">
        <v>21</v>
      </c>
      <c r="M32" s="208"/>
    </row>
    <row r="33" spans="1:24" s="190" customFormat="1" ht="15.75" thickBot="1">
      <c r="A33" s="213" t="s">
        <v>453</v>
      </c>
      <c r="B33" s="115">
        <v>0</v>
      </c>
      <c r="C33" s="126">
        <v>81</v>
      </c>
      <c r="D33" s="115">
        <v>81</v>
      </c>
      <c r="E33" s="126">
        <v>81</v>
      </c>
      <c r="F33" s="115">
        <v>81</v>
      </c>
      <c r="G33" s="126">
        <v>81</v>
      </c>
      <c r="H33" s="115">
        <v>81</v>
      </c>
      <c r="I33" s="126">
        <v>81</v>
      </c>
      <c r="J33" s="115">
        <v>81</v>
      </c>
      <c r="K33" s="126">
        <v>81</v>
      </c>
      <c r="L33" s="115" t="s">
        <v>14</v>
      </c>
      <c r="M33" s="208"/>
      <c r="N33" s="207"/>
      <c r="O33" s="207"/>
      <c r="P33" s="207"/>
      <c r="Q33" s="207"/>
      <c r="R33" s="207"/>
      <c r="S33" s="207"/>
      <c r="T33" s="207"/>
      <c r="U33" s="207"/>
      <c r="V33" s="207"/>
      <c r="W33" s="207"/>
      <c r="X33" s="207"/>
    </row>
    <row r="34" spans="1:24" ht="15.75" thickBot="1">
      <c r="A34" s="212" t="s">
        <v>82</v>
      </c>
      <c r="B34" s="21">
        <f t="shared" ref="B34:K34" si="0">SUM(B3:B33)</f>
        <v>9837.36</v>
      </c>
      <c r="C34" s="22">
        <f t="shared" si="0"/>
        <v>10242.359999999999</v>
      </c>
      <c r="D34" s="23">
        <f t="shared" si="0"/>
        <v>10322.359999999999</v>
      </c>
      <c r="E34" s="125">
        <f t="shared" si="0"/>
        <v>10308.76</v>
      </c>
      <c r="F34" s="125">
        <f t="shared" si="0"/>
        <v>10308.76</v>
      </c>
      <c r="G34" s="125">
        <f t="shared" si="0"/>
        <v>10308.76</v>
      </c>
      <c r="H34" s="125">
        <f t="shared" si="0"/>
        <v>10308.76</v>
      </c>
      <c r="I34" s="125">
        <f t="shared" si="0"/>
        <v>10308.76</v>
      </c>
      <c r="J34" s="125">
        <f t="shared" si="0"/>
        <v>10308.76</v>
      </c>
      <c r="K34" s="125">
        <f t="shared" si="0"/>
        <v>10403.76</v>
      </c>
      <c r="L34" s="24"/>
    </row>
    <row r="35" spans="1:24">
      <c r="B35" s="171"/>
      <c r="C35" s="171"/>
      <c r="D35" s="171"/>
      <c r="E35" s="171"/>
      <c r="F35" s="171"/>
      <c r="G35" s="171"/>
      <c r="H35" s="171"/>
      <c r="I35" s="171"/>
      <c r="J35" s="171"/>
      <c r="K35" s="171"/>
    </row>
    <row r="36" spans="1:24" ht="30" customHeight="1">
      <c r="A36" s="233" t="s">
        <v>97</v>
      </c>
      <c r="B36" s="217"/>
      <c r="C36" s="217"/>
      <c r="D36" s="217"/>
      <c r="E36" s="217"/>
      <c r="F36" s="217"/>
      <c r="G36" s="217"/>
      <c r="H36" s="217"/>
      <c r="I36" s="217"/>
      <c r="J36" s="217"/>
      <c r="K36" s="217"/>
      <c r="L36" s="217"/>
    </row>
    <row r="37" spans="1:24" ht="60" customHeight="1">
      <c r="A37" s="233" t="s">
        <v>557</v>
      </c>
      <c r="B37" s="217"/>
      <c r="C37" s="217"/>
      <c r="D37" s="217"/>
      <c r="E37" s="217"/>
      <c r="F37" s="217"/>
      <c r="G37" s="217"/>
      <c r="H37" s="217"/>
      <c r="I37" s="217"/>
      <c r="J37" s="217"/>
      <c r="K37" s="217"/>
      <c r="L37" s="217"/>
    </row>
    <row r="38" spans="1:24" ht="60" customHeight="1">
      <c r="A38" s="233" t="s">
        <v>376</v>
      </c>
      <c r="B38" s="217"/>
      <c r="C38" s="217"/>
      <c r="D38" s="217"/>
      <c r="E38" s="217"/>
      <c r="F38" s="217"/>
      <c r="G38" s="217"/>
      <c r="H38" s="217"/>
      <c r="I38" s="217"/>
      <c r="J38" s="217"/>
      <c r="K38" s="217"/>
      <c r="L38" s="217"/>
      <c r="P38" s="234"/>
      <c r="Q38" s="234"/>
      <c r="R38" s="234"/>
      <c r="S38" s="234"/>
      <c r="T38" s="234"/>
      <c r="U38" s="234"/>
      <c r="V38" s="234"/>
      <c r="W38" s="234"/>
    </row>
    <row r="39" spans="1:24" ht="73.900000000000006" customHeight="1">
      <c r="A39" s="233" t="s">
        <v>371</v>
      </c>
      <c r="B39" s="217"/>
      <c r="C39" s="217"/>
      <c r="D39" s="217"/>
      <c r="E39" s="217"/>
      <c r="F39" s="217"/>
      <c r="G39" s="217"/>
      <c r="H39" s="217"/>
      <c r="I39" s="217"/>
      <c r="J39" s="217"/>
      <c r="K39" s="217"/>
      <c r="L39" s="217"/>
      <c r="P39" s="234"/>
      <c r="Q39" s="234"/>
      <c r="R39" s="234"/>
      <c r="S39" s="234"/>
      <c r="T39" s="234"/>
      <c r="U39" s="234"/>
      <c r="V39" s="234"/>
      <c r="W39" s="234"/>
    </row>
    <row r="40" spans="1:24" ht="15.75" thickBot="1"/>
    <row r="41" spans="1:24" ht="20.25" thickBot="1">
      <c r="A41" s="1" t="s">
        <v>98</v>
      </c>
    </row>
    <row r="42" spans="1:24" ht="23.25" thickBot="1">
      <c r="A42" s="198" t="s">
        <v>1</v>
      </c>
      <c r="B42" s="2" t="s">
        <v>84</v>
      </c>
      <c r="C42" s="2" t="s">
        <v>85</v>
      </c>
      <c r="D42" s="2" t="s">
        <v>86</v>
      </c>
      <c r="E42" s="2" t="s">
        <v>87</v>
      </c>
      <c r="F42" s="2" t="s">
        <v>88</v>
      </c>
      <c r="G42" s="2" t="s">
        <v>89</v>
      </c>
      <c r="H42" s="2" t="s">
        <v>90</v>
      </c>
      <c r="I42" s="2" t="s">
        <v>91</v>
      </c>
      <c r="J42" s="2" t="s">
        <v>92</v>
      </c>
      <c r="K42" s="2" t="s">
        <v>93</v>
      </c>
      <c r="L42" s="2" t="s">
        <v>7</v>
      </c>
    </row>
    <row r="43" spans="1:24" ht="15.75" thickBot="1">
      <c r="A43" s="211" t="s">
        <v>16</v>
      </c>
      <c r="B43" s="25">
        <v>78</v>
      </c>
      <c r="C43" s="26">
        <v>78</v>
      </c>
      <c r="D43" s="27">
        <v>78</v>
      </c>
      <c r="E43" s="28">
        <v>78</v>
      </c>
      <c r="F43" s="29">
        <v>78</v>
      </c>
      <c r="G43" s="30">
        <v>78</v>
      </c>
      <c r="H43" s="31">
        <v>78</v>
      </c>
      <c r="I43" s="32">
        <v>78</v>
      </c>
      <c r="J43" s="33">
        <v>78</v>
      </c>
      <c r="K43" s="34">
        <v>78</v>
      </c>
      <c r="L43" s="35" t="s">
        <v>21</v>
      </c>
    </row>
    <row r="44" spans="1:24" ht="15.75" thickBot="1">
      <c r="A44" s="211" t="s">
        <v>25</v>
      </c>
      <c r="B44" s="25">
        <v>300</v>
      </c>
      <c r="C44" s="26">
        <v>300</v>
      </c>
      <c r="D44" s="27">
        <v>300</v>
      </c>
      <c r="E44" s="28">
        <v>300</v>
      </c>
      <c r="F44" s="29">
        <v>300</v>
      </c>
      <c r="G44" s="30">
        <v>300</v>
      </c>
      <c r="H44" s="31">
        <v>300</v>
      </c>
      <c r="I44" s="32">
        <v>300</v>
      </c>
      <c r="J44" s="33">
        <v>300</v>
      </c>
      <c r="K44" s="34">
        <v>300</v>
      </c>
      <c r="L44" s="35" t="s">
        <v>21</v>
      </c>
    </row>
    <row r="45" spans="1:24" ht="15.75" thickBot="1">
      <c r="A45" s="211" t="s">
        <v>30</v>
      </c>
      <c r="B45" s="25">
        <v>170</v>
      </c>
      <c r="C45" s="26">
        <v>170</v>
      </c>
      <c r="D45" s="27">
        <v>170</v>
      </c>
      <c r="E45" s="28">
        <v>170</v>
      </c>
      <c r="F45" s="29">
        <v>170</v>
      </c>
      <c r="G45" s="30">
        <v>170</v>
      </c>
      <c r="H45" s="31">
        <v>170</v>
      </c>
      <c r="I45" s="32">
        <v>170</v>
      </c>
      <c r="J45" s="33">
        <v>170</v>
      </c>
      <c r="K45" s="34">
        <v>170</v>
      </c>
      <c r="L45" s="35" t="s">
        <v>21</v>
      </c>
    </row>
    <row r="46" spans="1:24" ht="15.75" thickBot="1">
      <c r="A46" s="211" t="s">
        <v>32</v>
      </c>
      <c r="B46" s="25">
        <v>113</v>
      </c>
      <c r="C46" s="26">
        <v>113</v>
      </c>
      <c r="D46" s="27">
        <v>113</v>
      </c>
      <c r="E46" s="28">
        <v>113</v>
      </c>
      <c r="F46" s="29">
        <v>113</v>
      </c>
      <c r="G46" s="30">
        <v>113</v>
      </c>
      <c r="H46" s="31">
        <v>113</v>
      </c>
      <c r="I46" s="32">
        <v>113</v>
      </c>
      <c r="J46" s="33">
        <v>113</v>
      </c>
      <c r="K46" s="34">
        <v>113</v>
      </c>
      <c r="L46" s="35" t="s">
        <v>21</v>
      </c>
    </row>
    <row r="47" spans="1:24" ht="15.75" thickBot="1">
      <c r="A47" s="211" t="s">
        <v>37</v>
      </c>
      <c r="B47" s="25">
        <v>29</v>
      </c>
      <c r="C47" s="26">
        <v>29</v>
      </c>
      <c r="D47" s="27">
        <v>29</v>
      </c>
      <c r="E47" s="28">
        <v>29</v>
      </c>
      <c r="F47" s="29">
        <v>29</v>
      </c>
      <c r="G47" s="30">
        <v>29</v>
      </c>
      <c r="H47" s="31">
        <v>29</v>
      </c>
      <c r="I47" s="32">
        <v>29</v>
      </c>
      <c r="J47" s="33">
        <v>29</v>
      </c>
      <c r="K47" s="34">
        <v>29</v>
      </c>
      <c r="L47" s="35" t="s">
        <v>21</v>
      </c>
    </row>
    <row r="48" spans="1:24" ht="15.75" thickBot="1">
      <c r="A48" s="211" t="s">
        <v>40</v>
      </c>
      <c r="B48" s="25">
        <v>189</v>
      </c>
      <c r="C48" s="26">
        <v>189</v>
      </c>
      <c r="D48" s="27">
        <v>189</v>
      </c>
      <c r="E48" s="28">
        <v>192</v>
      </c>
      <c r="F48" s="29">
        <v>192</v>
      </c>
      <c r="G48" s="30">
        <v>192</v>
      </c>
      <c r="H48" s="31">
        <v>192</v>
      </c>
      <c r="I48" s="32">
        <v>192</v>
      </c>
      <c r="J48" s="33">
        <v>192</v>
      </c>
      <c r="K48" s="34">
        <v>192</v>
      </c>
      <c r="L48" s="35" t="s">
        <v>21</v>
      </c>
    </row>
    <row r="49" spans="1:24" ht="15.75" thickBot="1">
      <c r="A49" s="211" t="s">
        <v>43</v>
      </c>
      <c r="B49" s="25">
        <v>216</v>
      </c>
      <c r="C49" s="26">
        <v>216</v>
      </c>
      <c r="D49" s="27">
        <v>216</v>
      </c>
      <c r="E49" s="28">
        <v>216</v>
      </c>
      <c r="F49" s="29">
        <v>216</v>
      </c>
      <c r="G49" s="30">
        <v>216</v>
      </c>
      <c r="H49" s="31">
        <v>216</v>
      </c>
      <c r="I49" s="32">
        <v>216</v>
      </c>
      <c r="J49" s="33">
        <v>216</v>
      </c>
      <c r="K49" s="34">
        <v>216</v>
      </c>
      <c r="L49" s="35" t="s">
        <v>21</v>
      </c>
    </row>
    <row r="50" spans="1:24" ht="15.75" thickBot="1">
      <c r="A50" s="211" t="s">
        <v>45</v>
      </c>
      <c r="B50" s="25">
        <v>300</v>
      </c>
      <c r="C50" s="26">
        <v>300</v>
      </c>
      <c r="D50" s="27">
        <v>300</v>
      </c>
      <c r="E50" s="28">
        <v>300</v>
      </c>
      <c r="F50" s="29">
        <v>300</v>
      </c>
      <c r="G50" s="30">
        <v>300</v>
      </c>
      <c r="H50" s="31">
        <v>300</v>
      </c>
      <c r="I50" s="32">
        <v>300</v>
      </c>
      <c r="J50" s="33">
        <v>300</v>
      </c>
      <c r="K50" s="34">
        <v>300</v>
      </c>
      <c r="L50" s="35" t="s">
        <v>21</v>
      </c>
    </row>
    <row r="51" spans="1:24" ht="15.75" thickBot="1">
      <c r="A51" s="211" t="s">
        <v>48</v>
      </c>
      <c r="B51" s="25">
        <v>2121</v>
      </c>
      <c r="C51" s="26">
        <v>2121</v>
      </c>
      <c r="D51" s="27">
        <v>2121</v>
      </c>
      <c r="E51" s="28">
        <v>2121</v>
      </c>
      <c r="F51" s="29">
        <v>2121</v>
      </c>
      <c r="G51" s="30">
        <v>2121</v>
      </c>
      <c r="H51" s="31">
        <v>2121</v>
      </c>
      <c r="I51" s="32">
        <v>2121</v>
      </c>
      <c r="J51" s="33">
        <v>2121</v>
      </c>
      <c r="K51" s="34">
        <v>2121</v>
      </c>
      <c r="L51" s="35" t="s">
        <v>21</v>
      </c>
    </row>
    <row r="52" spans="1:24" ht="15.75" thickBot="1">
      <c r="A52" s="211" t="s">
        <v>51</v>
      </c>
      <c r="B52" s="25">
        <v>980</v>
      </c>
      <c r="C52" s="26">
        <v>980</v>
      </c>
      <c r="D52" s="27">
        <v>980</v>
      </c>
      <c r="E52" s="28">
        <v>980</v>
      </c>
      <c r="F52" s="29">
        <v>980</v>
      </c>
      <c r="G52" s="30">
        <v>980</v>
      </c>
      <c r="H52" s="31">
        <v>980</v>
      </c>
      <c r="I52" s="32">
        <v>980</v>
      </c>
      <c r="J52" s="33">
        <v>980</v>
      </c>
      <c r="K52" s="34">
        <v>980</v>
      </c>
      <c r="L52" s="35" t="s">
        <v>21</v>
      </c>
    </row>
    <row r="53" spans="1:24" s="187" customFormat="1" ht="15.75" thickBot="1">
      <c r="A53" s="213" t="s">
        <v>373</v>
      </c>
      <c r="B53" s="115">
        <v>0</v>
      </c>
      <c r="C53" s="126">
        <v>0</v>
      </c>
      <c r="D53" s="115">
        <v>0</v>
      </c>
      <c r="E53" s="126">
        <v>78.400000000000006</v>
      </c>
      <c r="F53" s="115">
        <v>78.400000000000006</v>
      </c>
      <c r="G53" s="126">
        <v>78.400000000000006</v>
      </c>
      <c r="H53" s="115">
        <v>78.400000000000006</v>
      </c>
      <c r="I53" s="126">
        <v>78.400000000000006</v>
      </c>
      <c r="J53" s="115">
        <v>78.400000000000006</v>
      </c>
      <c r="K53" s="126">
        <v>78.400000000000006</v>
      </c>
      <c r="L53" s="115" t="s">
        <v>21</v>
      </c>
      <c r="M53" s="207"/>
      <c r="N53" s="207"/>
      <c r="O53" s="207"/>
      <c r="P53" s="207"/>
      <c r="Q53" s="207"/>
      <c r="R53" s="207"/>
      <c r="S53" s="207"/>
      <c r="T53" s="207"/>
      <c r="U53" s="207"/>
      <c r="V53" s="207"/>
      <c r="W53" s="207"/>
      <c r="X53" s="207"/>
    </row>
    <row r="54" spans="1:24" ht="15.75" thickBot="1">
      <c r="A54" s="211" t="s">
        <v>57</v>
      </c>
      <c r="B54" s="25">
        <v>518</v>
      </c>
      <c r="C54" s="26">
        <v>518</v>
      </c>
      <c r="D54" s="27">
        <v>518</v>
      </c>
      <c r="E54" s="28">
        <v>518</v>
      </c>
      <c r="F54" s="29">
        <v>518</v>
      </c>
      <c r="G54" s="30">
        <v>518</v>
      </c>
      <c r="H54" s="31">
        <v>518</v>
      </c>
      <c r="I54" s="32">
        <v>518</v>
      </c>
      <c r="J54" s="33">
        <v>518</v>
      </c>
      <c r="K54" s="34">
        <v>518</v>
      </c>
      <c r="L54" s="35" t="s">
        <v>21</v>
      </c>
    </row>
    <row r="55" spans="1:24" ht="15.75" thickBot="1">
      <c r="A55" s="211" t="s">
        <v>63</v>
      </c>
      <c r="B55" s="25">
        <v>950</v>
      </c>
      <c r="C55" s="26">
        <v>950</v>
      </c>
      <c r="D55" s="27">
        <v>950</v>
      </c>
      <c r="E55" s="28">
        <v>855</v>
      </c>
      <c r="F55" s="29">
        <v>855</v>
      </c>
      <c r="G55" s="30">
        <v>855</v>
      </c>
      <c r="H55" s="31">
        <v>855</v>
      </c>
      <c r="I55" s="32">
        <v>855</v>
      </c>
      <c r="J55" s="33">
        <v>855</v>
      </c>
      <c r="K55" s="34">
        <v>950</v>
      </c>
      <c r="L55" s="35" t="s">
        <v>21</v>
      </c>
    </row>
    <row r="56" spans="1:24" ht="15.75" thickBot="1">
      <c r="A56" s="211" t="s">
        <v>65</v>
      </c>
      <c r="B56" s="25">
        <v>560</v>
      </c>
      <c r="C56" s="26">
        <v>560</v>
      </c>
      <c r="D56" s="27">
        <v>560</v>
      </c>
      <c r="E56" s="28">
        <v>560</v>
      </c>
      <c r="F56" s="29">
        <v>560</v>
      </c>
      <c r="G56" s="30">
        <v>560</v>
      </c>
      <c r="H56" s="31">
        <v>560</v>
      </c>
      <c r="I56" s="32">
        <v>560</v>
      </c>
      <c r="J56" s="33">
        <v>560</v>
      </c>
      <c r="K56" s="34">
        <v>560</v>
      </c>
      <c r="L56" s="35" t="s">
        <v>21</v>
      </c>
    </row>
    <row r="57" spans="1:24" ht="15.75" thickBot="1">
      <c r="A57" s="211" t="s">
        <v>67</v>
      </c>
      <c r="B57" s="25">
        <v>475</v>
      </c>
      <c r="C57" s="26">
        <v>475</v>
      </c>
      <c r="D57" s="27">
        <v>475</v>
      </c>
      <c r="E57" s="28">
        <v>475</v>
      </c>
      <c r="F57" s="29">
        <v>475</v>
      </c>
      <c r="G57" s="30">
        <v>475</v>
      </c>
      <c r="H57" s="31">
        <v>475</v>
      </c>
      <c r="I57" s="32">
        <v>475</v>
      </c>
      <c r="J57" s="33">
        <v>475</v>
      </c>
      <c r="K57" s="34">
        <v>475</v>
      </c>
      <c r="L57" s="35" t="s">
        <v>21</v>
      </c>
    </row>
    <row r="58" spans="1:24" ht="15.75" thickBot="1">
      <c r="A58" s="211" t="s">
        <v>73</v>
      </c>
      <c r="B58" s="25">
        <v>133.51</v>
      </c>
      <c r="C58" s="26">
        <v>133.51</v>
      </c>
      <c r="D58" s="27">
        <v>133.51</v>
      </c>
      <c r="E58" s="28">
        <v>133.51</v>
      </c>
      <c r="F58" s="29">
        <v>133.51</v>
      </c>
      <c r="G58" s="30">
        <v>133.51</v>
      </c>
      <c r="H58" s="31">
        <v>133.51</v>
      </c>
      <c r="I58" s="32">
        <v>133.51</v>
      </c>
      <c r="J58" s="33">
        <v>133.51</v>
      </c>
      <c r="K58" s="34">
        <v>133.51</v>
      </c>
      <c r="L58" s="35" t="s">
        <v>21</v>
      </c>
    </row>
    <row r="59" spans="1:24" ht="15.75" thickBot="1">
      <c r="A59" s="211" t="s">
        <v>75</v>
      </c>
      <c r="B59" s="25">
        <v>270</v>
      </c>
      <c r="C59" s="26">
        <v>270</v>
      </c>
      <c r="D59" s="27">
        <v>270</v>
      </c>
      <c r="E59" s="28">
        <v>270</v>
      </c>
      <c r="F59" s="29">
        <v>270</v>
      </c>
      <c r="G59" s="30">
        <v>270</v>
      </c>
      <c r="H59" s="31">
        <v>270</v>
      </c>
      <c r="I59" s="32">
        <v>270</v>
      </c>
      <c r="J59" s="33">
        <v>270</v>
      </c>
      <c r="K59" s="34">
        <v>270</v>
      </c>
      <c r="L59" s="35" t="s">
        <v>21</v>
      </c>
    </row>
    <row r="60" spans="1:24" ht="15.75" thickBot="1">
      <c r="A60" s="211" t="s">
        <v>77</v>
      </c>
      <c r="B60" s="25">
        <v>68</v>
      </c>
      <c r="C60" s="26">
        <v>68</v>
      </c>
      <c r="D60" s="27">
        <v>68</v>
      </c>
      <c r="E60" s="28">
        <v>68</v>
      </c>
      <c r="F60" s="29">
        <v>68</v>
      </c>
      <c r="G60" s="30">
        <v>68</v>
      </c>
      <c r="H60" s="31">
        <v>68</v>
      </c>
      <c r="I60" s="32">
        <v>68</v>
      </c>
      <c r="J60" s="33">
        <v>68</v>
      </c>
      <c r="K60" s="34">
        <v>68</v>
      </c>
      <c r="L60" s="35" t="s">
        <v>21</v>
      </c>
    </row>
    <row r="61" spans="1:24" ht="15.75" thickBot="1">
      <c r="A61" s="211" t="s">
        <v>79</v>
      </c>
      <c r="B61" s="25">
        <v>1420</v>
      </c>
      <c r="C61" s="26">
        <v>1420</v>
      </c>
      <c r="D61" s="27">
        <v>1420</v>
      </c>
      <c r="E61" s="28">
        <v>1420</v>
      </c>
      <c r="F61" s="29">
        <v>1420</v>
      </c>
      <c r="G61" s="30">
        <v>1420</v>
      </c>
      <c r="H61" s="31">
        <v>1420</v>
      </c>
      <c r="I61" s="32">
        <v>1420</v>
      </c>
      <c r="J61" s="33">
        <v>1420</v>
      </c>
      <c r="K61" s="34">
        <v>1420</v>
      </c>
      <c r="L61" s="35" t="s">
        <v>21</v>
      </c>
    </row>
    <row r="62" spans="1:24" ht="15.75" thickBot="1">
      <c r="A62" s="211" t="s">
        <v>99</v>
      </c>
      <c r="B62" s="25">
        <f>B80*0.081</f>
        <v>76.694850000000017</v>
      </c>
      <c r="C62" s="26">
        <f t="shared" ref="C62:K62" si="1">C80*0.081</f>
        <v>91.760850000000019</v>
      </c>
      <c r="D62" s="27">
        <f t="shared" si="1"/>
        <v>98.240850000000009</v>
      </c>
      <c r="E62" s="28">
        <f t="shared" si="1"/>
        <v>98.240850000000009</v>
      </c>
      <c r="F62" s="29">
        <f t="shared" si="1"/>
        <v>98.240850000000009</v>
      </c>
      <c r="G62" s="30">
        <f t="shared" si="1"/>
        <v>98.240850000000009</v>
      </c>
      <c r="H62" s="31">
        <f t="shared" si="1"/>
        <v>98.240850000000009</v>
      </c>
      <c r="I62" s="32">
        <f t="shared" si="1"/>
        <v>98.240850000000009</v>
      </c>
      <c r="J62" s="33">
        <f t="shared" si="1"/>
        <v>98.240850000000009</v>
      </c>
      <c r="K62" s="34">
        <f t="shared" si="1"/>
        <v>98.240850000000009</v>
      </c>
      <c r="L62" s="35" t="s">
        <v>14</v>
      </c>
    </row>
    <row r="63" spans="1:24" ht="15.75" thickBot="1">
      <c r="A63" s="211" t="s">
        <v>100</v>
      </c>
      <c r="B63" s="25" t="s">
        <v>370</v>
      </c>
      <c r="C63" s="26" t="s">
        <v>370</v>
      </c>
      <c r="D63" s="27" t="s">
        <v>370</v>
      </c>
      <c r="E63" s="28" t="s">
        <v>370</v>
      </c>
      <c r="F63" s="29" t="s">
        <v>370</v>
      </c>
      <c r="G63" s="30" t="s">
        <v>370</v>
      </c>
      <c r="H63" s="31" t="s">
        <v>370</v>
      </c>
      <c r="I63" s="32" t="s">
        <v>370</v>
      </c>
      <c r="J63" s="33" t="s">
        <v>370</v>
      </c>
      <c r="K63" s="34" t="s">
        <v>370</v>
      </c>
      <c r="L63" s="35" t="s">
        <v>14</v>
      </c>
    </row>
    <row r="64" spans="1:24" ht="15.75" thickBot="1">
      <c r="A64" s="212" t="s">
        <v>82</v>
      </c>
      <c r="B64" s="36">
        <f>SUM(B43:B63)</f>
        <v>8967.2048500000001</v>
      </c>
      <c r="C64" s="37">
        <f t="shared" ref="C64:J64" si="2">SUM(C43:C63)</f>
        <v>8982.2708500000008</v>
      </c>
      <c r="D64" s="127">
        <f t="shared" si="2"/>
        <v>8988.7508500000004</v>
      </c>
      <c r="E64" s="127">
        <f t="shared" si="2"/>
        <v>8975.15085</v>
      </c>
      <c r="F64" s="127">
        <f t="shared" si="2"/>
        <v>8975.15085</v>
      </c>
      <c r="G64" s="127">
        <f t="shared" si="2"/>
        <v>8975.15085</v>
      </c>
      <c r="H64" s="127">
        <f t="shared" si="2"/>
        <v>8975.15085</v>
      </c>
      <c r="I64" s="127">
        <f t="shared" si="2"/>
        <v>8975.15085</v>
      </c>
      <c r="J64" s="127">
        <f t="shared" si="2"/>
        <v>8975.15085</v>
      </c>
      <c r="K64" s="38">
        <f>SUM(K43:K63)</f>
        <v>9070.15085</v>
      </c>
      <c r="L64" s="39"/>
    </row>
    <row r="65" spans="1:24" ht="15.75" thickBot="1">
      <c r="B65" s="171"/>
      <c r="C65" s="171"/>
      <c r="D65" s="171"/>
      <c r="E65" s="171"/>
      <c r="F65" s="171"/>
      <c r="G65" s="171"/>
      <c r="H65" s="171"/>
      <c r="I65" s="171"/>
      <c r="J65" s="171"/>
      <c r="K65" s="171"/>
    </row>
    <row r="66" spans="1:24" ht="20.25" thickBot="1">
      <c r="A66" s="1" t="s">
        <v>101</v>
      </c>
    </row>
    <row r="67" spans="1:24" ht="23.25" thickBot="1">
      <c r="A67" s="198" t="s">
        <v>1</v>
      </c>
      <c r="B67" s="2" t="s">
        <v>84</v>
      </c>
      <c r="C67" s="2" t="s">
        <v>85</v>
      </c>
      <c r="D67" s="2" t="s">
        <v>86</v>
      </c>
      <c r="E67" s="2" t="s">
        <v>87</v>
      </c>
      <c r="F67" s="2" t="s">
        <v>88</v>
      </c>
      <c r="G67" s="2" t="s">
        <v>89</v>
      </c>
      <c r="H67" s="2" t="s">
        <v>90</v>
      </c>
      <c r="I67" s="2" t="s">
        <v>91</v>
      </c>
      <c r="J67" s="2" t="s">
        <v>92</v>
      </c>
      <c r="K67" s="2" t="s">
        <v>93</v>
      </c>
      <c r="L67" s="2" t="s">
        <v>7</v>
      </c>
    </row>
    <row r="68" spans="1:24" ht="15.75" thickBot="1">
      <c r="A68" s="211" t="s">
        <v>9</v>
      </c>
      <c r="B68" s="40">
        <v>195</v>
      </c>
      <c r="C68" s="41">
        <v>195</v>
      </c>
      <c r="D68" s="42">
        <v>195</v>
      </c>
      <c r="E68" s="43">
        <v>195</v>
      </c>
      <c r="F68" s="44">
        <v>195</v>
      </c>
      <c r="G68" s="45">
        <v>195</v>
      </c>
      <c r="H68" s="46">
        <v>195</v>
      </c>
      <c r="I68" s="47">
        <v>195</v>
      </c>
      <c r="J68" s="48">
        <v>195</v>
      </c>
      <c r="K68" s="49">
        <v>195</v>
      </c>
      <c r="L68" s="50" t="s">
        <v>14</v>
      </c>
      <c r="M68" s="208"/>
    </row>
    <row r="69" spans="1:24" ht="15.75" thickBot="1">
      <c r="A69" s="211" t="s">
        <v>22</v>
      </c>
      <c r="B69" s="115">
        <v>106.6</v>
      </c>
      <c r="C69" s="41">
        <v>106.6</v>
      </c>
      <c r="D69" s="42">
        <v>106.6</v>
      </c>
      <c r="E69" s="43">
        <v>106.6</v>
      </c>
      <c r="F69" s="44">
        <v>106.6</v>
      </c>
      <c r="G69" s="45">
        <v>106.6</v>
      </c>
      <c r="H69" s="46">
        <v>106.6</v>
      </c>
      <c r="I69" s="47">
        <v>106.6</v>
      </c>
      <c r="J69" s="48">
        <v>106.6</v>
      </c>
      <c r="K69" s="49">
        <v>106.6</v>
      </c>
      <c r="L69" s="50" t="s">
        <v>14</v>
      </c>
      <c r="M69" s="208"/>
    </row>
    <row r="70" spans="1:24" s="187" customFormat="1" ht="15.75" thickBot="1">
      <c r="A70" s="211" t="s">
        <v>199</v>
      </c>
      <c r="B70" s="115">
        <v>0</v>
      </c>
      <c r="C70" s="126">
        <v>88</v>
      </c>
      <c r="D70" s="115">
        <v>88</v>
      </c>
      <c r="E70" s="126">
        <v>88</v>
      </c>
      <c r="F70" s="115">
        <v>88</v>
      </c>
      <c r="G70" s="126">
        <v>88</v>
      </c>
      <c r="H70" s="115">
        <v>88</v>
      </c>
      <c r="I70" s="126">
        <v>88</v>
      </c>
      <c r="J70" s="115">
        <v>88</v>
      </c>
      <c r="K70" s="126">
        <v>88</v>
      </c>
      <c r="L70" s="115" t="s">
        <v>14</v>
      </c>
      <c r="M70" s="208"/>
      <c r="N70" s="207"/>
      <c r="O70" s="207"/>
      <c r="P70" s="207"/>
      <c r="Q70" s="207"/>
      <c r="R70" s="207"/>
      <c r="S70" s="207"/>
      <c r="T70" s="207"/>
      <c r="U70" s="207"/>
      <c r="V70" s="207"/>
      <c r="W70" s="207"/>
      <c r="X70" s="207"/>
    </row>
    <row r="71" spans="1:24" s="187" customFormat="1" ht="15.75" thickBot="1">
      <c r="A71" s="213" t="s">
        <v>401</v>
      </c>
      <c r="B71" s="115">
        <v>0</v>
      </c>
      <c r="C71" s="126">
        <v>0</v>
      </c>
      <c r="D71" s="115">
        <v>80</v>
      </c>
      <c r="E71" s="126">
        <v>80</v>
      </c>
      <c r="F71" s="115">
        <v>80</v>
      </c>
      <c r="G71" s="126">
        <v>80</v>
      </c>
      <c r="H71" s="115">
        <v>80</v>
      </c>
      <c r="I71" s="126">
        <v>80</v>
      </c>
      <c r="J71" s="115">
        <v>80</v>
      </c>
      <c r="K71" s="126">
        <v>80</v>
      </c>
      <c r="L71" s="115" t="s">
        <v>14</v>
      </c>
      <c r="M71" s="208"/>
      <c r="N71" s="207"/>
      <c r="O71" s="207"/>
      <c r="P71" s="207"/>
      <c r="Q71" s="207"/>
      <c r="R71" s="207"/>
      <c r="S71" s="207"/>
      <c r="T71" s="207"/>
      <c r="U71" s="207"/>
      <c r="V71" s="207"/>
      <c r="W71" s="207"/>
      <c r="X71" s="207"/>
    </row>
    <row r="72" spans="1:24" ht="15.75" thickBot="1">
      <c r="A72" s="211" t="s">
        <v>94</v>
      </c>
      <c r="B72" s="115">
        <v>0</v>
      </c>
      <c r="C72" s="41">
        <v>50</v>
      </c>
      <c r="D72" s="42">
        <v>50</v>
      </c>
      <c r="E72" s="43">
        <v>50</v>
      </c>
      <c r="F72" s="44">
        <v>50</v>
      </c>
      <c r="G72" s="45">
        <v>50</v>
      </c>
      <c r="H72" s="46">
        <v>50</v>
      </c>
      <c r="I72" s="47">
        <v>50</v>
      </c>
      <c r="J72" s="48">
        <v>50</v>
      </c>
      <c r="K72" s="49">
        <v>50</v>
      </c>
      <c r="L72" s="50" t="s">
        <v>14</v>
      </c>
      <c r="M72" s="208"/>
    </row>
    <row r="73" spans="1:24" s="187" customFormat="1" ht="15.75" thickBot="1">
      <c r="A73" s="213" t="s">
        <v>95</v>
      </c>
      <c r="B73" s="115">
        <v>31.05</v>
      </c>
      <c r="C73" s="126">
        <v>31.05</v>
      </c>
      <c r="D73" s="115">
        <v>31.05</v>
      </c>
      <c r="E73" s="126">
        <v>31.05</v>
      </c>
      <c r="F73" s="115">
        <v>31.05</v>
      </c>
      <c r="G73" s="126">
        <v>31.05</v>
      </c>
      <c r="H73" s="115">
        <v>31.05</v>
      </c>
      <c r="I73" s="126">
        <v>31.05</v>
      </c>
      <c r="J73" s="115">
        <v>31.05</v>
      </c>
      <c r="K73" s="126">
        <v>31.05</v>
      </c>
      <c r="L73" s="115" t="s">
        <v>14</v>
      </c>
      <c r="M73" s="208"/>
      <c r="N73" s="207"/>
      <c r="O73" s="207"/>
      <c r="P73" s="207"/>
      <c r="Q73" s="207"/>
      <c r="R73" s="207"/>
      <c r="S73" s="207"/>
      <c r="T73" s="207"/>
      <c r="U73" s="207"/>
      <c r="V73" s="207"/>
      <c r="W73" s="207"/>
      <c r="X73" s="207"/>
    </row>
    <row r="74" spans="1:24" ht="15.75" thickBot="1">
      <c r="A74" s="211" t="s">
        <v>54</v>
      </c>
      <c r="B74" s="40">
        <v>420</v>
      </c>
      <c r="C74" s="41">
        <v>420</v>
      </c>
      <c r="D74" s="42">
        <v>420</v>
      </c>
      <c r="E74" s="43">
        <v>420</v>
      </c>
      <c r="F74" s="44">
        <v>420</v>
      </c>
      <c r="G74" s="45">
        <v>420</v>
      </c>
      <c r="H74" s="46">
        <v>420</v>
      </c>
      <c r="I74" s="47">
        <v>420</v>
      </c>
      <c r="J74" s="48">
        <v>420</v>
      </c>
      <c r="K74" s="49">
        <v>420</v>
      </c>
      <c r="L74" s="50" t="s">
        <v>14</v>
      </c>
      <c r="M74" s="208"/>
    </row>
    <row r="75" spans="1:24" ht="15.75" thickBot="1">
      <c r="A75" s="211" t="s">
        <v>96</v>
      </c>
      <c r="B75" s="40">
        <v>0</v>
      </c>
      <c r="C75" s="41">
        <v>132</v>
      </c>
      <c r="D75" s="42">
        <v>132</v>
      </c>
      <c r="E75" s="43">
        <v>132</v>
      </c>
      <c r="F75" s="44">
        <v>132</v>
      </c>
      <c r="G75" s="45">
        <v>132</v>
      </c>
      <c r="H75" s="46">
        <v>132</v>
      </c>
      <c r="I75" s="47">
        <v>132</v>
      </c>
      <c r="J75" s="48">
        <v>132</v>
      </c>
      <c r="K75" s="49">
        <v>132</v>
      </c>
      <c r="L75" s="50" t="s">
        <v>14</v>
      </c>
      <c r="M75" s="208"/>
    </row>
    <row r="76" spans="1:24" ht="15.75" thickBot="1">
      <c r="A76" s="211" t="s">
        <v>60</v>
      </c>
      <c r="B76" s="40">
        <v>131.19999999999999</v>
      </c>
      <c r="C76" s="41">
        <v>131.19999999999999</v>
      </c>
      <c r="D76" s="42">
        <v>131.19999999999999</v>
      </c>
      <c r="E76" s="43">
        <v>131.19999999999999</v>
      </c>
      <c r="F76" s="44">
        <v>131.19999999999999</v>
      </c>
      <c r="G76" s="45">
        <v>131.19999999999999</v>
      </c>
      <c r="H76" s="46">
        <v>131.19999999999999</v>
      </c>
      <c r="I76" s="47">
        <v>131.19999999999999</v>
      </c>
      <c r="J76" s="48">
        <v>131.19999999999999</v>
      </c>
      <c r="K76" s="49">
        <v>131.19999999999999</v>
      </c>
      <c r="L76" s="50" t="s">
        <v>14</v>
      </c>
      <c r="M76" s="208"/>
    </row>
    <row r="77" spans="1:24" ht="15.75" thickBot="1">
      <c r="A77" s="211" t="s">
        <v>70</v>
      </c>
      <c r="B77" s="40">
        <v>63</v>
      </c>
      <c r="C77" s="41">
        <v>63</v>
      </c>
      <c r="D77" s="42">
        <v>63</v>
      </c>
      <c r="E77" s="43">
        <v>63</v>
      </c>
      <c r="F77" s="44">
        <v>63</v>
      </c>
      <c r="G77" s="45">
        <v>63</v>
      </c>
      <c r="H77" s="46">
        <v>63</v>
      </c>
      <c r="I77" s="47">
        <v>63</v>
      </c>
      <c r="J77" s="48">
        <v>63</v>
      </c>
      <c r="K77" s="49">
        <v>63</v>
      </c>
      <c r="L77" s="50" t="s">
        <v>14</v>
      </c>
      <c r="M77" s="208"/>
    </row>
    <row r="78" spans="1:24" s="202" customFormat="1" ht="15.75" thickBot="1">
      <c r="A78" s="211" t="s">
        <v>422</v>
      </c>
      <c r="B78" s="115">
        <v>0</v>
      </c>
      <c r="C78" s="126">
        <v>54</v>
      </c>
      <c r="D78" s="115">
        <v>54</v>
      </c>
      <c r="E78" s="126">
        <v>54</v>
      </c>
      <c r="F78" s="115">
        <v>54</v>
      </c>
      <c r="G78" s="126">
        <v>54</v>
      </c>
      <c r="H78" s="115">
        <v>54</v>
      </c>
      <c r="I78" s="126">
        <v>54</v>
      </c>
      <c r="J78" s="115">
        <v>54</v>
      </c>
      <c r="K78" s="126">
        <v>54</v>
      </c>
      <c r="L78" s="115" t="s">
        <v>14</v>
      </c>
      <c r="M78" s="208"/>
      <c r="N78" s="207"/>
      <c r="O78" s="207"/>
      <c r="P78" s="207"/>
      <c r="Q78" s="207"/>
      <c r="R78" s="207"/>
      <c r="S78" s="207"/>
      <c r="T78" s="207"/>
      <c r="U78" s="207"/>
      <c r="V78" s="207"/>
      <c r="W78" s="207"/>
      <c r="X78" s="207"/>
    </row>
    <row r="79" spans="1:24" s="190" customFormat="1" ht="15.75" thickBot="1">
      <c r="A79" s="213" t="s">
        <v>453</v>
      </c>
      <c r="B79" s="115">
        <v>0</v>
      </c>
      <c r="C79" s="126">
        <v>81</v>
      </c>
      <c r="D79" s="115">
        <v>81</v>
      </c>
      <c r="E79" s="126">
        <v>81</v>
      </c>
      <c r="F79" s="115">
        <v>81</v>
      </c>
      <c r="G79" s="126">
        <v>81</v>
      </c>
      <c r="H79" s="115">
        <v>81</v>
      </c>
      <c r="I79" s="126">
        <v>81</v>
      </c>
      <c r="J79" s="115">
        <v>81</v>
      </c>
      <c r="K79" s="126">
        <v>81</v>
      </c>
      <c r="L79" s="115" t="s">
        <v>14</v>
      </c>
      <c r="M79" s="208"/>
      <c r="N79" s="207"/>
      <c r="O79" s="207"/>
      <c r="P79" s="207"/>
      <c r="Q79" s="207"/>
      <c r="R79" s="207"/>
      <c r="S79" s="207"/>
      <c r="T79" s="207"/>
      <c r="U79" s="207"/>
      <c r="V79" s="207"/>
      <c r="W79" s="207"/>
      <c r="X79" s="207"/>
    </row>
    <row r="80" spans="1:24" ht="15.75" thickBot="1">
      <c r="A80" s="212" t="s">
        <v>102</v>
      </c>
      <c r="B80" s="125">
        <f>SUM(B68,B69,B71,B73,B74,B75,B76,B77,B78)</f>
        <v>946.85000000000014</v>
      </c>
      <c r="C80" s="127">
        <f t="shared" ref="C80:K80" si="3">SUM(C68,C69,C71,C73,C74,C75,C76,C77,C78)</f>
        <v>1132.8500000000001</v>
      </c>
      <c r="D80" s="125">
        <f t="shared" si="3"/>
        <v>1212.8500000000001</v>
      </c>
      <c r="E80" s="127">
        <f t="shared" si="3"/>
        <v>1212.8500000000001</v>
      </c>
      <c r="F80" s="125">
        <f t="shared" si="3"/>
        <v>1212.8500000000001</v>
      </c>
      <c r="G80" s="127">
        <f t="shared" si="3"/>
        <v>1212.8500000000001</v>
      </c>
      <c r="H80" s="125">
        <f t="shared" si="3"/>
        <v>1212.8500000000001</v>
      </c>
      <c r="I80" s="127">
        <f t="shared" si="3"/>
        <v>1212.8500000000001</v>
      </c>
      <c r="J80" s="125">
        <f t="shared" si="3"/>
        <v>1212.8500000000001</v>
      </c>
      <c r="K80" s="127">
        <f t="shared" si="3"/>
        <v>1212.8500000000001</v>
      </c>
      <c r="L80" s="60"/>
    </row>
    <row r="81" spans="1:12" ht="15.75" thickBot="1">
      <c r="A81" s="212" t="s">
        <v>103</v>
      </c>
      <c r="B81" s="125">
        <f t="shared" ref="B81:K81" si="4">SUM(B70,B72,B79)</f>
        <v>0</v>
      </c>
      <c r="C81" s="51">
        <f t="shared" si="4"/>
        <v>219</v>
      </c>
      <c r="D81" s="52">
        <f t="shared" si="4"/>
        <v>219</v>
      </c>
      <c r="E81" s="53">
        <f t="shared" si="4"/>
        <v>219</v>
      </c>
      <c r="F81" s="54">
        <f t="shared" si="4"/>
        <v>219</v>
      </c>
      <c r="G81" s="55">
        <f t="shared" si="4"/>
        <v>219</v>
      </c>
      <c r="H81" s="56">
        <f t="shared" si="4"/>
        <v>219</v>
      </c>
      <c r="I81" s="57">
        <f t="shared" si="4"/>
        <v>219</v>
      </c>
      <c r="J81" s="58">
        <f t="shared" si="4"/>
        <v>219</v>
      </c>
      <c r="K81" s="59">
        <f t="shared" si="4"/>
        <v>219</v>
      </c>
      <c r="L81" s="60"/>
    </row>
    <row r="82" spans="1:12">
      <c r="B82" s="171"/>
      <c r="C82" s="171"/>
      <c r="D82" s="171"/>
      <c r="E82" s="171"/>
      <c r="F82" s="171"/>
      <c r="G82" s="171"/>
      <c r="H82" s="171"/>
      <c r="I82" s="171"/>
      <c r="J82" s="171"/>
      <c r="K82" s="171"/>
    </row>
    <row r="83" spans="1:12">
      <c r="B83" s="196"/>
      <c r="C83" s="196"/>
      <c r="D83" s="196"/>
      <c r="E83" s="196"/>
      <c r="F83" s="196"/>
      <c r="G83" s="196"/>
      <c r="H83" s="196"/>
      <c r="I83" s="196"/>
      <c r="J83" s="196"/>
      <c r="K83" s="196"/>
    </row>
    <row r="84" spans="1:12">
      <c r="B84" s="196"/>
      <c r="C84" s="196"/>
      <c r="D84" s="196"/>
      <c r="E84" s="196"/>
      <c r="F84" s="196"/>
      <c r="G84" s="196"/>
      <c r="H84" s="196"/>
      <c r="I84" s="196"/>
      <c r="J84" s="196"/>
      <c r="K84" s="196"/>
    </row>
  </sheetData>
  <mergeCells count="5">
    <mergeCell ref="A36:L36"/>
    <mergeCell ref="A37:L37"/>
    <mergeCell ref="A38:L38"/>
    <mergeCell ref="A39:L39"/>
    <mergeCell ref="P38:W39"/>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showGridLines="0" zoomScaleNormal="100" workbookViewId="0"/>
  </sheetViews>
  <sheetFormatPr defaultRowHeight="15"/>
  <cols>
    <col min="1" max="1" width="20.7109375" customWidth="1"/>
    <col min="2" max="11" width="8.7109375" customWidth="1"/>
    <col min="12" max="12" width="10.7109375" customWidth="1"/>
    <col min="13" max="13" width="9.140625" style="207"/>
    <col min="14" max="14" width="18.85546875" style="207" bestFit="1" customWidth="1"/>
    <col min="15" max="15" width="7.140625" style="207" bestFit="1" customWidth="1"/>
    <col min="16" max="24" width="9.140625" style="207"/>
  </cols>
  <sheetData>
    <row r="1" spans="1:24" ht="20.25" customHeight="1" thickBot="1">
      <c r="A1" s="1" t="s">
        <v>104</v>
      </c>
    </row>
    <row r="2" spans="1:24" ht="23.25" customHeight="1" thickBot="1">
      <c r="A2" s="198" t="s">
        <v>1</v>
      </c>
      <c r="B2" s="2" t="s">
        <v>105</v>
      </c>
      <c r="C2" s="2" t="s">
        <v>106</v>
      </c>
      <c r="D2" s="2" t="s">
        <v>107</v>
      </c>
      <c r="E2" s="2" t="s">
        <v>108</v>
      </c>
      <c r="F2" s="2" t="s">
        <v>109</v>
      </c>
      <c r="G2" s="2" t="s">
        <v>110</v>
      </c>
      <c r="H2" s="2" t="s">
        <v>111</v>
      </c>
      <c r="I2" s="2" t="s">
        <v>112</v>
      </c>
      <c r="J2" s="2" t="s">
        <v>113</v>
      </c>
      <c r="K2" s="2" t="s">
        <v>114</v>
      </c>
      <c r="L2" s="2" t="s">
        <v>7</v>
      </c>
    </row>
    <row r="3" spans="1:24" ht="15.75" customHeight="1" thickBot="1">
      <c r="A3" s="211" t="s">
        <v>9</v>
      </c>
      <c r="B3" s="61">
        <v>240</v>
      </c>
      <c r="C3" s="62">
        <v>240</v>
      </c>
      <c r="D3" s="63">
        <v>240</v>
      </c>
      <c r="E3" s="64">
        <v>240</v>
      </c>
      <c r="F3" s="65">
        <v>240</v>
      </c>
      <c r="G3" s="66">
        <v>240</v>
      </c>
      <c r="H3" s="67">
        <v>240</v>
      </c>
      <c r="I3" s="68">
        <v>240</v>
      </c>
      <c r="J3" s="69">
        <v>240</v>
      </c>
      <c r="K3" s="70">
        <v>240</v>
      </c>
      <c r="L3" s="71" t="s">
        <v>14</v>
      </c>
      <c r="M3" s="208"/>
      <c r="N3" s="208"/>
      <c r="O3" s="208"/>
    </row>
    <row r="4" spans="1:24" ht="15.75" customHeight="1">
      <c r="A4" s="211" t="s">
        <v>16</v>
      </c>
      <c r="B4" s="61">
        <v>84</v>
      </c>
      <c r="C4" s="62">
        <v>84</v>
      </c>
      <c r="D4" s="63">
        <v>84</v>
      </c>
      <c r="E4" s="64">
        <v>84</v>
      </c>
      <c r="F4" s="65">
        <v>84</v>
      </c>
      <c r="G4" s="66">
        <v>84</v>
      </c>
      <c r="H4" s="67">
        <v>84</v>
      </c>
      <c r="I4" s="68">
        <v>84</v>
      </c>
      <c r="J4" s="69">
        <v>84</v>
      </c>
      <c r="K4" s="70">
        <v>84</v>
      </c>
      <c r="L4" s="71" t="s">
        <v>21</v>
      </c>
      <c r="M4" s="208"/>
      <c r="N4" s="208"/>
      <c r="O4" s="208"/>
    </row>
    <row r="5" spans="1:24" ht="15.75" customHeight="1" thickBot="1">
      <c r="A5" s="211" t="s">
        <v>22</v>
      </c>
      <c r="B5" s="61">
        <v>106.6</v>
      </c>
      <c r="C5" s="62">
        <v>106.6</v>
      </c>
      <c r="D5" s="63">
        <v>106.6</v>
      </c>
      <c r="E5" s="64">
        <v>106.6</v>
      </c>
      <c r="F5" s="65">
        <v>106.6</v>
      </c>
      <c r="G5" s="66">
        <v>106.6</v>
      </c>
      <c r="H5" s="67">
        <v>106.6</v>
      </c>
      <c r="I5" s="68">
        <v>106.6</v>
      </c>
      <c r="J5" s="69">
        <v>106.6</v>
      </c>
      <c r="K5" s="70">
        <v>106.6</v>
      </c>
      <c r="L5" s="71" t="s">
        <v>14</v>
      </c>
      <c r="M5" s="208"/>
      <c r="N5" s="208"/>
      <c r="O5" s="208"/>
    </row>
    <row r="6" spans="1:24" s="185" customFormat="1" ht="15.75" customHeight="1" thickBot="1">
      <c r="A6" s="211" t="s">
        <v>199</v>
      </c>
      <c r="B6" s="115">
        <v>88</v>
      </c>
      <c r="C6" s="126">
        <v>88</v>
      </c>
      <c r="D6" s="115">
        <v>88</v>
      </c>
      <c r="E6" s="126">
        <v>88</v>
      </c>
      <c r="F6" s="115">
        <v>88</v>
      </c>
      <c r="G6" s="126">
        <v>88</v>
      </c>
      <c r="H6" s="115">
        <v>88</v>
      </c>
      <c r="I6" s="126">
        <v>88</v>
      </c>
      <c r="J6" s="115">
        <v>88</v>
      </c>
      <c r="K6" s="126">
        <v>88</v>
      </c>
      <c r="L6" s="115" t="s">
        <v>14</v>
      </c>
      <c r="M6" s="208"/>
      <c r="N6" s="208"/>
      <c r="O6" s="208"/>
      <c r="P6" s="207"/>
      <c r="Q6" s="207"/>
      <c r="R6" s="207"/>
      <c r="S6" s="207"/>
      <c r="T6" s="207"/>
      <c r="U6" s="207"/>
      <c r="V6" s="207"/>
      <c r="W6" s="207"/>
      <c r="X6" s="207"/>
    </row>
    <row r="7" spans="1:24" ht="15.75" customHeight="1" thickBot="1">
      <c r="A7" s="211" t="s">
        <v>25</v>
      </c>
      <c r="B7" s="61">
        <v>300</v>
      </c>
      <c r="C7" s="62">
        <v>300</v>
      </c>
      <c r="D7" s="63">
        <v>300</v>
      </c>
      <c r="E7" s="64">
        <v>300</v>
      </c>
      <c r="F7" s="65">
        <v>300</v>
      </c>
      <c r="G7" s="66">
        <v>300</v>
      </c>
      <c r="H7" s="67">
        <v>300</v>
      </c>
      <c r="I7" s="68">
        <v>300</v>
      </c>
      <c r="J7" s="69">
        <v>300</v>
      </c>
      <c r="K7" s="70">
        <v>300</v>
      </c>
      <c r="L7" s="71" t="s">
        <v>21</v>
      </c>
      <c r="M7" s="208"/>
      <c r="N7" s="208"/>
      <c r="O7" s="208"/>
    </row>
    <row r="8" spans="1:24" s="187" customFormat="1" ht="15.75" customHeight="1" thickBot="1">
      <c r="A8" s="213" t="s">
        <v>401</v>
      </c>
      <c r="B8" s="115">
        <v>0</v>
      </c>
      <c r="C8" s="126">
        <v>80</v>
      </c>
      <c r="D8" s="115">
        <v>80</v>
      </c>
      <c r="E8" s="126">
        <v>80</v>
      </c>
      <c r="F8" s="115">
        <v>80</v>
      </c>
      <c r="G8" s="126">
        <v>80</v>
      </c>
      <c r="H8" s="115">
        <v>80</v>
      </c>
      <c r="I8" s="126">
        <v>80</v>
      </c>
      <c r="J8" s="115">
        <v>80</v>
      </c>
      <c r="K8" s="126">
        <v>80</v>
      </c>
      <c r="L8" s="115" t="s">
        <v>14</v>
      </c>
      <c r="M8" s="208"/>
      <c r="N8" s="208"/>
      <c r="O8" s="208"/>
      <c r="P8" s="207"/>
      <c r="Q8" s="207"/>
      <c r="R8" s="207"/>
      <c r="S8" s="207"/>
      <c r="T8" s="207"/>
      <c r="U8" s="207"/>
      <c r="V8" s="207"/>
      <c r="W8" s="207"/>
      <c r="X8" s="207"/>
    </row>
    <row r="9" spans="1:24" ht="15.75" customHeight="1" thickBot="1">
      <c r="A9" s="211" t="s">
        <v>30</v>
      </c>
      <c r="B9" s="61">
        <v>160</v>
      </c>
      <c r="C9" s="62">
        <v>160</v>
      </c>
      <c r="D9" s="63">
        <v>160</v>
      </c>
      <c r="E9" s="64">
        <v>160</v>
      </c>
      <c r="F9" s="65">
        <v>160</v>
      </c>
      <c r="G9" s="66">
        <v>160</v>
      </c>
      <c r="H9" s="67">
        <v>160</v>
      </c>
      <c r="I9" s="68">
        <v>160</v>
      </c>
      <c r="J9" s="69">
        <v>160</v>
      </c>
      <c r="K9" s="70">
        <v>160</v>
      </c>
      <c r="L9" s="71" t="s">
        <v>21</v>
      </c>
      <c r="M9" s="208"/>
      <c r="N9" s="208"/>
      <c r="O9" s="208"/>
    </row>
    <row r="10" spans="1:24" ht="15.75" customHeight="1">
      <c r="A10" s="211" t="s">
        <v>32</v>
      </c>
      <c r="B10" s="61">
        <v>113</v>
      </c>
      <c r="C10" s="62">
        <v>113</v>
      </c>
      <c r="D10" s="63">
        <v>113</v>
      </c>
      <c r="E10" s="64">
        <v>113</v>
      </c>
      <c r="F10" s="65">
        <v>113</v>
      </c>
      <c r="G10" s="66">
        <v>113</v>
      </c>
      <c r="H10" s="67">
        <v>113</v>
      </c>
      <c r="I10" s="68">
        <v>113</v>
      </c>
      <c r="J10" s="69">
        <v>113</v>
      </c>
      <c r="K10" s="70">
        <v>113</v>
      </c>
      <c r="L10" s="71" t="s">
        <v>21</v>
      </c>
      <c r="M10" s="208"/>
      <c r="N10" s="208"/>
      <c r="O10" s="208"/>
    </row>
    <row r="11" spans="1:24" ht="15.75" customHeight="1" thickBot="1">
      <c r="A11" s="211" t="s">
        <v>94</v>
      </c>
      <c r="B11" s="61">
        <v>50</v>
      </c>
      <c r="C11" s="62">
        <v>50</v>
      </c>
      <c r="D11" s="63">
        <v>50</v>
      </c>
      <c r="E11" s="64">
        <v>50</v>
      </c>
      <c r="F11" s="65">
        <v>50</v>
      </c>
      <c r="G11" s="66">
        <v>50</v>
      </c>
      <c r="H11" s="67">
        <v>50</v>
      </c>
      <c r="I11" s="68">
        <v>50</v>
      </c>
      <c r="J11" s="69">
        <v>50</v>
      </c>
      <c r="K11" s="70">
        <v>50</v>
      </c>
      <c r="L11" s="71" t="s">
        <v>14</v>
      </c>
      <c r="M11" s="208"/>
      <c r="N11" s="208"/>
      <c r="O11" s="208"/>
    </row>
    <row r="12" spans="1:24" ht="15.75" customHeight="1" thickBot="1">
      <c r="A12" s="211" t="s">
        <v>37</v>
      </c>
      <c r="B12" s="61">
        <v>0</v>
      </c>
      <c r="C12" s="62">
        <v>0</v>
      </c>
      <c r="D12" s="63">
        <v>0</v>
      </c>
      <c r="E12" s="64">
        <v>0</v>
      </c>
      <c r="F12" s="65">
        <v>0</v>
      </c>
      <c r="G12" s="66">
        <v>0</v>
      </c>
      <c r="H12" s="67">
        <v>0</v>
      </c>
      <c r="I12" s="68">
        <v>0</v>
      </c>
      <c r="J12" s="69">
        <v>0</v>
      </c>
      <c r="K12" s="70">
        <v>0</v>
      </c>
      <c r="L12" s="71" t="s">
        <v>21</v>
      </c>
      <c r="M12" s="208"/>
      <c r="N12" s="208"/>
      <c r="O12" s="208"/>
    </row>
    <row r="13" spans="1:24" ht="15.75" customHeight="1">
      <c r="A13" s="211" t="s">
        <v>40</v>
      </c>
      <c r="B13" s="61">
        <v>224</v>
      </c>
      <c r="C13" s="62">
        <v>224</v>
      </c>
      <c r="D13" s="63">
        <v>224</v>
      </c>
      <c r="E13" s="64">
        <v>224</v>
      </c>
      <c r="F13" s="65">
        <v>224</v>
      </c>
      <c r="G13" s="66">
        <v>224</v>
      </c>
      <c r="H13" s="67">
        <v>224</v>
      </c>
      <c r="I13" s="68">
        <v>224</v>
      </c>
      <c r="J13" s="69">
        <v>224</v>
      </c>
      <c r="K13" s="70">
        <v>224</v>
      </c>
      <c r="L13" s="71" t="s">
        <v>21</v>
      </c>
      <c r="M13" s="208"/>
    </row>
    <row r="14" spans="1:24" ht="15.75" customHeight="1" thickBot="1">
      <c r="A14" s="211" t="s">
        <v>43</v>
      </c>
      <c r="B14" s="61">
        <v>255</v>
      </c>
      <c r="C14" s="62">
        <v>255</v>
      </c>
      <c r="D14" s="63">
        <v>255</v>
      </c>
      <c r="E14" s="64">
        <v>255</v>
      </c>
      <c r="F14" s="65">
        <v>255</v>
      </c>
      <c r="G14" s="66">
        <v>255</v>
      </c>
      <c r="H14" s="67">
        <v>255</v>
      </c>
      <c r="I14" s="68">
        <v>255</v>
      </c>
      <c r="J14" s="69">
        <v>255</v>
      </c>
      <c r="K14" s="70">
        <v>255</v>
      </c>
      <c r="L14" s="71" t="s">
        <v>21</v>
      </c>
      <c r="M14" s="208"/>
    </row>
    <row r="15" spans="1:24" s="187" customFormat="1" ht="15.75" customHeight="1" thickBot="1">
      <c r="A15" s="213" t="s">
        <v>95</v>
      </c>
      <c r="B15" s="115">
        <v>31.05</v>
      </c>
      <c r="C15" s="126">
        <v>31.05</v>
      </c>
      <c r="D15" s="115">
        <v>31.05</v>
      </c>
      <c r="E15" s="126">
        <v>31.05</v>
      </c>
      <c r="F15" s="115">
        <v>31.05</v>
      </c>
      <c r="G15" s="126">
        <v>31.05</v>
      </c>
      <c r="H15" s="115">
        <v>31.05</v>
      </c>
      <c r="I15" s="126">
        <v>31.05</v>
      </c>
      <c r="J15" s="115">
        <v>31.05</v>
      </c>
      <c r="K15" s="126">
        <v>31.05</v>
      </c>
      <c r="L15" s="115" t="s">
        <v>14</v>
      </c>
      <c r="M15" s="208"/>
      <c r="N15" s="207"/>
      <c r="O15" s="207"/>
      <c r="P15" s="207"/>
      <c r="Q15" s="207"/>
      <c r="R15" s="207"/>
      <c r="S15" s="207"/>
      <c r="T15" s="207"/>
      <c r="U15" s="207"/>
      <c r="V15" s="207"/>
      <c r="W15" s="207"/>
      <c r="X15" s="207"/>
    </row>
    <row r="16" spans="1:24" ht="15.75" customHeight="1" thickBot="1">
      <c r="A16" s="211" t="s">
        <v>45</v>
      </c>
      <c r="B16" s="61">
        <v>340</v>
      </c>
      <c r="C16" s="62">
        <v>340</v>
      </c>
      <c r="D16" s="63">
        <v>340</v>
      </c>
      <c r="E16" s="64">
        <v>340</v>
      </c>
      <c r="F16" s="65">
        <v>340</v>
      </c>
      <c r="G16" s="66">
        <v>340</v>
      </c>
      <c r="H16" s="67">
        <v>340</v>
      </c>
      <c r="I16" s="68">
        <v>340</v>
      </c>
      <c r="J16" s="69">
        <v>340</v>
      </c>
      <c r="K16" s="70">
        <v>340</v>
      </c>
      <c r="L16" s="71" t="s">
        <v>21</v>
      </c>
      <c r="M16" s="208"/>
    </row>
    <row r="17" spans="1:24" ht="15.75" customHeight="1">
      <c r="A17" s="211" t="s">
        <v>48</v>
      </c>
      <c r="B17" s="61">
        <v>2210</v>
      </c>
      <c r="C17" s="62">
        <v>2210</v>
      </c>
      <c r="D17" s="63">
        <v>2210</v>
      </c>
      <c r="E17" s="64">
        <v>2210</v>
      </c>
      <c r="F17" s="65">
        <v>2210</v>
      </c>
      <c r="G17" s="66">
        <v>2210</v>
      </c>
      <c r="H17" s="67">
        <v>2210</v>
      </c>
      <c r="I17" s="68">
        <v>2210</v>
      </c>
      <c r="J17" s="69">
        <v>2210</v>
      </c>
      <c r="K17" s="70">
        <v>2210</v>
      </c>
      <c r="L17" s="71" t="s">
        <v>21</v>
      </c>
      <c r="M17" s="208"/>
    </row>
    <row r="18" spans="1:24" ht="15.75" customHeight="1" thickBot="1">
      <c r="A18" s="211" t="s">
        <v>51</v>
      </c>
      <c r="B18" s="61">
        <v>1070</v>
      </c>
      <c r="C18" s="62">
        <v>1070</v>
      </c>
      <c r="D18" s="63">
        <v>1070</v>
      </c>
      <c r="E18" s="64">
        <v>1070</v>
      </c>
      <c r="F18" s="65">
        <v>1070</v>
      </c>
      <c r="G18" s="66">
        <v>1070</v>
      </c>
      <c r="H18" s="67">
        <v>1070</v>
      </c>
      <c r="I18" s="68">
        <v>1070</v>
      </c>
      <c r="J18" s="69">
        <v>1070</v>
      </c>
      <c r="K18" s="70">
        <v>1070</v>
      </c>
      <c r="L18" s="71" t="s">
        <v>21</v>
      </c>
      <c r="M18" s="208"/>
    </row>
    <row r="19" spans="1:24" ht="15.75" customHeight="1" thickBot="1">
      <c r="A19" s="213" t="s">
        <v>373</v>
      </c>
      <c r="B19" s="115">
        <v>0</v>
      </c>
      <c r="C19" s="126">
        <v>0</v>
      </c>
      <c r="D19" s="115">
        <v>0</v>
      </c>
      <c r="E19" s="126">
        <v>78.400000000000006</v>
      </c>
      <c r="F19" s="115">
        <v>78.400000000000006</v>
      </c>
      <c r="G19" s="126">
        <v>78.400000000000006</v>
      </c>
      <c r="H19" s="115">
        <v>78.400000000000006</v>
      </c>
      <c r="I19" s="126">
        <v>78.400000000000006</v>
      </c>
      <c r="J19" s="115">
        <v>78.400000000000006</v>
      </c>
      <c r="K19" s="126">
        <v>78.400000000000006</v>
      </c>
      <c r="L19" s="115" t="s">
        <v>21</v>
      </c>
      <c r="M19" s="208"/>
    </row>
    <row r="20" spans="1:24" ht="15.75" customHeight="1" thickBot="1">
      <c r="A20" s="211" t="s">
        <v>54</v>
      </c>
      <c r="B20" s="61">
        <v>420</v>
      </c>
      <c r="C20" s="62">
        <v>420</v>
      </c>
      <c r="D20" s="63">
        <v>420</v>
      </c>
      <c r="E20" s="64">
        <v>420</v>
      </c>
      <c r="F20" s="65">
        <v>420</v>
      </c>
      <c r="G20" s="66">
        <v>420</v>
      </c>
      <c r="H20" s="67">
        <v>420</v>
      </c>
      <c r="I20" s="68">
        <v>420</v>
      </c>
      <c r="J20" s="69">
        <v>420</v>
      </c>
      <c r="K20" s="70">
        <v>420</v>
      </c>
      <c r="L20" s="71" t="s">
        <v>14</v>
      </c>
      <c r="M20" s="208"/>
    </row>
    <row r="21" spans="1:24" ht="15.75" customHeight="1" thickBot="1">
      <c r="A21" s="211" t="s">
        <v>57</v>
      </c>
      <c r="B21" s="61">
        <v>584</v>
      </c>
      <c r="C21" s="62">
        <v>584</v>
      </c>
      <c r="D21" s="63">
        <v>584</v>
      </c>
      <c r="E21" s="64">
        <v>584</v>
      </c>
      <c r="F21" s="65">
        <v>584</v>
      </c>
      <c r="G21" s="66">
        <v>584</v>
      </c>
      <c r="H21" s="67">
        <v>584</v>
      </c>
      <c r="I21" s="68">
        <v>584</v>
      </c>
      <c r="J21" s="69">
        <v>584</v>
      </c>
      <c r="K21" s="70">
        <v>584</v>
      </c>
      <c r="L21" s="71" t="s">
        <v>21</v>
      </c>
      <c r="M21" s="208"/>
    </row>
    <row r="22" spans="1:24" ht="15.75" customHeight="1" thickBot="1">
      <c r="A22" s="211" t="s">
        <v>96</v>
      </c>
      <c r="B22" s="61">
        <v>132</v>
      </c>
      <c r="C22" s="62">
        <v>132</v>
      </c>
      <c r="D22" s="63">
        <v>132</v>
      </c>
      <c r="E22" s="64">
        <v>132</v>
      </c>
      <c r="F22" s="65">
        <v>132</v>
      </c>
      <c r="G22" s="66">
        <v>132</v>
      </c>
      <c r="H22" s="67">
        <v>132</v>
      </c>
      <c r="I22" s="68">
        <v>132</v>
      </c>
      <c r="J22" s="69">
        <v>132</v>
      </c>
      <c r="K22" s="70">
        <v>132</v>
      </c>
      <c r="L22" s="71" t="s">
        <v>14</v>
      </c>
      <c r="M22" s="208"/>
    </row>
    <row r="23" spans="1:24" ht="15.75" customHeight="1" thickBot="1">
      <c r="A23" s="211" t="s">
        <v>60</v>
      </c>
      <c r="B23" s="61">
        <v>131.19999999999999</v>
      </c>
      <c r="C23" s="62">
        <v>131.19999999999999</v>
      </c>
      <c r="D23" s="63">
        <v>131.19999999999999</v>
      </c>
      <c r="E23" s="64">
        <v>131.19999999999999</v>
      </c>
      <c r="F23" s="65">
        <v>131.19999999999999</v>
      </c>
      <c r="G23" s="66">
        <v>131.19999999999999</v>
      </c>
      <c r="H23" s="67">
        <v>131.19999999999999</v>
      </c>
      <c r="I23" s="68">
        <v>131.19999999999999</v>
      </c>
      <c r="J23" s="69">
        <v>131.19999999999999</v>
      </c>
      <c r="K23" s="70">
        <v>131.19999999999999</v>
      </c>
      <c r="L23" s="71" t="s">
        <v>14</v>
      </c>
      <c r="M23" s="208"/>
    </row>
    <row r="24" spans="1:24" ht="15.75" customHeight="1" thickBot="1">
      <c r="A24" s="211" t="s">
        <v>63</v>
      </c>
      <c r="B24" s="61">
        <v>855</v>
      </c>
      <c r="C24" s="62">
        <v>855</v>
      </c>
      <c r="D24" s="63">
        <v>950</v>
      </c>
      <c r="E24" s="64">
        <v>950</v>
      </c>
      <c r="F24" s="65">
        <v>950</v>
      </c>
      <c r="G24" s="66">
        <v>950</v>
      </c>
      <c r="H24" s="67">
        <v>950</v>
      </c>
      <c r="I24" s="68">
        <v>950</v>
      </c>
      <c r="J24" s="69">
        <v>950</v>
      </c>
      <c r="K24" s="70">
        <v>950</v>
      </c>
      <c r="L24" s="71" t="s">
        <v>21</v>
      </c>
      <c r="M24" s="208"/>
    </row>
    <row r="25" spans="1:24" ht="15.75" customHeight="1" thickBot="1">
      <c r="A25" s="211" t="s">
        <v>65</v>
      </c>
      <c r="B25" s="61">
        <v>560</v>
      </c>
      <c r="C25" s="62">
        <v>560</v>
      </c>
      <c r="D25" s="63">
        <v>420</v>
      </c>
      <c r="E25" s="64">
        <v>420</v>
      </c>
      <c r="F25" s="65">
        <v>420</v>
      </c>
      <c r="G25" s="66">
        <v>420</v>
      </c>
      <c r="H25" s="67">
        <v>560</v>
      </c>
      <c r="I25" s="68">
        <v>560</v>
      </c>
      <c r="J25" s="69">
        <v>560</v>
      </c>
      <c r="K25" s="70">
        <v>560</v>
      </c>
      <c r="L25" s="71" t="s">
        <v>21</v>
      </c>
      <c r="M25" s="208"/>
    </row>
    <row r="26" spans="1:24" ht="15.75" customHeight="1" thickBot="1">
      <c r="A26" s="211" t="s">
        <v>67</v>
      </c>
      <c r="B26" s="61">
        <v>510</v>
      </c>
      <c r="C26" s="62">
        <v>510</v>
      </c>
      <c r="D26" s="63">
        <v>510</v>
      </c>
      <c r="E26" s="64">
        <v>510</v>
      </c>
      <c r="F26" s="65">
        <v>510</v>
      </c>
      <c r="G26" s="66">
        <v>510</v>
      </c>
      <c r="H26" s="67">
        <v>510</v>
      </c>
      <c r="I26" s="68">
        <v>510</v>
      </c>
      <c r="J26" s="69">
        <v>510</v>
      </c>
      <c r="K26" s="70">
        <v>510</v>
      </c>
      <c r="L26" s="71" t="s">
        <v>21</v>
      </c>
      <c r="M26" s="208"/>
    </row>
    <row r="27" spans="1:24" ht="15.75" customHeight="1" thickBot="1">
      <c r="A27" s="211" t="s">
        <v>70</v>
      </c>
      <c r="B27" s="61">
        <v>63</v>
      </c>
      <c r="C27" s="62">
        <v>63</v>
      </c>
      <c r="D27" s="63">
        <v>63</v>
      </c>
      <c r="E27" s="64">
        <v>63</v>
      </c>
      <c r="F27" s="65">
        <v>63</v>
      </c>
      <c r="G27" s="66">
        <v>63</v>
      </c>
      <c r="H27" s="67">
        <v>63</v>
      </c>
      <c r="I27" s="68">
        <v>63</v>
      </c>
      <c r="J27" s="69">
        <v>63</v>
      </c>
      <c r="K27" s="70">
        <v>63</v>
      </c>
      <c r="L27" s="71" t="s">
        <v>14</v>
      </c>
      <c r="M27" s="208"/>
    </row>
    <row r="28" spans="1:24" s="202" customFormat="1" ht="15.75" customHeight="1" thickBot="1">
      <c r="A28" s="211" t="s">
        <v>422</v>
      </c>
      <c r="B28" s="115">
        <v>54</v>
      </c>
      <c r="C28" s="126">
        <v>54</v>
      </c>
      <c r="D28" s="115">
        <v>54</v>
      </c>
      <c r="E28" s="126">
        <v>54</v>
      </c>
      <c r="F28" s="115">
        <v>54</v>
      </c>
      <c r="G28" s="126">
        <v>54</v>
      </c>
      <c r="H28" s="115">
        <v>54</v>
      </c>
      <c r="I28" s="126">
        <v>54</v>
      </c>
      <c r="J28" s="115">
        <v>54</v>
      </c>
      <c r="K28" s="126">
        <v>54</v>
      </c>
      <c r="L28" s="115" t="s">
        <v>14</v>
      </c>
      <c r="M28" s="208"/>
      <c r="N28" s="207"/>
      <c r="O28" s="207"/>
      <c r="P28" s="207"/>
      <c r="Q28" s="207"/>
      <c r="R28" s="207"/>
      <c r="S28" s="207"/>
      <c r="T28" s="207"/>
      <c r="U28" s="207"/>
      <c r="V28" s="207"/>
      <c r="W28" s="207"/>
      <c r="X28" s="207"/>
    </row>
    <row r="29" spans="1:24" ht="15.75" customHeight="1" thickBot="1">
      <c r="A29" s="211" t="s">
        <v>73</v>
      </c>
      <c r="B29" s="61">
        <v>161.5</v>
      </c>
      <c r="C29" s="62">
        <v>161.5</v>
      </c>
      <c r="D29" s="63">
        <v>161.5</v>
      </c>
      <c r="E29" s="64">
        <v>161.5</v>
      </c>
      <c r="F29" s="65">
        <v>161.5</v>
      </c>
      <c r="G29" s="66">
        <v>161.5</v>
      </c>
      <c r="H29" s="67">
        <v>161.5</v>
      </c>
      <c r="I29" s="68">
        <v>161.5</v>
      </c>
      <c r="J29" s="69">
        <v>161.5</v>
      </c>
      <c r="K29" s="70">
        <v>161.5</v>
      </c>
      <c r="L29" s="71" t="s">
        <v>21</v>
      </c>
      <c r="M29" s="208"/>
    </row>
    <row r="30" spans="1:24" ht="15.75" customHeight="1" thickBot="1">
      <c r="A30" s="211" t="s">
        <v>75</v>
      </c>
      <c r="B30" s="61">
        <v>336</v>
      </c>
      <c r="C30" s="62">
        <v>336</v>
      </c>
      <c r="D30" s="63">
        <v>336</v>
      </c>
      <c r="E30" s="64">
        <v>336</v>
      </c>
      <c r="F30" s="65">
        <v>336</v>
      </c>
      <c r="G30" s="66">
        <v>336</v>
      </c>
      <c r="H30" s="67">
        <v>336</v>
      </c>
      <c r="I30" s="68">
        <v>336</v>
      </c>
      <c r="J30" s="69">
        <v>336</v>
      </c>
      <c r="K30" s="70">
        <v>336</v>
      </c>
      <c r="L30" s="71" t="s">
        <v>21</v>
      </c>
      <c r="M30" s="208"/>
    </row>
    <row r="31" spans="1:24" ht="15.75" customHeight="1" thickBot="1">
      <c r="A31" s="211" t="s">
        <v>77</v>
      </c>
      <c r="B31" s="61">
        <v>68</v>
      </c>
      <c r="C31" s="62">
        <v>68</v>
      </c>
      <c r="D31" s="63">
        <v>68</v>
      </c>
      <c r="E31" s="64">
        <v>68</v>
      </c>
      <c r="F31" s="65">
        <v>68</v>
      </c>
      <c r="G31" s="66">
        <v>68</v>
      </c>
      <c r="H31" s="67">
        <v>68</v>
      </c>
      <c r="I31" s="68">
        <v>68</v>
      </c>
      <c r="J31" s="69">
        <v>68</v>
      </c>
      <c r="K31" s="70">
        <v>68</v>
      </c>
      <c r="L31" s="71" t="s">
        <v>21</v>
      </c>
      <c r="M31" s="208"/>
    </row>
    <row r="32" spans="1:24" ht="15.75" customHeight="1" thickBot="1">
      <c r="A32" s="211" t="s">
        <v>79</v>
      </c>
      <c r="B32" s="61">
        <v>1528</v>
      </c>
      <c r="C32" s="62">
        <v>1528</v>
      </c>
      <c r="D32" s="63">
        <v>1528</v>
      </c>
      <c r="E32" s="64">
        <v>1528</v>
      </c>
      <c r="F32" s="65">
        <v>1528</v>
      </c>
      <c r="G32" s="66">
        <v>1528</v>
      </c>
      <c r="H32" s="67">
        <v>1528</v>
      </c>
      <c r="I32" s="68">
        <v>1528</v>
      </c>
      <c r="J32" s="69">
        <v>1528</v>
      </c>
      <c r="K32" s="70">
        <v>1528</v>
      </c>
      <c r="L32" s="71" t="s">
        <v>21</v>
      </c>
      <c r="M32" s="208"/>
    </row>
    <row r="33" spans="1:24" s="190" customFormat="1" ht="15.75" customHeight="1" thickBot="1">
      <c r="A33" s="211" t="s">
        <v>453</v>
      </c>
      <c r="B33" s="115">
        <v>81</v>
      </c>
      <c r="C33" s="126">
        <v>81</v>
      </c>
      <c r="D33" s="115">
        <v>81</v>
      </c>
      <c r="E33" s="126">
        <v>81</v>
      </c>
      <c r="F33" s="115">
        <v>81</v>
      </c>
      <c r="G33" s="126">
        <v>81</v>
      </c>
      <c r="H33" s="115">
        <v>81</v>
      </c>
      <c r="I33" s="126">
        <v>81</v>
      </c>
      <c r="J33" s="115">
        <v>81</v>
      </c>
      <c r="K33" s="126">
        <v>81</v>
      </c>
      <c r="L33" s="115" t="s">
        <v>14</v>
      </c>
      <c r="M33" s="208"/>
      <c r="N33" s="207"/>
      <c r="O33" s="207"/>
      <c r="P33" s="207"/>
      <c r="Q33" s="207"/>
      <c r="R33" s="207"/>
      <c r="S33" s="207"/>
      <c r="T33" s="207"/>
      <c r="U33" s="207"/>
      <c r="V33" s="207"/>
      <c r="W33" s="207"/>
      <c r="X33" s="207"/>
    </row>
    <row r="34" spans="1:24" ht="15.75" customHeight="1" thickBot="1">
      <c r="A34" s="212" t="s">
        <v>82</v>
      </c>
      <c r="B34" s="72">
        <f t="shared" ref="B34:K34" si="0">SUM(B3:B33)</f>
        <v>10755.349999999999</v>
      </c>
      <c r="C34" s="73">
        <f t="shared" si="0"/>
        <v>10835.349999999999</v>
      </c>
      <c r="D34" s="74">
        <f t="shared" si="0"/>
        <v>10790.349999999999</v>
      </c>
      <c r="E34" s="75">
        <f t="shared" si="0"/>
        <v>10868.75</v>
      </c>
      <c r="F34" s="76">
        <f t="shared" si="0"/>
        <v>10868.75</v>
      </c>
      <c r="G34" s="77">
        <f t="shared" si="0"/>
        <v>10868.75</v>
      </c>
      <c r="H34" s="78">
        <f t="shared" si="0"/>
        <v>11008.75</v>
      </c>
      <c r="I34" s="79">
        <f t="shared" si="0"/>
        <v>11008.75</v>
      </c>
      <c r="J34" s="80">
        <f t="shared" si="0"/>
        <v>11008.75</v>
      </c>
      <c r="K34" s="81">
        <f t="shared" si="0"/>
        <v>11008.75</v>
      </c>
      <c r="L34" s="82"/>
    </row>
    <row r="35" spans="1:24" ht="15.75" customHeight="1">
      <c r="B35" s="171"/>
      <c r="C35" s="171"/>
      <c r="D35" s="171"/>
      <c r="E35" s="171"/>
      <c r="F35" s="171"/>
      <c r="G35" s="171"/>
      <c r="H35" s="171"/>
      <c r="I35" s="171"/>
      <c r="J35" s="171"/>
      <c r="K35" s="171"/>
    </row>
    <row r="36" spans="1:24" ht="30" customHeight="1">
      <c r="A36" s="233" t="s">
        <v>115</v>
      </c>
      <c r="B36" s="217"/>
      <c r="C36" s="217"/>
      <c r="D36" s="217"/>
      <c r="E36" s="217"/>
      <c r="F36" s="217"/>
      <c r="G36" s="217"/>
      <c r="H36" s="217"/>
      <c r="I36" s="217"/>
      <c r="J36" s="217"/>
      <c r="K36" s="217"/>
      <c r="L36" s="217"/>
    </row>
    <row r="37" spans="1:24" ht="60" customHeight="1">
      <c r="A37" s="233" t="s">
        <v>557</v>
      </c>
      <c r="B37" s="217"/>
      <c r="C37" s="217"/>
      <c r="D37" s="217"/>
      <c r="E37" s="217"/>
      <c r="F37" s="217"/>
      <c r="G37" s="217"/>
      <c r="H37" s="217"/>
      <c r="I37" s="217"/>
      <c r="J37" s="217"/>
      <c r="K37" s="217"/>
      <c r="L37" s="217"/>
    </row>
    <row r="38" spans="1:24" ht="63" customHeight="1">
      <c r="A38" s="233" t="s">
        <v>376</v>
      </c>
      <c r="B38" s="217"/>
      <c r="C38" s="217"/>
      <c r="D38" s="217"/>
      <c r="E38" s="217"/>
      <c r="F38" s="217"/>
      <c r="G38" s="217"/>
      <c r="H38" s="217"/>
      <c r="I38" s="217"/>
      <c r="J38" s="217"/>
      <c r="K38" s="217"/>
      <c r="L38" s="217"/>
      <c r="P38" s="234"/>
      <c r="Q38" s="234"/>
      <c r="R38" s="234"/>
      <c r="S38" s="234"/>
      <c r="T38" s="234"/>
      <c r="U38" s="234"/>
      <c r="V38" s="234"/>
      <c r="W38" s="234"/>
    </row>
    <row r="39" spans="1:24" ht="71.25" customHeight="1">
      <c r="A39" s="233" t="s">
        <v>372</v>
      </c>
      <c r="B39" s="217"/>
      <c r="C39" s="217"/>
      <c r="D39" s="217"/>
      <c r="E39" s="217"/>
      <c r="F39" s="217"/>
      <c r="G39" s="217"/>
      <c r="H39" s="217"/>
      <c r="I39" s="217"/>
      <c r="J39" s="217"/>
      <c r="K39" s="217"/>
      <c r="L39" s="217"/>
      <c r="P39" s="234"/>
      <c r="Q39" s="234"/>
      <c r="R39" s="234"/>
      <c r="S39" s="234"/>
      <c r="T39" s="234"/>
      <c r="U39" s="234"/>
      <c r="V39" s="234"/>
      <c r="W39" s="234"/>
    </row>
    <row r="40" spans="1:24" ht="15.75" thickBot="1"/>
    <row r="41" spans="1:24" ht="20.25" thickBot="1">
      <c r="A41" s="1" t="s">
        <v>116</v>
      </c>
    </row>
    <row r="42" spans="1:24" ht="23.25" thickBot="1">
      <c r="A42" s="198" t="s">
        <v>1</v>
      </c>
      <c r="B42" s="2" t="s">
        <v>105</v>
      </c>
      <c r="C42" s="2" t="s">
        <v>106</v>
      </c>
      <c r="D42" s="2" t="s">
        <v>107</v>
      </c>
      <c r="E42" s="2" t="s">
        <v>108</v>
      </c>
      <c r="F42" s="2" t="s">
        <v>109</v>
      </c>
      <c r="G42" s="2" t="s">
        <v>110</v>
      </c>
      <c r="H42" s="2" t="s">
        <v>111</v>
      </c>
      <c r="I42" s="2" t="s">
        <v>112</v>
      </c>
      <c r="J42" s="2" t="s">
        <v>113</v>
      </c>
      <c r="K42" s="2" t="s">
        <v>114</v>
      </c>
      <c r="L42" s="2" t="s">
        <v>7</v>
      </c>
    </row>
    <row r="43" spans="1:24" ht="15.75" thickBot="1">
      <c r="A43" s="211" t="s">
        <v>16</v>
      </c>
      <c r="B43" s="83">
        <v>84</v>
      </c>
      <c r="C43" s="84">
        <v>84</v>
      </c>
      <c r="D43" s="85">
        <v>84</v>
      </c>
      <c r="E43" s="86">
        <v>84</v>
      </c>
      <c r="F43" s="87">
        <v>84</v>
      </c>
      <c r="G43" s="88">
        <v>84</v>
      </c>
      <c r="H43" s="89">
        <v>84</v>
      </c>
      <c r="I43" s="90">
        <v>84</v>
      </c>
      <c r="J43" s="91">
        <v>84</v>
      </c>
      <c r="K43" s="92">
        <v>84</v>
      </c>
      <c r="L43" s="93" t="s">
        <v>21</v>
      </c>
    </row>
    <row r="44" spans="1:24" ht="15.75" thickBot="1">
      <c r="A44" s="211" t="s">
        <v>25</v>
      </c>
      <c r="B44" s="83">
        <v>300</v>
      </c>
      <c r="C44" s="84">
        <v>300</v>
      </c>
      <c r="D44" s="85">
        <v>300</v>
      </c>
      <c r="E44" s="86">
        <v>300</v>
      </c>
      <c r="F44" s="87">
        <v>300</v>
      </c>
      <c r="G44" s="88">
        <v>300</v>
      </c>
      <c r="H44" s="89">
        <v>300</v>
      </c>
      <c r="I44" s="90">
        <v>300</v>
      </c>
      <c r="J44" s="91">
        <v>300</v>
      </c>
      <c r="K44" s="92">
        <v>300</v>
      </c>
      <c r="L44" s="93" t="s">
        <v>21</v>
      </c>
    </row>
    <row r="45" spans="1:24" ht="15.75" thickBot="1">
      <c r="A45" s="211" t="s">
        <v>30</v>
      </c>
      <c r="B45" s="83">
        <v>160</v>
      </c>
      <c r="C45" s="84">
        <v>160</v>
      </c>
      <c r="D45" s="85">
        <v>160</v>
      </c>
      <c r="E45" s="86">
        <v>160</v>
      </c>
      <c r="F45" s="87">
        <v>160</v>
      </c>
      <c r="G45" s="88">
        <v>160</v>
      </c>
      <c r="H45" s="89">
        <v>160</v>
      </c>
      <c r="I45" s="90">
        <v>160</v>
      </c>
      <c r="J45" s="91">
        <v>160</v>
      </c>
      <c r="K45" s="92">
        <v>160</v>
      </c>
      <c r="L45" s="93" t="s">
        <v>21</v>
      </c>
    </row>
    <row r="46" spans="1:24" ht="15.75" thickBot="1">
      <c r="A46" s="211" t="s">
        <v>32</v>
      </c>
      <c r="B46" s="83">
        <v>113</v>
      </c>
      <c r="C46" s="84">
        <v>113</v>
      </c>
      <c r="D46" s="85">
        <v>113</v>
      </c>
      <c r="E46" s="86">
        <v>113</v>
      </c>
      <c r="F46" s="87">
        <v>113</v>
      </c>
      <c r="G46" s="88">
        <v>113</v>
      </c>
      <c r="H46" s="89">
        <v>113</v>
      </c>
      <c r="I46" s="90">
        <v>113</v>
      </c>
      <c r="J46" s="91">
        <v>113</v>
      </c>
      <c r="K46" s="92">
        <v>113</v>
      </c>
      <c r="L46" s="93" t="s">
        <v>21</v>
      </c>
    </row>
    <row r="47" spans="1:24" ht="15.75" thickBot="1">
      <c r="A47" s="211" t="s">
        <v>37</v>
      </c>
      <c r="B47" s="83">
        <v>0</v>
      </c>
      <c r="C47" s="84">
        <v>0</v>
      </c>
      <c r="D47" s="85">
        <v>0</v>
      </c>
      <c r="E47" s="86">
        <v>0</v>
      </c>
      <c r="F47" s="87">
        <v>0</v>
      </c>
      <c r="G47" s="88">
        <v>0</v>
      </c>
      <c r="H47" s="89">
        <v>0</v>
      </c>
      <c r="I47" s="90">
        <v>0</v>
      </c>
      <c r="J47" s="91">
        <v>0</v>
      </c>
      <c r="K47" s="92">
        <v>0</v>
      </c>
      <c r="L47" s="93" t="s">
        <v>21</v>
      </c>
    </row>
    <row r="48" spans="1:24" ht="15.75" thickBot="1">
      <c r="A48" s="211" t="s">
        <v>40</v>
      </c>
      <c r="B48" s="83">
        <v>224</v>
      </c>
      <c r="C48" s="84">
        <v>224</v>
      </c>
      <c r="D48" s="85">
        <v>224</v>
      </c>
      <c r="E48" s="86">
        <v>224</v>
      </c>
      <c r="F48" s="87">
        <v>224</v>
      </c>
      <c r="G48" s="88">
        <v>224</v>
      </c>
      <c r="H48" s="89">
        <v>224</v>
      </c>
      <c r="I48" s="90">
        <v>224</v>
      </c>
      <c r="J48" s="91">
        <v>224</v>
      </c>
      <c r="K48" s="92">
        <v>224</v>
      </c>
      <c r="L48" s="93" t="s">
        <v>21</v>
      </c>
    </row>
    <row r="49" spans="1:24" ht="15.75" thickBot="1">
      <c r="A49" s="211" t="s">
        <v>43</v>
      </c>
      <c r="B49" s="83">
        <v>255</v>
      </c>
      <c r="C49" s="84">
        <v>255</v>
      </c>
      <c r="D49" s="85">
        <v>255</v>
      </c>
      <c r="E49" s="86">
        <v>255</v>
      </c>
      <c r="F49" s="87">
        <v>255</v>
      </c>
      <c r="G49" s="88">
        <v>255</v>
      </c>
      <c r="H49" s="89">
        <v>255</v>
      </c>
      <c r="I49" s="90">
        <v>255</v>
      </c>
      <c r="J49" s="91">
        <v>255</v>
      </c>
      <c r="K49" s="92">
        <v>255</v>
      </c>
      <c r="L49" s="93" t="s">
        <v>21</v>
      </c>
    </row>
    <row r="50" spans="1:24" ht="15.75" thickBot="1">
      <c r="A50" s="211" t="s">
        <v>45</v>
      </c>
      <c r="B50" s="83">
        <v>340</v>
      </c>
      <c r="C50" s="84">
        <v>340</v>
      </c>
      <c r="D50" s="85">
        <v>340</v>
      </c>
      <c r="E50" s="86">
        <v>340</v>
      </c>
      <c r="F50" s="87">
        <v>340</v>
      </c>
      <c r="G50" s="88">
        <v>340</v>
      </c>
      <c r="H50" s="89">
        <v>340</v>
      </c>
      <c r="I50" s="90">
        <v>340</v>
      </c>
      <c r="J50" s="91">
        <v>340</v>
      </c>
      <c r="K50" s="92">
        <v>340</v>
      </c>
      <c r="L50" s="93" t="s">
        <v>21</v>
      </c>
    </row>
    <row r="51" spans="1:24" ht="15.75" thickBot="1">
      <c r="A51" s="211" t="s">
        <v>48</v>
      </c>
      <c r="B51" s="83">
        <v>2210</v>
      </c>
      <c r="C51" s="84">
        <v>2210</v>
      </c>
      <c r="D51" s="85">
        <v>2210</v>
      </c>
      <c r="E51" s="86">
        <v>2210</v>
      </c>
      <c r="F51" s="87">
        <v>2210</v>
      </c>
      <c r="G51" s="88">
        <v>2210</v>
      </c>
      <c r="H51" s="89">
        <v>2210</v>
      </c>
      <c r="I51" s="90">
        <v>2210</v>
      </c>
      <c r="J51" s="91">
        <v>2210</v>
      </c>
      <c r="K51" s="92">
        <v>2210</v>
      </c>
      <c r="L51" s="93" t="s">
        <v>21</v>
      </c>
    </row>
    <row r="52" spans="1:24" s="187" customFormat="1" ht="15.75" thickBot="1">
      <c r="A52" s="211" t="s">
        <v>51</v>
      </c>
      <c r="B52" s="83">
        <v>1070</v>
      </c>
      <c r="C52" s="84">
        <v>1070</v>
      </c>
      <c r="D52" s="85">
        <v>1070</v>
      </c>
      <c r="E52" s="86">
        <v>1070</v>
      </c>
      <c r="F52" s="87">
        <v>1070</v>
      </c>
      <c r="G52" s="88">
        <v>1070</v>
      </c>
      <c r="H52" s="89">
        <v>1070</v>
      </c>
      <c r="I52" s="90">
        <v>1070</v>
      </c>
      <c r="J52" s="91">
        <v>1070</v>
      </c>
      <c r="K52" s="92">
        <v>1070</v>
      </c>
      <c r="L52" s="93" t="s">
        <v>21</v>
      </c>
      <c r="M52" s="207"/>
      <c r="N52" s="207"/>
      <c r="O52" s="207"/>
      <c r="P52" s="207"/>
      <c r="Q52" s="207"/>
      <c r="R52" s="207"/>
      <c r="S52" s="207"/>
      <c r="T52" s="207"/>
      <c r="U52" s="207"/>
      <c r="V52" s="207"/>
      <c r="W52" s="207"/>
      <c r="X52" s="207"/>
    </row>
    <row r="53" spans="1:24" ht="15.75" thickBot="1">
      <c r="A53" s="213" t="s">
        <v>373</v>
      </c>
      <c r="B53" s="115">
        <v>0</v>
      </c>
      <c r="C53" s="126">
        <v>0</v>
      </c>
      <c r="D53" s="115">
        <v>0</v>
      </c>
      <c r="E53" s="126">
        <v>78.400000000000006</v>
      </c>
      <c r="F53" s="115">
        <v>78.400000000000006</v>
      </c>
      <c r="G53" s="126">
        <v>78.400000000000006</v>
      </c>
      <c r="H53" s="115">
        <v>78.400000000000006</v>
      </c>
      <c r="I53" s="126">
        <v>78.400000000000006</v>
      </c>
      <c r="J53" s="115">
        <v>78.400000000000006</v>
      </c>
      <c r="K53" s="126">
        <v>78.400000000000006</v>
      </c>
      <c r="L53" s="115" t="s">
        <v>21</v>
      </c>
    </row>
    <row r="54" spans="1:24" ht="15.75" thickBot="1">
      <c r="A54" s="211" t="s">
        <v>57</v>
      </c>
      <c r="B54" s="83">
        <v>584</v>
      </c>
      <c r="C54" s="84">
        <v>584</v>
      </c>
      <c r="D54" s="85">
        <v>584</v>
      </c>
      <c r="E54" s="86">
        <v>584</v>
      </c>
      <c r="F54" s="87">
        <v>584</v>
      </c>
      <c r="G54" s="88">
        <v>584</v>
      </c>
      <c r="H54" s="89">
        <v>584</v>
      </c>
      <c r="I54" s="90">
        <v>584</v>
      </c>
      <c r="J54" s="91">
        <v>584</v>
      </c>
      <c r="K54" s="92">
        <v>584</v>
      </c>
      <c r="L54" s="93" t="s">
        <v>21</v>
      </c>
    </row>
    <row r="55" spans="1:24" ht="15.75" thickBot="1">
      <c r="A55" s="211" t="s">
        <v>63</v>
      </c>
      <c r="B55" s="83">
        <v>855</v>
      </c>
      <c r="C55" s="84">
        <v>855</v>
      </c>
      <c r="D55" s="85">
        <v>950</v>
      </c>
      <c r="E55" s="86">
        <v>950</v>
      </c>
      <c r="F55" s="87">
        <v>950</v>
      </c>
      <c r="G55" s="88">
        <v>950</v>
      </c>
      <c r="H55" s="89">
        <v>950</v>
      </c>
      <c r="I55" s="90">
        <v>950</v>
      </c>
      <c r="J55" s="91">
        <v>950</v>
      </c>
      <c r="K55" s="92">
        <v>950</v>
      </c>
      <c r="L55" s="93" t="s">
        <v>21</v>
      </c>
    </row>
    <row r="56" spans="1:24" ht="15.75" thickBot="1">
      <c r="A56" s="211" t="s">
        <v>65</v>
      </c>
      <c r="B56" s="83">
        <v>560</v>
      </c>
      <c r="C56" s="84">
        <v>560</v>
      </c>
      <c r="D56" s="85">
        <v>420</v>
      </c>
      <c r="E56" s="86">
        <v>420</v>
      </c>
      <c r="F56" s="87">
        <v>420</v>
      </c>
      <c r="G56" s="88">
        <v>420</v>
      </c>
      <c r="H56" s="89">
        <v>560</v>
      </c>
      <c r="I56" s="90">
        <v>560</v>
      </c>
      <c r="J56" s="91">
        <v>560</v>
      </c>
      <c r="K56" s="92">
        <v>560</v>
      </c>
      <c r="L56" s="93" t="s">
        <v>21</v>
      </c>
    </row>
    <row r="57" spans="1:24" ht="15.75" thickBot="1">
      <c r="A57" s="211" t="s">
        <v>67</v>
      </c>
      <c r="B57" s="83">
        <v>510</v>
      </c>
      <c r="C57" s="84">
        <v>510</v>
      </c>
      <c r="D57" s="85">
        <v>510</v>
      </c>
      <c r="E57" s="86">
        <v>510</v>
      </c>
      <c r="F57" s="87">
        <v>510</v>
      </c>
      <c r="G57" s="88">
        <v>510</v>
      </c>
      <c r="H57" s="89">
        <v>510</v>
      </c>
      <c r="I57" s="90">
        <v>510</v>
      </c>
      <c r="J57" s="91">
        <v>510</v>
      </c>
      <c r="K57" s="92">
        <v>510</v>
      </c>
      <c r="L57" s="93" t="s">
        <v>21</v>
      </c>
    </row>
    <row r="58" spans="1:24" ht="15.75" thickBot="1">
      <c r="A58" s="211" t="s">
        <v>73</v>
      </c>
      <c r="B58" s="83">
        <v>161.5</v>
      </c>
      <c r="C58" s="84">
        <v>161.5</v>
      </c>
      <c r="D58" s="85">
        <v>161.5</v>
      </c>
      <c r="E58" s="86">
        <v>161.5</v>
      </c>
      <c r="F58" s="87">
        <v>161.5</v>
      </c>
      <c r="G58" s="88">
        <v>161.5</v>
      </c>
      <c r="H58" s="89">
        <v>161.5</v>
      </c>
      <c r="I58" s="90">
        <v>161.5</v>
      </c>
      <c r="J58" s="91">
        <v>161.5</v>
      </c>
      <c r="K58" s="92">
        <v>161.5</v>
      </c>
      <c r="L58" s="93" t="s">
        <v>21</v>
      </c>
    </row>
    <row r="59" spans="1:24" ht="15.75" thickBot="1">
      <c r="A59" s="211" t="s">
        <v>75</v>
      </c>
      <c r="B59" s="83">
        <v>336</v>
      </c>
      <c r="C59" s="84">
        <v>336</v>
      </c>
      <c r="D59" s="85">
        <v>336</v>
      </c>
      <c r="E59" s="86">
        <v>336</v>
      </c>
      <c r="F59" s="87">
        <v>336</v>
      </c>
      <c r="G59" s="88">
        <v>336</v>
      </c>
      <c r="H59" s="89">
        <v>336</v>
      </c>
      <c r="I59" s="90">
        <v>336</v>
      </c>
      <c r="J59" s="91">
        <v>336</v>
      </c>
      <c r="K59" s="92">
        <v>336</v>
      </c>
      <c r="L59" s="93" t="s">
        <v>21</v>
      </c>
    </row>
    <row r="60" spans="1:24" ht="15.75" thickBot="1">
      <c r="A60" s="211" t="s">
        <v>77</v>
      </c>
      <c r="B60" s="83">
        <v>68</v>
      </c>
      <c r="C60" s="84">
        <v>68</v>
      </c>
      <c r="D60" s="85">
        <v>68</v>
      </c>
      <c r="E60" s="86">
        <v>68</v>
      </c>
      <c r="F60" s="87">
        <v>68</v>
      </c>
      <c r="G60" s="88">
        <v>68</v>
      </c>
      <c r="H60" s="89">
        <v>68</v>
      </c>
      <c r="I60" s="90">
        <v>68</v>
      </c>
      <c r="J60" s="91">
        <v>68</v>
      </c>
      <c r="K60" s="92">
        <v>68</v>
      </c>
      <c r="L60" s="93" t="s">
        <v>21</v>
      </c>
    </row>
    <row r="61" spans="1:24" ht="15.75" thickBot="1">
      <c r="A61" s="211" t="s">
        <v>79</v>
      </c>
      <c r="B61" s="83">
        <v>1528</v>
      </c>
      <c r="C61" s="84">
        <v>1528</v>
      </c>
      <c r="D61" s="85">
        <v>1528</v>
      </c>
      <c r="E61" s="86">
        <v>1528</v>
      </c>
      <c r="F61" s="87">
        <v>1528</v>
      </c>
      <c r="G61" s="88">
        <v>1528</v>
      </c>
      <c r="H61" s="89">
        <v>1528</v>
      </c>
      <c r="I61" s="90">
        <v>1528</v>
      </c>
      <c r="J61" s="91">
        <v>1528</v>
      </c>
      <c r="K61" s="92">
        <v>1528</v>
      </c>
      <c r="L61" s="93" t="s">
        <v>21</v>
      </c>
    </row>
    <row r="62" spans="1:24" ht="15.75" thickBot="1">
      <c r="A62" s="211" t="s">
        <v>99</v>
      </c>
      <c r="B62" s="83">
        <f>B80*0.073</f>
        <v>85.983050000000006</v>
      </c>
      <c r="C62" s="84">
        <f t="shared" ref="C62:K62" si="1">C80*0.073</f>
        <v>91.823050000000009</v>
      </c>
      <c r="D62" s="85">
        <f t="shared" si="1"/>
        <v>91.823050000000009</v>
      </c>
      <c r="E62" s="86">
        <f>E80*0.073</f>
        <v>91.823050000000009</v>
      </c>
      <c r="F62" s="87">
        <f t="shared" si="1"/>
        <v>91.823050000000009</v>
      </c>
      <c r="G62" s="88">
        <f t="shared" si="1"/>
        <v>91.823050000000009</v>
      </c>
      <c r="H62" s="89">
        <f t="shared" si="1"/>
        <v>91.823050000000009</v>
      </c>
      <c r="I62" s="90">
        <f t="shared" si="1"/>
        <v>91.823050000000009</v>
      </c>
      <c r="J62" s="91">
        <f t="shared" si="1"/>
        <v>91.823050000000009</v>
      </c>
      <c r="K62" s="92">
        <f t="shared" si="1"/>
        <v>91.823050000000009</v>
      </c>
      <c r="L62" s="93" t="s">
        <v>14</v>
      </c>
    </row>
    <row r="63" spans="1:24" ht="15.75" thickBot="1">
      <c r="A63" s="211" t="s">
        <v>100</v>
      </c>
      <c r="B63" s="83" t="s">
        <v>370</v>
      </c>
      <c r="C63" s="84" t="s">
        <v>370</v>
      </c>
      <c r="D63" s="85" t="s">
        <v>370</v>
      </c>
      <c r="E63" s="86" t="s">
        <v>370</v>
      </c>
      <c r="F63" s="87" t="s">
        <v>370</v>
      </c>
      <c r="G63" s="88" t="s">
        <v>370</v>
      </c>
      <c r="H63" s="89" t="s">
        <v>370</v>
      </c>
      <c r="I63" s="90" t="s">
        <v>370</v>
      </c>
      <c r="J63" s="91" t="s">
        <v>370</v>
      </c>
      <c r="K63" s="92" t="s">
        <v>370</v>
      </c>
      <c r="L63" s="93" t="s">
        <v>14</v>
      </c>
    </row>
    <row r="64" spans="1:24" ht="15.75" thickBot="1">
      <c r="A64" s="212" t="s">
        <v>82</v>
      </c>
      <c r="B64" s="94">
        <f>SUM(B43:B63)</f>
        <v>9444.4830500000007</v>
      </c>
      <c r="C64" s="95">
        <f t="shared" ref="C64:J64" si="2">SUM(C43:C63)</f>
        <v>9450.3230500000009</v>
      </c>
      <c r="D64" s="96">
        <f t="shared" si="2"/>
        <v>9405.3230500000009</v>
      </c>
      <c r="E64" s="97">
        <f t="shared" si="2"/>
        <v>9483.7230500000005</v>
      </c>
      <c r="F64" s="98">
        <f t="shared" si="2"/>
        <v>9483.7230500000005</v>
      </c>
      <c r="G64" s="99">
        <f t="shared" si="2"/>
        <v>9483.7230500000005</v>
      </c>
      <c r="H64" s="100">
        <f t="shared" si="2"/>
        <v>9623.7230500000005</v>
      </c>
      <c r="I64" s="101">
        <f t="shared" si="2"/>
        <v>9623.7230500000005</v>
      </c>
      <c r="J64" s="102">
        <f t="shared" si="2"/>
        <v>9623.7230500000005</v>
      </c>
      <c r="K64" s="103">
        <f>SUM(K43:K63)</f>
        <v>9623.7230500000005</v>
      </c>
      <c r="L64" s="104"/>
    </row>
    <row r="65" spans="1:25" ht="15.75" thickBot="1">
      <c r="B65" s="171"/>
      <c r="C65" s="171"/>
      <c r="D65" s="171"/>
      <c r="E65" s="171"/>
      <c r="F65" s="171"/>
      <c r="G65" s="171"/>
      <c r="H65" s="171"/>
      <c r="I65" s="171"/>
      <c r="J65" s="171"/>
      <c r="K65" s="171"/>
    </row>
    <row r="66" spans="1:25" ht="20.25" thickBot="1">
      <c r="A66" s="1" t="s">
        <v>117</v>
      </c>
    </row>
    <row r="67" spans="1:25" ht="23.25" thickBot="1">
      <c r="A67" s="198" t="s">
        <v>1</v>
      </c>
      <c r="B67" s="2" t="s">
        <v>105</v>
      </c>
      <c r="C67" s="2" t="s">
        <v>106</v>
      </c>
      <c r="D67" s="2" t="s">
        <v>107</v>
      </c>
      <c r="E67" s="2" t="s">
        <v>108</v>
      </c>
      <c r="F67" s="2" t="s">
        <v>109</v>
      </c>
      <c r="G67" s="2" t="s">
        <v>110</v>
      </c>
      <c r="H67" s="2" t="s">
        <v>111</v>
      </c>
      <c r="I67" s="2" t="s">
        <v>112</v>
      </c>
      <c r="J67" s="2" t="s">
        <v>113</v>
      </c>
      <c r="K67" s="2" t="s">
        <v>114</v>
      </c>
      <c r="L67" s="2" t="s">
        <v>7</v>
      </c>
    </row>
    <row r="68" spans="1:25" ht="15.75" thickBot="1">
      <c r="A68" s="211" t="s">
        <v>9</v>
      </c>
      <c r="B68" s="105">
        <v>240</v>
      </c>
      <c r="C68" s="106">
        <v>240</v>
      </c>
      <c r="D68" s="107">
        <v>240</v>
      </c>
      <c r="E68" s="108">
        <v>240</v>
      </c>
      <c r="F68" s="109">
        <v>240</v>
      </c>
      <c r="G68" s="110">
        <v>240</v>
      </c>
      <c r="H68" s="111">
        <v>240</v>
      </c>
      <c r="I68" s="112">
        <v>240</v>
      </c>
      <c r="J68" s="113">
        <v>240</v>
      </c>
      <c r="K68" s="114">
        <v>240</v>
      </c>
      <c r="L68" s="115" t="s">
        <v>14</v>
      </c>
      <c r="M68" s="208"/>
      <c r="O68" s="209"/>
      <c r="P68" s="209"/>
      <c r="Q68" s="209"/>
      <c r="R68" s="209"/>
      <c r="S68" s="209"/>
      <c r="T68" s="209"/>
      <c r="U68" s="209"/>
      <c r="V68" s="209"/>
      <c r="W68" s="209"/>
      <c r="X68" s="209"/>
      <c r="Y68" s="196"/>
    </row>
    <row r="69" spans="1:25" ht="15.75" thickBot="1">
      <c r="A69" s="211" t="s">
        <v>22</v>
      </c>
      <c r="B69" s="115">
        <v>106.6</v>
      </c>
      <c r="C69" s="126">
        <v>106.6</v>
      </c>
      <c r="D69" s="115">
        <v>106.6</v>
      </c>
      <c r="E69" s="126">
        <v>106.6</v>
      </c>
      <c r="F69" s="115">
        <v>106.6</v>
      </c>
      <c r="G69" s="126">
        <v>106.6</v>
      </c>
      <c r="H69" s="115">
        <v>106.6</v>
      </c>
      <c r="I69" s="126">
        <v>106.6</v>
      </c>
      <c r="J69" s="115">
        <v>106.6</v>
      </c>
      <c r="K69" s="126">
        <v>106.6</v>
      </c>
      <c r="L69" s="115" t="s">
        <v>14</v>
      </c>
      <c r="M69" s="208"/>
      <c r="O69" s="209"/>
      <c r="P69" s="209"/>
      <c r="Q69" s="209"/>
      <c r="R69" s="209"/>
      <c r="S69" s="209"/>
      <c r="T69" s="209"/>
      <c r="U69" s="209"/>
      <c r="V69" s="209"/>
      <c r="W69" s="209"/>
      <c r="X69" s="209"/>
      <c r="Y69" s="196"/>
    </row>
    <row r="70" spans="1:25" ht="15.75" thickBot="1">
      <c r="A70" s="211" t="s">
        <v>199</v>
      </c>
      <c r="B70" s="105">
        <v>88</v>
      </c>
      <c r="C70" s="106">
        <v>88</v>
      </c>
      <c r="D70" s="107">
        <v>88</v>
      </c>
      <c r="E70" s="108">
        <v>88</v>
      </c>
      <c r="F70" s="109">
        <v>88</v>
      </c>
      <c r="G70" s="110">
        <v>88</v>
      </c>
      <c r="H70" s="111">
        <v>88</v>
      </c>
      <c r="I70" s="112">
        <v>88</v>
      </c>
      <c r="J70" s="113">
        <v>88</v>
      </c>
      <c r="K70" s="114">
        <v>88</v>
      </c>
      <c r="L70" s="115" t="s">
        <v>14</v>
      </c>
      <c r="M70" s="208"/>
      <c r="O70" s="209"/>
      <c r="P70" s="209"/>
      <c r="Q70" s="209"/>
      <c r="R70" s="209"/>
      <c r="S70" s="209"/>
      <c r="T70" s="209"/>
      <c r="U70" s="209"/>
      <c r="V70" s="209"/>
      <c r="W70" s="209"/>
      <c r="X70" s="209"/>
      <c r="Y70" s="196"/>
    </row>
    <row r="71" spans="1:25" ht="15.75" thickBot="1">
      <c r="A71" s="213" t="s">
        <v>401</v>
      </c>
      <c r="B71" s="115">
        <v>0</v>
      </c>
      <c r="C71" s="126">
        <v>80</v>
      </c>
      <c r="D71" s="115">
        <v>80</v>
      </c>
      <c r="E71" s="126">
        <v>80</v>
      </c>
      <c r="F71" s="115">
        <v>80</v>
      </c>
      <c r="G71" s="126">
        <v>80</v>
      </c>
      <c r="H71" s="115">
        <v>80</v>
      </c>
      <c r="I71" s="126">
        <v>80</v>
      </c>
      <c r="J71" s="115">
        <v>80</v>
      </c>
      <c r="K71" s="126">
        <v>80</v>
      </c>
      <c r="L71" s="115" t="s">
        <v>14</v>
      </c>
      <c r="M71" s="208"/>
      <c r="O71" s="209"/>
      <c r="W71" s="209"/>
      <c r="X71" s="209"/>
      <c r="Y71" s="196"/>
    </row>
    <row r="72" spans="1:25" ht="15.75" thickBot="1">
      <c r="A72" s="211" t="s">
        <v>94</v>
      </c>
      <c r="B72" s="105">
        <v>50</v>
      </c>
      <c r="C72" s="106">
        <v>50</v>
      </c>
      <c r="D72" s="107">
        <v>50</v>
      </c>
      <c r="E72" s="108">
        <v>50</v>
      </c>
      <c r="F72" s="109">
        <v>50</v>
      </c>
      <c r="G72" s="110">
        <v>50</v>
      </c>
      <c r="H72" s="111">
        <v>50</v>
      </c>
      <c r="I72" s="112">
        <v>50</v>
      </c>
      <c r="J72" s="113">
        <v>50</v>
      </c>
      <c r="K72" s="114">
        <v>50</v>
      </c>
      <c r="L72" s="115" t="s">
        <v>14</v>
      </c>
      <c r="M72" s="208"/>
      <c r="O72" s="209"/>
      <c r="P72" s="209"/>
      <c r="Q72" s="209"/>
      <c r="R72" s="209"/>
      <c r="S72" s="209"/>
      <c r="T72" s="209"/>
      <c r="U72" s="209"/>
      <c r="V72" s="209"/>
      <c r="W72" s="209"/>
      <c r="X72" s="209"/>
      <c r="Y72" s="196"/>
    </row>
    <row r="73" spans="1:25" ht="15.75" thickBot="1">
      <c r="A73" s="213" t="s">
        <v>95</v>
      </c>
      <c r="B73" s="115">
        <v>31.05</v>
      </c>
      <c r="C73" s="126">
        <v>31.05</v>
      </c>
      <c r="D73" s="115">
        <v>31.05</v>
      </c>
      <c r="E73" s="126">
        <v>31.05</v>
      </c>
      <c r="F73" s="115">
        <v>31.05</v>
      </c>
      <c r="G73" s="126">
        <v>31.05</v>
      </c>
      <c r="H73" s="115">
        <v>31.05</v>
      </c>
      <c r="I73" s="126">
        <v>31.05</v>
      </c>
      <c r="J73" s="115">
        <v>31.05</v>
      </c>
      <c r="K73" s="126">
        <v>31.05</v>
      </c>
      <c r="L73" s="115" t="s">
        <v>14</v>
      </c>
      <c r="M73" s="208"/>
      <c r="O73" s="209"/>
      <c r="P73" s="209"/>
      <c r="Q73" s="209"/>
      <c r="R73" s="209"/>
      <c r="S73" s="209"/>
      <c r="T73" s="209"/>
      <c r="U73" s="209"/>
      <c r="V73" s="209"/>
      <c r="W73" s="209"/>
      <c r="X73" s="209"/>
      <c r="Y73" s="196"/>
    </row>
    <row r="74" spans="1:25" ht="15.75" thickBot="1">
      <c r="A74" s="211" t="s">
        <v>54</v>
      </c>
      <c r="B74" s="105">
        <v>420</v>
      </c>
      <c r="C74" s="106">
        <v>420</v>
      </c>
      <c r="D74" s="107">
        <v>420</v>
      </c>
      <c r="E74" s="108">
        <v>420</v>
      </c>
      <c r="F74" s="109">
        <v>420</v>
      </c>
      <c r="G74" s="110">
        <v>420</v>
      </c>
      <c r="H74" s="111">
        <v>420</v>
      </c>
      <c r="I74" s="112">
        <v>420</v>
      </c>
      <c r="J74" s="113">
        <v>420</v>
      </c>
      <c r="K74" s="114">
        <v>420</v>
      </c>
      <c r="L74" s="115" t="s">
        <v>14</v>
      </c>
      <c r="M74" s="208"/>
      <c r="O74" s="209"/>
      <c r="P74" s="209"/>
      <c r="Q74" s="209"/>
      <c r="R74" s="209"/>
      <c r="S74" s="209"/>
      <c r="T74" s="209"/>
      <c r="U74" s="209"/>
      <c r="V74" s="209"/>
      <c r="W74" s="209"/>
      <c r="X74" s="209"/>
      <c r="Y74" s="196"/>
    </row>
    <row r="75" spans="1:25" ht="15.75" thickBot="1">
      <c r="A75" s="211" t="s">
        <v>96</v>
      </c>
      <c r="B75" s="105">
        <v>132</v>
      </c>
      <c r="C75" s="106">
        <v>132</v>
      </c>
      <c r="D75" s="107">
        <v>132</v>
      </c>
      <c r="E75" s="108">
        <v>132</v>
      </c>
      <c r="F75" s="109">
        <v>132</v>
      </c>
      <c r="G75" s="110">
        <v>132</v>
      </c>
      <c r="H75" s="111">
        <v>132</v>
      </c>
      <c r="I75" s="112">
        <v>132</v>
      </c>
      <c r="J75" s="113">
        <v>132</v>
      </c>
      <c r="K75" s="114">
        <v>132</v>
      </c>
      <c r="L75" s="115" t="s">
        <v>14</v>
      </c>
      <c r="M75" s="208"/>
      <c r="O75" s="209"/>
      <c r="P75" s="209"/>
      <c r="Q75" s="209"/>
      <c r="R75" s="209"/>
      <c r="S75" s="209"/>
      <c r="T75" s="209"/>
      <c r="U75" s="209"/>
      <c r="V75" s="209"/>
      <c r="W75" s="209"/>
      <c r="X75" s="209"/>
      <c r="Y75" s="196"/>
    </row>
    <row r="76" spans="1:25" ht="15.75" thickBot="1">
      <c r="A76" s="211" t="s">
        <v>60</v>
      </c>
      <c r="B76" s="105">
        <v>131.19999999999999</v>
      </c>
      <c r="C76" s="106">
        <v>131.19999999999999</v>
      </c>
      <c r="D76" s="107">
        <v>131.19999999999999</v>
      </c>
      <c r="E76" s="108">
        <v>131.19999999999999</v>
      </c>
      <c r="F76" s="109">
        <v>131.19999999999999</v>
      </c>
      <c r="G76" s="110">
        <v>131.19999999999999</v>
      </c>
      <c r="H76" s="111">
        <v>131.19999999999999</v>
      </c>
      <c r="I76" s="112">
        <v>131.19999999999999</v>
      </c>
      <c r="J76" s="113">
        <v>131.19999999999999</v>
      </c>
      <c r="K76" s="114">
        <v>131.19999999999999</v>
      </c>
      <c r="L76" s="115" t="s">
        <v>14</v>
      </c>
      <c r="M76" s="208"/>
      <c r="O76" s="209"/>
      <c r="P76" s="209"/>
      <c r="Q76" s="209"/>
      <c r="R76" s="209"/>
      <c r="S76" s="209"/>
      <c r="T76" s="209"/>
      <c r="U76" s="209"/>
      <c r="V76" s="209"/>
      <c r="W76" s="209"/>
      <c r="X76" s="209"/>
      <c r="Y76" s="196"/>
    </row>
    <row r="77" spans="1:25" ht="15.75" thickBot="1">
      <c r="A77" s="211" t="s">
        <v>70</v>
      </c>
      <c r="B77" s="105">
        <v>63</v>
      </c>
      <c r="C77" s="106">
        <v>63</v>
      </c>
      <c r="D77" s="107">
        <v>63</v>
      </c>
      <c r="E77" s="108">
        <v>63</v>
      </c>
      <c r="F77" s="109">
        <v>63</v>
      </c>
      <c r="G77" s="110">
        <v>63</v>
      </c>
      <c r="H77" s="111">
        <v>63</v>
      </c>
      <c r="I77" s="112">
        <v>63</v>
      </c>
      <c r="J77" s="113">
        <v>63</v>
      </c>
      <c r="K77" s="114">
        <v>63</v>
      </c>
      <c r="L77" s="115" t="s">
        <v>14</v>
      </c>
      <c r="M77" s="208"/>
      <c r="O77" s="209"/>
      <c r="P77" s="209"/>
      <c r="Q77" s="209"/>
      <c r="R77" s="209"/>
      <c r="S77" s="209"/>
      <c r="T77" s="209"/>
      <c r="U77" s="209"/>
      <c r="V77" s="209"/>
      <c r="W77" s="209"/>
      <c r="X77" s="209"/>
      <c r="Y77" s="196"/>
    </row>
    <row r="78" spans="1:25" s="202" customFormat="1" ht="15.75" thickBot="1">
      <c r="A78" s="211" t="s">
        <v>422</v>
      </c>
      <c r="B78" s="115">
        <v>54</v>
      </c>
      <c r="C78" s="126">
        <v>54</v>
      </c>
      <c r="D78" s="115">
        <v>54</v>
      </c>
      <c r="E78" s="126">
        <v>54</v>
      </c>
      <c r="F78" s="115">
        <v>54</v>
      </c>
      <c r="G78" s="126">
        <v>54</v>
      </c>
      <c r="H78" s="115">
        <v>54</v>
      </c>
      <c r="I78" s="126">
        <v>54</v>
      </c>
      <c r="J78" s="115">
        <v>54</v>
      </c>
      <c r="K78" s="126">
        <v>54</v>
      </c>
      <c r="L78" s="115" t="s">
        <v>14</v>
      </c>
      <c r="M78" s="208"/>
      <c r="N78" s="207"/>
      <c r="O78" s="209"/>
      <c r="P78" s="209"/>
      <c r="Q78" s="209"/>
      <c r="R78" s="209"/>
      <c r="S78" s="209"/>
      <c r="T78" s="209"/>
      <c r="U78" s="209"/>
      <c r="V78" s="209"/>
      <c r="W78" s="209"/>
      <c r="X78" s="209"/>
      <c r="Y78" s="196"/>
    </row>
    <row r="79" spans="1:25" ht="15.75" thickBot="1">
      <c r="A79" s="211" t="s">
        <v>453</v>
      </c>
      <c r="B79" s="115">
        <v>81</v>
      </c>
      <c r="C79" s="126">
        <v>81</v>
      </c>
      <c r="D79" s="115">
        <v>81</v>
      </c>
      <c r="E79" s="126">
        <v>81</v>
      </c>
      <c r="F79" s="115">
        <v>81</v>
      </c>
      <c r="G79" s="126">
        <v>81</v>
      </c>
      <c r="H79" s="115">
        <v>81</v>
      </c>
      <c r="I79" s="126">
        <v>81</v>
      </c>
      <c r="J79" s="115">
        <v>81</v>
      </c>
      <c r="K79" s="126">
        <v>81</v>
      </c>
      <c r="L79" s="115" t="s">
        <v>14</v>
      </c>
      <c r="M79" s="208"/>
      <c r="O79" s="209"/>
      <c r="P79" s="209"/>
      <c r="Q79" s="209"/>
      <c r="R79" s="209"/>
      <c r="S79" s="209"/>
      <c r="T79" s="209"/>
      <c r="U79" s="209"/>
      <c r="V79" s="209"/>
      <c r="W79" s="209"/>
      <c r="X79" s="209"/>
      <c r="Y79" s="196"/>
    </row>
    <row r="80" spans="1:25" ht="15.75" thickBot="1">
      <c r="A80" s="212" t="s">
        <v>102</v>
      </c>
      <c r="B80" s="125">
        <f>SUM(B68,B69,B71,B73,B74,B75,B76,B77,B78)</f>
        <v>1177.8500000000001</v>
      </c>
      <c r="C80" s="127">
        <f t="shared" ref="C80:K80" si="3">SUM(C68,C69,C71,C73,C74,C75,C76,C77,C78)</f>
        <v>1257.8500000000001</v>
      </c>
      <c r="D80" s="125">
        <f t="shared" si="3"/>
        <v>1257.8500000000001</v>
      </c>
      <c r="E80" s="127">
        <f t="shared" si="3"/>
        <v>1257.8500000000001</v>
      </c>
      <c r="F80" s="125">
        <f t="shared" si="3"/>
        <v>1257.8500000000001</v>
      </c>
      <c r="G80" s="127">
        <f t="shared" si="3"/>
        <v>1257.8500000000001</v>
      </c>
      <c r="H80" s="125">
        <f t="shared" si="3"/>
        <v>1257.8500000000001</v>
      </c>
      <c r="I80" s="127">
        <f t="shared" si="3"/>
        <v>1257.8500000000001</v>
      </c>
      <c r="J80" s="125">
        <f t="shared" si="3"/>
        <v>1257.8500000000001</v>
      </c>
      <c r="K80" s="127">
        <f t="shared" si="3"/>
        <v>1257.8500000000001</v>
      </c>
      <c r="L80" s="125"/>
      <c r="O80" s="209"/>
      <c r="P80" s="209"/>
      <c r="Q80" s="209"/>
      <c r="R80" s="209"/>
      <c r="S80" s="209"/>
      <c r="T80" s="209"/>
      <c r="U80" s="209"/>
      <c r="V80" s="209"/>
      <c r="W80" s="209"/>
      <c r="X80" s="209"/>
    </row>
    <row r="81" spans="1:24" ht="15.75" thickBot="1">
      <c r="A81" s="212" t="s">
        <v>103</v>
      </c>
      <c r="B81" s="125">
        <f t="shared" ref="B81:K81" si="4">SUM(B70,B72,B79)</f>
        <v>219</v>
      </c>
      <c r="C81" s="116">
        <f t="shared" si="4"/>
        <v>219</v>
      </c>
      <c r="D81" s="117">
        <f t="shared" si="4"/>
        <v>219</v>
      </c>
      <c r="E81" s="118">
        <f t="shared" si="4"/>
        <v>219</v>
      </c>
      <c r="F81" s="119">
        <f t="shared" si="4"/>
        <v>219</v>
      </c>
      <c r="G81" s="120">
        <f t="shared" si="4"/>
        <v>219</v>
      </c>
      <c r="H81" s="121">
        <f t="shared" si="4"/>
        <v>219</v>
      </c>
      <c r="I81" s="122">
        <f t="shared" si="4"/>
        <v>219</v>
      </c>
      <c r="J81" s="123">
        <f t="shared" si="4"/>
        <v>219</v>
      </c>
      <c r="K81" s="124">
        <f t="shared" si="4"/>
        <v>219</v>
      </c>
      <c r="L81" s="125"/>
      <c r="O81" s="209"/>
      <c r="P81" s="209"/>
      <c r="Q81" s="209"/>
      <c r="R81" s="209"/>
      <c r="S81" s="209"/>
      <c r="T81" s="209"/>
      <c r="U81" s="209"/>
      <c r="V81" s="209"/>
      <c r="W81" s="209"/>
      <c r="X81" s="209"/>
    </row>
    <row r="82" spans="1:24">
      <c r="B82" s="171"/>
      <c r="C82" s="171"/>
      <c r="D82" s="171"/>
      <c r="E82" s="171"/>
      <c r="F82" s="171"/>
      <c r="G82" s="171"/>
      <c r="H82" s="171"/>
      <c r="I82" s="171"/>
      <c r="J82" s="171"/>
      <c r="K82" s="171"/>
      <c r="O82" s="209"/>
      <c r="P82" s="209"/>
      <c r="Q82" s="209"/>
      <c r="R82" s="209"/>
      <c r="S82" s="209"/>
      <c r="T82" s="209"/>
      <c r="U82" s="209"/>
      <c r="V82" s="209"/>
      <c r="W82" s="209"/>
      <c r="X82" s="209"/>
    </row>
    <row r="83" spans="1:24">
      <c r="B83" s="196"/>
      <c r="C83" s="196"/>
      <c r="D83" s="196"/>
      <c r="E83" s="196"/>
      <c r="F83" s="196"/>
      <c r="G83" s="196"/>
      <c r="H83" s="196"/>
      <c r="I83" s="196"/>
      <c r="J83" s="196"/>
      <c r="K83" s="196"/>
    </row>
    <row r="84" spans="1:24">
      <c r="B84" s="197"/>
      <c r="C84" s="197"/>
      <c r="D84" s="197"/>
      <c r="E84" s="197"/>
      <c r="F84" s="197"/>
      <c r="G84" s="197"/>
      <c r="H84" s="197"/>
      <c r="I84" s="197"/>
      <c r="J84" s="197"/>
      <c r="K84" s="197"/>
    </row>
  </sheetData>
  <sortState ref="A68:L79">
    <sortCondition ref="A68:A79"/>
  </sortState>
  <mergeCells count="5">
    <mergeCell ref="A36:L36"/>
    <mergeCell ref="A37:L37"/>
    <mergeCell ref="A38:L38"/>
    <mergeCell ref="A39:L39"/>
    <mergeCell ref="P38:W39"/>
  </mergeCells>
  <pageMargins left="0.7" right="0.7" top="0.75" bottom="0.75" header="0.3" footer="0.3"/>
  <pageSetup paperSize="9" orientation="portrait" horizontalDpi="300" verticalDpi="300"/>
  <ignoredErrors>
    <ignoredError sqref="B2:K2 B42:K42 B67:K6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showGridLines="0" workbookViewId="0">
      <pane ySplit="2" topLeftCell="A3" activePane="bottomLeft" state="frozen"/>
      <selection activeCell="L23" sqref="L23"/>
      <selection pane="bottomLeft"/>
    </sheetView>
  </sheetViews>
  <sheetFormatPr defaultRowHeight="15"/>
  <cols>
    <col min="1" max="1" width="45" customWidth="1"/>
    <col min="2" max="2" width="38.7109375" bestFit="1" customWidth="1"/>
    <col min="3" max="3" width="9.28515625" bestFit="1" customWidth="1"/>
    <col min="4" max="4" width="27.140625" customWidth="1"/>
    <col min="5" max="5" width="24.140625" customWidth="1"/>
    <col min="6" max="6" width="11.42578125" customWidth="1"/>
  </cols>
  <sheetData>
    <row r="1" spans="1:7" ht="20.25" thickBot="1">
      <c r="A1" s="1" t="s">
        <v>118</v>
      </c>
    </row>
    <row r="2" spans="1:7" ht="34.5" thickBot="1">
      <c r="A2" s="198" t="s">
        <v>1</v>
      </c>
      <c r="B2" s="198" t="s">
        <v>2</v>
      </c>
      <c r="C2" s="2" t="s">
        <v>119</v>
      </c>
      <c r="D2" s="2" t="s">
        <v>5</v>
      </c>
      <c r="E2" s="2" t="s">
        <v>6</v>
      </c>
      <c r="F2" s="2" t="s">
        <v>8</v>
      </c>
    </row>
    <row r="3" spans="1:7" ht="15.75" thickBot="1">
      <c r="A3" s="211" t="s">
        <v>120</v>
      </c>
      <c r="B3" s="199" t="s">
        <v>121</v>
      </c>
      <c r="C3" s="210">
        <v>0.38600000000000001</v>
      </c>
      <c r="D3" s="4" t="s">
        <v>122</v>
      </c>
      <c r="E3" s="5" t="s">
        <v>20</v>
      </c>
      <c r="F3" s="4" t="s">
        <v>123</v>
      </c>
      <c r="G3" s="186"/>
    </row>
    <row r="4" spans="1:7" ht="15.75" thickBot="1">
      <c r="A4" s="211" t="s">
        <v>124</v>
      </c>
      <c r="B4" s="199" t="s">
        <v>125</v>
      </c>
      <c r="C4" s="126">
        <v>1.2</v>
      </c>
      <c r="D4" s="4" t="s">
        <v>126</v>
      </c>
      <c r="E4" s="5" t="s">
        <v>20</v>
      </c>
      <c r="F4" s="4" t="s">
        <v>123</v>
      </c>
      <c r="G4" s="186"/>
    </row>
    <row r="5" spans="1:7" ht="15.75" thickBot="1">
      <c r="A5" s="211" t="s">
        <v>127</v>
      </c>
      <c r="B5" s="199" t="s">
        <v>121</v>
      </c>
      <c r="C5" s="210">
        <v>0.38600000000000001</v>
      </c>
      <c r="D5" s="4" t="s">
        <v>122</v>
      </c>
      <c r="E5" s="5" t="s">
        <v>20</v>
      </c>
      <c r="F5" s="4" t="s">
        <v>123</v>
      </c>
      <c r="G5" s="186"/>
    </row>
    <row r="6" spans="1:7" ht="15.75" thickBot="1">
      <c r="A6" s="211" t="s">
        <v>128</v>
      </c>
      <c r="B6" s="199" t="s">
        <v>129</v>
      </c>
      <c r="C6" s="210">
        <v>0.78900000000000003</v>
      </c>
      <c r="D6" s="4" t="s">
        <v>126</v>
      </c>
      <c r="E6" s="5" t="s">
        <v>130</v>
      </c>
      <c r="F6" s="4" t="s">
        <v>123</v>
      </c>
      <c r="G6" s="186"/>
    </row>
    <row r="7" spans="1:7" ht="15.75" thickBot="1">
      <c r="A7" s="211" t="s">
        <v>131</v>
      </c>
      <c r="B7" s="199" t="s">
        <v>131</v>
      </c>
      <c r="C7" s="126">
        <v>3.06</v>
      </c>
      <c r="D7" s="4" t="s">
        <v>126</v>
      </c>
      <c r="E7" s="5" t="s">
        <v>20</v>
      </c>
      <c r="F7" s="4" t="s">
        <v>123</v>
      </c>
      <c r="G7" s="186"/>
    </row>
    <row r="8" spans="1:7" ht="15.75" thickBot="1">
      <c r="A8" s="211" t="s">
        <v>132</v>
      </c>
      <c r="B8" s="199" t="s">
        <v>26</v>
      </c>
      <c r="C8" s="126">
        <v>12.2</v>
      </c>
      <c r="D8" s="4" t="s">
        <v>28</v>
      </c>
      <c r="E8" s="5" t="s">
        <v>29</v>
      </c>
      <c r="F8" s="4" t="s">
        <v>123</v>
      </c>
      <c r="G8" s="186"/>
    </row>
    <row r="9" spans="1:7" ht="15.75" thickBot="1">
      <c r="A9" s="211" t="s">
        <v>133</v>
      </c>
      <c r="B9" s="199" t="s">
        <v>129</v>
      </c>
      <c r="C9" s="210">
        <v>0.5</v>
      </c>
      <c r="D9" s="4" t="s">
        <v>126</v>
      </c>
      <c r="E9" s="5" t="s">
        <v>130</v>
      </c>
      <c r="F9" s="4" t="s">
        <v>123</v>
      </c>
      <c r="G9" s="186"/>
    </row>
    <row r="10" spans="1:7" ht="15.75" thickBot="1">
      <c r="A10" s="211" t="s">
        <v>134</v>
      </c>
      <c r="B10" s="199" t="s">
        <v>135</v>
      </c>
      <c r="C10" s="126">
        <v>4.57</v>
      </c>
      <c r="D10" s="4" t="s">
        <v>126</v>
      </c>
      <c r="E10" s="5" t="s">
        <v>130</v>
      </c>
      <c r="F10" s="4" t="s">
        <v>123</v>
      </c>
      <c r="G10" s="186"/>
    </row>
    <row r="11" spans="1:7" s="190" customFormat="1" ht="15.75" thickBot="1">
      <c r="A11" s="213" t="s">
        <v>395</v>
      </c>
      <c r="B11" s="200" t="s">
        <v>501</v>
      </c>
      <c r="C11" s="210">
        <v>0.11</v>
      </c>
      <c r="D11" s="4" t="s">
        <v>28</v>
      </c>
      <c r="E11" s="5" t="s">
        <v>29</v>
      </c>
      <c r="F11" s="4" t="s">
        <v>123</v>
      </c>
    </row>
    <row r="12" spans="1:7" ht="15.75" thickBot="1">
      <c r="A12" s="211" t="s">
        <v>136</v>
      </c>
      <c r="B12" s="199" t="s">
        <v>135</v>
      </c>
      <c r="C12" s="126">
        <v>6.18</v>
      </c>
      <c r="D12" s="4" t="s">
        <v>126</v>
      </c>
      <c r="E12" s="5" t="s">
        <v>130</v>
      </c>
      <c r="F12" s="4" t="s">
        <v>123</v>
      </c>
      <c r="G12" s="186"/>
    </row>
    <row r="13" spans="1:7" ht="15.75" thickBot="1">
      <c r="A13" s="211" t="s">
        <v>137</v>
      </c>
      <c r="B13" s="199" t="s">
        <v>135</v>
      </c>
      <c r="C13" s="126">
        <v>2.83</v>
      </c>
      <c r="D13" s="4" t="s">
        <v>126</v>
      </c>
      <c r="E13" s="5" t="s">
        <v>130</v>
      </c>
      <c r="F13" s="4" t="s">
        <v>123</v>
      </c>
      <c r="G13" s="186"/>
    </row>
    <row r="14" spans="1:7" s="190" customFormat="1" ht="15.75" thickBot="1">
      <c r="A14" s="213" t="s">
        <v>398</v>
      </c>
      <c r="B14" s="200" t="s">
        <v>501</v>
      </c>
      <c r="C14" s="210">
        <v>0.09</v>
      </c>
      <c r="D14" s="4" t="s">
        <v>28</v>
      </c>
      <c r="E14" s="5" t="s">
        <v>29</v>
      </c>
      <c r="F14" s="4" t="s">
        <v>123</v>
      </c>
    </row>
    <row r="15" spans="1:7" s="190" customFormat="1" ht="15.75" thickBot="1">
      <c r="A15" s="211" t="s">
        <v>399</v>
      </c>
      <c r="B15" s="199" t="s">
        <v>502</v>
      </c>
      <c r="C15" s="126">
        <v>3.1</v>
      </c>
      <c r="D15" s="4" t="s">
        <v>34</v>
      </c>
      <c r="E15" s="5" t="s">
        <v>384</v>
      </c>
      <c r="F15" s="4" t="s">
        <v>123</v>
      </c>
    </row>
    <row r="16" spans="1:7" ht="15.75" thickBot="1">
      <c r="A16" s="211" t="s">
        <v>138</v>
      </c>
      <c r="B16" s="199" t="s">
        <v>139</v>
      </c>
      <c r="C16" s="126">
        <v>52.5</v>
      </c>
      <c r="D16" s="4" t="s">
        <v>12</v>
      </c>
      <c r="E16" s="5" t="s">
        <v>13</v>
      </c>
      <c r="F16" s="4" t="s">
        <v>123</v>
      </c>
      <c r="G16" s="186"/>
    </row>
    <row r="17" spans="1:7" ht="15.75" thickBot="1">
      <c r="A17" s="211" t="s">
        <v>140</v>
      </c>
      <c r="B17" s="199" t="s">
        <v>141</v>
      </c>
      <c r="C17" s="126">
        <v>6.15</v>
      </c>
      <c r="D17" s="4" t="s">
        <v>12</v>
      </c>
      <c r="E17" s="5" t="s">
        <v>13</v>
      </c>
      <c r="F17" s="4" t="s">
        <v>123</v>
      </c>
      <c r="G17" s="186"/>
    </row>
    <row r="18" spans="1:7" ht="15.75" thickBot="1">
      <c r="A18" s="211" t="s">
        <v>142</v>
      </c>
      <c r="B18" s="199" t="s">
        <v>135</v>
      </c>
      <c r="C18" s="126">
        <v>12</v>
      </c>
      <c r="D18" s="4" t="s">
        <v>126</v>
      </c>
      <c r="E18" s="5" t="s">
        <v>130</v>
      </c>
      <c r="F18" s="4" t="s">
        <v>123</v>
      </c>
      <c r="G18" s="186"/>
    </row>
    <row r="19" spans="1:7" ht="15.75" thickBot="1">
      <c r="A19" s="211" t="s">
        <v>143</v>
      </c>
      <c r="B19" s="199" t="s">
        <v>26</v>
      </c>
      <c r="C19" s="126">
        <v>29</v>
      </c>
      <c r="D19" s="4" t="s">
        <v>28</v>
      </c>
      <c r="E19" s="5" t="s">
        <v>29</v>
      </c>
      <c r="F19" s="4" t="s">
        <v>123</v>
      </c>
      <c r="G19" s="186"/>
    </row>
    <row r="20" spans="1:7" ht="15.75" thickBot="1">
      <c r="A20" s="211" t="s">
        <v>144</v>
      </c>
      <c r="B20" s="199" t="s">
        <v>145</v>
      </c>
      <c r="C20" s="126">
        <v>18.2</v>
      </c>
      <c r="D20" s="4" t="s">
        <v>12</v>
      </c>
      <c r="E20" s="5" t="s">
        <v>13</v>
      </c>
      <c r="F20" s="4" t="s">
        <v>123</v>
      </c>
      <c r="G20" s="186"/>
    </row>
    <row r="21" spans="1:7" ht="15.75" thickBot="1">
      <c r="A21" s="211" t="s">
        <v>146</v>
      </c>
      <c r="B21" s="199" t="s">
        <v>147</v>
      </c>
      <c r="C21" s="126">
        <v>19.8</v>
      </c>
      <c r="D21" s="4" t="s">
        <v>12</v>
      </c>
      <c r="E21" s="5" t="s">
        <v>13</v>
      </c>
      <c r="F21" s="4" t="s">
        <v>123</v>
      </c>
      <c r="G21" s="186"/>
    </row>
    <row r="22" spans="1:7" ht="15.75" thickBot="1">
      <c r="A22" s="211" t="s">
        <v>148</v>
      </c>
      <c r="B22" s="199" t="s">
        <v>135</v>
      </c>
      <c r="C22" s="126">
        <v>1</v>
      </c>
      <c r="D22" s="4" t="s">
        <v>126</v>
      </c>
      <c r="E22" s="5" t="s">
        <v>130</v>
      </c>
      <c r="F22" s="4" t="s">
        <v>123</v>
      </c>
      <c r="G22" s="186"/>
    </row>
    <row r="23" spans="1:7" ht="15.75" thickBot="1">
      <c r="A23" s="211" t="s">
        <v>149</v>
      </c>
      <c r="B23" s="199" t="s">
        <v>150</v>
      </c>
      <c r="C23" s="126">
        <v>5.58</v>
      </c>
      <c r="D23" s="4" t="s">
        <v>126</v>
      </c>
      <c r="E23" s="5" t="s">
        <v>20</v>
      </c>
      <c r="F23" s="4" t="s">
        <v>123</v>
      </c>
      <c r="G23" s="186"/>
    </row>
    <row r="24" spans="1:7" ht="15.75" thickBot="1">
      <c r="A24" s="211" t="s">
        <v>151</v>
      </c>
      <c r="B24" s="199" t="s">
        <v>121</v>
      </c>
      <c r="C24" s="126">
        <v>2</v>
      </c>
      <c r="D24" s="4" t="s">
        <v>122</v>
      </c>
      <c r="E24" s="5" t="s">
        <v>20</v>
      </c>
      <c r="F24" s="4" t="s">
        <v>123</v>
      </c>
      <c r="G24" s="186"/>
    </row>
    <row r="25" spans="1:7" ht="15.75" thickBot="1">
      <c r="A25" s="211" t="s">
        <v>152</v>
      </c>
      <c r="B25" s="199" t="s">
        <v>153</v>
      </c>
      <c r="C25" s="126">
        <v>4.5</v>
      </c>
      <c r="D25" s="4" t="s">
        <v>28</v>
      </c>
      <c r="E25" s="5" t="s">
        <v>29</v>
      </c>
      <c r="F25" s="4" t="s">
        <v>123</v>
      </c>
      <c r="G25" s="186"/>
    </row>
    <row r="26" spans="1:7" ht="15.75" thickBot="1">
      <c r="A26" s="211" t="s">
        <v>154</v>
      </c>
      <c r="B26" s="199" t="s">
        <v>153</v>
      </c>
      <c r="C26" s="126">
        <v>3.8</v>
      </c>
      <c r="D26" s="4" t="s">
        <v>28</v>
      </c>
      <c r="E26" s="5" t="s">
        <v>29</v>
      </c>
      <c r="F26" s="4" t="s">
        <v>123</v>
      </c>
      <c r="G26" s="186"/>
    </row>
    <row r="27" spans="1:7" ht="15.75" thickBot="1">
      <c r="A27" s="211" t="s">
        <v>155</v>
      </c>
      <c r="B27" s="199" t="s">
        <v>156</v>
      </c>
      <c r="C27" s="126">
        <v>8.984</v>
      </c>
      <c r="D27" s="4" t="s">
        <v>126</v>
      </c>
      <c r="E27" s="5" t="s">
        <v>130</v>
      </c>
      <c r="F27" s="4" t="s">
        <v>123</v>
      </c>
      <c r="G27" s="186"/>
    </row>
    <row r="28" spans="1:7" ht="15.75" thickBot="1">
      <c r="A28" s="211" t="s">
        <v>157</v>
      </c>
      <c r="B28" s="199" t="s">
        <v>158</v>
      </c>
      <c r="C28" s="210">
        <v>0.25</v>
      </c>
      <c r="D28" s="4" t="s">
        <v>28</v>
      </c>
      <c r="E28" s="5" t="s">
        <v>29</v>
      </c>
      <c r="F28" s="4" t="s">
        <v>123</v>
      </c>
      <c r="G28" s="186"/>
    </row>
    <row r="29" spans="1:7" ht="15.75" thickBot="1">
      <c r="A29" s="211" t="s">
        <v>159</v>
      </c>
      <c r="B29" s="199" t="s">
        <v>160</v>
      </c>
      <c r="C29" s="126">
        <v>4.0999999999999996</v>
      </c>
      <c r="D29" s="4" t="s">
        <v>12</v>
      </c>
      <c r="E29" s="5" t="s">
        <v>13</v>
      </c>
      <c r="F29" s="4" t="s">
        <v>123</v>
      </c>
      <c r="G29" s="186"/>
    </row>
    <row r="30" spans="1:7" ht="15.75" thickBot="1">
      <c r="A30" s="211" t="s">
        <v>161</v>
      </c>
      <c r="B30" s="199" t="s">
        <v>162</v>
      </c>
      <c r="C30" s="126">
        <v>44.8</v>
      </c>
      <c r="D30" s="4" t="s">
        <v>19</v>
      </c>
      <c r="E30" s="5" t="s">
        <v>20</v>
      </c>
      <c r="F30" s="4" t="s">
        <v>123</v>
      </c>
      <c r="G30" s="186"/>
    </row>
    <row r="31" spans="1:7" s="190" customFormat="1" ht="15.75" thickBot="1">
      <c r="A31" s="211" t="s">
        <v>415</v>
      </c>
      <c r="B31" s="199" t="s">
        <v>501</v>
      </c>
      <c r="C31" s="210">
        <v>0.35499999999999998</v>
      </c>
      <c r="D31" s="4" t="s">
        <v>28</v>
      </c>
      <c r="E31" s="5" t="s">
        <v>29</v>
      </c>
      <c r="F31" s="4" t="s">
        <v>123</v>
      </c>
    </row>
    <row r="32" spans="1:7" ht="15.75" thickBot="1">
      <c r="A32" s="211" t="s">
        <v>163</v>
      </c>
      <c r="B32" s="199" t="s">
        <v>156</v>
      </c>
      <c r="C32" s="210">
        <v>0.77</v>
      </c>
      <c r="D32" s="4" t="s">
        <v>126</v>
      </c>
      <c r="E32" s="5" t="s">
        <v>130</v>
      </c>
      <c r="F32" s="4" t="s">
        <v>123</v>
      </c>
      <c r="G32" s="186"/>
    </row>
    <row r="33" spans="1:7" ht="15.75" thickBot="1">
      <c r="A33" s="211" t="s">
        <v>164</v>
      </c>
      <c r="B33" s="199" t="s">
        <v>165</v>
      </c>
      <c r="C33" s="126">
        <v>19.5</v>
      </c>
      <c r="D33" s="4" t="s">
        <v>12</v>
      </c>
      <c r="E33" s="5" t="s">
        <v>13</v>
      </c>
      <c r="F33" s="4" t="s">
        <v>123</v>
      </c>
      <c r="G33" s="186"/>
    </row>
    <row r="34" spans="1:7" ht="15.75" thickBot="1">
      <c r="A34" s="211" t="s">
        <v>166</v>
      </c>
      <c r="B34" s="199" t="s">
        <v>167</v>
      </c>
      <c r="C34" s="126">
        <v>149.15</v>
      </c>
      <c r="D34" s="4" t="s">
        <v>12</v>
      </c>
      <c r="E34" s="5" t="s">
        <v>13</v>
      </c>
      <c r="F34" s="4" t="s">
        <v>123</v>
      </c>
      <c r="G34" s="186"/>
    </row>
    <row r="35" spans="1:7" ht="15.75" thickBot="1">
      <c r="A35" s="211" t="s">
        <v>168</v>
      </c>
      <c r="B35" s="199" t="s">
        <v>26</v>
      </c>
      <c r="C35" s="126">
        <v>21</v>
      </c>
      <c r="D35" s="4" t="s">
        <v>169</v>
      </c>
      <c r="E35" s="5" t="s">
        <v>20</v>
      </c>
      <c r="F35" s="4" t="s">
        <v>123</v>
      </c>
      <c r="G35" s="186"/>
    </row>
    <row r="36" spans="1:7" ht="15.75" thickBot="1">
      <c r="A36" s="211" t="s">
        <v>170</v>
      </c>
      <c r="B36" s="199" t="s">
        <v>26</v>
      </c>
      <c r="C36" s="126">
        <v>13.5</v>
      </c>
      <c r="D36" s="4" t="s">
        <v>28</v>
      </c>
      <c r="E36" s="5" t="s">
        <v>29</v>
      </c>
      <c r="F36" s="4" t="s">
        <v>123</v>
      </c>
      <c r="G36" s="186"/>
    </row>
    <row r="37" spans="1:7" ht="23.25" thickBot="1">
      <c r="A37" s="211" t="s">
        <v>171</v>
      </c>
      <c r="B37" s="199" t="s">
        <v>129</v>
      </c>
      <c r="C37" s="210">
        <v>0.78</v>
      </c>
      <c r="D37" s="4" t="s">
        <v>126</v>
      </c>
      <c r="E37" s="5" t="s">
        <v>172</v>
      </c>
      <c r="F37" s="4" t="s">
        <v>123</v>
      </c>
      <c r="G37" s="186"/>
    </row>
    <row r="38" spans="1:7" ht="15.75" thickBot="1">
      <c r="A38" s="211" t="s">
        <v>173</v>
      </c>
      <c r="B38" s="199" t="s">
        <v>174</v>
      </c>
      <c r="C38" s="126">
        <v>1.1000000000000001</v>
      </c>
      <c r="D38" s="4" t="s">
        <v>126</v>
      </c>
      <c r="E38" s="5" t="s">
        <v>175</v>
      </c>
      <c r="F38" s="4" t="s">
        <v>123</v>
      </c>
      <c r="G38" s="186"/>
    </row>
    <row r="39" spans="1:7" ht="15.75" thickBot="1">
      <c r="A39" s="211" t="s">
        <v>176</v>
      </c>
      <c r="B39" s="199" t="s">
        <v>135</v>
      </c>
      <c r="C39" s="126">
        <v>4.2</v>
      </c>
      <c r="D39" s="4" t="s">
        <v>126</v>
      </c>
      <c r="E39" s="5" t="s">
        <v>130</v>
      </c>
      <c r="F39" s="4" t="s">
        <v>123</v>
      </c>
      <c r="G39" s="186"/>
    </row>
    <row r="40" spans="1:7" s="190" customFormat="1" ht="15.75" thickBot="1">
      <c r="A40" s="213" t="s">
        <v>429</v>
      </c>
      <c r="B40" s="199" t="s">
        <v>503</v>
      </c>
      <c r="C40" s="210">
        <v>0.1245</v>
      </c>
      <c r="D40" s="4" t="s">
        <v>378</v>
      </c>
      <c r="E40" s="5" t="s">
        <v>200</v>
      </c>
      <c r="F40" s="4" t="s">
        <v>123</v>
      </c>
    </row>
    <row r="41" spans="1:7" ht="15.75" thickBot="1">
      <c r="A41" s="211" t="s">
        <v>177</v>
      </c>
      <c r="B41" s="199" t="s">
        <v>174</v>
      </c>
      <c r="C41" s="126">
        <v>1.1000000000000001</v>
      </c>
      <c r="D41" s="4" t="s">
        <v>126</v>
      </c>
      <c r="E41" s="5" t="s">
        <v>175</v>
      </c>
      <c r="F41" s="4" t="s">
        <v>123</v>
      </c>
      <c r="G41" s="186"/>
    </row>
    <row r="42" spans="1:7" ht="15.75" thickBot="1">
      <c r="A42" s="211" t="s">
        <v>178</v>
      </c>
      <c r="B42" s="199" t="s">
        <v>179</v>
      </c>
      <c r="C42" s="126">
        <v>21</v>
      </c>
      <c r="D42" s="4" t="s">
        <v>12</v>
      </c>
      <c r="E42" s="5" t="s">
        <v>13</v>
      </c>
      <c r="F42" s="4" t="s">
        <v>123</v>
      </c>
      <c r="G42" s="186"/>
    </row>
    <row r="43" spans="1:7" s="190" customFormat="1" ht="15.75" thickBot="1">
      <c r="A43" s="213" t="s">
        <v>438</v>
      </c>
      <c r="B43" s="199" t="s">
        <v>501</v>
      </c>
      <c r="C43" s="210">
        <v>0.13200000000000001</v>
      </c>
      <c r="D43" s="4" t="s">
        <v>28</v>
      </c>
      <c r="E43" s="5" t="s">
        <v>29</v>
      </c>
      <c r="F43" s="4" t="s">
        <v>123</v>
      </c>
    </row>
    <row r="44" spans="1:7" ht="15.75" thickBot="1">
      <c r="A44" s="211" t="s">
        <v>180</v>
      </c>
      <c r="B44" s="199" t="s">
        <v>181</v>
      </c>
      <c r="C44" s="126">
        <v>192</v>
      </c>
      <c r="D44" s="4" t="s">
        <v>12</v>
      </c>
      <c r="E44" s="5" t="s">
        <v>13</v>
      </c>
      <c r="F44" s="4" t="s">
        <v>123</v>
      </c>
      <c r="G44" s="186"/>
    </row>
    <row r="45" spans="1:7" ht="15.75" thickBot="1">
      <c r="A45" s="211" t="s">
        <v>182</v>
      </c>
      <c r="B45" s="199" t="s">
        <v>153</v>
      </c>
      <c r="C45" s="126">
        <v>1.8</v>
      </c>
      <c r="D45" s="4" t="s">
        <v>28</v>
      </c>
      <c r="E45" s="5" t="s">
        <v>29</v>
      </c>
      <c r="F45" s="4" t="s">
        <v>123</v>
      </c>
      <c r="G45" s="186"/>
    </row>
    <row r="46" spans="1:7" ht="15.75" thickBot="1">
      <c r="A46" s="211" t="s">
        <v>183</v>
      </c>
      <c r="B46" s="199" t="s">
        <v>156</v>
      </c>
      <c r="C46" s="126">
        <v>6.7380000000000004</v>
      </c>
      <c r="D46" s="4" t="s">
        <v>126</v>
      </c>
      <c r="E46" s="5" t="s">
        <v>130</v>
      </c>
      <c r="F46" s="4" t="s">
        <v>123</v>
      </c>
      <c r="G46" s="186"/>
    </row>
    <row r="47" spans="1:7" ht="15.75" thickBot="1">
      <c r="A47" s="211" t="s">
        <v>184</v>
      </c>
      <c r="B47" s="199" t="s">
        <v>185</v>
      </c>
      <c r="C47" s="126">
        <v>12</v>
      </c>
      <c r="D47" s="4" t="s">
        <v>12</v>
      </c>
      <c r="E47" s="5" t="s">
        <v>13</v>
      </c>
      <c r="F47" s="4" t="s">
        <v>123</v>
      </c>
      <c r="G47" s="186"/>
    </row>
    <row r="48" spans="1:7" ht="15.75" thickBot="1">
      <c r="A48" s="211" t="s">
        <v>186</v>
      </c>
      <c r="B48" s="199" t="s">
        <v>156</v>
      </c>
      <c r="C48" s="126">
        <v>1.903</v>
      </c>
      <c r="D48" s="4" t="s">
        <v>126</v>
      </c>
      <c r="E48" s="5" t="s">
        <v>130</v>
      </c>
      <c r="F48" s="4" t="s">
        <v>123</v>
      </c>
      <c r="G48" s="186"/>
    </row>
    <row r="49" spans="1:7" ht="15.75" thickBot="1">
      <c r="A49" s="211" t="s">
        <v>187</v>
      </c>
      <c r="B49" s="199" t="s">
        <v>145</v>
      </c>
      <c r="C49" s="126">
        <v>30</v>
      </c>
      <c r="D49" s="4" t="s">
        <v>12</v>
      </c>
      <c r="E49" s="5" t="s">
        <v>13</v>
      </c>
      <c r="F49" s="4" t="s">
        <v>123</v>
      </c>
      <c r="G49" s="186"/>
    </row>
    <row r="50" spans="1:7" ht="15.75" thickBot="1">
      <c r="A50" s="211" t="s">
        <v>188</v>
      </c>
      <c r="B50" s="199" t="s">
        <v>26</v>
      </c>
      <c r="C50" s="126">
        <v>9.5</v>
      </c>
      <c r="D50" s="4" t="s">
        <v>28</v>
      </c>
      <c r="E50" s="5" t="s">
        <v>29</v>
      </c>
      <c r="F50" s="4" t="s">
        <v>123</v>
      </c>
      <c r="G50" s="186"/>
    </row>
    <row r="51" spans="1:7" s="195" customFormat="1" ht="15.75" thickBot="1">
      <c r="A51" s="211" t="s">
        <v>391</v>
      </c>
      <c r="B51" s="199" t="s">
        <v>202</v>
      </c>
      <c r="C51" s="210">
        <v>0.1996</v>
      </c>
      <c r="D51" s="4" t="s">
        <v>378</v>
      </c>
      <c r="E51" s="5" t="s">
        <v>200</v>
      </c>
      <c r="F51" s="4" t="s">
        <v>123</v>
      </c>
    </row>
    <row r="52" spans="1:7" s="195" customFormat="1" ht="15.75" thickBot="1">
      <c r="A52" s="211" t="s">
        <v>393</v>
      </c>
      <c r="B52" s="199" t="s">
        <v>504</v>
      </c>
      <c r="C52" s="210">
        <v>0.1502</v>
      </c>
      <c r="D52" s="4" t="s">
        <v>378</v>
      </c>
      <c r="E52" s="5" t="s">
        <v>200</v>
      </c>
      <c r="F52" s="4" t="s">
        <v>123</v>
      </c>
    </row>
    <row r="53" spans="1:7" s="195" customFormat="1" ht="15.75" thickBot="1">
      <c r="A53" s="211" t="s">
        <v>394</v>
      </c>
      <c r="B53" s="199" t="s">
        <v>202</v>
      </c>
      <c r="C53" s="210">
        <v>0.20019999999999999</v>
      </c>
      <c r="D53" s="4" t="s">
        <v>378</v>
      </c>
      <c r="E53" s="5" t="s">
        <v>200</v>
      </c>
      <c r="F53" s="4" t="s">
        <v>123</v>
      </c>
    </row>
    <row r="54" spans="1:7" s="195" customFormat="1" ht="15.75" thickBot="1">
      <c r="A54" s="211" t="s">
        <v>397</v>
      </c>
      <c r="B54" s="199" t="s">
        <v>202</v>
      </c>
      <c r="C54" s="210">
        <v>0.26</v>
      </c>
      <c r="D54" s="4" t="s">
        <v>378</v>
      </c>
      <c r="E54" s="5" t="s">
        <v>200</v>
      </c>
      <c r="F54" s="4" t="s">
        <v>123</v>
      </c>
    </row>
    <row r="55" spans="1:7" s="195" customFormat="1" ht="15.75" thickBot="1">
      <c r="A55" s="211" t="s">
        <v>400</v>
      </c>
      <c r="B55" s="199" t="s">
        <v>505</v>
      </c>
      <c r="C55" s="210">
        <v>0.19980000000000001</v>
      </c>
      <c r="D55" s="4" t="s">
        <v>378</v>
      </c>
      <c r="E55" s="5" t="s">
        <v>200</v>
      </c>
      <c r="F55" s="4" t="s">
        <v>123</v>
      </c>
    </row>
    <row r="56" spans="1:7" s="195" customFormat="1" ht="15.75" thickBot="1">
      <c r="A56" s="211" t="s">
        <v>402</v>
      </c>
      <c r="B56" s="199" t="s">
        <v>202</v>
      </c>
      <c r="C56" s="210">
        <v>0.14940000000000001</v>
      </c>
      <c r="D56" s="4" t="s">
        <v>378</v>
      </c>
      <c r="E56" s="5" t="s">
        <v>200</v>
      </c>
      <c r="F56" s="4" t="s">
        <v>123</v>
      </c>
    </row>
    <row r="57" spans="1:7" s="195" customFormat="1" ht="15.75" thickBot="1">
      <c r="A57" s="211" t="s">
        <v>406</v>
      </c>
      <c r="B57" s="199" t="s">
        <v>202</v>
      </c>
      <c r="C57" s="210">
        <v>0.36499999999999999</v>
      </c>
      <c r="D57" s="4" t="s">
        <v>378</v>
      </c>
      <c r="E57" s="5" t="s">
        <v>200</v>
      </c>
      <c r="F57" s="4" t="s">
        <v>123</v>
      </c>
    </row>
    <row r="58" spans="1:7" s="195" customFormat="1" ht="15.75" thickBot="1">
      <c r="A58" s="211" t="s">
        <v>407</v>
      </c>
      <c r="B58" s="199" t="s">
        <v>202</v>
      </c>
      <c r="C58" s="210">
        <v>0.15</v>
      </c>
      <c r="D58" s="4" t="s">
        <v>378</v>
      </c>
      <c r="E58" s="5" t="s">
        <v>200</v>
      </c>
      <c r="F58" s="4" t="s">
        <v>123</v>
      </c>
    </row>
    <row r="59" spans="1:7" s="195" customFormat="1" ht="15.75" thickBot="1">
      <c r="A59" s="211" t="s">
        <v>408</v>
      </c>
      <c r="B59" s="199" t="s">
        <v>409</v>
      </c>
      <c r="C59" s="126">
        <v>6.9</v>
      </c>
      <c r="D59" s="4" t="s">
        <v>12</v>
      </c>
      <c r="E59" s="5" t="s">
        <v>13</v>
      </c>
      <c r="F59" s="4" t="s">
        <v>123</v>
      </c>
    </row>
    <row r="60" spans="1:7" s="195" customFormat="1" ht="15.75" thickBot="1">
      <c r="A60" s="211" t="s">
        <v>410</v>
      </c>
      <c r="B60" s="199" t="s">
        <v>202</v>
      </c>
      <c r="C60" s="210">
        <v>0.50900000000000001</v>
      </c>
      <c r="D60" s="4" t="s">
        <v>378</v>
      </c>
      <c r="E60" s="5" t="s">
        <v>200</v>
      </c>
      <c r="F60" s="4" t="s">
        <v>123</v>
      </c>
    </row>
    <row r="61" spans="1:7" s="195" customFormat="1" ht="15.75" thickBot="1">
      <c r="A61" s="211" t="s">
        <v>419</v>
      </c>
      <c r="B61" s="199" t="s">
        <v>202</v>
      </c>
      <c r="C61" s="210">
        <v>0.2432</v>
      </c>
      <c r="D61" s="4" t="s">
        <v>378</v>
      </c>
      <c r="E61" s="5" t="s">
        <v>200</v>
      </c>
      <c r="F61" s="4" t="s">
        <v>123</v>
      </c>
    </row>
    <row r="62" spans="1:7" s="195" customFormat="1" ht="15.75" thickBot="1">
      <c r="A62" s="211" t="s">
        <v>420</v>
      </c>
      <c r="B62" s="199" t="s">
        <v>202</v>
      </c>
      <c r="C62" s="126">
        <v>1.06</v>
      </c>
      <c r="D62" s="4" t="s">
        <v>385</v>
      </c>
      <c r="E62" s="5" t="s">
        <v>130</v>
      </c>
      <c r="F62" s="4" t="s">
        <v>123</v>
      </c>
    </row>
    <row r="63" spans="1:7" s="195" customFormat="1" ht="15.75" thickBot="1">
      <c r="A63" s="211" t="s">
        <v>421</v>
      </c>
      <c r="B63" s="199" t="s">
        <v>202</v>
      </c>
      <c r="C63" s="210">
        <v>0.2636</v>
      </c>
      <c r="D63" s="4" t="s">
        <v>378</v>
      </c>
      <c r="E63" s="5" t="s">
        <v>200</v>
      </c>
      <c r="F63" s="4" t="s">
        <v>123</v>
      </c>
    </row>
    <row r="64" spans="1:7" s="195" customFormat="1" ht="15.75" thickBot="1">
      <c r="A64" s="211" t="s">
        <v>423</v>
      </c>
      <c r="B64" s="199" t="s">
        <v>202</v>
      </c>
      <c r="C64" s="210">
        <v>0.3</v>
      </c>
      <c r="D64" s="4" t="s">
        <v>378</v>
      </c>
      <c r="E64" s="5" t="s">
        <v>200</v>
      </c>
      <c r="F64" s="4" t="s">
        <v>123</v>
      </c>
    </row>
    <row r="65" spans="1:6" s="195" customFormat="1" ht="15.75" thickBot="1">
      <c r="A65" s="211" t="s">
        <v>424</v>
      </c>
      <c r="B65" s="199" t="s">
        <v>202</v>
      </c>
      <c r="C65" s="210">
        <v>0.30520000000000003</v>
      </c>
      <c r="D65" s="4" t="s">
        <v>378</v>
      </c>
      <c r="E65" s="5" t="s">
        <v>200</v>
      </c>
      <c r="F65" s="4" t="s">
        <v>123</v>
      </c>
    </row>
    <row r="66" spans="1:6" s="195" customFormat="1" ht="15.75" thickBot="1">
      <c r="A66" s="211" t="s">
        <v>427</v>
      </c>
      <c r="B66" s="199" t="s">
        <v>202</v>
      </c>
      <c r="C66" s="210">
        <v>0.3498</v>
      </c>
      <c r="D66" s="4" t="s">
        <v>378</v>
      </c>
      <c r="E66" s="5" t="s">
        <v>200</v>
      </c>
      <c r="F66" s="4" t="s">
        <v>123</v>
      </c>
    </row>
    <row r="67" spans="1:6" s="195" customFormat="1" ht="15.75" thickBot="1">
      <c r="A67" s="211" t="s">
        <v>428</v>
      </c>
      <c r="B67" s="199" t="s">
        <v>202</v>
      </c>
      <c r="C67" s="210">
        <v>0.223</v>
      </c>
      <c r="D67" s="4" t="s">
        <v>378</v>
      </c>
      <c r="E67" s="5" t="s">
        <v>200</v>
      </c>
      <c r="F67" s="4" t="s">
        <v>123</v>
      </c>
    </row>
    <row r="68" spans="1:6" s="195" customFormat="1" ht="15.75" thickBot="1">
      <c r="A68" s="211" t="s">
        <v>430</v>
      </c>
      <c r="B68" s="199" t="s">
        <v>202</v>
      </c>
      <c r="C68" s="210">
        <v>0.1842</v>
      </c>
      <c r="D68" s="4" t="s">
        <v>378</v>
      </c>
      <c r="E68" s="5" t="s">
        <v>200</v>
      </c>
      <c r="F68" s="4" t="s">
        <v>123</v>
      </c>
    </row>
    <row r="69" spans="1:6" s="195" customFormat="1" ht="15.75" thickBot="1">
      <c r="A69" s="211" t="s">
        <v>431</v>
      </c>
      <c r="B69" s="199" t="s">
        <v>202</v>
      </c>
      <c r="C69" s="210">
        <v>9.1600000000000001E-2</v>
      </c>
      <c r="D69" s="4" t="s">
        <v>378</v>
      </c>
      <c r="E69" s="5" t="s">
        <v>200</v>
      </c>
      <c r="F69" s="4" t="s">
        <v>123</v>
      </c>
    </row>
    <row r="70" spans="1:6" s="195" customFormat="1" ht="15.75" thickBot="1">
      <c r="A70" s="211" t="s">
        <v>432</v>
      </c>
      <c r="B70" s="199" t="s">
        <v>202</v>
      </c>
      <c r="C70" s="210">
        <v>7.3300000000000004E-2</v>
      </c>
      <c r="D70" s="4" t="s">
        <v>378</v>
      </c>
      <c r="E70" s="5" t="s">
        <v>200</v>
      </c>
      <c r="F70" s="4" t="s">
        <v>123</v>
      </c>
    </row>
    <row r="71" spans="1:6" s="195" customFormat="1" ht="15.75" thickBot="1">
      <c r="A71" s="211" t="s">
        <v>433</v>
      </c>
      <c r="B71" s="199" t="s">
        <v>202</v>
      </c>
      <c r="C71" s="210">
        <v>0.13650000000000001</v>
      </c>
      <c r="D71" s="4" t="s">
        <v>378</v>
      </c>
      <c r="E71" s="5" t="s">
        <v>200</v>
      </c>
      <c r="F71" s="4" t="s">
        <v>123</v>
      </c>
    </row>
    <row r="72" spans="1:6" s="195" customFormat="1" ht="15.75" thickBot="1">
      <c r="A72" s="211" t="s">
        <v>434</v>
      </c>
      <c r="B72" s="199" t="s">
        <v>202</v>
      </c>
      <c r="C72" s="210">
        <v>4.7800000000000002E-2</v>
      </c>
      <c r="D72" s="4" t="s">
        <v>378</v>
      </c>
      <c r="E72" s="5" t="s">
        <v>200</v>
      </c>
      <c r="F72" s="4" t="s">
        <v>123</v>
      </c>
    </row>
    <row r="73" spans="1:6" s="195" customFormat="1" ht="15.75" thickBot="1">
      <c r="A73" s="211" t="s">
        <v>435</v>
      </c>
      <c r="B73" s="199" t="s">
        <v>202</v>
      </c>
      <c r="C73" s="210">
        <v>0.1608</v>
      </c>
      <c r="D73" s="4" t="s">
        <v>378</v>
      </c>
      <c r="E73" s="5" t="s">
        <v>200</v>
      </c>
      <c r="F73" s="4" t="s">
        <v>123</v>
      </c>
    </row>
    <row r="74" spans="1:6" s="195" customFormat="1" ht="15.75" thickBot="1">
      <c r="A74" s="211" t="s">
        <v>436</v>
      </c>
      <c r="B74" s="199" t="s">
        <v>202</v>
      </c>
      <c r="C74" s="210">
        <v>5.8799999999999998E-2</v>
      </c>
      <c r="D74" s="4" t="s">
        <v>378</v>
      </c>
      <c r="E74" s="5" t="s">
        <v>200</v>
      </c>
      <c r="F74" s="4" t="s">
        <v>123</v>
      </c>
    </row>
    <row r="75" spans="1:6" s="195" customFormat="1" ht="15.75" thickBot="1">
      <c r="A75" s="211" t="s">
        <v>437</v>
      </c>
      <c r="B75" s="199" t="s">
        <v>202</v>
      </c>
      <c r="C75" s="210">
        <v>0.75260000000000005</v>
      </c>
      <c r="D75" s="4" t="s">
        <v>378</v>
      </c>
      <c r="E75" s="5" t="s">
        <v>200</v>
      </c>
      <c r="F75" s="4" t="s">
        <v>123</v>
      </c>
    </row>
    <row r="76" spans="1:6" s="195" customFormat="1" ht="15.75" thickBot="1">
      <c r="A76" s="211" t="s">
        <v>454</v>
      </c>
      <c r="B76" s="199" t="s">
        <v>202</v>
      </c>
      <c r="C76" s="210">
        <v>0.1134</v>
      </c>
      <c r="D76" s="4" t="s">
        <v>378</v>
      </c>
      <c r="E76" s="5" t="s">
        <v>200</v>
      </c>
      <c r="F76" s="4" t="s">
        <v>123</v>
      </c>
    </row>
    <row r="77" spans="1:6" ht="15.75" thickBot="1">
      <c r="A77" s="212" t="s">
        <v>82</v>
      </c>
      <c r="B77" s="201"/>
      <c r="C77" s="127">
        <f>SUM(C3:C76)</f>
        <v>748.16449999999998</v>
      </c>
      <c r="D77" s="7"/>
      <c r="E77" s="8"/>
      <c r="F77" s="7"/>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pane xSplit="1" ySplit="2" topLeftCell="B3" activePane="bottomRight" state="frozen"/>
      <selection activeCell="L23" sqref="L23"/>
      <selection pane="topRight" activeCell="L23" sqref="L23"/>
      <selection pane="bottomLeft" activeCell="L23" sqref="L23"/>
      <selection pane="bottomRight"/>
    </sheetView>
  </sheetViews>
  <sheetFormatPr defaultRowHeight="15"/>
  <cols>
    <col min="1" max="1" width="31.5703125" style="176" bestFit="1" customWidth="1"/>
    <col min="2" max="2" width="27.85546875" style="176" bestFit="1" customWidth="1"/>
    <col min="3" max="3" width="9.42578125" style="176" bestFit="1" customWidth="1"/>
    <col min="4" max="4" width="19" style="176" customWidth="1"/>
    <col min="5" max="5" width="11.42578125" style="176" customWidth="1"/>
    <col min="6" max="10" width="8.7109375" style="176" customWidth="1"/>
    <col min="11" max="11" width="8.28515625" style="176" customWidth="1"/>
    <col min="12" max="12" width="10.7109375" style="176" customWidth="1"/>
    <col min="13" max="13" width="9.28515625" style="176" customWidth="1"/>
    <col min="14" max="14" width="12.7109375" style="176" customWidth="1"/>
    <col min="15" max="15" width="72.5703125" style="184" bestFit="1" customWidth="1"/>
  </cols>
  <sheetData>
    <row r="1" spans="1:16" ht="20.25" thickBot="1">
      <c r="A1" s="1" t="s">
        <v>189</v>
      </c>
      <c r="O1" s="176"/>
    </row>
    <row r="2" spans="1:16" ht="34.5" thickBot="1">
      <c r="A2" s="198" t="s">
        <v>190</v>
      </c>
      <c r="B2" s="198" t="s">
        <v>2</v>
      </c>
      <c r="C2" s="2" t="s">
        <v>191</v>
      </c>
      <c r="D2" s="2" t="s">
        <v>5</v>
      </c>
      <c r="E2" s="2" t="s">
        <v>6</v>
      </c>
      <c r="F2" s="2" t="s">
        <v>192</v>
      </c>
      <c r="G2" s="2" t="s">
        <v>193</v>
      </c>
      <c r="H2" s="2" t="s">
        <v>194</v>
      </c>
      <c r="I2" s="2" t="s">
        <v>195</v>
      </c>
      <c r="J2" s="2" t="s">
        <v>196</v>
      </c>
      <c r="K2" s="2" t="s">
        <v>197</v>
      </c>
      <c r="L2" s="2" t="s">
        <v>119</v>
      </c>
      <c r="M2" s="2" t="s">
        <v>7</v>
      </c>
      <c r="N2" s="2" t="s">
        <v>198</v>
      </c>
      <c r="O2" s="2" t="s">
        <v>377</v>
      </c>
    </row>
    <row r="3" spans="1:16" ht="15.75" thickBot="1">
      <c r="A3" s="213" t="s">
        <v>515</v>
      </c>
      <c r="B3" s="200" t="s">
        <v>516</v>
      </c>
      <c r="C3" s="188"/>
      <c r="D3" s="180" t="s">
        <v>12</v>
      </c>
      <c r="E3" s="181" t="s">
        <v>13</v>
      </c>
      <c r="F3" s="129"/>
      <c r="G3" s="128"/>
      <c r="H3" s="129"/>
      <c r="I3" s="128"/>
      <c r="J3" s="129"/>
      <c r="K3" s="181" t="s">
        <v>201</v>
      </c>
      <c r="L3" s="180">
        <v>115</v>
      </c>
      <c r="M3" s="181" t="s">
        <v>14</v>
      </c>
      <c r="N3" s="189" t="s">
        <v>473</v>
      </c>
      <c r="O3" s="183" t="s">
        <v>517</v>
      </c>
    </row>
    <row r="4" spans="1:16" ht="15.75" thickBot="1">
      <c r="A4" s="213" t="s">
        <v>199</v>
      </c>
      <c r="B4" s="200" t="s">
        <v>392</v>
      </c>
      <c r="C4" s="181">
        <v>1</v>
      </c>
      <c r="D4" s="180" t="s">
        <v>379</v>
      </c>
      <c r="E4" s="181" t="s">
        <v>200</v>
      </c>
      <c r="F4" s="129"/>
      <c r="G4" s="128"/>
      <c r="H4" s="129"/>
      <c r="I4" s="128"/>
      <c r="J4" s="129"/>
      <c r="K4" s="181" t="s">
        <v>216</v>
      </c>
      <c r="L4" s="180">
        <v>88</v>
      </c>
      <c r="M4" s="181" t="s">
        <v>14</v>
      </c>
      <c r="N4" s="189" t="s">
        <v>518</v>
      </c>
      <c r="O4" s="183" t="s">
        <v>519</v>
      </c>
      <c r="P4" t="s">
        <v>556</v>
      </c>
    </row>
    <row r="5" spans="1:16" ht="15.75" thickBot="1">
      <c r="A5" s="213" t="s">
        <v>203</v>
      </c>
      <c r="B5" s="200" t="s">
        <v>381</v>
      </c>
      <c r="C5" s="188" t="s">
        <v>457</v>
      </c>
      <c r="D5" s="180" t="s">
        <v>12</v>
      </c>
      <c r="E5" s="181" t="s">
        <v>13</v>
      </c>
      <c r="F5" s="129"/>
      <c r="G5" s="128"/>
      <c r="H5" s="129"/>
      <c r="I5" s="128"/>
      <c r="J5" s="129"/>
      <c r="K5" s="181" t="s">
        <v>201</v>
      </c>
      <c r="L5" s="180">
        <v>110</v>
      </c>
      <c r="M5" s="181" t="s">
        <v>14</v>
      </c>
      <c r="N5" s="189" t="s">
        <v>473</v>
      </c>
      <c r="O5" s="183"/>
    </row>
    <row r="6" spans="1:16" ht="15.75" thickBot="1">
      <c r="A6" s="213" t="s">
        <v>204</v>
      </c>
      <c r="B6" s="200" t="s">
        <v>520</v>
      </c>
      <c r="C6" s="188" t="s">
        <v>458</v>
      </c>
      <c r="D6" s="180" t="s">
        <v>12</v>
      </c>
      <c r="E6" s="181" t="s">
        <v>13</v>
      </c>
      <c r="F6" s="129"/>
      <c r="G6" s="128"/>
      <c r="H6" s="129"/>
      <c r="I6" s="128"/>
      <c r="J6" s="129"/>
      <c r="K6" s="181" t="s">
        <v>201</v>
      </c>
      <c r="L6" s="182">
        <v>72</v>
      </c>
      <c r="M6" s="181" t="s">
        <v>14</v>
      </c>
      <c r="N6" s="189" t="s">
        <v>473</v>
      </c>
      <c r="O6" s="183" t="s">
        <v>441</v>
      </c>
    </row>
    <row r="7" spans="1:16" ht="15.75" thickBot="1">
      <c r="A7" s="213" t="s">
        <v>205</v>
      </c>
      <c r="B7" s="200" t="s">
        <v>206</v>
      </c>
      <c r="C7" s="188" t="s">
        <v>459</v>
      </c>
      <c r="D7" s="180" t="s">
        <v>12</v>
      </c>
      <c r="E7" s="181" t="s">
        <v>13</v>
      </c>
      <c r="F7" s="129"/>
      <c r="G7" s="128"/>
      <c r="H7" s="129"/>
      <c r="I7" s="128"/>
      <c r="J7" s="129"/>
      <c r="K7" s="181" t="s">
        <v>201</v>
      </c>
      <c r="L7" s="180">
        <v>260</v>
      </c>
      <c r="M7" s="181" t="s">
        <v>14</v>
      </c>
      <c r="N7" s="189" t="s">
        <v>521</v>
      </c>
      <c r="O7" s="183"/>
    </row>
    <row r="8" spans="1:16" ht="15.75" thickBot="1">
      <c r="A8" s="213" t="s">
        <v>396</v>
      </c>
      <c r="B8" s="200" t="s">
        <v>230</v>
      </c>
      <c r="C8" s="188"/>
      <c r="D8" s="180" t="s">
        <v>379</v>
      </c>
      <c r="E8" s="181" t="s">
        <v>200</v>
      </c>
      <c r="F8" s="129" t="s">
        <v>210</v>
      </c>
      <c r="G8" s="128"/>
      <c r="H8" s="129"/>
      <c r="I8" s="128"/>
      <c r="J8" s="129"/>
      <c r="K8" s="181" t="s">
        <v>201</v>
      </c>
      <c r="L8" s="182">
        <v>1.3</v>
      </c>
      <c r="M8" s="181" t="s">
        <v>243</v>
      </c>
      <c r="N8" s="189" t="s">
        <v>473</v>
      </c>
      <c r="O8" s="183"/>
    </row>
    <row r="9" spans="1:16" ht="15.75" thickBot="1">
      <c r="A9" s="213" t="s">
        <v>207</v>
      </c>
      <c r="B9" s="200" t="s">
        <v>237</v>
      </c>
      <c r="C9" s="188" t="s">
        <v>460</v>
      </c>
      <c r="D9" s="180" t="s">
        <v>12</v>
      </c>
      <c r="E9" s="181" t="s">
        <v>13</v>
      </c>
      <c r="F9" s="129"/>
      <c r="G9" s="128"/>
      <c r="H9" s="129"/>
      <c r="I9" s="128"/>
      <c r="J9" s="129"/>
      <c r="K9" s="181" t="s">
        <v>201</v>
      </c>
      <c r="L9" s="182">
        <v>200</v>
      </c>
      <c r="M9" s="181" t="s">
        <v>14</v>
      </c>
      <c r="N9" s="189" t="s">
        <v>473</v>
      </c>
      <c r="O9" s="183"/>
    </row>
    <row r="10" spans="1:16" ht="15.75" thickBot="1">
      <c r="A10" s="213" t="s">
        <v>208</v>
      </c>
      <c r="B10" s="200" t="s">
        <v>209</v>
      </c>
      <c r="C10" s="188" t="s">
        <v>461</v>
      </c>
      <c r="D10" s="180" t="s">
        <v>12</v>
      </c>
      <c r="E10" s="181" t="s">
        <v>13</v>
      </c>
      <c r="F10" s="129" t="s">
        <v>210</v>
      </c>
      <c r="G10" s="128"/>
      <c r="H10" s="129"/>
      <c r="I10" s="128"/>
      <c r="J10" s="129"/>
      <c r="K10" s="181" t="s">
        <v>201</v>
      </c>
      <c r="L10" s="182">
        <v>55</v>
      </c>
      <c r="M10" s="181" t="s">
        <v>14</v>
      </c>
      <c r="N10" s="189" t="s">
        <v>473</v>
      </c>
      <c r="O10" s="183"/>
    </row>
    <row r="11" spans="1:16" ht="15.75" thickBot="1">
      <c r="A11" s="213" t="s">
        <v>401</v>
      </c>
      <c r="B11" s="200" t="s">
        <v>145</v>
      </c>
      <c r="C11" s="188" t="s">
        <v>462</v>
      </c>
      <c r="D11" s="180" t="s">
        <v>12</v>
      </c>
      <c r="E11" s="181" t="s">
        <v>13</v>
      </c>
      <c r="F11" s="129" t="s">
        <v>210</v>
      </c>
      <c r="G11" s="128" t="s">
        <v>210</v>
      </c>
      <c r="H11" s="129" t="s">
        <v>210</v>
      </c>
      <c r="I11" s="128" t="s">
        <v>210</v>
      </c>
      <c r="J11" s="129" t="s">
        <v>210</v>
      </c>
      <c r="K11" s="181" t="s">
        <v>216</v>
      </c>
      <c r="L11" s="180">
        <v>80</v>
      </c>
      <c r="M11" s="181" t="s">
        <v>14</v>
      </c>
      <c r="N11" s="189" t="s">
        <v>495</v>
      </c>
      <c r="O11" s="183"/>
    </row>
    <row r="12" spans="1:16" ht="15.75" thickBot="1">
      <c r="A12" s="213" t="s">
        <v>211</v>
      </c>
      <c r="B12" s="200" t="s">
        <v>212</v>
      </c>
      <c r="C12" s="188" t="s">
        <v>463</v>
      </c>
      <c r="D12" s="180" t="s">
        <v>12</v>
      </c>
      <c r="E12" s="181" t="s">
        <v>13</v>
      </c>
      <c r="F12" s="129" t="s">
        <v>210</v>
      </c>
      <c r="G12" s="128"/>
      <c r="H12" s="129"/>
      <c r="I12" s="128"/>
      <c r="J12" s="129"/>
      <c r="K12" s="181" t="s">
        <v>201</v>
      </c>
      <c r="L12" s="182">
        <v>350</v>
      </c>
      <c r="M12" s="181" t="s">
        <v>14</v>
      </c>
      <c r="N12" s="191" t="s">
        <v>473</v>
      </c>
      <c r="O12" s="183"/>
    </row>
    <row r="13" spans="1:16" ht="15.75" thickBot="1">
      <c r="A13" s="213" t="s">
        <v>213</v>
      </c>
      <c r="B13" s="200" t="s">
        <v>214</v>
      </c>
      <c r="C13" s="188" t="s">
        <v>464</v>
      </c>
      <c r="D13" s="180" t="s">
        <v>12</v>
      </c>
      <c r="E13" s="181" t="s">
        <v>13</v>
      </c>
      <c r="F13" s="129"/>
      <c r="G13" s="128"/>
      <c r="H13" s="129"/>
      <c r="I13" s="128"/>
      <c r="J13" s="129"/>
      <c r="K13" s="181" t="s">
        <v>201</v>
      </c>
      <c r="L13" s="182">
        <v>288</v>
      </c>
      <c r="M13" s="181" t="s">
        <v>14</v>
      </c>
      <c r="N13" s="189" t="s">
        <v>522</v>
      </c>
      <c r="O13" s="183"/>
    </row>
    <row r="14" spans="1:16" ht="15.75" thickBot="1">
      <c r="A14" s="213" t="s">
        <v>523</v>
      </c>
      <c r="B14" s="200" t="s">
        <v>409</v>
      </c>
      <c r="C14" s="188"/>
      <c r="D14" s="180" t="s">
        <v>12</v>
      </c>
      <c r="E14" s="181" t="s">
        <v>13</v>
      </c>
      <c r="F14" s="129"/>
      <c r="G14" s="128"/>
      <c r="H14" s="129"/>
      <c r="I14" s="128"/>
      <c r="J14" s="129"/>
      <c r="K14" s="181" t="s">
        <v>201</v>
      </c>
      <c r="L14" s="180">
        <v>9</v>
      </c>
      <c r="M14" s="181" t="s">
        <v>243</v>
      </c>
      <c r="N14" s="189" t="s">
        <v>473</v>
      </c>
      <c r="O14" s="183"/>
    </row>
    <row r="15" spans="1:16" ht="15.75" thickBot="1">
      <c r="A15" s="213" t="s">
        <v>94</v>
      </c>
      <c r="B15" s="214" t="s">
        <v>215</v>
      </c>
      <c r="C15" s="188" t="s">
        <v>465</v>
      </c>
      <c r="D15" s="180" t="s">
        <v>379</v>
      </c>
      <c r="E15" s="181" t="s">
        <v>200</v>
      </c>
      <c r="F15" s="129" t="s">
        <v>210</v>
      </c>
      <c r="G15" s="128" t="s">
        <v>210</v>
      </c>
      <c r="H15" s="129" t="s">
        <v>210</v>
      </c>
      <c r="I15" s="128" t="s">
        <v>210</v>
      </c>
      <c r="J15" s="129" t="s">
        <v>210</v>
      </c>
      <c r="K15" s="181" t="s">
        <v>216</v>
      </c>
      <c r="L15" s="182">
        <v>55</v>
      </c>
      <c r="M15" s="181" t="s">
        <v>14</v>
      </c>
      <c r="N15" s="189" t="s">
        <v>524</v>
      </c>
      <c r="O15" s="183" t="s">
        <v>525</v>
      </c>
    </row>
    <row r="16" spans="1:16" ht="15.75" thickBot="1">
      <c r="A16" s="213" t="s">
        <v>403</v>
      </c>
      <c r="B16" s="215" t="s">
        <v>526</v>
      </c>
      <c r="C16" s="188"/>
      <c r="D16" s="180" t="s">
        <v>202</v>
      </c>
      <c r="E16" s="181" t="s">
        <v>387</v>
      </c>
      <c r="F16" s="129"/>
      <c r="G16" s="128"/>
      <c r="H16" s="129"/>
      <c r="I16" s="128"/>
      <c r="J16" s="129"/>
      <c r="K16" s="181" t="s">
        <v>201</v>
      </c>
      <c r="L16" s="182">
        <v>140</v>
      </c>
      <c r="M16" s="181" t="s">
        <v>202</v>
      </c>
      <c r="N16" s="189" t="s">
        <v>473</v>
      </c>
      <c r="O16" s="183"/>
    </row>
    <row r="17" spans="1:15" ht="15.75" thickBot="1">
      <c r="A17" s="213" t="s">
        <v>404</v>
      </c>
      <c r="B17" s="200" t="s">
        <v>226</v>
      </c>
      <c r="C17" s="188" t="s">
        <v>466</v>
      </c>
      <c r="D17" s="180" t="s">
        <v>12</v>
      </c>
      <c r="E17" s="181" t="s">
        <v>13</v>
      </c>
      <c r="F17" s="129" t="s">
        <v>210</v>
      </c>
      <c r="G17" s="128"/>
      <c r="H17" s="129"/>
      <c r="I17" s="128"/>
      <c r="J17" s="129"/>
      <c r="K17" s="181" t="s">
        <v>201</v>
      </c>
      <c r="L17" s="182">
        <v>900</v>
      </c>
      <c r="M17" s="181" t="s">
        <v>14</v>
      </c>
      <c r="N17" s="189" t="s">
        <v>473</v>
      </c>
      <c r="O17" s="183"/>
    </row>
    <row r="18" spans="1:15" ht="15.75" thickBot="1">
      <c r="A18" s="213" t="s">
        <v>527</v>
      </c>
      <c r="B18" s="200" t="s">
        <v>527</v>
      </c>
      <c r="C18" s="188"/>
      <c r="D18" s="180" t="s">
        <v>378</v>
      </c>
      <c r="E18" s="181" t="s">
        <v>200</v>
      </c>
      <c r="F18" s="129"/>
      <c r="G18" s="128"/>
      <c r="H18" s="129"/>
      <c r="I18" s="128"/>
      <c r="J18" s="129"/>
      <c r="K18" s="181" t="s">
        <v>201</v>
      </c>
      <c r="L18" s="182">
        <v>12</v>
      </c>
      <c r="M18" s="181" t="s">
        <v>243</v>
      </c>
      <c r="N18" s="189" t="s">
        <v>473</v>
      </c>
      <c r="O18" s="183"/>
    </row>
    <row r="19" spans="1:15" ht="15.75" thickBot="1">
      <c r="A19" s="213" t="s">
        <v>217</v>
      </c>
      <c r="B19" s="200" t="s">
        <v>218</v>
      </c>
      <c r="C19" s="188" t="s">
        <v>467</v>
      </c>
      <c r="D19" s="180" t="s">
        <v>12</v>
      </c>
      <c r="E19" s="181" t="s">
        <v>13</v>
      </c>
      <c r="F19" s="129" t="s">
        <v>210</v>
      </c>
      <c r="G19" s="128"/>
      <c r="H19" s="129"/>
      <c r="I19" s="128"/>
      <c r="J19" s="129"/>
      <c r="K19" s="181" t="s">
        <v>201</v>
      </c>
      <c r="L19" s="182">
        <v>91</v>
      </c>
      <c r="M19" s="181" t="s">
        <v>14</v>
      </c>
      <c r="N19" s="189" t="s">
        <v>473</v>
      </c>
      <c r="O19" s="183"/>
    </row>
    <row r="20" spans="1:15" ht="15.75" thickBot="1">
      <c r="A20" s="213" t="s">
        <v>405</v>
      </c>
      <c r="B20" s="200" t="s">
        <v>250</v>
      </c>
      <c r="C20" s="188" t="s">
        <v>468</v>
      </c>
      <c r="D20" s="180" t="s">
        <v>12</v>
      </c>
      <c r="E20" s="181" t="s">
        <v>13</v>
      </c>
      <c r="F20" s="129" t="s">
        <v>210</v>
      </c>
      <c r="G20" s="128"/>
      <c r="H20" s="129"/>
      <c r="I20" s="128"/>
      <c r="J20" s="129"/>
      <c r="K20" s="181" t="s">
        <v>201</v>
      </c>
      <c r="L20" s="182">
        <v>76.8</v>
      </c>
      <c r="M20" s="181" t="s">
        <v>14</v>
      </c>
      <c r="N20" s="189" t="s">
        <v>473</v>
      </c>
      <c r="O20" s="183"/>
    </row>
    <row r="21" spans="1:15" ht="15.75" thickBot="1">
      <c r="A21" s="213" t="s">
        <v>528</v>
      </c>
      <c r="B21" s="200" t="s">
        <v>529</v>
      </c>
      <c r="C21" s="188"/>
      <c r="D21" s="180" t="s">
        <v>378</v>
      </c>
      <c r="E21" s="181" t="s">
        <v>200</v>
      </c>
      <c r="F21" s="129"/>
      <c r="G21" s="128"/>
      <c r="H21" s="129"/>
      <c r="I21" s="128"/>
      <c r="J21" s="129"/>
      <c r="K21" s="181" t="s">
        <v>201</v>
      </c>
      <c r="L21" s="182">
        <v>90</v>
      </c>
      <c r="M21" s="181" t="s">
        <v>14</v>
      </c>
      <c r="N21" s="189" t="s">
        <v>473</v>
      </c>
      <c r="O21" s="183"/>
    </row>
    <row r="22" spans="1:15" ht="15.75" thickBot="1">
      <c r="A22" s="213" t="s">
        <v>219</v>
      </c>
      <c r="B22" s="200" t="s">
        <v>220</v>
      </c>
      <c r="C22" s="188"/>
      <c r="D22" s="180" t="s">
        <v>380</v>
      </c>
      <c r="E22" s="181" t="s">
        <v>200</v>
      </c>
      <c r="F22" s="129" t="s">
        <v>210</v>
      </c>
      <c r="G22" s="128"/>
      <c r="H22" s="129" t="s">
        <v>210</v>
      </c>
      <c r="I22" s="128" t="s">
        <v>210</v>
      </c>
      <c r="J22" s="129" t="s">
        <v>210</v>
      </c>
      <c r="K22" s="181" t="s">
        <v>221</v>
      </c>
      <c r="L22" s="182">
        <v>90</v>
      </c>
      <c r="M22" s="181" t="s">
        <v>14</v>
      </c>
      <c r="N22" s="189" t="s">
        <v>530</v>
      </c>
      <c r="O22" s="183"/>
    </row>
    <row r="23" spans="1:15" ht="15.75" thickBot="1">
      <c r="A23" s="213" t="s">
        <v>222</v>
      </c>
      <c r="B23" s="200" t="s">
        <v>223</v>
      </c>
      <c r="C23" s="188" t="s">
        <v>456</v>
      </c>
      <c r="D23" s="180" t="s">
        <v>378</v>
      </c>
      <c r="E23" s="181" t="s">
        <v>258</v>
      </c>
      <c r="F23" s="129"/>
      <c r="G23" s="128"/>
      <c r="H23" s="129"/>
      <c r="I23" s="128"/>
      <c r="J23" s="129"/>
      <c r="K23" s="181" t="s">
        <v>201</v>
      </c>
      <c r="L23" s="180">
        <v>60</v>
      </c>
      <c r="M23" s="181" t="s">
        <v>14</v>
      </c>
      <c r="N23" s="189" t="s">
        <v>473</v>
      </c>
      <c r="O23" s="183"/>
    </row>
    <row r="24" spans="1:15" ht="15.75" thickBot="1">
      <c r="A24" s="213" t="s">
        <v>95</v>
      </c>
      <c r="B24" s="200" t="s">
        <v>224</v>
      </c>
      <c r="C24" s="188" t="s">
        <v>469</v>
      </c>
      <c r="D24" s="180" t="s">
        <v>12</v>
      </c>
      <c r="E24" s="181" t="s">
        <v>13</v>
      </c>
      <c r="F24" s="129" t="s">
        <v>210</v>
      </c>
      <c r="G24" s="128" t="s">
        <v>210</v>
      </c>
      <c r="H24" s="129" t="s">
        <v>210</v>
      </c>
      <c r="I24" s="128" t="s">
        <v>210</v>
      </c>
      <c r="J24" s="129" t="s">
        <v>210</v>
      </c>
      <c r="K24" s="181" t="s">
        <v>216</v>
      </c>
      <c r="L24" s="182">
        <v>31.05</v>
      </c>
      <c r="M24" s="181" t="s">
        <v>14</v>
      </c>
      <c r="N24" s="189" t="s">
        <v>531</v>
      </c>
      <c r="O24" s="183"/>
    </row>
    <row r="25" spans="1:15" ht="15.75" thickBot="1">
      <c r="A25" s="213" t="s">
        <v>225</v>
      </c>
      <c r="B25" s="200" t="s">
        <v>226</v>
      </c>
      <c r="C25" s="188" t="s">
        <v>470</v>
      </c>
      <c r="D25" s="180" t="s">
        <v>12</v>
      </c>
      <c r="E25" s="181" t="s">
        <v>13</v>
      </c>
      <c r="F25" s="129" t="s">
        <v>210</v>
      </c>
      <c r="G25" s="128"/>
      <c r="H25" s="129"/>
      <c r="I25" s="128"/>
      <c r="J25" s="129"/>
      <c r="K25" s="181" t="s">
        <v>201</v>
      </c>
      <c r="L25" s="182">
        <v>79</v>
      </c>
      <c r="M25" s="181" t="s">
        <v>14</v>
      </c>
      <c r="N25" s="203">
        <v>43435</v>
      </c>
      <c r="O25" s="183"/>
    </row>
    <row r="26" spans="1:15" ht="15.75" thickBot="1">
      <c r="A26" s="213" t="s">
        <v>227</v>
      </c>
      <c r="B26" s="200" t="s">
        <v>226</v>
      </c>
      <c r="C26" s="188" t="s">
        <v>471</v>
      </c>
      <c r="D26" s="180" t="s">
        <v>12</v>
      </c>
      <c r="E26" s="181" t="s">
        <v>13</v>
      </c>
      <c r="F26" s="129"/>
      <c r="G26" s="128"/>
      <c r="H26" s="129"/>
      <c r="I26" s="128"/>
      <c r="J26" s="129"/>
      <c r="K26" s="181" t="s">
        <v>201</v>
      </c>
      <c r="L26" s="182">
        <v>137</v>
      </c>
      <c r="M26" s="181" t="s">
        <v>14</v>
      </c>
      <c r="N26" s="189" t="s">
        <v>532</v>
      </c>
      <c r="O26" s="183"/>
    </row>
    <row r="27" spans="1:15" ht="15.75" thickBot="1">
      <c r="A27" s="213" t="s">
        <v>373</v>
      </c>
      <c r="B27" s="200" t="s">
        <v>382</v>
      </c>
      <c r="C27" s="188"/>
      <c r="D27" s="180" t="s">
        <v>34</v>
      </c>
      <c r="E27" s="181" t="s">
        <v>35</v>
      </c>
      <c r="F27" s="129"/>
      <c r="G27" s="128"/>
      <c r="H27" s="129"/>
      <c r="I27" s="128" t="s">
        <v>210</v>
      </c>
      <c r="J27" s="129"/>
      <c r="K27" s="181" t="s">
        <v>494</v>
      </c>
      <c r="L27" s="180">
        <v>78.400000000000006</v>
      </c>
      <c r="M27" s="181" t="s">
        <v>21</v>
      </c>
      <c r="N27" s="189" t="s">
        <v>551</v>
      </c>
      <c r="O27" s="183"/>
    </row>
    <row r="28" spans="1:15" s="165" customFormat="1" thickBot="1">
      <c r="A28" s="213" t="s">
        <v>228</v>
      </c>
      <c r="B28" s="200" t="s">
        <v>386</v>
      </c>
      <c r="C28" s="188" t="s">
        <v>456</v>
      </c>
      <c r="D28" s="180" t="s">
        <v>378</v>
      </c>
      <c r="E28" s="181" t="s">
        <v>200</v>
      </c>
      <c r="F28" s="129"/>
      <c r="G28" s="128"/>
      <c r="H28" s="129"/>
      <c r="I28" s="128"/>
      <c r="J28" s="129"/>
      <c r="K28" s="181" t="s">
        <v>201</v>
      </c>
      <c r="L28" s="180">
        <v>250</v>
      </c>
      <c r="M28" s="181" t="s">
        <v>14</v>
      </c>
      <c r="N28" s="189" t="s">
        <v>473</v>
      </c>
      <c r="O28" s="183"/>
    </row>
    <row r="29" spans="1:15" ht="15" customHeight="1" thickBot="1">
      <c r="A29" s="213" t="s">
        <v>408</v>
      </c>
      <c r="B29" s="200" t="s">
        <v>409</v>
      </c>
      <c r="C29" s="188"/>
      <c r="D29" s="180" t="s">
        <v>12</v>
      </c>
      <c r="E29" s="181" t="s">
        <v>13</v>
      </c>
      <c r="F29" s="129"/>
      <c r="G29" s="128"/>
      <c r="H29" s="129"/>
      <c r="I29" s="128"/>
      <c r="J29" s="129"/>
      <c r="K29" s="181" t="s">
        <v>201</v>
      </c>
      <c r="L29" s="182">
        <v>6.9</v>
      </c>
      <c r="M29" s="181" t="s">
        <v>202</v>
      </c>
      <c r="N29" s="189" t="s">
        <v>488</v>
      </c>
      <c r="O29" s="183"/>
    </row>
    <row r="30" spans="1:15" ht="15.75" thickBot="1">
      <c r="A30" s="213" t="s">
        <v>229</v>
      </c>
      <c r="B30" s="200" t="s">
        <v>230</v>
      </c>
      <c r="C30" s="188"/>
      <c r="D30" s="180" t="s">
        <v>380</v>
      </c>
      <c r="E30" s="181" t="s">
        <v>200</v>
      </c>
      <c r="F30" s="129"/>
      <c r="G30" s="128" t="s">
        <v>210</v>
      </c>
      <c r="H30" s="129"/>
      <c r="I30" s="128"/>
      <c r="J30" s="129"/>
      <c r="K30" s="181" t="s">
        <v>201</v>
      </c>
      <c r="L30" s="180">
        <v>9.6</v>
      </c>
      <c r="M30" s="181" t="s">
        <v>243</v>
      </c>
      <c r="N30" s="189" t="s">
        <v>473</v>
      </c>
      <c r="O30" s="183"/>
    </row>
    <row r="31" spans="1:15" ht="15.75" thickBot="1">
      <c r="A31" s="213" t="s">
        <v>533</v>
      </c>
      <c r="B31" s="200" t="s">
        <v>534</v>
      </c>
      <c r="C31" s="188"/>
      <c r="D31" s="180" t="s">
        <v>378</v>
      </c>
      <c r="E31" s="181" t="s">
        <v>200</v>
      </c>
      <c r="F31" s="129"/>
      <c r="G31" s="128"/>
      <c r="H31" s="129"/>
      <c r="I31" s="128"/>
      <c r="J31" s="129"/>
      <c r="K31" s="181" t="s">
        <v>201</v>
      </c>
      <c r="L31" s="182">
        <v>40</v>
      </c>
      <c r="M31" s="181" t="s">
        <v>14</v>
      </c>
      <c r="N31" s="189" t="s">
        <v>473</v>
      </c>
      <c r="O31" s="183" t="s">
        <v>535</v>
      </c>
    </row>
    <row r="32" spans="1:15" ht="15.75" thickBot="1">
      <c r="A32" s="213" t="s">
        <v>231</v>
      </c>
      <c r="B32" s="200" t="s">
        <v>232</v>
      </c>
      <c r="C32" s="188" t="s">
        <v>472</v>
      </c>
      <c r="D32" s="180" t="s">
        <v>12</v>
      </c>
      <c r="E32" s="181" t="s">
        <v>13</v>
      </c>
      <c r="F32" s="129"/>
      <c r="G32" s="128"/>
      <c r="H32" s="129"/>
      <c r="I32" s="128"/>
      <c r="J32" s="129"/>
      <c r="K32" s="181" t="s">
        <v>201</v>
      </c>
      <c r="L32" s="182">
        <v>342</v>
      </c>
      <c r="M32" s="181" t="s">
        <v>14</v>
      </c>
      <c r="N32" s="189" t="s">
        <v>473</v>
      </c>
      <c r="O32" s="183" t="s">
        <v>536</v>
      </c>
    </row>
    <row r="33" spans="1:15" s="190" customFormat="1" ht="15.75" thickBot="1">
      <c r="A33" s="213" t="s">
        <v>411</v>
      </c>
      <c r="B33" s="200" t="s">
        <v>246</v>
      </c>
      <c r="C33" s="188" t="s">
        <v>473</v>
      </c>
      <c r="D33" s="180" t="s">
        <v>19</v>
      </c>
      <c r="E33" s="181" t="s">
        <v>383</v>
      </c>
      <c r="F33" s="129"/>
      <c r="G33" s="128"/>
      <c r="H33" s="129"/>
      <c r="I33" s="128"/>
      <c r="J33" s="129"/>
      <c r="K33" s="181" t="s">
        <v>201</v>
      </c>
      <c r="L33" s="182" t="s">
        <v>553</v>
      </c>
      <c r="M33" s="181" t="s">
        <v>21</v>
      </c>
      <c r="N33" s="189" t="s">
        <v>473</v>
      </c>
      <c r="O33" s="183"/>
    </row>
    <row r="34" spans="1:15" s="190" customFormat="1" ht="15.75" thickBot="1">
      <c r="A34" s="213" t="s">
        <v>233</v>
      </c>
      <c r="B34" s="200" t="s">
        <v>520</v>
      </c>
      <c r="C34" s="188" t="s">
        <v>474</v>
      </c>
      <c r="D34" s="180" t="s">
        <v>12</v>
      </c>
      <c r="E34" s="181" t="s">
        <v>13</v>
      </c>
      <c r="F34" s="129"/>
      <c r="G34" s="128"/>
      <c r="H34" s="129"/>
      <c r="I34" s="128"/>
      <c r="J34" s="129"/>
      <c r="K34" s="181" t="s">
        <v>201</v>
      </c>
      <c r="L34" s="182">
        <v>151.19999999999999</v>
      </c>
      <c r="M34" s="181" t="s">
        <v>14</v>
      </c>
      <c r="N34" s="189" t="s">
        <v>473</v>
      </c>
      <c r="O34" s="183" t="s">
        <v>412</v>
      </c>
    </row>
    <row r="35" spans="1:15" ht="15.75" thickBot="1">
      <c r="A35" s="213" t="s">
        <v>413</v>
      </c>
      <c r="B35" s="200" t="s">
        <v>414</v>
      </c>
      <c r="C35" s="188" t="s">
        <v>475</v>
      </c>
      <c r="D35" s="180" t="s">
        <v>12</v>
      </c>
      <c r="E35" s="181" t="s">
        <v>13</v>
      </c>
      <c r="F35" s="129"/>
      <c r="G35" s="128"/>
      <c r="H35" s="129"/>
      <c r="I35" s="128"/>
      <c r="J35" s="129"/>
      <c r="K35" s="181" t="s">
        <v>201</v>
      </c>
      <c r="L35" s="182">
        <v>280</v>
      </c>
      <c r="M35" s="181" t="s">
        <v>14</v>
      </c>
      <c r="N35" s="189" t="s">
        <v>473</v>
      </c>
      <c r="O35" s="183"/>
    </row>
    <row r="36" spans="1:15" ht="15.75" thickBot="1">
      <c r="A36" s="213" t="s">
        <v>416</v>
      </c>
      <c r="B36" s="200" t="s">
        <v>388</v>
      </c>
      <c r="C36" s="188" t="s">
        <v>473</v>
      </c>
      <c r="D36" s="180" t="s">
        <v>12</v>
      </c>
      <c r="E36" s="181" t="s">
        <v>13</v>
      </c>
      <c r="F36" s="129"/>
      <c r="G36" s="128"/>
      <c r="H36" s="129"/>
      <c r="I36" s="128"/>
      <c r="J36" s="129"/>
      <c r="K36" s="181" t="s">
        <v>201</v>
      </c>
      <c r="L36" s="182">
        <v>29</v>
      </c>
      <c r="M36" s="181" t="s">
        <v>243</v>
      </c>
      <c r="N36" s="189" t="s">
        <v>473</v>
      </c>
      <c r="O36" s="183"/>
    </row>
    <row r="37" spans="1:15" ht="15.75" thickBot="1">
      <c r="A37" s="213" t="s">
        <v>96</v>
      </c>
      <c r="B37" s="200" t="s">
        <v>520</v>
      </c>
      <c r="C37" s="188" t="s">
        <v>476</v>
      </c>
      <c r="D37" s="180" t="s">
        <v>12</v>
      </c>
      <c r="E37" s="181" t="s">
        <v>13</v>
      </c>
      <c r="F37" s="129" t="s">
        <v>210</v>
      </c>
      <c r="G37" s="128" t="s">
        <v>210</v>
      </c>
      <c r="H37" s="129" t="s">
        <v>210</v>
      </c>
      <c r="I37" s="128" t="s">
        <v>210</v>
      </c>
      <c r="J37" s="129" t="s">
        <v>210</v>
      </c>
      <c r="K37" s="181" t="s">
        <v>216</v>
      </c>
      <c r="L37" s="182">
        <v>132</v>
      </c>
      <c r="M37" s="181" t="s">
        <v>14</v>
      </c>
      <c r="N37" s="189" t="s">
        <v>537</v>
      </c>
      <c r="O37" s="183" t="s">
        <v>417</v>
      </c>
    </row>
    <row r="38" spans="1:15" ht="15.75" thickBot="1">
      <c r="A38" s="213" t="s">
        <v>497</v>
      </c>
      <c r="B38" s="200" t="s">
        <v>239</v>
      </c>
      <c r="C38" s="188"/>
      <c r="D38" s="180" t="s">
        <v>378</v>
      </c>
      <c r="E38" s="181" t="s">
        <v>200</v>
      </c>
      <c r="F38" s="129"/>
      <c r="G38" s="128"/>
      <c r="H38" s="129"/>
      <c r="I38" s="128"/>
      <c r="J38" s="129"/>
      <c r="K38" s="181" t="s">
        <v>201</v>
      </c>
      <c r="L38" s="182">
        <v>200</v>
      </c>
      <c r="M38" s="181" t="s">
        <v>14</v>
      </c>
      <c r="N38" s="189" t="s">
        <v>473</v>
      </c>
      <c r="O38" s="183"/>
    </row>
    <row r="39" spans="1:15" ht="15.75" thickBot="1">
      <c r="A39" s="213" t="s">
        <v>496</v>
      </c>
      <c r="B39" s="200" t="s">
        <v>239</v>
      </c>
      <c r="C39" s="188"/>
      <c r="D39" s="180" t="s">
        <v>12</v>
      </c>
      <c r="E39" s="181" t="s">
        <v>13</v>
      </c>
      <c r="F39" s="129"/>
      <c r="G39" s="128"/>
      <c r="H39" s="129"/>
      <c r="I39" s="128"/>
      <c r="J39" s="129"/>
      <c r="K39" s="181" t="s">
        <v>201</v>
      </c>
      <c r="L39" s="182">
        <v>429</v>
      </c>
      <c r="M39" s="181" t="s">
        <v>14</v>
      </c>
      <c r="N39" s="189" t="s">
        <v>473</v>
      </c>
      <c r="O39" s="183"/>
    </row>
    <row r="40" spans="1:15" ht="15.75" thickBot="1">
      <c r="A40" s="213" t="s">
        <v>418</v>
      </c>
      <c r="B40" s="200" t="s">
        <v>382</v>
      </c>
      <c r="C40" s="188" t="s">
        <v>473</v>
      </c>
      <c r="D40" s="180" t="s">
        <v>12</v>
      </c>
      <c r="E40" s="181" t="s">
        <v>13</v>
      </c>
      <c r="F40" s="129"/>
      <c r="G40" s="128"/>
      <c r="H40" s="129"/>
      <c r="I40" s="128"/>
      <c r="J40" s="129"/>
      <c r="K40" s="181" t="s">
        <v>201</v>
      </c>
      <c r="L40" s="180">
        <v>50</v>
      </c>
      <c r="M40" s="181" t="s">
        <v>14</v>
      </c>
      <c r="N40" s="189" t="s">
        <v>473</v>
      </c>
      <c r="O40" s="183"/>
    </row>
    <row r="41" spans="1:15" ht="15.75" thickBot="1">
      <c r="A41" s="213" t="s">
        <v>538</v>
      </c>
      <c r="B41" s="200" t="s">
        <v>409</v>
      </c>
      <c r="C41" s="188"/>
      <c r="D41" s="180" t="s">
        <v>12</v>
      </c>
      <c r="E41" s="181" t="s">
        <v>13</v>
      </c>
      <c r="F41" s="129"/>
      <c r="G41" s="128"/>
      <c r="H41" s="129"/>
      <c r="I41" s="128"/>
      <c r="J41" s="129"/>
      <c r="K41" s="181" t="s">
        <v>201</v>
      </c>
      <c r="L41" s="180">
        <v>9</v>
      </c>
      <c r="M41" s="181" t="s">
        <v>243</v>
      </c>
      <c r="N41" s="189" t="s">
        <v>473</v>
      </c>
      <c r="O41" s="183"/>
    </row>
    <row r="42" spans="1:15" ht="15.75" thickBot="1">
      <c r="A42" s="213" t="s">
        <v>234</v>
      </c>
      <c r="B42" s="200" t="s">
        <v>235</v>
      </c>
      <c r="C42" s="188"/>
      <c r="D42" s="180" t="s">
        <v>380</v>
      </c>
      <c r="E42" s="181" t="s">
        <v>200</v>
      </c>
      <c r="F42" s="129" t="s">
        <v>210</v>
      </c>
      <c r="G42" s="128"/>
      <c r="H42" s="129"/>
      <c r="I42" s="128"/>
      <c r="J42" s="129"/>
      <c r="K42" s="181" t="s">
        <v>201</v>
      </c>
      <c r="L42" s="180">
        <v>250</v>
      </c>
      <c r="M42" s="181" t="s">
        <v>14</v>
      </c>
      <c r="N42" s="189" t="s">
        <v>473</v>
      </c>
      <c r="O42" s="183" t="s">
        <v>442</v>
      </c>
    </row>
    <row r="43" spans="1:15" ht="15.75" thickBot="1">
      <c r="A43" s="213" t="s">
        <v>236</v>
      </c>
      <c r="B43" s="200" t="s">
        <v>237</v>
      </c>
      <c r="C43" s="188"/>
      <c r="D43" s="180" t="s">
        <v>378</v>
      </c>
      <c r="E43" s="181" t="s">
        <v>200</v>
      </c>
      <c r="F43" s="129" t="s">
        <v>210</v>
      </c>
      <c r="G43" s="128"/>
      <c r="H43" s="129"/>
      <c r="I43" s="128"/>
      <c r="J43" s="129"/>
      <c r="K43" s="181" t="s">
        <v>201</v>
      </c>
      <c r="L43" s="182">
        <v>100</v>
      </c>
      <c r="M43" s="181" t="s">
        <v>14</v>
      </c>
      <c r="N43" s="189" t="s">
        <v>473</v>
      </c>
      <c r="O43" s="183"/>
    </row>
    <row r="44" spans="1:15" ht="15.75" thickBot="1">
      <c r="A44" s="213" t="s">
        <v>539</v>
      </c>
      <c r="B44" s="200" t="s">
        <v>529</v>
      </c>
      <c r="C44" s="188"/>
      <c r="D44" s="180" t="s">
        <v>378</v>
      </c>
      <c r="E44" s="181" t="s">
        <v>200</v>
      </c>
      <c r="F44" s="129"/>
      <c r="G44" s="128"/>
      <c r="H44" s="129"/>
      <c r="I44" s="128"/>
      <c r="J44" s="129"/>
      <c r="K44" s="181" t="s">
        <v>201</v>
      </c>
      <c r="L44" s="180">
        <v>10</v>
      </c>
      <c r="M44" s="181" t="s">
        <v>243</v>
      </c>
      <c r="N44" s="189" t="s">
        <v>473</v>
      </c>
      <c r="O44" s="183"/>
    </row>
    <row r="45" spans="1:15" ht="15.75" thickBot="1">
      <c r="A45" s="213" t="s">
        <v>238</v>
      </c>
      <c r="B45" s="200" t="s">
        <v>239</v>
      </c>
      <c r="C45" s="188" t="s">
        <v>477</v>
      </c>
      <c r="D45" s="180" t="s">
        <v>12</v>
      </c>
      <c r="E45" s="181" t="s">
        <v>13</v>
      </c>
      <c r="F45" s="129"/>
      <c r="G45" s="128"/>
      <c r="H45" s="129"/>
      <c r="I45" s="128"/>
      <c r="J45" s="129"/>
      <c r="K45" s="181" t="s">
        <v>201</v>
      </c>
      <c r="L45" s="182" t="s">
        <v>553</v>
      </c>
      <c r="M45" s="181" t="s">
        <v>14</v>
      </c>
      <c r="N45" s="189" t="s">
        <v>473</v>
      </c>
      <c r="O45" s="183" t="s">
        <v>443</v>
      </c>
    </row>
    <row r="46" spans="1:15" ht="15.75" thickBot="1">
      <c r="A46" s="213" t="s">
        <v>240</v>
      </c>
      <c r="B46" s="200" t="s">
        <v>241</v>
      </c>
      <c r="C46" s="188" t="s">
        <v>456</v>
      </c>
      <c r="D46" s="180" t="s">
        <v>242</v>
      </c>
      <c r="E46" s="181" t="s">
        <v>29</v>
      </c>
      <c r="F46" s="129"/>
      <c r="G46" s="128"/>
      <c r="H46" s="129"/>
      <c r="I46" s="128"/>
      <c r="J46" s="129"/>
      <c r="K46" s="181" t="s">
        <v>201</v>
      </c>
      <c r="L46" s="180">
        <v>34</v>
      </c>
      <c r="M46" s="181" t="s">
        <v>243</v>
      </c>
      <c r="N46" s="180"/>
      <c r="O46" s="183"/>
    </row>
    <row r="47" spans="1:15" ht="15.75" thickBot="1">
      <c r="A47" s="213" t="s">
        <v>244</v>
      </c>
      <c r="B47" s="200" t="s">
        <v>218</v>
      </c>
      <c r="C47" s="188" t="s">
        <v>478</v>
      </c>
      <c r="D47" s="180" t="s">
        <v>12</v>
      </c>
      <c r="E47" s="181" t="s">
        <v>13</v>
      </c>
      <c r="F47" s="129" t="s">
        <v>210</v>
      </c>
      <c r="G47" s="128"/>
      <c r="H47" s="129"/>
      <c r="I47" s="128"/>
      <c r="J47" s="129"/>
      <c r="K47" s="181" t="s">
        <v>201</v>
      </c>
      <c r="L47" s="180">
        <v>196</v>
      </c>
      <c r="M47" s="181" t="s">
        <v>14</v>
      </c>
      <c r="N47" s="189" t="s">
        <v>473</v>
      </c>
      <c r="O47" s="183"/>
    </row>
    <row r="48" spans="1:15" ht="15.75" thickBot="1">
      <c r="A48" s="213" t="s">
        <v>422</v>
      </c>
      <c r="B48" s="200" t="s">
        <v>214</v>
      </c>
      <c r="C48" s="188" t="s">
        <v>479</v>
      </c>
      <c r="D48" s="180" t="s">
        <v>12</v>
      </c>
      <c r="E48" s="181" t="s">
        <v>13</v>
      </c>
      <c r="F48" s="129" t="s">
        <v>210</v>
      </c>
      <c r="G48" s="128" t="s">
        <v>210</v>
      </c>
      <c r="H48" s="129" t="s">
        <v>210</v>
      </c>
      <c r="I48" s="128" t="s">
        <v>210</v>
      </c>
      <c r="J48" s="129" t="s">
        <v>210</v>
      </c>
      <c r="K48" s="181" t="s">
        <v>216</v>
      </c>
      <c r="L48" s="182">
        <v>54</v>
      </c>
      <c r="M48" s="181" t="s">
        <v>14</v>
      </c>
      <c r="N48" s="189" t="s">
        <v>489</v>
      </c>
      <c r="O48" s="183" t="s">
        <v>540</v>
      </c>
    </row>
    <row r="49" spans="1:15" ht="15.75" thickBot="1">
      <c r="A49" s="213" t="s">
        <v>245</v>
      </c>
      <c r="B49" s="200" t="s">
        <v>237</v>
      </c>
      <c r="C49" s="188"/>
      <c r="D49" s="180" t="s">
        <v>378</v>
      </c>
      <c r="E49" s="181" t="s">
        <v>200</v>
      </c>
      <c r="F49" s="129" t="s">
        <v>210</v>
      </c>
      <c r="G49" s="128"/>
      <c r="H49" s="129"/>
      <c r="I49" s="128"/>
      <c r="J49" s="129"/>
      <c r="K49" s="181" t="s">
        <v>201</v>
      </c>
      <c r="L49" s="182">
        <v>100</v>
      </c>
      <c r="M49" s="181" t="s">
        <v>14</v>
      </c>
      <c r="N49" s="189" t="s">
        <v>473</v>
      </c>
      <c r="O49" s="183"/>
    </row>
    <row r="50" spans="1:15" ht="15.75" thickBot="1">
      <c r="A50" s="213" t="s">
        <v>444</v>
      </c>
      <c r="B50" s="200" t="s">
        <v>389</v>
      </c>
      <c r="C50" s="188"/>
      <c r="D50" s="180" t="s">
        <v>390</v>
      </c>
      <c r="E50" s="181" t="s">
        <v>13</v>
      </c>
      <c r="F50" s="129"/>
      <c r="G50" s="128"/>
      <c r="H50" s="129"/>
      <c r="I50" s="128"/>
      <c r="J50" s="129"/>
      <c r="K50" s="181" t="s">
        <v>201</v>
      </c>
      <c r="L50" s="180">
        <v>2000</v>
      </c>
      <c r="M50" s="181" t="s">
        <v>14</v>
      </c>
      <c r="N50" s="189" t="s">
        <v>473</v>
      </c>
      <c r="O50" s="183"/>
    </row>
    <row r="51" spans="1:15" ht="15.75" thickBot="1">
      <c r="A51" s="213" t="s">
        <v>425</v>
      </c>
      <c r="B51" s="200" t="s">
        <v>246</v>
      </c>
      <c r="C51" s="188" t="s">
        <v>480</v>
      </c>
      <c r="D51" s="180" t="s">
        <v>12</v>
      </c>
      <c r="E51" s="181" t="s">
        <v>13</v>
      </c>
      <c r="F51" s="129"/>
      <c r="G51" s="128"/>
      <c r="H51" s="129"/>
      <c r="I51" s="128"/>
      <c r="J51" s="129"/>
      <c r="K51" s="181" t="s">
        <v>201</v>
      </c>
      <c r="L51" s="182">
        <v>536</v>
      </c>
      <c r="M51" s="181" t="s">
        <v>14</v>
      </c>
      <c r="N51" s="189" t="s">
        <v>512</v>
      </c>
      <c r="O51" s="183"/>
    </row>
    <row r="52" spans="1:15" ht="15.75" thickBot="1">
      <c r="A52" s="213" t="s">
        <v>426</v>
      </c>
      <c r="B52" s="200" t="s">
        <v>520</v>
      </c>
      <c r="C52" s="188" t="s">
        <v>481</v>
      </c>
      <c r="D52" s="180" t="s">
        <v>379</v>
      </c>
      <c r="E52" s="181" t="s">
        <v>200</v>
      </c>
      <c r="F52" s="129" t="s">
        <v>210</v>
      </c>
      <c r="G52" s="128" t="s">
        <v>210</v>
      </c>
      <c r="H52" s="129"/>
      <c r="I52" s="128" t="s">
        <v>210</v>
      </c>
      <c r="J52" s="129" t="s">
        <v>210</v>
      </c>
      <c r="K52" s="181" t="s">
        <v>494</v>
      </c>
      <c r="L52" s="180">
        <v>15</v>
      </c>
      <c r="M52" s="181" t="s">
        <v>243</v>
      </c>
      <c r="N52" s="189" t="s">
        <v>552</v>
      </c>
      <c r="O52" s="183" t="s">
        <v>541</v>
      </c>
    </row>
    <row r="53" spans="1:15" ht="15.75" thickBot="1">
      <c r="A53" s="213" t="s">
        <v>247</v>
      </c>
      <c r="B53" s="200" t="s">
        <v>248</v>
      </c>
      <c r="C53" s="188" t="s">
        <v>482</v>
      </c>
      <c r="D53" s="180" t="s">
        <v>19</v>
      </c>
      <c r="E53" s="181" t="s">
        <v>383</v>
      </c>
      <c r="F53" s="129"/>
      <c r="G53" s="128"/>
      <c r="H53" s="129"/>
      <c r="I53" s="128"/>
      <c r="J53" s="129"/>
      <c r="K53" s="181" t="s">
        <v>201</v>
      </c>
      <c r="L53" s="180">
        <v>600</v>
      </c>
      <c r="M53" s="181" t="s">
        <v>21</v>
      </c>
      <c r="N53" s="189" t="s">
        <v>473</v>
      </c>
      <c r="O53" s="183"/>
    </row>
    <row r="54" spans="1:15" ht="15.75" thickBot="1">
      <c r="A54" s="213" t="s">
        <v>249</v>
      </c>
      <c r="B54" s="200" t="s">
        <v>212</v>
      </c>
      <c r="C54" s="188" t="s">
        <v>483</v>
      </c>
      <c r="D54" s="180" t="s">
        <v>12</v>
      </c>
      <c r="E54" s="181" t="s">
        <v>13</v>
      </c>
      <c r="F54" s="129"/>
      <c r="G54" s="128"/>
      <c r="H54" s="129"/>
      <c r="I54" s="128"/>
      <c r="J54" s="129"/>
      <c r="K54" s="181" t="s">
        <v>201</v>
      </c>
      <c r="L54" s="182">
        <v>54</v>
      </c>
      <c r="M54" s="181" t="s">
        <v>14</v>
      </c>
      <c r="N54" s="189" t="s">
        <v>473</v>
      </c>
      <c r="O54" s="183"/>
    </row>
    <row r="55" spans="1:15" ht="15.75" thickBot="1">
      <c r="A55" s="213" t="s">
        <v>542</v>
      </c>
      <c r="B55" s="200" t="s">
        <v>409</v>
      </c>
      <c r="C55" s="188"/>
      <c r="D55" s="180" t="s">
        <v>12</v>
      </c>
      <c r="E55" s="181" t="s">
        <v>13</v>
      </c>
      <c r="F55" s="129"/>
      <c r="G55" s="128"/>
      <c r="H55" s="129"/>
      <c r="I55" s="128"/>
      <c r="J55" s="129"/>
      <c r="K55" s="181" t="s">
        <v>201</v>
      </c>
      <c r="L55" s="180">
        <v>9</v>
      </c>
      <c r="M55" s="181" t="s">
        <v>243</v>
      </c>
      <c r="N55" s="189" t="s">
        <v>473</v>
      </c>
      <c r="O55" s="183"/>
    </row>
    <row r="56" spans="1:15" ht="15.75" thickBot="1">
      <c r="A56" s="213" t="s">
        <v>543</v>
      </c>
      <c r="B56" s="200" t="s">
        <v>544</v>
      </c>
      <c r="C56" s="188"/>
      <c r="D56" s="180" t="s">
        <v>378</v>
      </c>
      <c r="E56" s="181" t="s">
        <v>200</v>
      </c>
      <c r="F56" s="129"/>
      <c r="G56" s="128"/>
      <c r="H56" s="129"/>
      <c r="I56" s="128"/>
      <c r="J56" s="129"/>
      <c r="K56" s="181" t="s">
        <v>201</v>
      </c>
      <c r="L56" s="180">
        <v>26</v>
      </c>
      <c r="M56" s="181" t="s">
        <v>243</v>
      </c>
      <c r="N56" s="189" t="s">
        <v>473</v>
      </c>
      <c r="O56" s="183"/>
    </row>
    <row r="57" spans="1:15" ht="15.75" thickBot="1">
      <c r="A57" s="213" t="s">
        <v>439</v>
      </c>
      <c r="B57" s="200" t="s">
        <v>226</v>
      </c>
      <c r="C57" s="188" t="s">
        <v>484</v>
      </c>
      <c r="D57" s="180" t="s">
        <v>12</v>
      </c>
      <c r="E57" s="181" t="s">
        <v>13</v>
      </c>
      <c r="F57" s="129" t="s">
        <v>210</v>
      </c>
      <c r="G57" s="128"/>
      <c r="H57" s="129"/>
      <c r="I57" s="128"/>
      <c r="J57" s="129"/>
      <c r="K57" s="181" t="s">
        <v>201</v>
      </c>
      <c r="L57" s="180">
        <v>50</v>
      </c>
      <c r="M57" s="181" t="s">
        <v>14</v>
      </c>
      <c r="N57" s="189" t="s">
        <v>473</v>
      </c>
      <c r="O57" s="183" t="s">
        <v>445</v>
      </c>
    </row>
    <row r="58" spans="1:15" ht="15.75" thickBot="1">
      <c r="A58" s="213" t="s">
        <v>446</v>
      </c>
      <c r="B58" s="200" t="s">
        <v>220</v>
      </c>
      <c r="C58" s="188"/>
      <c r="D58" s="180" t="s">
        <v>380</v>
      </c>
      <c r="E58" s="181" t="s">
        <v>200</v>
      </c>
      <c r="F58" s="129" t="s">
        <v>210</v>
      </c>
      <c r="G58" s="128"/>
      <c r="H58" s="129"/>
      <c r="I58" s="128"/>
      <c r="J58" s="129"/>
      <c r="K58" s="181" t="s">
        <v>201</v>
      </c>
      <c r="L58" s="182">
        <v>110</v>
      </c>
      <c r="M58" s="181" t="s">
        <v>14</v>
      </c>
      <c r="N58" s="189" t="s">
        <v>473</v>
      </c>
      <c r="O58" s="183"/>
    </row>
    <row r="59" spans="1:15" ht="15.75" thickBot="1">
      <c r="A59" s="213" t="s">
        <v>447</v>
      </c>
      <c r="B59" s="200" t="s">
        <v>448</v>
      </c>
      <c r="C59" s="188" t="s">
        <v>485</v>
      </c>
      <c r="D59" s="180" t="s">
        <v>12</v>
      </c>
      <c r="E59" s="181" t="s">
        <v>13</v>
      </c>
      <c r="F59" s="129"/>
      <c r="G59" s="128"/>
      <c r="H59" s="129"/>
      <c r="I59" s="128"/>
      <c r="J59" s="129"/>
      <c r="K59" s="181" t="s">
        <v>201</v>
      </c>
      <c r="L59" s="182">
        <v>285</v>
      </c>
      <c r="M59" s="181" t="s">
        <v>14</v>
      </c>
      <c r="N59" s="189" t="s">
        <v>473</v>
      </c>
      <c r="O59" s="183"/>
    </row>
    <row r="60" spans="1:15" ht="15.75" thickBot="1">
      <c r="A60" s="213" t="s">
        <v>449</v>
      </c>
      <c r="B60" s="200" t="s">
        <v>450</v>
      </c>
      <c r="C60" s="188" t="s">
        <v>545</v>
      </c>
      <c r="D60" s="180" t="s">
        <v>19</v>
      </c>
      <c r="E60" s="181" t="s">
        <v>383</v>
      </c>
      <c r="F60" s="129" t="s">
        <v>210</v>
      </c>
      <c r="G60" s="128"/>
      <c r="H60" s="129"/>
      <c r="I60" s="128"/>
      <c r="J60" s="129"/>
      <c r="K60" s="181" t="s">
        <v>201</v>
      </c>
      <c r="L60" s="180">
        <v>1000</v>
      </c>
      <c r="M60" s="181" t="s">
        <v>21</v>
      </c>
      <c r="N60" s="189" t="s">
        <v>473</v>
      </c>
      <c r="O60" s="183"/>
    </row>
    <row r="61" spans="1:15" ht="15.75" thickBot="1">
      <c r="A61" s="213" t="s">
        <v>451</v>
      </c>
      <c r="B61" s="200" t="s">
        <v>250</v>
      </c>
      <c r="C61" s="188" t="s">
        <v>486</v>
      </c>
      <c r="D61" s="180" t="s">
        <v>12</v>
      </c>
      <c r="E61" s="181" t="s">
        <v>13</v>
      </c>
      <c r="F61" s="129" t="s">
        <v>210</v>
      </c>
      <c r="G61" s="128"/>
      <c r="H61" s="129"/>
      <c r="I61" s="128"/>
      <c r="J61" s="129"/>
      <c r="K61" s="181" t="s">
        <v>201</v>
      </c>
      <c r="L61" s="182">
        <v>55</v>
      </c>
      <c r="M61" s="181" t="s">
        <v>14</v>
      </c>
      <c r="N61" s="189" t="s">
        <v>473</v>
      </c>
      <c r="O61" s="183"/>
    </row>
    <row r="62" spans="1:15" ht="15.75" thickBot="1">
      <c r="A62" s="213" t="s">
        <v>452</v>
      </c>
      <c r="B62" s="200" t="s">
        <v>546</v>
      </c>
      <c r="C62" s="188" t="s">
        <v>487</v>
      </c>
      <c r="D62" s="180" t="s">
        <v>12</v>
      </c>
      <c r="E62" s="181" t="s">
        <v>13</v>
      </c>
      <c r="F62" s="129" t="s">
        <v>210</v>
      </c>
      <c r="G62" s="128" t="s">
        <v>210</v>
      </c>
      <c r="H62" s="129" t="s">
        <v>210</v>
      </c>
      <c r="I62" s="128" t="s">
        <v>210</v>
      </c>
      <c r="J62" s="129" t="s">
        <v>210</v>
      </c>
      <c r="K62" s="181" t="s">
        <v>216</v>
      </c>
      <c r="L62" s="180">
        <v>28.7</v>
      </c>
      <c r="M62" s="181" t="s">
        <v>243</v>
      </c>
      <c r="N62" s="189" t="s">
        <v>518</v>
      </c>
      <c r="O62" s="183" t="s">
        <v>547</v>
      </c>
    </row>
    <row r="63" spans="1:15" ht="15.75" thickBot="1">
      <c r="A63" s="213" t="s">
        <v>453</v>
      </c>
      <c r="B63" s="200" t="s">
        <v>220</v>
      </c>
      <c r="C63" s="188"/>
      <c r="D63" s="180" t="s">
        <v>380</v>
      </c>
      <c r="E63" s="181" t="s">
        <v>200</v>
      </c>
      <c r="F63" s="129" t="s">
        <v>210</v>
      </c>
      <c r="G63" s="128"/>
      <c r="H63" s="129" t="s">
        <v>210</v>
      </c>
      <c r="I63" s="128" t="s">
        <v>210</v>
      </c>
      <c r="J63" s="129" t="s">
        <v>210</v>
      </c>
      <c r="K63" s="181" t="s">
        <v>494</v>
      </c>
      <c r="L63" s="180">
        <v>81</v>
      </c>
      <c r="M63" s="181" t="s">
        <v>14</v>
      </c>
      <c r="N63" s="189" t="s">
        <v>530</v>
      </c>
      <c r="O63" s="183" t="s">
        <v>548</v>
      </c>
    </row>
    <row r="64" spans="1:15" ht="15.75" thickBot="1">
      <c r="A64" s="213" t="s">
        <v>549</v>
      </c>
      <c r="B64" s="200" t="s">
        <v>409</v>
      </c>
      <c r="C64" s="188"/>
      <c r="D64" s="180" t="s">
        <v>12</v>
      </c>
      <c r="E64" s="181" t="s">
        <v>13</v>
      </c>
      <c r="F64" s="129"/>
      <c r="G64" s="128"/>
      <c r="H64" s="129"/>
      <c r="I64" s="128"/>
      <c r="J64" s="129"/>
      <c r="K64" s="181" t="s">
        <v>201</v>
      </c>
      <c r="L64" s="182">
        <v>9</v>
      </c>
      <c r="M64" s="181" t="s">
        <v>243</v>
      </c>
      <c r="N64" s="189" t="s">
        <v>473</v>
      </c>
      <c r="O64" s="183"/>
    </row>
    <row r="65" spans="1:1">
      <c r="A65" s="204" t="s">
        <v>493</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4"/>
  <sheetViews>
    <sheetView showGridLines="0" workbookViewId="0"/>
  </sheetViews>
  <sheetFormatPr defaultColWidth="9.140625" defaultRowHeight="15"/>
  <cols>
    <col min="1" max="1" width="2.140625" style="134" customWidth="1"/>
    <col min="2" max="2" width="19.28515625" style="134" customWidth="1"/>
    <col min="3" max="3" width="12.42578125" style="134" customWidth="1"/>
    <col min="4" max="4" width="11.140625" style="134" customWidth="1"/>
    <col min="5" max="12" width="9.140625" style="134"/>
    <col min="13" max="13" width="11.42578125" style="134" customWidth="1"/>
    <col min="14" max="16384" width="9.140625" style="134"/>
  </cols>
  <sheetData>
    <row r="1" spans="2:11" ht="19.5">
      <c r="B1" s="142" t="s">
        <v>278</v>
      </c>
    </row>
    <row r="2" spans="2:11" ht="26.25" customHeight="1">
      <c r="B2" s="224" t="s">
        <v>279</v>
      </c>
      <c r="C2" s="224"/>
      <c r="D2" s="224"/>
      <c r="E2" s="224"/>
      <c r="F2" s="224"/>
      <c r="G2" s="224"/>
      <c r="H2" s="224"/>
      <c r="I2" s="224"/>
      <c r="J2" s="224"/>
      <c r="K2" s="224"/>
    </row>
    <row r="3" spans="2:11" ht="35.25" customHeight="1">
      <c r="B3" s="224" t="s">
        <v>280</v>
      </c>
      <c r="C3" s="224"/>
      <c r="D3" s="224"/>
      <c r="E3" s="224"/>
      <c r="F3" s="224"/>
      <c r="G3" s="224"/>
      <c r="H3" s="224"/>
      <c r="I3" s="224"/>
      <c r="J3" s="224"/>
      <c r="K3" s="224"/>
    </row>
    <row r="4" spans="2:11" ht="14.25" customHeight="1">
      <c r="B4" s="223" t="s">
        <v>281</v>
      </c>
      <c r="C4" s="223"/>
      <c r="D4" s="223"/>
      <c r="E4" s="223"/>
      <c r="F4" s="223"/>
      <c r="G4" s="223"/>
      <c r="H4" s="223"/>
      <c r="I4" s="223"/>
      <c r="J4" s="223"/>
      <c r="K4" s="223"/>
    </row>
    <row r="5" spans="2:11" ht="26.25" customHeight="1">
      <c r="B5" s="223" t="s">
        <v>282</v>
      </c>
      <c r="C5" s="223"/>
      <c r="D5" s="223"/>
      <c r="E5" s="223"/>
      <c r="F5" s="223"/>
      <c r="G5" s="223"/>
      <c r="H5" s="223"/>
      <c r="I5" s="223"/>
      <c r="J5" s="223"/>
      <c r="K5" s="223"/>
    </row>
    <row r="6" spans="2:11" ht="57" customHeight="1">
      <c r="B6" s="223" t="s">
        <v>283</v>
      </c>
      <c r="C6" s="223"/>
      <c r="D6" s="223"/>
      <c r="E6" s="223"/>
      <c r="F6" s="223"/>
      <c r="G6" s="223"/>
      <c r="H6" s="223"/>
      <c r="I6" s="223"/>
      <c r="J6" s="223"/>
      <c r="K6" s="223"/>
    </row>
    <row r="7" spans="2:11" ht="26.25" customHeight="1">
      <c r="B7" s="223" t="s">
        <v>284</v>
      </c>
      <c r="C7" s="223"/>
      <c r="D7" s="223"/>
      <c r="E7" s="223"/>
      <c r="F7" s="223"/>
      <c r="G7" s="223"/>
      <c r="H7" s="223"/>
      <c r="I7" s="223"/>
      <c r="J7" s="223"/>
      <c r="K7" s="223"/>
    </row>
    <row r="8" spans="2:11" ht="14.25" customHeight="1">
      <c r="B8" s="223" t="s">
        <v>285</v>
      </c>
      <c r="C8" s="223"/>
      <c r="D8" s="223"/>
      <c r="E8" s="223"/>
      <c r="F8" s="223"/>
      <c r="G8" s="223"/>
      <c r="H8" s="223"/>
      <c r="I8" s="223"/>
      <c r="J8" s="223"/>
      <c r="K8" s="223"/>
    </row>
    <row r="9" spans="2:11" ht="23.25" customHeight="1">
      <c r="B9" s="242" t="s">
        <v>286</v>
      </c>
      <c r="C9" s="242"/>
      <c r="D9" s="242"/>
      <c r="E9" s="242"/>
      <c r="F9" s="242"/>
      <c r="G9" s="242"/>
      <c r="H9" s="242"/>
      <c r="I9" s="242"/>
      <c r="J9" s="242"/>
      <c r="K9" s="242"/>
    </row>
    <row r="10" spans="2:11">
      <c r="B10" s="143" t="s">
        <v>287</v>
      </c>
      <c r="C10" s="144"/>
      <c r="D10" s="144"/>
      <c r="E10" s="144"/>
      <c r="F10" s="144"/>
      <c r="G10" s="144"/>
      <c r="H10" s="144"/>
      <c r="I10" s="144"/>
      <c r="J10" s="144"/>
      <c r="K10" s="144"/>
    </row>
    <row r="11" spans="2:11" ht="48" customHeight="1">
      <c r="B11" s="223" t="s">
        <v>288</v>
      </c>
      <c r="C11" s="223"/>
      <c r="D11" s="223"/>
      <c r="E11" s="223"/>
      <c r="F11" s="223"/>
      <c r="G11" s="223"/>
      <c r="H11" s="223"/>
      <c r="I11" s="223"/>
      <c r="J11" s="223"/>
      <c r="K11" s="223"/>
    </row>
    <row r="12" spans="2:11">
      <c r="B12" s="145"/>
    </row>
    <row r="13" spans="2:11" s="147" customFormat="1">
      <c r="B13" s="146" t="s">
        <v>289</v>
      </c>
    </row>
    <row r="14" spans="2:11">
      <c r="B14" s="145" t="s">
        <v>290</v>
      </c>
    </row>
    <row r="15" spans="2:11" ht="21.75" customHeight="1">
      <c r="B15" s="238" t="s">
        <v>291</v>
      </c>
      <c r="C15" s="238"/>
      <c r="D15" s="238"/>
      <c r="E15" s="238"/>
      <c r="F15" s="238"/>
      <c r="G15" s="238"/>
      <c r="H15" s="238"/>
      <c r="I15" s="238"/>
      <c r="J15" s="238"/>
      <c r="K15" s="238"/>
    </row>
    <row r="16" spans="2:11" ht="26.25" customHeight="1">
      <c r="B16" s="238" t="s">
        <v>292</v>
      </c>
      <c r="C16" s="238"/>
      <c r="D16" s="238"/>
      <c r="E16" s="238"/>
      <c r="F16" s="238"/>
      <c r="G16" s="238"/>
      <c r="H16" s="238"/>
      <c r="I16" s="238"/>
      <c r="J16" s="238"/>
      <c r="K16" s="238"/>
    </row>
    <row r="17" spans="2:11" ht="36.75" customHeight="1">
      <c r="B17" s="224" t="s">
        <v>375</v>
      </c>
      <c r="C17" s="224"/>
      <c r="D17" s="224"/>
      <c r="E17" s="224"/>
      <c r="F17" s="224"/>
      <c r="G17" s="224"/>
      <c r="H17" s="224"/>
      <c r="I17" s="224"/>
      <c r="J17" s="224"/>
      <c r="K17" s="224"/>
    </row>
    <row r="18" spans="2:11">
      <c r="B18" s="145"/>
    </row>
    <row r="19" spans="2:11">
      <c r="B19" s="146" t="s">
        <v>293</v>
      </c>
    </row>
    <row r="20" spans="2:11" ht="43.5" customHeight="1">
      <c r="B20" s="224" t="s">
        <v>294</v>
      </c>
      <c r="C20" s="224"/>
      <c r="D20" s="224"/>
      <c r="E20" s="224"/>
      <c r="F20" s="224"/>
      <c r="G20" s="224"/>
      <c r="H20" s="224"/>
      <c r="I20" s="224"/>
      <c r="J20" s="224"/>
      <c r="K20" s="224"/>
    </row>
    <row r="21" spans="2:11" ht="39" customHeight="1">
      <c r="B21" s="224" t="s">
        <v>295</v>
      </c>
      <c r="C21" s="224"/>
      <c r="D21" s="224"/>
      <c r="E21" s="224"/>
      <c r="F21" s="224"/>
      <c r="G21" s="224"/>
      <c r="H21" s="224"/>
      <c r="I21" s="224"/>
      <c r="J21" s="224"/>
      <c r="K21" s="224"/>
    </row>
    <row r="22" spans="2:11" ht="15.75" customHeight="1">
      <c r="B22" s="145" t="s">
        <v>296</v>
      </c>
    </row>
    <row r="23" spans="2:11" ht="27" customHeight="1">
      <c r="B23" s="237" t="s">
        <v>492</v>
      </c>
      <c r="C23" s="238"/>
      <c r="D23" s="238"/>
      <c r="E23" s="238"/>
      <c r="F23" s="238"/>
      <c r="G23" s="238"/>
      <c r="H23" s="238"/>
      <c r="I23" s="238"/>
      <c r="J23" s="238"/>
      <c r="K23" s="238"/>
    </row>
    <row r="24" spans="2:11" ht="49.5" customHeight="1">
      <c r="B24" s="238" t="s">
        <v>297</v>
      </c>
      <c r="C24" s="238"/>
      <c r="D24" s="238"/>
      <c r="E24" s="238"/>
      <c r="F24" s="238"/>
      <c r="G24" s="238"/>
      <c r="H24" s="238"/>
      <c r="I24" s="238"/>
      <c r="J24" s="238"/>
      <c r="K24" s="238"/>
    </row>
    <row r="25" spans="2:11">
      <c r="B25" s="148"/>
    </row>
    <row r="26" spans="2:11">
      <c r="B26" s="149" t="s">
        <v>298</v>
      </c>
    </row>
    <row r="27" spans="2:11" ht="15.75" thickBot="1">
      <c r="B27" s="150" t="s">
        <v>299</v>
      </c>
      <c r="C27" s="151" t="s">
        <v>300</v>
      </c>
      <c r="D27" s="151" t="s">
        <v>301</v>
      </c>
    </row>
    <row r="28" spans="2:11" ht="16.5" thickTop="1" thickBot="1">
      <c r="B28" s="152" t="s">
        <v>302</v>
      </c>
      <c r="C28" s="153">
        <v>37</v>
      </c>
      <c r="D28" s="153">
        <v>15</v>
      </c>
    </row>
    <row r="29" spans="2:11" ht="15.75" thickBot="1">
      <c r="B29" s="152" t="s">
        <v>303</v>
      </c>
      <c r="C29" s="153">
        <v>42</v>
      </c>
      <c r="D29" s="153">
        <v>9</v>
      </c>
    </row>
    <row r="30" spans="2:11" ht="15.75" thickBot="1">
      <c r="B30" s="152" t="s">
        <v>304</v>
      </c>
      <c r="C30" s="153">
        <v>41</v>
      </c>
      <c r="D30" s="153">
        <v>8</v>
      </c>
    </row>
    <row r="31" spans="2:11" ht="15.75" thickBot="1">
      <c r="B31" s="152" t="s">
        <v>305</v>
      </c>
      <c r="C31" s="153">
        <v>43</v>
      </c>
      <c r="D31" s="153">
        <v>11</v>
      </c>
    </row>
    <row r="32" spans="2:11" ht="15.75" thickBot="1">
      <c r="B32" s="152" t="s">
        <v>306</v>
      </c>
      <c r="C32" s="153">
        <v>7.7</v>
      </c>
      <c r="D32" s="153">
        <v>1.2</v>
      </c>
    </row>
    <row r="33" spans="2:11">
      <c r="B33" s="154"/>
    </row>
    <row r="34" spans="2:11">
      <c r="B34" s="146" t="s">
        <v>307</v>
      </c>
    </row>
    <row r="35" spans="2:11" ht="25.5" customHeight="1">
      <c r="B35" s="224" t="s">
        <v>308</v>
      </c>
      <c r="C35" s="224"/>
      <c r="D35" s="224"/>
      <c r="E35" s="224"/>
      <c r="F35" s="224"/>
      <c r="G35" s="224"/>
      <c r="H35" s="224"/>
      <c r="I35" s="224"/>
      <c r="J35" s="224"/>
      <c r="K35" s="224"/>
    </row>
    <row r="36" spans="2:11">
      <c r="B36" s="145"/>
    </row>
    <row r="37" spans="2:11" ht="19.5">
      <c r="B37" s="155" t="s">
        <v>309</v>
      </c>
    </row>
    <row r="38" spans="2:11">
      <c r="B38" s="145" t="s">
        <v>310</v>
      </c>
    </row>
    <row r="39" spans="2:11">
      <c r="B39" s="145" t="s">
        <v>311</v>
      </c>
    </row>
    <row r="40" spans="2:11" ht="6" customHeight="1">
      <c r="B40" s="145"/>
    </row>
    <row r="41" spans="2:11">
      <c r="B41" s="148" t="s">
        <v>490</v>
      </c>
    </row>
    <row r="42" spans="2:11">
      <c r="B42" s="148" t="s">
        <v>312</v>
      </c>
    </row>
    <row r="43" spans="2:11" s="148" customFormat="1" ht="19.5" customHeight="1">
      <c r="C43" s="148" t="s">
        <v>313</v>
      </c>
    </row>
    <row r="44" spans="2:11" s="148" customFormat="1" ht="12">
      <c r="C44" s="148" t="s">
        <v>314</v>
      </c>
    </row>
    <row r="45" spans="2:11" s="147" customFormat="1" ht="36.75" customHeight="1">
      <c r="B45" s="224" t="s">
        <v>491</v>
      </c>
      <c r="C45" s="224"/>
      <c r="D45" s="224"/>
      <c r="E45" s="224"/>
      <c r="F45" s="224"/>
      <c r="G45" s="224"/>
      <c r="H45" s="224"/>
      <c r="I45" s="224"/>
      <c r="J45" s="224"/>
      <c r="K45" s="224"/>
    </row>
    <row r="46" spans="2:11" s="147" customFormat="1">
      <c r="B46" s="145"/>
    </row>
    <row r="47" spans="2:11" s="147" customFormat="1">
      <c r="B47" s="156" t="s">
        <v>315</v>
      </c>
    </row>
    <row r="48" spans="2:11" s="147" customFormat="1" ht="15.75" thickBot="1">
      <c r="B48" s="150" t="s">
        <v>316</v>
      </c>
      <c r="C48" s="239" t="s">
        <v>317</v>
      </c>
      <c r="D48" s="240"/>
      <c r="E48" s="240"/>
      <c r="F48" s="240"/>
      <c r="G48" s="240"/>
      <c r="H48" s="240"/>
      <c r="I48" s="240"/>
      <c r="J48" s="240"/>
    </row>
    <row r="49" spans="2:10" s="147" customFormat="1" ht="27.75" customHeight="1" thickTop="1" thickBot="1">
      <c r="B49" s="152" t="s">
        <v>318</v>
      </c>
      <c r="C49" s="235" t="s">
        <v>319</v>
      </c>
      <c r="D49" s="241"/>
      <c r="E49" s="241"/>
      <c r="F49" s="241"/>
      <c r="G49" s="241"/>
      <c r="H49" s="241"/>
      <c r="I49" s="241"/>
      <c r="J49" s="241"/>
    </row>
    <row r="50" spans="2:10" s="147" customFormat="1" ht="42.75" customHeight="1" thickBot="1">
      <c r="B50" s="152" t="s">
        <v>320</v>
      </c>
      <c r="C50" s="235" t="s">
        <v>321</v>
      </c>
      <c r="D50" s="241"/>
      <c r="E50" s="241"/>
      <c r="F50" s="241"/>
      <c r="G50" s="241"/>
      <c r="H50" s="241"/>
      <c r="I50" s="241"/>
      <c r="J50" s="241"/>
    </row>
    <row r="51" spans="2:10" s="147" customFormat="1" ht="44.25" customHeight="1" thickBot="1">
      <c r="B51" s="152" t="s">
        <v>365</v>
      </c>
      <c r="C51" s="235" t="s">
        <v>366</v>
      </c>
      <c r="D51" s="241"/>
      <c r="E51" s="241"/>
      <c r="F51" s="241"/>
      <c r="G51" s="241"/>
      <c r="H51" s="241"/>
      <c r="I51" s="241"/>
      <c r="J51" s="241"/>
    </row>
    <row r="52" spans="2:10" s="147" customFormat="1" ht="25.5" customHeight="1" thickBot="1">
      <c r="B52" s="152" t="s">
        <v>195</v>
      </c>
      <c r="C52" s="235" t="s">
        <v>322</v>
      </c>
      <c r="D52" s="241"/>
      <c r="E52" s="241"/>
      <c r="F52" s="241"/>
      <c r="G52" s="241"/>
      <c r="H52" s="241"/>
      <c r="I52" s="241"/>
      <c r="J52" s="241"/>
    </row>
    <row r="53" spans="2:10" s="147" customFormat="1" ht="24.75" customHeight="1" thickBot="1">
      <c r="B53" s="152" t="s">
        <v>323</v>
      </c>
      <c r="C53" s="235" t="s">
        <v>324</v>
      </c>
      <c r="D53" s="236"/>
      <c r="E53" s="236"/>
      <c r="F53" s="236"/>
      <c r="G53" s="236"/>
      <c r="H53" s="236"/>
      <c r="I53" s="236"/>
      <c r="J53" s="236"/>
    </row>
    <row r="54" spans="2:10" s="147" customFormat="1" ht="15.75" thickBot="1">
      <c r="B54" s="157"/>
    </row>
  </sheetData>
  <mergeCells count="24">
    <mergeCell ref="B17:K17"/>
    <mergeCell ref="B2:K2"/>
    <mergeCell ref="B3:K3"/>
    <mergeCell ref="B4:K4"/>
    <mergeCell ref="B5:K5"/>
    <mergeCell ref="B6:K6"/>
    <mergeCell ref="B7:K7"/>
    <mergeCell ref="B8:K8"/>
    <mergeCell ref="B9:K9"/>
    <mergeCell ref="B11:K11"/>
    <mergeCell ref="B15:K15"/>
    <mergeCell ref="B16:K16"/>
    <mergeCell ref="C53:J53"/>
    <mergeCell ref="B20:K20"/>
    <mergeCell ref="B21:K21"/>
    <mergeCell ref="B23:K23"/>
    <mergeCell ref="B24:K24"/>
    <mergeCell ref="B35:K35"/>
    <mergeCell ref="B45:K45"/>
    <mergeCell ref="C48:J48"/>
    <mergeCell ref="C49:J49"/>
    <mergeCell ref="C50:J50"/>
    <mergeCell ref="C51:J51"/>
    <mergeCell ref="C52:J52"/>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14523ce-dede-483e-883a-2d83261080bd">NETWORKDEV-2134468847-13425</_dlc_DocId>
    <AEMODocumentTypeTaxHTField0 xmlns="a14523ce-dede-483e-883a-2d83261080bd">
      <Terms xmlns="http://schemas.microsoft.com/office/infopath/2007/PartnerControls">
        <TermInfo xmlns="http://schemas.microsoft.com/office/infopath/2007/PartnerControls">
          <TermName xmlns="http://schemas.microsoft.com/office/infopath/2007/PartnerControls">Operational Record</TermName>
          <TermId xmlns="http://schemas.microsoft.com/office/infopath/2007/PartnerControls">859762f2-4462-42eb-9744-c955c7e2c540</TermId>
        </TermInfo>
      </Terms>
    </AEMODocumentTypeTaxHTField0>
    <TaxCatchAll xmlns="a14523ce-dede-483e-883a-2d83261080bd">
      <Value>3</Value>
    </TaxCatchAll>
    <_dlc_DocIdUrl xmlns="a14523ce-dede-483e-883a-2d83261080bd">
      <Url>http://sharedocs/sites/nd/BusinessAsUsual/_layouts/15/DocIdRedir.aspx?ID=NETWORKDEV-2134468847-13425</Url>
      <Description>NETWORKDEV-2134468847-13425</Description>
    </_dlc_DocIdUrl>
    <AEMOCustodian xmlns="a14523ce-dede-483e-883a-2d83261080bd">
      <UserInfo>
        <DisplayName/>
        <AccountId xsi:nil="true"/>
        <AccountType/>
      </UserInfo>
    </AEMOCustodian>
    <ArchiveDocument xmlns="a14523ce-dede-483e-883a-2d83261080bd">false</ArchiveDocument>
    <AEMOKeywordsTaxHTField0 xmlns="a14523ce-dede-483e-883a-2d83261080bd">
      <Terms xmlns="http://schemas.microsoft.com/office/infopath/2007/PartnerControls"/>
    </AEMOKeywordsTaxHTField0>
    <AEMODescription xmlns="a14523ce-dede-483e-883a-2d83261080b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AEMODocument" ma:contentTypeID="0x0101009BE89D58CAF0934CA32A20BCFFD353DC004CA4AA5B2B4C974CB2B1943B73F65F97" ma:contentTypeVersion="38" ma:contentTypeDescription="" ma:contentTypeScope="" ma:versionID="95910f4b75db06e82635410a01b5b852">
  <xsd:schema xmlns:xsd="http://www.w3.org/2001/XMLSchema" xmlns:xs="http://www.w3.org/2001/XMLSchema" xmlns:p="http://schemas.microsoft.com/office/2006/metadata/properties" xmlns:ns2="a14523ce-dede-483e-883a-2d83261080bd" targetNamespace="http://schemas.microsoft.com/office/2006/metadata/properties" ma:root="true" ma:fieldsID="66c68a42fdb76246ab1469992a779c89"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a3d71777-fd6e-4d93-9596-cdbfc51d7a40}" ma:internalName="TaxCatchAll" ma:showField="CatchAllData" ma:web="79121a2e-3fc2-4da1-9991-bb782f4e0e04">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a3d71777-fd6e-4d93-9596-cdbfc51d7a40}" ma:internalName="TaxCatchAllLabel" ma:readOnly="true" ma:showField="CatchAllDataLabel" ma:web="79121a2e-3fc2-4da1-9991-bb782f4e0e04">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3;#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409ac0fb-07cb-4169-8a26-def2760b5502" ContentTypeId="0x0101009BE89D58CAF0934CA32A20BCFFD353DC" PreviousValue="false"/>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D7BF40ED-3B2B-4BE9-A151-5C318430CA7D}">
  <ds:schemaRefs>
    <ds:schemaRef ds:uri="http://schemas.microsoft.com/sharepoint/events"/>
  </ds:schemaRefs>
</ds:datastoreItem>
</file>

<file path=customXml/itemProps2.xml><?xml version="1.0" encoding="utf-8"?>
<ds:datastoreItem xmlns:ds="http://schemas.openxmlformats.org/officeDocument/2006/customXml" ds:itemID="{AF78C232-898B-4AC4-A68A-1AFFC2C3E92B}">
  <ds:schemaRefs>
    <ds:schemaRef ds:uri="http://schemas.microsoft.com/sharepoint/v3/contenttype/forms"/>
  </ds:schemaRefs>
</ds:datastoreItem>
</file>

<file path=customXml/itemProps3.xml><?xml version="1.0" encoding="utf-8"?>
<ds:datastoreItem xmlns:ds="http://schemas.openxmlformats.org/officeDocument/2006/customXml" ds:itemID="{E7C0EE0C-B3AE-4EB7-8E48-272CA489E391}">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a14523ce-dede-483e-883a-2d83261080bd"/>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1367C489-2110-43B1-A8FE-8B215349F2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445439E-858E-4600-A3E5-D6B51A811583}">
  <ds:schemaRefs>
    <ds:schemaRef ds:uri="Microsoft.SharePoint.Taxonomy.ContentTypeSync"/>
  </ds:schemaRefs>
</ds:datastoreItem>
</file>

<file path=customXml/itemProps6.xml><?xml version="1.0" encoding="utf-8"?>
<ds:datastoreItem xmlns:ds="http://schemas.openxmlformats.org/officeDocument/2006/customXml" ds:itemID="{CC7F7AF5-4EF2-4190-AA57-596FDCDDF96D}">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Victoria Summary</vt:lpstr>
      <vt:lpstr>Change Log</vt:lpstr>
      <vt:lpstr>Existing S &amp; SS Generation</vt:lpstr>
      <vt:lpstr>Summer Scheduled Capacities</vt:lpstr>
      <vt:lpstr>Winter Scheduled Capacities</vt:lpstr>
      <vt:lpstr>Existing NS Generation</vt:lpstr>
      <vt:lpstr>New Developments</vt:lpstr>
      <vt:lpstr>Background 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Generation_Information_VIC_autogen.xlsx</dc:creator>
  <cp:lastModifiedBy>Felicity Bodger</cp:lastModifiedBy>
  <dcterms:created xsi:type="dcterms:W3CDTF">2014-03-07T16:08:25Z</dcterms:created>
  <dcterms:modified xsi:type="dcterms:W3CDTF">2018-04-10T23:38:23Z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86d55869-a7f7-4c28-af0d-2db7c52f3a0f</vt:lpwstr>
  </property>
  <property fmtid="{D5CDD505-2E9C-101B-9397-08002B2CF9AE}" pid="3" name="ContentTypeId">
    <vt:lpwstr>0x0101009BE89D58CAF0934CA32A20BCFFD353DC004CA4AA5B2B4C974CB2B1943B73F65F97</vt:lpwstr>
  </property>
  <property fmtid="{D5CDD505-2E9C-101B-9397-08002B2CF9AE}" pid="4" name="AEMODocumentType">
    <vt:lpwstr>3;#Operational Record|859762f2-4462-42eb-9744-c955c7e2c540</vt:lpwstr>
  </property>
  <property fmtid="{D5CDD505-2E9C-101B-9397-08002B2CF9AE}" pid="5" name="AEMOKeywords">
    <vt:lpwstr/>
  </property>
</Properties>
</file>